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rupBuild="4506" lastEdited="4" lowestEdited="4"/>
  <workbookPr defaultThemeVersion="124226"/>
  <bookViews>
    <workbookView xWindow="0" yWindow="0" windowWidth="20490" windowHeight="7155"/>
  </bookViews>
  <sheets>
    <sheet name="BLOKY" sheetId="4" r:id="flId1"/>
    <sheet name="BLOKY_PODIELY" sheetId="12" r:id="flId2"/>
    <sheet name="VSETKY" sheetId="2" r:id="flId3"/>
    <sheet name="VSETKY_PODIELY" sheetId="11" r:id="flId4"/>
    <sheet name="DATA" sheetId="9" r:id="flId5"/>
  </sheets>
</workbook>
</file>

<file path=xl/sharedStrings.xml><?xml version="1.0" encoding="utf-8"?>
<sst xmlns="http://schemas.openxmlformats.org/spreadsheetml/2006/main" count="2514" uniqueCount="215">
  <si>
    <t>EPC</t>
  </si>
  <si>
    <t>počty publikácií</t>
  </si>
  <si>
    <t>VŠ - skratka</t>
  </si>
  <si>
    <t>VŠETKO</t>
  </si>
  <si>
    <t>vs</t>
  </si>
  <si>
    <t>kat</t>
  </si>
  <si>
    <t>podiely</t>
  </si>
  <si>
    <t>zaznamy</t>
  </si>
  <si>
    <t>D</t>
  </si>
  <si>
    <t>P</t>
  </si>
  <si>
    <t>V</t>
  </si>
  <si>
    <t>O</t>
  </si>
  <si>
    <t>U</t>
  </si>
  <si>
    <t>I</t>
  </si>
  <si>
    <t>V – Vedecký výstup publikačnej činnosti</t>
  </si>
  <si>
    <t>D – Dokument práv duševného vlastníctva</t>
  </si>
  <si>
    <t>Všetko</t>
  </si>
  <si>
    <t>O – Odborný výstup publikačnej činnosti</t>
  </si>
  <si>
    <t>P – Pedagogický výstup publikačnej činnosti</t>
  </si>
  <si>
    <t>U – Umelecký výstup publikačnej činnosti</t>
  </si>
  <si>
    <t>I – Iný výstup publikačnej činnosti</t>
  </si>
  <si>
    <t>monografia</t>
  </si>
  <si>
    <t>kritická pramenná edícia</t>
  </si>
  <si>
    <t>kritický komentovaný preklad</t>
  </si>
  <si>
    <t>katalóg umeleckých diel</t>
  </si>
  <si>
    <t>editovaná kniha</t>
  </si>
  <si>
    <t>kapitola</t>
  </si>
  <si>
    <t>príspevok</t>
  </si>
  <si>
    <t>príspevok z podujatia</t>
  </si>
  <si>
    <t>článok</t>
  </si>
  <si>
    <t>článok z podujatia</t>
  </si>
  <si>
    <t>prehľadová práca</t>
  </si>
  <si>
    <t>komentovaný výklad</t>
  </si>
  <si>
    <t>slovník</t>
  </si>
  <si>
    <t>encyklopédia</t>
  </si>
  <si>
    <t>heslo</t>
  </si>
  <si>
    <t>učebnica pre vysoké školy</t>
  </si>
  <si>
    <t>učebnica pre stredné školy</t>
  </si>
  <si>
    <t>učebnica pre základné školy</t>
  </si>
  <si>
    <t>skriptum</t>
  </si>
  <si>
    <t>učebný text</t>
  </si>
  <si>
    <t>pracovný zošit</t>
  </si>
  <si>
    <t>didaktická príručka</t>
  </si>
  <si>
    <t>partitúra hudobného diela (notový materiál)</t>
  </si>
  <si>
    <t>dramatické dielo</t>
  </si>
  <si>
    <t>architektonická štúdia</t>
  </si>
  <si>
    <t>beletria</t>
  </si>
  <si>
    <t>zbierka poviedok</t>
  </si>
  <si>
    <t>zbierka poézie</t>
  </si>
  <si>
    <t>patentová prihláška</t>
  </si>
  <si>
    <t>patent</t>
  </si>
  <si>
    <t>prihláška úžitkového vzoru</t>
  </si>
  <si>
    <t>úžitkový vzor</t>
  </si>
  <si>
    <t>dizajn</t>
  </si>
  <si>
    <t>topografia polovodičových výrobkov</t>
  </si>
  <si>
    <t>označenie pôvodu výrobkov</t>
  </si>
  <si>
    <t>zemepisné označenie výrobkov</t>
  </si>
  <si>
    <t>šľachtiteľské osvedčenie</t>
  </si>
  <si>
    <t>P. č.</t>
  </si>
  <si>
    <t>podielyA</t>
  </si>
  <si>
    <t>podielyZ</t>
  </si>
  <si>
    <t>podielyT</t>
  </si>
  <si>
    <t>typ</t>
  </si>
  <si>
    <r>
      <rPr>
        <b/>
        <sz val="12"/>
        <color auto="1"/>
        <rFont val="Times New Roman"/>
        <family val="1"/>
        <charset val="238"/>
      </rPr>
      <t>V1</t>
    </r>
    <r>
      <rPr>
        <sz val="12"/>
        <color auto="1"/>
        <rFont val="Times New Roman"/>
        <family val="1"/>
        <charset val="238"/>
      </rPr>
      <t xml:space="preserve"> – vedecký výstup publikačnej činnosti ako celok</t>
    </r>
  </si>
  <si>
    <r>
      <rPr>
        <b/>
        <sz val="12"/>
        <color auto="1"/>
        <rFont val="Times New Roman"/>
        <family val="1"/>
        <charset val="238"/>
      </rPr>
      <t>V2</t>
    </r>
    <r>
      <rPr>
        <sz val="12"/>
        <color auto="1"/>
        <rFont val="Times New Roman"/>
        <family val="1"/>
        <charset val="238"/>
      </rPr>
      <t xml:space="preserve"> – vedecký výstup publikačnej činnosti ako časť editovanej knihy alebo zborníka</t>
    </r>
  </si>
  <si>
    <r>
      <rPr>
        <b/>
        <sz val="12"/>
        <color auto="1"/>
        <rFont val="Times New Roman"/>
        <family val="1"/>
        <charset val="238"/>
      </rPr>
      <t>V3</t>
    </r>
    <r>
      <rPr>
        <sz val="12"/>
        <color auto="1"/>
        <rFont val="Times New Roman"/>
        <family val="1"/>
        <charset val="238"/>
      </rPr>
      <t xml:space="preserve"> – vedecký výstup publikačnej činnosti z časopisu</t>
    </r>
  </si>
  <si>
    <r>
      <rPr>
        <b/>
        <sz val="12"/>
        <color auto="1"/>
        <rFont val="Times New Roman"/>
        <family val="1"/>
        <charset val="238"/>
      </rPr>
      <t>O1</t>
    </r>
    <r>
      <rPr>
        <sz val="12"/>
        <color auto="1"/>
        <rFont val="Times New Roman"/>
        <family val="1"/>
        <charset val="238"/>
      </rPr>
      <t xml:space="preserve"> – odborný výstup publikačnej činnosti ako celok</t>
    </r>
  </si>
  <si>
    <r>
      <rPr>
        <b/>
        <sz val="12"/>
        <color auto="1"/>
        <rFont val="Times New Roman"/>
        <family val="1"/>
        <charset val="238"/>
      </rPr>
      <t>O2</t>
    </r>
    <r>
      <rPr>
        <sz val="12"/>
        <color auto="1"/>
        <rFont val="Times New Roman"/>
        <family val="1"/>
        <charset val="238"/>
      </rPr>
      <t xml:space="preserve"> – odborný výstup publikačnej činnosti ako časť knižnej publikácie alebo zborníka</t>
    </r>
  </si>
  <si>
    <r>
      <rPr>
        <b/>
        <sz val="12"/>
        <color auto="1"/>
        <rFont val="Times New Roman"/>
        <family val="1"/>
        <charset val="238"/>
      </rPr>
      <t>O3</t>
    </r>
    <r>
      <rPr>
        <sz val="12"/>
        <color auto="1"/>
        <rFont val="Times New Roman"/>
        <family val="1"/>
        <charset val="238"/>
      </rPr>
      <t xml:space="preserve"> – odborný výstup publikačnej činnosti z časopisu</t>
    </r>
  </si>
  <si>
    <r>
      <rPr>
        <b/>
        <sz val="12"/>
        <color auto="1"/>
        <rFont val="Times New Roman"/>
        <family val="1"/>
        <charset val="238"/>
      </rPr>
      <t>P1</t>
    </r>
    <r>
      <rPr>
        <sz val="12"/>
        <color auto="1"/>
        <rFont val="Times New Roman"/>
        <family val="1"/>
        <charset val="238"/>
      </rPr>
      <t xml:space="preserve"> – pedagogický výstup publikačnej činnosti ako celok</t>
    </r>
  </si>
  <si>
    <r>
      <rPr>
        <b/>
        <sz val="12"/>
        <color auto="1"/>
        <rFont val="Times New Roman"/>
        <family val="1"/>
        <charset val="238"/>
      </rPr>
      <t>P2</t>
    </r>
    <r>
      <rPr>
        <sz val="12"/>
        <color auto="1"/>
        <rFont val="Times New Roman"/>
        <family val="1"/>
        <charset val="238"/>
      </rPr>
      <t xml:space="preserve"> – pedagogický výstup publikačnej činnosti ako časť učebnice alebo skripta</t>
    </r>
  </si>
  <si>
    <r>
      <rPr>
        <b/>
        <sz val="12"/>
        <color auto="1"/>
        <rFont val="Times New Roman"/>
        <family val="1"/>
        <charset val="238"/>
      </rPr>
      <t>U2</t>
    </r>
    <r>
      <rPr>
        <sz val="12"/>
        <color auto="1"/>
        <rFont val="Times New Roman"/>
        <family val="1"/>
        <charset val="238"/>
      </rPr>
      <t xml:space="preserve"> – umelecký výstup publikačnej činnosti ako časť knižnej publikácie alebo zborníka</t>
    </r>
  </si>
  <si>
    <r>
      <rPr>
        <b/>
        <sz val="12"/>
        <color auto="1"/>
        <rFont val="Times New Roman"/>
        <family val="1"/>
        <charset val="238"/>
      </rPr>
      <t>U3</t>
    </r>
    <r>
      <rPr>
        <sz val="12"/>
        <color auto="1"/>
        <rFont val="Times New Roman"/>
        <family val="1"/>
        <charset val="238"/>
      </rPr>
      <t xml:space="preserve"> – umelecký výstup publikačnej činnosti z časopisu</t>
    </r>
  </si>
  <si>
    <r>
      <rPr>
        <b/>
        <sz val="12"/>
        <color auto="1"/>
        <rFont val="Times New Roman"/>
        <family val="1"/>
        <charset val="238"/>
      </rPr>
      <t>D1</t>
    </r>
    <r>
      <rPr>
        <sz val="12"/>
        <color auto="1"/>
        <rFont val="Times New Roman"/>
        <family val="1"/>
        <charset val="238"/>
      </rPr>
      <t xml:space="preserve"> – dokument práv duševného vlastníctva</t>
    </r>
  </si>
  <si>
    <r>
      <rPr>
        <b/>
        <sz val="12"/>
        <color auto="1"/>
        <rFont val="Times New Roman"/>
        <family val="1"/>
        <charset val="238"/>
      </rPr>
      <t>I1</t>
    </r>
    <r>
      <rPr>
        <sz val="12"/>
        <color auto="1"/>
        <rFont val="Times New Roman"/>
        <family val="1"/>
        <charset val="238"/>
      </rPr>
      <t xml:space="preserve"> – iný výstup publikačnej činnosti ako celok</t>
    </r>
  </si>
  <si>
    <r>
      <rPr>
        <b/>
        <sz val="12"/>
        <color auto="1"/>
        <rFont val="Times New Roman"/>
        <family val="1"/>
        <charset val="238"/>
      </rPr>
      <t>I2</t>
    </r>
    <r>
      <rPr>
        <sz val="12"/>
        <color auto="1"/>
        <rFont val="Times New Roman"/>
        <family val="1"/>
        <charset val="238"/>
      </rPr>
      <t xml:space="preserve"> – iný výstup publikačnej činnosti ako časť publikácie alebo zborníka</t>
    </r>
  </si>
  <si>
    <r>
      <rPr>
        <b/>
        <sz val="12"/>
        <color auto="1"/>
        <rFont val="Times New Roman"/>
        <family val="1"/>
        <charset val="238"/>
      </rPr>
      <t>I3</t>
    </r>
    <r>
      <rPr>
        <sz val="12"/>
        <color auto="1"/>
        <rFont val="Times New Roman"/>
        <family val="1"/>
        <charset val="238"/>
      </rPr>
      <t xml:space="preserve"> – iný výstup publikačnej činnosti z časopisu</t>
    </r>
  </si>
  <si>
    <r>
      <rPr>
        <b/>
        <sz val="12"/>
        <color auto="1"/>
        <rFont val="Times New Roman"/>
        <family val="1"/>
        <charset val="238"/>
      </rPr>
      <t>U1</t>
    </r>
    <r>
      <rPr>
        <sz val="12"/>
        <color auto="1"/>
        <rFont val="Times New Roman"/>
        <family val="1"/>
        <charset val="238"/>
      </rPr>
      <t xml:space="preserve"> – umelecký výstup publikačnej činnosti ako celok</t>
    </r>
  </si>
  <si>
    <t>zaznamyA</t>
  </si>
  <si>
    <t>zaznamyZ</t>
  </si>
  <si>
    <t>zaznamyT</t>
  </si>
  <si>
    <t>vskattyp</t>
  </si>
  <si>
    <t>kartografické dielo - vedecké</t>
  </si>
  <si>
    <t>katalóg umeleckých diel - vedecký</t>
  </si>
  <si>
    <t>zborník - vedecký</t>
  </si>
  <si>
    <t>abstrakt - KP</t>
  </si>
  <si>
    <t>abstrakt z podujatia - KP</t>
  </si>
  <si>
    <t>poster z podujatia - KP</t>
  </si>
  <si>
    <t>abstrakt - ČL</t>
  </si>
  <si>
    <t>abstrakt z podujatia - ČL</t>
  </si>
  <si>
    <t>poster z podujatia - ČL</t>
  </si>
  <si>
    <t>knižná publikácia - odborná</t>
  </si>
  <si>
    <t>antológia - odborná</t>
  </si>
  <si>
    <t>katalóg umeleckých diel - odborný</t>
  </si>
  <si>
    <t>kartografické dielo - odborné</t>
  </si>
  <si>
    <t>recenzia - KP</t>
  </si>
  <si>
    <t>recenzia - ČL</t>
  </si>
  <si>
    <t>knižná publikácia - umelecká</t>
  </si>
  <si>
    <t>antológia - umelecká</t>
  </si>
  <si>
    <t>katalóg umeleckých diel - umelecký</t>
  </si>
  <si>
    <t>zborník - umelecký</t>
  </si>
  <si>
    <t>zborník - odborný</t>
  </si>
  <si>
    <t>UK (UKO)</t>
  </si>
  <si>
    <t>UPJŠ (UPJŠ)</t>
  </si>
  <si>
    <t>PU (PU)</t>
  </si>
  <si>
    <t>UCM (UCM.Trnava)</t>
  </si>
  <si>
    <t>UVLF (UVLF)</t>
  </si>
  <si>
    <t>UKF (UKF.Nitra)</t>
  </si>
  <si>
    <t>UMB (UMB.B.Bystrica)</t>
  </si>
  <si>
    <t>TU (TUT)</t>
  </si>
  <si>
    <t>TUKE (TU.Košice)</t>
  </si>
  <si>
    <t>Žilinská univerzita v Žiline (ŽU.Žilina)</t>
  </si>
  <si>
    <t>TnUAD (TUAD.Trenčín)</t>
  </si>
  <si>
    <t>EU (EU.Bratislava)</t>
  </si>
  <si>
    <t>Slovenská poľnohospodárska univerzita v Nitre (SPU.Nitra)</t>
  </si>
  <si>
    <t>TU Zvolen (TU.Zvolen)</t>
  </si>
  <si>
    <t>VŠMU (VSMU)</t>
  </si>
  <si>
    <t>VŠVU (VŠVU)</t>
  </si>
  <si>
    <t>AU (AU.B.Bystrica)</t>
  </si>
  <si>
    <t>KU (KU.Ružomberok)</t>
  </si>
  <si>
    <t>Univerzita J. Selyeho (UJS)</t>
  </si>
  <si>
    <t>STU v Bratislave (STUBA)</t>
  </si>
  <si>
    <t>AOS (AOS.LM)</t>
  </si>
  <si>
    <t>SEVŠ (SEVŠ.Skalica)</t>
  </si>
  <si>
    <t>VŠM (VSM)</t>
  </si>
  <si>
    <t>APZ (0102915)</t>
  </si>
  <si>
    <t>PEVŠ (PEVŠ.Bratislava)</t>
  </si>
  <si>
    <t>VSSVA (VŠSVA.Bratislava)</t>
  </si>
  <si>
    <t>Vysoká škola bezpečnostného manažérstva v Košiciach (VŠBM.Košice)</t>
  </si>
  <si>
    <t>HUAJA (HUAJA.BŠ)</t>
  </si>
  <si>
    <t>Vysoká škola ekonómie a manažmentu verejnej správy v Bratislave (VSEMVS 092021)</t>
  </si>
  <si>
    <t>ISM (VSMPISM)</t>
  </si>
  <si>
    <t>SZU (SZU)</t>
  </si>
  <si>
    <t>VŠ DTI (DTI)</t>
  </si>
  <si>
    <t>VŠD (VŠD)</t>
  </si>
  <si>
    <t>Vysoká škola Goethe UNI Bratislava (Guni)</t>
  </si>
  <si>
    <t>BISLA (BISLA.Bratislava)</t>
  </si>
  <si>
    <t>Akadémia médií Bratislava (36, AM.Bratislava)</t>
  </si>
  <si>
    <t>CVTI SR (CVTI SR)</t>
  </si>
  <si>
    <t>[vlastným nákladom] (vn)</t>
  </si>
  <si>
    <t>[s.n.] ([s.n.])</t>
  </si>
  <si>
    <t>Súkromný objednávateľ (Súkromný objednávateľ)</t>
  </si>
  <si>
    <t>Kempelenov inštitút inteligentných technológií (KINIT)</t>
  </si>
  <si>
    <t>VŠEM (VŠEMVS)</t>
  </si>
  <si>
    <t>D1</t>
  </si>
  <si>
    <t>Patentová prihláška</t>
  </si>
  <si>
    <t>Patent</t>
  </si>
  <si>
    <t>Úžitkový vzor</t>
  </si>
  <si>
    <t>I1</t>
  </si>
  <si>
    <t>iný</t>
  </si>
  <si>
    <t>I2</t>
  </si>
  <si>
    <t>I3</t>
  </si>
  <si>
    <t>O1</t>
  </si>
  <si>
    <t>O2</t>
  </si>
  <si>
    <t>O3</t>
  </si>
  <si>
    <t>P1</t>
  </si>
  <si>
    <t>P2</t>
  </si>
  <si>
    <t>U1</t>
  </si>
  <si>
    <t>U2</t>
  </si>
  <si>
    <t>U3</t>
  </si>
  <si>
    <t>V1</t>
  </si>
  <si>
    <t>V2</t>
  </si>
  <si>
    <t>V3</t>
  </si>
  <si>
    <t>Prihláška úžitkového vzoru</t>
  </si>
  <si>
    <t>Dizajn</t>
  </si>
  <si>
    <t xml:space="preserve">Sumárna štatistika záznamy VŠ  - prehľad skupín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</si>
  <si>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</si>
  <si>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</si>
  <si>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</si>
  <si>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</si>
  <si>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</si>
  <si>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</si>
  <si>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</si>
  <si>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</si>
  <si>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</si>
  <si>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</si>
  <si>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</si>
  <si>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</si>
  <si>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</si>
  <si>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</si>
  <si>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</si>
  <si>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</si>
  <si>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</si>
  <si>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</si>
  <si>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</si>
  <si>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</si>
  <si>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</si>
  <si>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</si>
  <si>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</si>
  <si>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</si>
  <si>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</si>
  <si>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</si>
  <si>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</si>
  <si>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</si>
  <si>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</si>
  <si>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</si>
  <si>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</si>
  <si>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</si>
  <si>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</si>
  <si>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</si>
  <si>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</si>
  <si>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</si>
  <si>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</si>
  <si>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</si>
  <si>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</si>
  <si>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</si>
  <si>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</si>
  <si>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</si>
  <si>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Spolu SR</t>
  </si>
  <si>
    <t xml:space="preserve">Sumárna štatistika podiely VŠ  - prehľad skupín</t>
  </si>
  <si>
    <t xml:space="preserve">Sumárna štatistika záznamov VŠ  - všetky sledované kategórie</t>
  </si>
  <si>
    <t>Autor</t>
  </si>
  <si>
    <t>Prekladateľ</t>
  </si>
  <si>
    <t>Zostavovateľ</t>
  </si>
  <si>
    <t xml:space="preserve">Sumárna štatistika podielov VŠ  - všetky sledované kategórie</t>
  </si>
</sst>
</file>

<file path=xl/styles.xml><?xml version="1.0" encoding="utf-8"?>
<styleSheet xmlns="http://schemas.openxmlformats.org/spreadsheetml/2006/main">
  <numFmts count="1">
    <numFmt numFmtId="164" formatCode="0.000000"/>
  </numFmts>
  <fonts count="9"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2"/>
      <color auto="1"/>
      <name val="Times New Roman"/>
      <family val="1"/>
      <charset val="238"/>
    </font>
    <font>
      <b/>
      <sz val="12"/>
      <color auto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10000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45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7"/>
        <bgColor auto="1"/>
      </patternFill>
    </fill>
    <fill>
      <patternFill patternType="solid">
        <fgColor rgb="FFFFFFCC"/>
      </patternFill>
    </fill>
    <fill>
      <patternFill patternType="solid">
        <fgColor rgb="FFFF0000"/>
        <bgColor auto="1"/>
      </patternFill>
    </fill>
    <fill>
      <patternFill patternType="solid">
        <fgColor tint="-0.149998474074526" theme="0"/>
        <bgColor auto="1"/>
      </patternFill>
    </fill>
    <fill>
      <patternFill patternType="solid">
        <fgColor rgb="FFFFC000"/>
        <bgColor auto="1"/>
      </patternFill>
    </fill>
    <fill>
      <patternFill patternType="solid">
        <fgColor rgb="FFDDA0DD"/>
        <bgColor auto="1"/>
      </patternFill>
    </fill>
    <fill>
      <patternFill patternType="solid">
        <fgColor rgb="FFD7E4F2"/>
        <bgColor auto="1"/>
      </patternFill>
    </fill>
    <fill>
      <patternFill patternType="solid">
        <fgColor rgb="FFEEE8AA"/>
        <bgColor rgb="FF010000"/>
      </patternFill>
    </fill>
    <fill>
      <patternFill patternType="solid">
        <fgColor rgb="FF98FB98"/>
        <bgColor rgb="FF010000"/>
      </patternFill>
    </fill>
    <fill>
      <patternFill patternType="solid">
        <fgColor rgb="FFD7E4F2"/>
        <bgColor rgb="FF010000"/>
      </patternFill>
    </fill>
    <fill>
      <patternFill patternType="solid">
        <fgColor rgb="FFDDA0DD"/>
        <bgColor rgb="FF010000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medium">
        <color auto="1"/>
      </right>
      <top/>
      <bottom/>
      <diagonal/>
    </border>
    <border>
      <left style="thin">
        <color rgb="FFB2B2B2"/>
      </left>
      <right style="medium">
        <color auto="1"/>
      </right>
      <top style="thin">
        <color rgb="FFB2B2B2"/>
      </top>
      <bottom style="thin">
        <color auto="1"/>
      </bottom>
      <diagonal/>
    </border>
    <border>
      <left/>
      <right/>
      <top style="thin">
        <color rgb="FF010000"/>
      </top>
      <bottom/>
      <diagonal/>
    </border>
    <border>
      <left/>
      <right style="thin">
        <color rgb="FF010000"/>
      </right>
      <top style="thin">
        <color rgb="FF010000"/>
      </top>
      <bottom/>
      <diagonal/>
    </border>
    <border>
      <left/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 style="medium">
        <color rgb="FF010000"/>
      </top>
      <bottom/>
      <diagonal/>
    </border>
    <border>
      <left/>
      <right style="medium">
        <color rgb="FF010000"/>
      </right>
      <top style="medium">
        <color rgb="FF010000"/>
      </top>
      <bottom/>
      <diagonal/>
    </border>
    <border>
      <left/>
      <right style="medium">
        <color rgb="FF010000"/>
      </right>
      <top style="medium">
        <color rgb="FF010000"/>
      </top>
      <bottom style="medium">
        <color rgb="FF010000"/>
      </bottom>
      <diagonal/>
    </border>
    <border>
      <left style="medium">
        <color rgb="FF010000"/>
      </left>
      <right style="medium">
        <color rgb="FF010000"/>
      </right>
      <top style="medium">
        <color rgb="FF010000"/>
      </top>
      <bottom style="medium">
        <color rgb="FF010000"/>
      </bottom>
      <diagonal/>
    </border>
    <border>
      <left style="medium">
        <color rgb="FF808080"/>
      </left>
      <right style="medium">
        <color rgb="FF808080"/>
      </right>
      <top style="medium">
        <color rgb="FF010000"/>
      </top>
      <bottom style="medium">
        <color rgb="FF808080"/>
      </bottom>
      <diagonal/>
    </border>
    <border>
      <left style="medium">
        <color rgb="FF808080"/>
      </left>
      <right style="medium">
        <color rgb="FF010000"/>
      </right>
      <top style="medium">
        <color rgb="FF010000"/>
      </top>
      <bottom style="medium">
        <color rgb="FF808080"/>
      </bottom>
      <diagonal/>
    </border>
    <border>
      <left style="medium">
        <color rgb="FF808080"/>
      </left>
      <right style="medium">
        <color rgb="FF010000"/>
      </right>
      <top style="medium">
        <color rgb="FF010000"/>
      </top>
      <bottom style="medium">
        <color rgb="FF010000"/>
      </bottom>
      <diagonal/>
    </border>
    <border>
      <left style="thin">
        <color rgb="FFB2B2B2"/>
      </left>
      <right style="medium">
        <color auto="1"/>
      </right>
      <top style="thin">
        <color rgb="FF010000"/>
      </top>
      <bottom/>
      <diagonal/>
    </border>
    <border>
      <left style="thin">
        <color rgb="FFB2B2B2"/>
      </left>
      <right style="thin">
        <color rgb="FF010000"/>
      </right>
      <top style="thin">
        <color rgb="FF010000"/>
      </top>
      <bottom/>
      <diagonal/>
    </border>
    <border>
      <left style="thin">
        <color rgb="FFB2B2B2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medium">
        <color auto="1"/>
      </left>
      <right style="medium">
        <color auto="1"/>
      </right>
      <top style="thin">
        <color rgb="FF010000"/>
      </top>
      <bottom style="thin">
        <color auto="1"/>
      </bottom>
      <diagonal/>
    </border>
    <border>
      <left style="medium">
        <color auto="1"/>
      </left>
      <right style="thin">
        <color rgb="FF010000"/>
      </right>
      <top style="thin">
        <color rgb="FF010000"/>
      </top>
      <bottom style="thin">
        <color auto="1"/>
      </bottom>
      <diagonal/>
    </border>
    <border>
      <left style="medium">
        <color auto="1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/>
      <right style="medium">
        <color auto="1"/>
      </right>
      <top style="thin">
        <color rgb="FF010000"/>
      </top>
      <bottom/>
      <diagonal/>
    </border>
    <border>
      <left/>
      <right style="medium">
        <color auto="1"/>
      </right>
      <top style="thin">
        <color rgb="FF010000"/>
      </top>
      <bottom style="medium">
        <color auto="1"/>
      </bottom>
      <diagonal/>
    </border>
    <border>
      <left/>
      <right style="thin">
        <color rgb="FF010000"/>
      </right>
      <top style="thin">
        <color rgb="FF010000"/>
      </top>
      <bottom style="medium">
        <color auto="1"/>
      </bottom>
      <diagonal/>
    </border>
  </borders>
  <cellStyleXfs count="3">
    <xf fontId="0" numFmtId="0" fillId="0" borderId="0"/>
    <xf fontId="1" numFmtId="0" fillId="0" borderId="0"/>
    <xf applyNumberFormat="0" applyFont="0" applyAlignment="0" applyProtection="0" fontId="4" numFmtId="0" fillId="6" borderId="22"/>
  </cellStyleXfs>
  <cellXfs count="111">
    <xf fontId="0" numFmtId="0" fillId="0" borderId="0" xfId="0"/>
    <xf applyFont="1" applyFill="1" applyBorder="1" applyAlignment="1" fontId="2" numFmtId="0" fillId="2" borderId="1" xfId="1">
      <alignment horizontal="center"/>
    </xf>
    <xf applyFont="1" applyFill="1" applyBorder="1" applyAlignment="1" fontId="2" numFmtId="0" fillId="3" borderId="1" xfId="1">
      <alignment horizontal="center"/>
    </xf>
    <xf applyFont="1" applyFill="1" applyBorder="1" applyAlignment="1" fontId="2" numFmtId="0" fillId="4" borderId="1" xfId="1">
      <alignment horizontal="center"/>
    </xf>
    <xf applyFont="1" applyFill="1" applyBorder="1" applyAlignment="1" fontId="2" numFmtId="0" fillId="5" borderId="2" xfId="1">
      <alignment horizontal="center"/>
    </xf>
    <xf applyFont="1" fontId="5" numFmtId="0" fillId="0" borderId="0" xfId="0"/>
    <xf applyFont="1" applyFill="1" applyBorder="1" applyAlignment="1" fontId="2" numFmtId="0" fillId="7" borderId="2" xfId="1">
      <alignment horizontal="center"/>
    </xf>
    <xf applyNumberFormat="1" fontId="0" numFmtId="14" fillId="0" borderId="0" xfId="0"/>
    <xf applyNumberFormat="1" fontId="0" numFmtId="2" fillId="0" borderId="0" xfId="0"/>
    <xf applyFont="1" applyFill="1" applyBorder="1" applyAlignment="1" fontId="2" numFmtId="0" fillId="8" borderId="3" xfId="1">
      <alignment horizontal="center"/>
    </xf>
    <xf applyFont="1" applyFill="1" applyBorder="1" applyAlignment="1" fontId="6" numFmtId="0" fillId="9" borderId="1" xfId="0">
      <alignment horizontal="center"/>
    </xf>
    <xf applyNumberFormat="1" fontId="0" numFmtId="0" fillId="0" borderId="0" xfId="0"/>
    <xf applyFont="1" applyAlignment="1" fontId="5" numFmtId="0" fillId="0" borderId="0" xfId="0">
      <alignment horizontal="center"/>
    </xf>
    <xf applyNumberFormat="1" fontId="0" numFmtId="1" fillId="0" borderId="0" xfId="0"/>
    <xf applyNumberFormat="1" applyFont="1" applyBorder="1" applyAlignment="1" fontId="7" numFmtId="14" fillId="0" borderId="0" xfId="0">
      <alignment horizontal="center"/>
    </xf>
    <xf applyAlignment="1" fontId="0" numFmtId="0" fillId="0" borderId="0" xfId="0">
      <alignment horizontal="right"/>
    </xf>
    <xf applyNumberFormat="1" applyFont="1" applyBorder="1" applyAlignment="1" fontId="7" numFmtId="14" fillId="0" borderId="0" xfId="0"/>
    <xf applyFont="1" applyBorder="1" applyAlignment="1" fontId="7" numFmtId="0" fillId="0" borderId="0" xfId="0"/>
    <xf applyBorder="1" fontId="0" numFmtId="0" fillId="0" borderId="13" xfId="0"/>
    <xf applyFont="1" applyBorder="1" applyAlignment="1" fontId="2" numFmtId="0" fillId="0" borderId="16" xfId="1">
      <alignment horizontal="left" vertical="top" wrapText="1"/>
    </xf>
    <xf applyFont="1" applyBorder="1" applyAlignment="1" fontId="2" numFmtId="0" fillId="0" borderId="17" xfId="1">
      <alignment horizontal="left" vertical="top" wrapText="1"/>
    </xf>
    <xf applyFont="1" applyBorder="1" applyAlignment="1" fontId="2" numFmtId="0" fillId="0" borderId="18" xfId="1">
      <alignment horizontal="left" vertical="top" wrapText="1"/>
    </xf>
    <xf applyFont="1" applyBorder="1" applyAlignment="1" fontId="2" numFmtId="0" fillId="0" borderId="20" xfId="1">
      <alignment horizontal="left" vertical="top" wrapText="1"/>
    </xf>
    <xf applyFont="1" applyBorder="1" applyAlignment="1" fontId="2" numFmtId="0" fillId="0" borderId="19" xfId="1">
      <alignment horizontal="left" vertical="top" wrapText="1"/>
    </xf>
    <xf fontId="0" numFmtId="0" fillId="0" borderId="0" xfId="0"/>
    <xf applyFont="1" applyBorder="1" applyAlignment="1" fontId="5" numFmtId="0" fillId="0" borderId="0" xfId="0">
      <alignment horizontal="center"/>
    </xf>
    <xf applyFont="1" applyFill="1" applyBorder="1" applyAlignment="1" fontId="2" numFmtId="0" fillId="10" borderId="15" xfId="1">
      <alignment horizontal="left" vertical="top" wrapText="1"/>
    </xf>
    <xf applyFont="1" applyFill="1" applyBorder="1" applyAlignment="1" fontId="3" numFmtId="0" fillId="11" borderId="24" xfId="2">
      <alignment vertical="top" wrapText="1"/>
    </xf>
    <xf applyFont="1" applyFill="1" applyBorder="1" applyAlignment="1" fontId="2" numFmtId="0" fillId="10" borderId="17" xfId="1">
      <alignment horizontal="left" vertical="top" wrapText="1"/>
    </xf>
    <xf applyFont="1" applyFill="1" applyBorder="1" applyAlignment="1" fontId="3" numFmtId="0" fillId="11" borderId="25" xfId="2">
      <alignment vertical="top" wrapText="1"/>
    </xf>
    <xf applyFont="1" applyFill="1" applyBorder="1" applyAlignment="1" fontId="2" numFmtId="0" fillId="10" borderId="21" xfId="1">
      <alignment horizontal="left" vertical="top" wrapText="1"/>
    </xf>
    <xf applyFont="1" applyFill="1" applyBorder="1" applyAlignment="1" fontId="2" numFmtId="0" fillId="10" borderId="19" xfId="1">
      <alignment horizontal="left" vertical="top" wrapText="1"/>
    </xf>
    <xf applyFont="1" applyFill="1" applyBorder="1" applyAlignment="1" fontId="3" numFmtId="0" fillId="11" borderId="14" xfId="2">
      <alignment vertical="top" wrapText="1"/>
    </xf>
    <xf applyFont="1" applyFill="1" applyBorder="1" applyAlignment="1" fontId="3" numFmtId="0" fillId="11" borderId="26" xfId="2">
      <alignment vertical="top" wrapText="1"/>
    </xf>
    <xf applyFont="1" applyFill="1" applyBorder="1" applyAlignment="1" fontId="3" numFmtId="0" fillId="11" borderId="23" xfId="2">
      <alignment vertical="top" wrapText="1"/>
    </xf>
    <xf applyFont="1" fontId="0" numFmtId="0" fillId="0" borderId="0" xfId="0"/>
    <xf applyFont="1" applyFill="1" applyBorder="1" applyAlignment="1" fontId="2" numFmtId="0" fillId="10" borderId="1" xfId="1">
      <alignment horizontal="left" vertical="top" wrapText="1"/>
    </xf>
    <xf applyNumberFormat="1" applyFont="1" fontId="5" numFmtId="2" fillId="0" borderId="0" xfId="0"/>
    <xf applyNumberFormat="1" applyFont="1" fontId="5" numFmtId="0" fillId="0" borderId="0" xfId="0"/>
    <xf applyNumberFormat="1" fontId="0" numFmtId="164" fillId="0" borderId="0" xfId="0"/>
    <xf applyFont="1" applyBorder="1" applyAlignment="1" fontId="3" numFmtId="0" fillId="0" borderId="4" xfId="1">
      <alignment horizontal="center" vertical="center"/>
    </xf>
    <xf applyFont="1" applyBorder="1" applyAlignment="1" fontId="3" numFmtId="0" fillId="0" borderId="5" xfId="1">
      <alignment horizontal="center" vertical="center"/>
    </xf>
    <xf applyFont="1" applyBorder="1" applyAlignment="1" fontId="3" numFmtId="0" fillId="0" borderId="6" xfId="1">
      <alignment horizontal="center" vertical="center" wrapText="1"/>
    </xf>
    <xf applyFont="1" applyBorder="1" applyAlignment="1" fontId="3" numFmtId="0" fillId="0" borderId="1" xfId="1">
      <alignment horizontal="center" vertical="center" wrapText="1"/>
    </xf>
    <xf applyFont="1" applyBorder="1" applyAlignment="1" fontId="2" numFmtId="0" fillId="0" borderId="6" xfId="1">
      <alignment horizontal="center"/>
    </xf>
    <xf applyFont="1" applyBorder="1" applyAlignment="1" fontId="2" numFmtId="0" fillId="0" borderId="7" xfId="1">
      <alignment horizontal="center"/>
    </xf>
    <xf applyNumberFormat="1" applyFont="1" applyAlignment="1" fontId="7" numFmtId="14" fillId="0" borderId="0" xfId="0">
      <alignment horizontal="center"/>
    </xf>
    <xf applyFont="1" applyAlignment="1" fontId="7" numFmtId="0" fillId="0" borderId="0" xfId="0">
      <alignment horizontal="center"/>
    </xf>
    <xf applyFont="1" applyBorder="1" applyAlignment="1" fontId="3" numFmtId="0" fillId="0" borderId="8" xfId="1">
      <alignment horizontal="center" vertical="center" wrapText="1"/>
    </xf>
    <xf applyFont="1" applyBorder="1" applyAlignment="1" fontId="3" numFmtId="0" fillId="0" borderId="9" xfId="1">
      <alignment horizontal="center" vertical="center" wrapText="1"/>
    </xf>
    <xf applyFont="1" applyBorder="1" applyAlignment="1" fontId="7" numFmtId="0" fillId="0" borderId="12" xfId="0">
      <alignment horizontal="center"/>
    </xf>
    <xf applyFont="1" applyBorder="1" applyAlignment="1" fontId="7" numFmtId="0" fillId="0" borderId="0" xfId="0">
      <alignment horizontal="center"/>
    </xf>
    <xf applyNumberFormat="1" applyFont="1" applyBorder="1" applyAlignment="1" fontId="7" numFmtId="14" fillId="0" borderId="0" xfId="0">
      <alignment horizontal="center"/>
    </xf>
    <xf applyFont="1" applyBorder="1" applyAlignment="1" fontId="3" numFmtId="0" fillId="0" borderId="10" xfId="1">
      <alignment horizontal="center" vertical="center"/>
    </xf>
    <xf applyFont="1" applyBorder="1" applyAlignment="1" fontId="3" numFmtId="0" fillId="0" borderId="11" xfId="1">
      <alignment horizontal="center" vertical="center"/>
    </xf>
    <xf applyFont="1" applyBorder="1" applyAlignment="1" fontId="5" numFmtId="0" fillId="0" borderId="27" xfId="0">
      <alignment horizontal="center"/>
    </xf>
    <xf applyFont="1" applyBorder="1" applyAlignment="1" fontId="5" numFmtId="0" fillId="0" borderId="28" xfId="0">
      <alignment horizontal="center"/>
    </xf>
    <xf applyFont="1" applyBorder="1" applyAlignment="1" fontId="5" numFmtId="0" fillId="0" borderId="29" xfId="0">
      <alignment horizontal="center"/>
    </xf>
    <xf applyFont="1" applyBorder="1" applyAlignment="1" fontId="5" numFmtId="0" fillId="0" borderId="30" xfId="0">
      <alignment horizontal="center"/>
    </xf>
    <xf applyBorder="1" fontId="0" numFmtId="0" fillId="0" borderId="27" xfId="0"/>
    <xf applyBorder="1" fontId="0" numFmtId="0" fillId="0" borderId="28" xfId="0"/>
    <xf applyBorder="1" fontId="0" numFmtId="0" fillId="0" borderId="29" xfId="0"/>
    <xf applyBorder="1" fontId="0" numFmtId="0" fillId="0" borderId="30" xfId="0"/>
    <xf applyFont="1" applyFill="1" fontId="8" numFmtId="0" fillId="12" borderId="0" xfId="0"/>
    <xf applyFont="1" applyFill="1" applyBorder="1" fontId="8" numFmtId="0" fillId="12" borderId="27" xfId="0"/>
    <xf applyFont="1" applyFill="1" applyBorder="1" fontId="8" numFmtId="0" fillId="12" borderId="28" xfId="0"/>
    <xf applyFont="1" applyFill="1" applyBorder="1" fontId="8" numFmtId="0" fillId="12" borderId="29" xfId="0"/>
    <xf applyFont="1" applyFill="1" applyBorder="1" fontId="8" numFmtId="0" fillId="12" borderId="30" xfId="0"/>
    <xf applyBorder="1" fontId="0" numFmtId="0" fillId="0" borderId="31" xfId="0"/>
    <xf applyBorder="1" fontId="0" numFmtId="0" fillId="0" borderId="32" xfId="0"/>
    <xf applyBorder="1" fontId="0" numFmtId="0" fillId="0" borderId="33" xfId="0"/>
    <xf applyBorder="1" fontId="0" numFmtId="0" fillId="0" borderId="34" xfId="0"/>
    <xf applyFont="1" applyFill="1" fontId="8" numFmtId="0" fillId="13" borderId="0" xfId="0"/>
    <xf applyBorder="1" fontId="0" numFmtId="0" fillId="0" borderId="35" xfId="0"/>
    <xf applyBorder="1" fontId="0" numFmtId="0" fillId="0" borderId="36" xfId="0"/>
    <xf applyBorder="1" fontId="0" numFmtId="0" fillId="0" borderId="37" xfId="0"/>
    <xf applyBorder="1" fontId="0" numFmtId="0" fillId="0" borderId="38" xfId="0"/>
    <xf applyFont="1" applyFill="1" applyBorder="1" fontId="8" numFmtId="0" fillId="13" borderId="35" xfId="0"/>
    <xf applyFont="1" applyFill="1" applyBorder="1" fontId="8" numFmtId="0" fillId="13" borderId="36" xfId="0"/>
    <xf applyFont="1" applyFill="1" applyBorder="1" fontId="8" numFmtId="0" fillId="13" borderId="37" xfId="0"/>
    <xf applyFont="1" applyFill="1" applyBorder="1" fontId="8" numFmtId="0" fillId="13" borderId="38" xfId="0"/>
    <xf applyBorder="1" fontId="0" numFmtId="0" fillId="0" borderId="39" xfId="0"/>
    <xf applyBorder="1" fontId="0" numFmtId="0" fillId="0" borderId="40" xfId="0"/>
    <xf applyBorder="1" fontId="0" numFmtId="0" fillId="0" borderId="41" xfId="0"/>
    <xf applyFont="1" applyFill="1" applyBorder="1" applyAlignment="1" fontId="3" numFmtId="0" fillId="11" borderId="42" xfId="2">
      <alignment vertical="top" wrapText="1"/>
    </xf>
    <xf applyFont="1" applyFill="1" applyBorder="1" applyAlignment="1" fontId="3" numFmtId="0" fillId="11" borderId="43" xfId="2">
      <alignment vertical="top" wrapText="1"/>
    </xf>
    <xf applyFont="1" applyFill="1" applyBorder="1" applyAlignment="1" fontId="3" numFmtId="0" fillId="11" borderId="44" xfId="2">
      <alignment vertical="top" wrapText="1"/>
    </xf>
    <xf applyFont="1" applyFill="1" applyBorder="1" applyAlignment="1" fontId="3" numFmtId="0" fillId="11" borderId="30" xfId="2">
      <alignment vertical="top" wrapText="1"/>
    </xf>
    <xf applyFont="1" applyFill="1" applyBorder="1" applyAlignment="1" fontId="2" numFmtId="0" fillId="10" borderId="45" xfId="1">
      <alignment horizontal="left" vertical="top" wrapText="1"/>
    </xf>
    <xf applyFont="1" applyFill="1" applyBorder="1" applyAlignment="1" fontId="2" numFmtId="0" fillId="10" borderId="46" xfId="1">
      <alignment horizontal="left" vertical="top" wrapText="1"/>
    </xf>
    <xf applyFont="1" applyFill="1" applyBorder="1" applyAlignment="1" fontId="2" numFmtId="0" fillId="10" borderId="47" xfId="1">
      <alignment horizontal="left" vertical="top" wrapText="1"/>
    </xf>
    <xf applyFont="1" applyFill="1" applyBorder="1" applyAlignment="1" fontId="2" numFmtId="0" fillId="10" borderId="30" xfId="1">
      <alignment horizontal="left" vertical="top" wrapText="1"/>
    </xf>
    <xf applyFont="1" applyBorder="1" applyAlignment="1" fontId="2" numFmtId="0" fillId="0" borderId="45" xfId="1">
      <alignment horizontal="left" vertical="top" wrapText="1"/>
    </xf>
    <xf applyFont="1" applyBorder="1" applyAlignment="1" fontId="2" numFmtId="0" fillId="0" borderId="46" xfId="1">
      <alignment horizontal="left" vertical="top" wrapText="1"/>
    </xf>
    <xf applyFont="1" applyBorder="1" applyAlignment="1" fontId="2" numFmtId="0" fillId="0" borderId="47" xfId="1">
      <alignment horizontal="left" vertical="top" wrapText="1"/>
    </xf>
    <xf applyFont="1" applyBorder="1" applyAlignment="1" fontId="2" numFmtId="0" fillId="0" borderId="30" xfId="1">
      <alignment horizontal="left" vertical="top" wrapText="1"/>
    </xf>
    <xf applyFont="1" applyBorder="1" applyAlignment="1" fontId="2" numFmtId="0" fillId="0" borderId="48" xfId="1">
      <alignment horizontal="left" vertical="top" wrapText="1"/>
    </xf>
    <xf applyFont="1" applyBorder="1" applyAlignment="1" fontId="2" numFmtId="0" fillId="0" borderId="28" xfId="1">
      <alignment horizontal="left" vertical="top" wrapText="1"/>
    </xf>
    <xf applyFont="1" applyBorder="1" applyAlignment="1" fontId="2" numFmtId="0" fillId="0" borderId="29" xfId="1">
      <alignment horizontal="left" vertical="top" wrapText="1"/>
    </xf>
    <xf applyFont="1" applyBorder="1" applyAlignment="1" fontId="2" numFmtId="0" fillId="0" borderId="49" xfId="1">
      <alignment horizontal="left" vertical="top" wrapText="1"/>
    </xf>
    <xf applyFont="1" applyBorder="1" applyAlignment="1" fontId="2" numFmtId="0" fillId="0" borderId="50" xfId="1">
      <alignment horizontal="left" vertical="top" wrapText="1"/>
    </xf>
    <xf applyFont="1" applyFill="1" fontId="8" numFmtId="0" fillId="14" borderId="0" xfId="0"/>
    <xf applyFont="1" applyFill="1" applyBorder="1" fontId="8" numFmtId="0" fillId="14" borderId="27" xfId="0"/>
    <xf applyFont="1" applyFill="1" applyBorder="1" fontId="8" numFmtId="0" fillId="14" borderId="28" xfId="0"/>
    <xf applyFont="1" applyFill="1" applyBorder="1" fontId="8" numFmtId="0" fillId="14" borderId="29" xfId="0"/>
    <xf applyFont="1" applyFill="1" applyBorder="1" fontId="8" numFmtId="0" fillId="14" borderId="30" xfId="0"/>
    <xf applyFont="1" applyFill="1" fontId="8" numFmtId="0" fillId="15" borderId="0" xfId="0"/>
    <xf applyFont="1" applyFill="1" applyBorder="1" fontId="8" numFmtId="0" fillId="15" borderId="27" xfId="0"/>
    <xf applyFont="1" applyFill="1" applyBorder="1" fontId="8" numFmtId="0" fillId="15" borderId="28" xfId="0"/>
    <xf applyFont="1" applyFill="1" applyBorder="1" fontId="8" numFmtId="0" fillId="15" borderId="29" xfId="0"/>
    <xf applyFont="1" applyFill="1" applyBorder="1" fontId="8" numFmtId="0" fillId="15" borderId="30" xfId="0"/>
  </cellXfs>
  <cellStyles count="3">
    <cellStyle name="Normal" xfId="0" builtinId="0"/>
    <cellStyle name="normálne_Publikačná činnosť 2004 a 2005" xfId="1"/>
    <cellStyle name="Note" xfId="2" builtinId="10"/>
  </cellStyles>
  <dxfs count="0"/>
  <tableStyles count="0" defaultTableStyle="TableStyleMedium9" defaultPivotStyle="PivotStyleLight16"/>
  <colors>
    <mruColors>
      <color rgb="FFD7E4F2"/>
      <color rgb="FFDDA0DD"/>
    </mruColors>
  </colors>
</styleSheet>
</file>

<file path=xl/_rels/workbook.xml.rels>&#65279;<?xml version="1.0" encoding="utf-8" standalone="yes"?><Relationships xmlns="http://schemas.openxmlformats.org/package/2006/relationships"><Relationship Id="flId6" Type="http://schemas.openxmlformats.org/officeDocument/2006/relationships/sharedStrings" Target="sharedStrings.xml" /><Relationship Id="flId8" Type="http://schemas.openxmlformats.org/officeDocument/2006/relationships/theme" Target="theme/theme1.xml" /><Relationship Id="flId7" Type="http://schemas.openxmlformats.org/officeDocument/2006/relationships/styles" Target="style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4" Type="http://schemas.openxmlformats.org/officeDocument/2006/relationships/worksheet" Target="worksheets/sheet4.xml" /><Relationship Id="flId5" Type="http://schemas.openxmlformats.org/officeDocument/2006/relationships/worksheet" Target="worksheets/sheet5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_rels/sheet4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topLeftCell="A1" workbookViewId="0">
      <selection activeCell="A1" sqref="A1:G1"/>
    </sheetView>
  </sheetViews>
  <sheetFormatPr defaultColWidth="9.140625" defaultRowHeight="15"/>
  <cols>
    <col min="1" max="1" width="10.5703125" style="12" customWidth="1"/>
    <col min="2" max="2" width="14.42578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5703125" customWidth="1"/>
  </cols>
  <sheetData>
    <row r="1" ht="27" thickBot="1">
      <c r="A1" s="47" t="s">
        <v>165</v>
      </c>
      <c r="B1" s="47"/>
      <c r="C1" s="47"/>
      <c r="D1" s="47"/>
      <c r="E1" s="47"/>
      <c r="F1" s="47"/>
      <c r="G1" s="47"/>
      <c r="H1" s="46">
        <f ca="1">DATA!$M$1</f>
        <v>45595</v>
      </c>
      <c r="I1" s="46"/>
    </row>
    <row r="2" ht="15.75" customHeight="1">
      <c r="A2" s="40" t="s">
        <v>58</v>
      </c>
      <c r="B2" s="42" t="s">
        <v>2</v>
      </c>
      <c r="C2" s="44" t="s">
        <v>1</v>
      </c>
      <c r="D2" s="44"/>
      <c r="E2" s="44"/>
      <c r="F2" s="45"/>
    </row>
    <row r="3" ht="15.75">
      <c r="A3" s="41"/>
      <c r="B3" s="43"/>
      <c r="C3" s="1" t="s">
        <v>10</v>
      </c>
      <c r="D3" s="2" t="s">
        <v>11</v>
      </c>
      <c r="E3" s="3" t="s">
        <v>9</v>
      </c>
      <c r="F3" s="4" t="s">
        <v>12</v>
      </c>
      <c r="G3" s="6" t="s">
        <v>8</v>
      </c>
      <c r="H3" s="9" t="s">
        <v>13</v>
      </c>
      <c r="I3" s="10" t="s">
        <v>3</v>
      </c>
    </row>
    <row r="4">
      <c r="A4" s="58" t="s">
        <v>166</v>
      </c>
      <c r="B4" s="62" t="s">
        <v>102</v>
      </c>
      <c r="C4" s="67">
        <f ca="1">IF(ROW()&lt;DATA!$O$1+4,SUM(OFFSET(INDIRECT("VSETKY!"&amp;SUBSTITUTE(ADDRESS(1,(ROW()-4)*3+2,4),"1","")&amp;"4"),0,0,1,3))," ")</f>
        <v>5414</v>
      </c>
      <c r="D4" s="67">
        <f ca="1">IF(ROW()&lt;DATA!$O$1+4,SUM(OFFSET(INDIRECT("VSETKY!"&amp;SUBSTITUTE(ADDRESS(1,(ROW()-4)*3+2,4),"1","")&amp;"26"),0,0,1,3))," ")</f>
        <v>2509</v>
      </c>
      <c r="E4" s="67">
        <f ca="1">IF(ROW()&lt;DATA!$O$1+4,SUM(OFFSET(INDIRECT("VSETKY!"&amp;SUBSTITUTE(ADDRESS(1,(ROW()-4)*3+2,4),"1","")&amp;"53"),0,0,1,3))," ")</f>
        <v>254</v>
      </c>
      <c r="F4" s="67">
        <f ca="1">IF(ROW()&lt;DATA!$O$1+4,SUM(OFFSET(INDIRECT("VSETKY!"&amp;SUBSTITUTE(ADDRESS(1,(ROW()-4)*3+2,4),"1","")&amp;"64"),0,0,1,3))," ")</f>
        <v>38</v>
      </c>
      <c r="G4" s="67">
        <f ca="1">IF(ROW()&lt;DATA!$O$1+4,SUM(OFFSET(INDIRECT("VSETKY!"&amp;SUBSTITUTE(ADDRESS(1,(ROW()-4)*3+2,4),"1","")&amp;"81"),0,0,1,3))," ")</f>
        <v>6</v>
      </c>
      <c r="H4" s="67">
        <f ca="1">IF(ROW()&lt;DATA!$O$1+4,SUM(OFFSET(INDIRECT("VSETKY!"&amp;SUBSTITUTE(ADDRESS(1,(ROW()-4)*3+2,4),"1","")&amp;"92"),0,0,1,3))," ")</f>
        <v>397</v>
      </c>
      <c r="I4" s="71">
        <f>IF(ROW()&lt;DATA!$O$1+4,SUM(C4:H4)," ")</f>
        <v>8618</v>
      </c>
    </row>
    <row r="5">
      <c r="A5" s="58" t="s">
        <v>167</v>
      </c>
      <c r="B5" s="62" t="s">
        <v>103</v>
      </c>
      <c r="C5" s="67">
        <f ca="1">IF(ROW()&lt;DATA!$O$1+4,SUM(OFFSET(INDIRECT("VSETKY!"&amp;SUBSTITUTE(ADDRESS(1,(ROW()-4)*3+2,4),"1","")&amp;"4"),0,0,1,3))," ")</f>
        <v>1705</v>
      </c>
      <c r="D5" s="67">
        <f ca="1">IF(ROW()&lt;DATA!$O$1+4,SUM(OFFSET(INDIRECT("VSETKY!"&amp;SUBSTITUTE(ADDRESS(1,(ROW()-4)*3+2,4),"1","")&amp;"26"),0,0,1,3))," ")</f>
        <v>644</v>
      </c>
      <c r="E5" s="67">
        <f ca="1">IF(ROW()&lt;DATA!$O$1+4,SUM(OFFSET(INDIRECT("VSETKY!"&amp;SUBSTITUTE(ADDRESS(1,(ROW()-4)*3+2,4),"1","")&amp;"53"),0,0,1,3))," ")</f>
        <v>124</v>
      </c>
      <c r="F5" s="67">
        <f ca="1">IF(ROW()&lt;DATA!$O$1+4,SUM(OFFSET(INDIRECT("VSETKY!"&amp;SUBSTITUTE(ADDRESS(1,(ROW()-4)*3+2,4),"1","")&amp;"64"),0,0,1,3))," ")</f>
        <v>2</v>
      </c>
      <c r="G5" s="67">
        <f ca="1">IF(ROW()&lt;DATA!$O$1+4,SUM(OFFSET(INDIRECT("VSETKY!"&amp;SUBSTITUTE(ADDRESS(1,(ROW()-4)*3+2,4),"1","")&amp;"81"),0,0,1,3))," ")</f>
        <v>3</v>
      </c>
      <c r="H5" s="67">
        <f ca="1">IF(ROW()&lt;DATA!$O$1+4,SUM(OFFSET(INDIRECT("VSETKY!"&amp;SUBSTITUTE(ADDRESS(1,(ROW()-4)*3+2,4),"1","")&amp;"92"),0,0,1,3))," ")</f>
        <v>123</v>
      </c>
      <c r="I5" s="71">
        <f>IF(ROW()&lt;DATA!$O$1+4,SUM(C5:H5)," ")</f>
        <v>2601</v>
      </c>
    </row>
    <row r="6">
      <c r="A6" s="58" t="s">
        <v>168</v>
      </c>
      <c r="B6" s="62" t="s">
        <v>104</v>
      </c>
      <c r="C6" s="67">
        <f ca="1">IF(ROW()&lt;DATA!$O$1+4,SUM(OFFSET(INDIRECT("VSETKY!"&amp;SUBSTITUTE(ADDRESS(1,(ROW()-4)*3+2,4),"1","")&amp;"4"),0,0,1,3))," ")</f>
        <v>1512</v>
      </c>
      <c r="D6" s="67">
        <f ca="1">IF(ROW()&lt;DATA!$O$1+4,SUM(OFFSET(INDIRECT("VSETKY!"&amp;SUBSTITUTE(ADDRESS(1,(ROW()-4)*3+2,4),"1","")&amp;"26"),0,0,1,3))," ")</f>
        <v>349</v>
      </c>
      <c r="E6" s="67">
        <f ca="1">IF(ROW()&lt;DATA!$O$1+4,SUM(OFFSET(INDIRECT("VSETKY!"&amp;SUBSTITUTE(ADDRESS(1,(ROW()-4)*3+2,4),"1","")&amp;"53"),0,0,1,3))," ")</f>
        <v>116</v>
      </c>
      <c r="F6" s="67">
        <f ca="1">IF(ROW()&lt;DATA!$O$1+4,SUM(OFFSET(INDIRECT("VSETKY!"&amp;SUBSTITUTE(ADDRESS(1,(ROW()-4)*3+2,4),"1","")&amp;"64"),0,0,1,3))," ")</f>
        <v>15</v>
      </c>
      <c r="G6" s="67">
        <f ca="1">IF(ROW()&lt;DATA!$O$1+4,SUM(OFFSET(INDIRECT("VSETKY!"&amp;SUBSTITUTE(ADDRESS(1,(ROW()-4)*3+2,4),"1","")&amp;"81"),0,0,1,3))," ")</f>
        <v>2</v>
      </c>
      <c r="H6" s="67">
        <f ca="1">IF(ROW()&lt;DATA!$O$1+4,SUM(OFFSET(INDIRECT("VSETKY!"&amp;SUBSTITUTE(ADDRESS(1,(ROW()-4)*3+2,4),"1","")&amp;"92"),0,0,1,3))," ")</f>
        <v>153</v>
      </c>
      <c r="I6" s="71">
        <f>IF(ROW()&lt;DATA!$O$1+4,SUM(C6:H6)," ")</f>
        <v>2147</v>
      </c>
    </row>
    <row r="7">
      <c r="A7" s="58" t="s">
        <v>169</v>
      </c>
      <c r="B7" s="62" t="s">
        <v>105</v>
      </c>
      <c r="C7" s="67">
        <f ca="1">IF(ROW()&lt;DATA!$O$1+4,SUM(OFFSET(INDIRECT("VSETKY!"&amp;SUBSTITUTE(ADDRESS(1,(ROW()-4)*3+2,4),"1","")&amp;"4"),0,0,1,3))," ")</f>
        <v>915</v>
      </c>
      <c r="D7" s="67">
        <f ca="1">IF(ROW()&lt;DATA!$O$1+4,SUM(OFFSET(INDIRECT("VSETKY!"&amp;SUBSTITUTE(ADDRESS(1,(ROW()-4)*3+2,4),"1","")&amp;"26"),0,0,1,3))," ")</f>
        <v>171</v>
      </c>
      <c r="E7" s="67">
        <f ca="1">IF(ROW()&lt;DATA!$O$1+4,SUM(OFFSET(INDIRECT("VSETKY!"&amp;SUBSTITUTE(ADDRESS(1,(ROW()-4)*3+2,4),"1","")&amp;"53"),0,0,1,3))," ")</f>
        <v>103</v>
      </c>
      <c r="F7" s="67">
        <f ca="1">IF(ROW()&lt;DATA!$O$1+4,SUM(OFFSET(INDIRECT("VSETKY!"&amp;SUBSTITUTE(ADDRESS(1,(ROW()-4)*3+2,4),"1","")&amp;"64"),0,0,1,3))," ")</f>
        <v>3</v>
      </c>
      <c r="G7" s="67">
        <f ca="1">IF(ROW()&lt;DATA!$O$1+4,SUM(OFFSET(INDIRECT("VSETKY!"&amp;SUBSTITUTE(ADDRESS(1,(ROW()-4)*3+2,4),"1","")&amp;"81"),0,0,1,3))," ")</f>
        <v>4</v>
      </c>
      <c r="H7" s="67">
        <f ca="1">IF(ROW()&lt;DATA!$O$1+4,SUM(OFFSET(INDIRECT("VSETKY!"&amp;SUBSTITUTE(ADDRESS(1,(ROW()-4)*3+2,4),"1","")&amp;"92"),0,0,1,3))," ")</f>
        <v>41</v>
      </c>
      <c r="I7" s="71">
        <f>IF(ROW()&lt;DATA!$O$1+4,SUM(C7:H7)," ")</f>
        <v>1237</v>
      </c>
    </row>
    <row r="8">
      <c r="A8" s="58" t="s">
        <v>170</v>
      </c>
      <c r="B8" s="62" t="s">
        <v>106</v>
      </c>
      <c r="C8" s="67">
        <f ca="1">IF(ROW()&lt;DATA!$O$1+4,SUM(OFFSET(INDIRECT("VSETKY!"&amp;SUBSTITUTE(ADDRESS(1,(ROW()-4)*3+2,4),"1","")&amp;"4"),0,0,1,3))," ")</f>
        <v>659</v>
      </c>
      <c r="D8" s="67">
        <f ca="1">IF(ROW()&lt;DATA!$O$1+4,SUM(OFFSET(INDIRECT("VSETKY!"&amp;SUBSTITUTE(ADDRESS(1,(ROW()-4)*3+2,4),"1","")&amp;"26"),0,0,1,3))," ")</f>
        <v>204</v>
      </c>
      <c r="E8" s="67">
        <f ca="1">IF(ROW()&lt;DATA!$O$1+4,SUM(OFFSET(INDIRECT("VSETKY!"&amp;SUBSTITUTE(ADDRESS(1,(ROW()-4)*3+2,4),"1","")&amp;"53"),0,0,1,3))," ")</f>
        <v>27</v>
      </c>
      <c r="F8" s="67">
        <f ca="1">IF(ROW()&lt;DATA!$O$1+4,SUM(OFFSET(INDIRECT("VSETKY!"&amp;SUBSTITUTE(ADDRESS(1,(ROW()-4)*3+2,4),"1","")&amp;"64"),0,0,1,3))," ")</f>
        <v>0</v>
      </c>
      <c r="G8" s="67">
        <f ca="1">IF(ROW()&lt;DATA!$O$1+4,SUM(OFFSET(INDIRECT("VSETKY!"&amp;SUBSTITUTE(ADDRESS(1,(ROW()-4)*3+2,4),"1","")&amp;"81"),0,0,1,3))," ")</f>
        <v>2</v>
      </c>
      <c r="H8" s="67">
        <f ca="1">IF(ROW()&lt;DATA!$O$1+4,SUM(OFFSET(INDIRECT("VSETKY!"&amp;SUBSTITUTE(ADDRESS(1,(ROW()-4)*3+2,4),"1","")&amp;"92"),0,0,1,3))," ")</f>
        <v>30</v>
      </c>
      <c r="I8" s="71">
        <f>IF(ROW()&lt;DATA!$O$1+4,SUM(C8:H8)," ")</f>
        <v>922</v>
      </c>
    </row>
    <row r="9">
      <c r="A9" s="58" t="s">
        <v>171</v>
      </c>
      <c r="B9" s="62" t="s">
        <v>107</v>
      </c>
      <c r="C9" s="67">
        <f ca="1">IF(ROW()&lt;DATA!$O$1+4,SUM(OFFSET(INDIRECT("VSETKY!"&amp;SUBSTITUTE(ADDRESS(1,(ROW()-4)*3+2,4),"1","")&amp;"4"),0,0,1,3))," ")</f>
        <v>1001</v>
      </c>
      <c r="D9" s="67">
        <f ca="1">IF(ROW()&lt;DATA!$O$1+4,SUM(OFFSET(INDIRECT("VSETKY!"&amp;SUBSTITUTE(ADDRESS(1,(ROW()-4)*3+2,4),"1","")&amp;"26"),0,0,1,3))," ")</f>
        <v>322</v>
      </c>
      <c r="E9" s="67">
        <f ca="1">IF(ROW()&lt;DATA!$O$1+4,SUM(OFFSET(INDIRECT("VSETKY!"&amp;SUBSTITUTE(ADDRESS(1,(ROW()-4)*3+2,4),"1","")&amp;"53"),0,0,1,3))," ")</f>
        <v>88</v>
      </c>
      <c r="F9" s="67">
        <f ca="1">IF(ROW()&lt;DATA!$O$1+4,SUM(OFFSET(INDIRECT("VSETKY!"&amp;SUBSTITUTE(ADDRESS(1,(ROW()-4)*3+2,4),"1","")&amp;"64"),0,0,1,3))," ")</f>
        <v>15</v>
      </c>
      <c r="G9" s="67">
        <f ca="1">IF(ROW()&lt;DATA!$O$1+4,SUM(OFFSET(INDIRECT("VSETKY!"&amp;SUBSTITUTE(ADDRESS(1,(ROW()-4)*3+2,4),"1","")&amp;"81"),0,0,1,3))," ")</f>
        <v>0</v>
      </c>
      <c r="H9" s="67">
        <f ca="1">IF(ROW()&lt;DATA!$O$1+4,SUM(OFFSET(INDIRECT("VSETKY!"&amp;SUBSTITUTE(ADDRESS(1,(ROW()-4)*3+2,4),"1","")&amp;"92"),0,0,1,3))," ")</f>
        <v>84</v>
      </c>
      <c r="I9" s="71">
        <f>IF(ROW()&lt;DATA!$O$1+4,SUM(C9:H9)," ")</f>
        <v>1510</v>
      </c>
    </row>
    <row r="10">
      <c r="A10" s="58" t="s">
        <v>172</v>
      </c>
      <c r="B10" s="62" t="s">
        <v>108</v>
      </c>
      <c r="C10" s="67">
        <f ca="1">IF(ROW()&lt;DATA!$O$1+4,SUM(OFFSET(INDIRECT("VSETKY!"&amp;SUBSTITUTE(ADDRESS(1,(ROW()-4)*3+2,4),"1","")&amp;"4"),0,0,1,3))," ")</f>
        <v>933</v>
      </c>
      <c r="D10" s="67">
        <f ca="1">IF(ROW()&lt;DATA!$O$1+4,SUM(OFFSET(INDIRECT("VSETKY!"&amp;SUBSTITUTE(ADDRESS(1,(ROW()-4)*3+2,4),"1","")&amp;"26"),0,0,1,3))," ")</f>
        <v>203</v>
      </c>
      <c r="E10" s="67">
        <f ca="1">IF(ROW()&lt;DATA!$O$1+4,SUM(OFFSET(INDIRECT("VSETKY!"&amp;SUBSTITUTE(ADDRESS(1,(ROW()-4)*3+2,4),"1","")&amp;"53"),0,0,1,3))," ")</f>
        <v>92</v>
      </c>
      <c r="F10" s="67">
        <f ca="1">IF(ROW()&lt;DATA!$O$1+4,SUM(OFFSET(INDIRECT("VSETKY!"&amp;SUBSTITUTE(ADDRESS(1,(ROW()-4)*3+2,4),"1","")&amp;"64"),0,0,1,3))," ")</f>
        <v>7</v>
      </c>
      <c r="G10" s="67">
        <f ca="1">IF(ROW()&lt;DATA!$O$1+4,SUM(OFFSET(INDIRECT("VSETKY!"&amp;SUBSTITUTE(ADDRESS(1,(ROW()-4)*3+2,4),"1","")&amp;"81"),0,0,1,3))," ")</f>
        <v>0</v>
      </c>
      <c r="H10" s="67">
        <f ca="1">IF(ROW()&lt;DATA!$O$1+4,SUM(OFFSET(INDIRECT("VSETKY!"&amp;SUBSTITUTE(ADDRESS(1,(ROW()-4)*3+2,4),"1","")&amp;"92"),0,0,1,3))," ")</f>
        <v>134</v>
      </c>
      <c r="I10" s="71">
        <f>IF(ROW()&lt;DATA!$O$1+4,SUM(C10:H10)," ")</f>
        <v>1369</v>
      </c>
    </row>
    <row r="11">
      <c r="A11" s="58" t="s">
        <v>173</v>
      </c>
      <c r="B11" s="62" t="s">
        <v>109</v>
      </c>
      <c r="C11" s="67">
        <f ca="1">IF(ROW()&lt;DATA!$O$1+4,SUM(OFFSET(INDIRECT("VSETKY!"&amp;SUBSTITUTE(ADDRESS(1,(ROW()-4)*3+2,4),"1","")&amp;"4"),0,0,1,3))," ")</f>
        <v>851</v>
      </c>
      <c r="D11" s="67">
        <f ca="1">IF(ROW()&lt;DATA!$O$1+4,SUM(OFFSET(INDIRECT("VSETKY!"&amp;SUBSTITUTE(ADDRESS(1,(ROW()-4)*3+2,4),"1","")&amp;"26"),0,0,1,3))," ")</f>
        <v>271</v>
      </c>
      <c r="E11" s="67">
        <f ca="1">IF(ROW()&lt;DATA!$O$1+4,SUM(OFFSET(INDIRECT("VSETKY!"&amp;SUBSTITUTE(ADDRESS(1,(ROW()-4)*3+2,4),"1","")&amp;"53"),0,0,1,3))," ")</f>
        <v>83</v>
      </c>
      <c r="F11" s="67">
        <f ca="1">IF(ROW()&lt;DATA!$O$1+4,SUM(OFFSET(INDIRECT("VSETKY!"&amp;SUBSTITUTE(ADDRESS(1,(ROW()-4)*3+2,4),"1","")&amp;"64"),0,0,1,3))," ")</f>
        <v>3</v>
      </c>
      <c r="G11" s="67">
        <f ca="1">IF(ROW()&lt;DATA!$O$1+4,SUM(OFFSET(INDIRECT("VSETKY!"&amp;SUBSTITUTE(ADDRESS(1,(ROW()-4)*3+2,4),"1","")&amp;"81"),0,0,1,3))," ")</f>
        <v>2</v>
      </c>
      <c r="H11" s="67">
        <f ca="1">IF(ROW()&lt;DATA!$O$1+4,SUM(OFFSET(INDIRECT("VSETKY!"&amp;SUBSTITUTE(ADDRESS(1,(ROW()-4)*3+2,4),"1","")&amp;"92"),0,0,1,3))," ")</f>
        <v>127</v>
      </c>
      <c r="I11" s="71">
        <f>IF(ROW()&lt;DATA!$O$1+4,SUM(C11:H11)," ")</f>
        <v>1337</v>
      </c>
    </row>
    <row r="12">
      <c r="A12" s="58" t="s">
        <v>174</v>
      </c>
      <c r="B12" s="62" t="s">
        <v>110</v>
      </c>
      <c r="C12" s="67">
        <f ca="1">IF(ROW()&lt;DATA!$O$1+4,SUM(OFFSET(INDIRECT("VSETKY!"&amp;SUBSTITUTE(ADDRESS(1,(ROW()-4)*3+2,4),"1","")&amp;"4"),0,0,1,3))," ")</f>
        <v>2173</v>
      </c>
      <c r="D12" s="67">
        <f ca="1">IF(ROW()&lt;DATA!$O$1+4,SUM(OFFSET(INDIRECT("VSETKY!"&amp;SUBSTITUTE(ADDRESS(1,(ROW()-4)*3+2,4),"1","")&amp;"26"),0,0,1,3))," ")</f>
        <v>178</v>
      </c>
      <c r="E12" s="67">
        <f ca="1">IF(ROW()&lt;DATA!$O$1+4,SUM(OFFSET(INDIRECT("VSETKY!"&amp;SUBSTITUTE(ADDRESS(1,(ROW()-4)*3+2,4),"1","")&amp;"53"),0,0,1,3))," ")</f>
        <v>93</v>
      </c>
      <c r="F12" s="67">
        <f ca="1">IF(ROW()&lt;DATA!$O$1+4,SUM(OFFSET(INDIRECT("VSETKY!"&amp;SUBSTITUTE(ADDRESS(1,(ROW()-4)*3+2,4),"1","")&amp;"64"),0,0,1,3))," ")</f>
        <v>3</v>
      </c>
      <c r="G12" s="67">
        <f ca="1">IF(ROW()&lt;DATA!$O$1+4,SUM(OFFSET(INDIRECT("VSETKY!"&amp;SUBSTITUTE(ADDRESS(1,(ROW()-4)*3+2,4),"1","")&amp;"81"),0,0,1,3))," ")</f>
        <v>65</v>
      </c>
      <c r="H12" s="67">
        <f ca="1">IF(ROW()&lt;DATA!$O$1+4,SUM(OFFSET(INDIRECT("VSETKY!"&amp;SUBSTITUTE(ADDRESS(1,(ROW()-4)*3+2,4),"1","")&amp;"92"),0,0,1,3))," ")</f>
        <v>39</v>
      </c>
      <c r="I12" s="71">
        <f>IF(ROW()&lt;DATA!$O$1+4,SUM(C12:H12)," ")</f>
        <v>2551</v>
      </c>
    </row>
    <row r="13">
      <c r="A13" s="58" t="s">
        <v>175</v>
      </c>
      <c r="B13" s="62" t="s">
        <v>111</v>
      </c>
      <c r="C13" s="67">
        <f ca="1">IF(ROW()&lt;DATA!$O$1+4,SUM(OFFSET(INDIRECT("VSETKY!"&amp;SUBSTITUTE(ADDRESS(1,(ROW()-4)*3+2,4),"1","")&amp;"4"),0,0,1,3))," ")</f>
        <v>1626</v>
      </c>
      <c r="D13" s="67">
        <f ca="1">IF(ROW()&lt;DATA!$O$1+4,SUM(OFFSET(INDIRECT("VSETKY!"&amp;SUBSTITUTE(ADDRESS(1,(ROW()-4)*3+2,4),"1","")&amp;"26"),0,0,1,3))," ")</f>
        <v>114</v>
      </c>
      <c r="E13" s="67">
        <f ca="1">IF(ROW()&lt;DATA!$O$1+4,SUM(OFFSET(INDIRECT("VSETKY!"&amp;SUBSTITUTE(ADDRESS(1,(ROW()-4)*3+2,4),"1","")&amp;"53"),0,0,1,3))," ")</f>
        <v>47</v>
      </c>
      <c r="F13" s="67">
        <f ca="1">IF(ROW()&lt;DATA!$O$1+4,SUM(OFFSET(INDIRECT("VSETKY!"&amp;SUBSTITUTE(ADDRESS(1,(ROW()-4)*3+2,4),"1","")&amp;"64"),0,0,1,3))," ")</f>
        <v>1</v>
      </c>
      <c r="G13" s="67">
        <f ca="1">IF(ROW()&lt;DATA!$O$1+4,SUM(OFFSET(INDIRECT("VSETKY!"&amp;SUBSTITUTE(ADDRESS(1,(ROW()-4)*3+2,4),"1","")&amp;"81"),0,0,1,3))," ")</f>
        <v>97</v>
      </c>
      <c r="H13" s="67">
        <f ca="1">IF(ROW()&lt;DATA!$O$1+4,SUM(OFFSET(INDIRECT("VSETKY!"&amp;SUBSTITUTE(ADDRESS(1,(ROW()-4)*3+2,4),"1","")&amp;"92"),0,0,1,3))," ")</f>
        <v>14</v>
      </c>
      <c r="I13" s="71">
        <f>IF(ROW()&lt;DATA!$O$1+4,SUM(C13:H13)," ")</f>
        <v>1899</v>
      </c>
    </row>
    <row r="14">
      <c r="A14" s="58" t="s">
        <v>176</v>
      </c>
      <c r="B14" s="62" t="s">
        <v>112</v>
      </c>
      <c r="C14" s="67">
        <f ca="1">IF(ROW()&lt;DATA!$O$1+4,SUM(OFFSET(INDIRECT("VSETKY!"&amp;SUBSTITUTE(ADDRESS(1,(ROW()-4)*3+2,4),"1","")&amp;"4"),0,0,1,3))," ")</f>
        <v>426</v>
      </c>
      <c r="D14" s="67">
        <f ca="1">IF(ROW()&lt;DATA!$O$1+4,SUM(OFFSET(INDIRECT("VSETKY!"&amp;SUBSTITUTE(ADDRESS(1,(ROW()-4)*3+2,4),"1","")&amp;"26"),0,0,1,3))," ")</f>
        <v>68</v>
      </c>
      <c r="E14" s="67">
        <f ca="1">IF(ROW()&lt;DATA!$O$1+4,SUM(OFFSET(INDIRECT("VSETKY!"&amp;SUBSTITUTE(ADDRESS(1,(ROW()-4)*3+2,4),"1","")&amp;"53"),0,0,1,3))," ")</f>
        <v>5</v>
      </c>
      <c r="F14" s="67">
        <f ca="1">IF(ROW()&lt;DATA!$O$1+4,SUM(OFFSET(INDIRECT("VSETKY!"&amp;SUBSTITUTE(ADDRESS(1,(ROW()-4)*3+2,4),"1","")&amp;"64"),0,0,1,3))," ")</f>
        <v>0</v>
      </c>
      <c r="G14" s="67">
        <f ca="1">IF(ROW()&lt;DATA!$O$1+4,SUM(OFFSET(INDIRECT("VSETKY!"&amp;SUBSTITUTE(ADDRESS(1,(ROW()-4)*3+2,4),"1","")&amp;"81"),0,0,1,3))," ")</f>
        <v>0</v>
      </c>
      <c r="H14" s="67">
        <f ca="1">IF(ROW()&lt;DATA!$O$1+4,SUM(OFFSET(INDIRECT("VSETKY!"&amp;SUBSTITUTE(ADDRESS(1,(ROW()-4)*3+2,4),"1","")&amp;"92"),0,0,1,3))," ")</f>
        <v>6</v>
      </c>
      <c r="I14" s="71">
        <f>IF(ROW()&lt;DATA!$O$1+4,SUM(C14:H14)," ")</f>
        <v>505</v>
      </c>
    </row>
    <row r="15">
      <c r="A15" s="58" t="s">
        <v>177</v>
      </c>
      <c r="B15" s="62" t="s">
        <v>113</v>
      </c>
      <c r="C15" s="67">
        <f ca="1">IF(ROW()&lt;DATA!$O$1+4,SUM(OFFSET(INDIRECT("VSETKY!"&amp;SUBSTITUTE(ADDRESS(1,(ROW()-4)*3+2,4),"1","")&amp;"4"),0,0,1,3))," ")</f>
        <v>1362</v>
      </c>
      <c r="D15" s="67">
        <f ca="1">IF(ROW()&lt;DATA!$O$1+4,SUM(OFFSET(INDIRECT("VSETKY!"&amp;SUBSTITUTE(ADDRESS(1,(ROW()-4)*3+2,4),"1","")&amp;"26"),0,0,1,3))," ")</f>
        <v>116</v>
      </c>
      <c r="E15" s="67">
        <f ca="1">IF(ROW()&lt;DATA!$O$1+4,SUM(OFFSET(INDIRECT("VSETKY!"&amp;SUBSTITUTE(ADDRESS(1,(ROW()-4)*3+2,4),"1","")&amp;"53"),0,0,1,3))," ")</f>
        <v>45</v>
      </c>
      <c r="F15" s="67">
        <f ca="1">IF(ROW()&lt;DATA!$O$1+4,SUM(OFFSET(INDIRECT("VSETKY!"&amp;SUBSTITUTE(ADDRESS(1,(ROW()-4)*3+2,4),"1","")&amp;"64"),0,0,1,3))," ")</f>
        <v>0</v>
      </c>
      <c r="G15" s="67">
        <f ca="1">IF(ROW()&lt;DATA!$O$1+4,SUM(OFFSET(INDIRECT("VSETKY!"&amp;SUBSTITUTE(ADDRESS(1,(ROW()-4)*3+2,4),"1","")&amp;"81"),0,0,1,3))," ")</f>
        <v>0</v>
      </c>
      <c r="H15" s="67">
        <f ca="1">IF(ROW()&lt;DATA!$O$1+4,SUM(OFFSET(INDIRECT("VSETKY!"&amp;SUBSTITUTE(ADDRESS(1,(ROW()-4)*3+2,4),"1","")&amp;"92"),0,0,1,3))," ")</f>
        <v>23</v>
      </c>
      <c r="I15" s="71">
        <f>IF(ROW()&lt;DATA!$O$1+4,SUM(C15:H15)," ")</f>
        <v>1546</v>
      </c>
    </row>
    <row r="16">
      <c r="A16" s="58" t="s">
        <v>178</v>
      </c>
      <c r="B16" s="62" t="s">
        <v>114</v>
      </c>
      <c r="C16" s="67">
        <f ca="1">IF(ROW()&lt;DATA!$O$1+4,SUM(OFFSET(INDIRECT("VSETKY!"&amp;SUBSTITUTE(ADDRESS(1,(ROW()-4)*3+2,4),"1","")&amp;"4"),0,0,1,3))," ")</f>
        <v>1045</v>
      </c>
      <c r="D16" s="67">
        <f ca="1">IF(ROW()&lt;DATA!$O$1+4,SUM(OFFSET(INDIRECT("VSETKY!"&amp;SUBSTITUTE(ADDRESS(1,(ROW()-4)*3+2,4),"1","")&amp;"26"),0,0,1,3))," ")</f>
        <v>510</v>
      </c>
      <c r="E16" s="67">
        <f ca="1">IF(ROW()&lt;DATA!$O$1+4,SUM(OFFSET(INDIRECT("VSETKY!"&amp;SUBSTITUTE(ADDRESS(1,(ROW()-4)*3+2,4),"1","")&amp;"53"),0,0,1,3))," ")</f>
        <v>54</v>
      </c>
      <c r="F16" s="67">
        <f ca="1">IF(ROW()&lt;DATA!$O$1+4,SUM(OFFSET(INDIRECT("VSETKY!"&amp;SUBSTITUTE(ADDRESS(1,(ROW()-4)*3+2,4),"1","")&amp;"64"),0,0,1,3))," ")</f>
        <v>0</v>
      </c>
      <c r="G16" s="67">
        <f ca="1">IF(ROW()&lt;DATA!$O$1+4,SUM(OFFSET(INDIRECT("VSETKY!"&amp;SUBSTITUTE(ADDRESS(1,(ROW()-4)*3+2,4),"1","")&amp;"81"),0,0,1,3))," ")</f>
        <v>17</v>
      </c>
      <c r="H16" s="67">
        <f ca="1">IF(ROW()&lt;DATA!$O$1+4,SUM(OFFSET(INDIRECT("VSETKY!"&amp;SUBSTITUTE(ADDRESS(1,(ROW()-4)*3+2,4),"1","")&amp;"92"),0,0,1,3))," ")</f>
        <v>31</v>
      </c>
      <c r="I16" s="71">
        <f>IF(ROW()&lt;DATA!$O$1+4,SUM(C16:H16)," ")</f>
        <v>1657</v>
      </c>
    </row>
    <row r="17">
      <c r="A17" s="58" t="s">
        <v>179</v>
      </c>
      <c r="B17" s="62" t="s">
        <v>115</v>
      </c>
      <c r="C17" s="67">
        <f ca="1">IF(ROW()&lt;DATA!$O$1+4,SUM(OFFSET(INDIRECT("VSETKY!"&amp;SUBSTITUTE(ADDRESS(1,(ROW()-4)*3+2,4),"1","")&amp;"4"),0,0,1,3))," ")</f>
        <v>536</v>
      </c>
      <c r="D17" s="67">
        <f ca="1">IF(ROW()&lt;DATA!$O$1+4,SUM(OFFSET(INDIRECT("VSETKY!"&amp;SUBSTITUTE(ADDRESS(1,(ROW()-4)*3+2,4),"1","")&amp;"26"),0,0,1,3))," ")</f>
        <v>141</v>
      </c>
      <c r="E17" s="67">
        <f ca="1">IF(ROW()&lt;DATA!$O$1+4,SUM(OFFSET(INDIRECT("VSETKY!"&amp;SUBSTITUTE(ADDRESS(1,(ROW()-4)*3+2,4),"1","")&amp;"53"),0,0,1,3))," ")</f>
        <v>17</v>
      </c>
      <c r="F17" s="67">
        <f ca="1">IF(ROW()&lt;DATA!$O$1+4,SUM(OFFSET(INDIRECT("VSETKY!"&amp;SUBSTITUTE(ADDRESS(1,(ROW()-4)*3+2,4),"1","")&amp;"64"),0,0,1,3))," ")</f>
        <v>9</v>
      </c>
      <c r="G17" s="67">
        <f ca="1">IF(ROW()&lt;DATA!$O$1+4,SUM(OFFSET(INDIRECT("VSETKY!"&amp;SUBSTITUTE(ADDRESS(1,(ROW()-4)*3+2,4),"1","")&amp;"81"),0,0,1,3))," ")</f>
        <v>22</v>
      </c>
      <c r="H17" s="67">
        <f ca="1">IF(ROW()&lt;DATA!$O$1+4,SUM(OFFSET(INDIRECT("VSETKY!"&amp;SUBSTITUTE(ADDRESS(1,(ROW()-4)*3+2,4),"1","")&amp;"92"),0,0,1,3))," ")</f>
        <v>32</v>
      </c>
      <c r="I17" s="71">
        <f>IF(ROW()&lt;DATA!$O$1+4,SUM(C17:H17)," ")</f>
        <v>757</v>
      </c>
    </row>
    <row r="18">
      <c r="A18" s="58" t="s">
        <v>180</v>
      </c>
      <c r="B18" s="62" t="s">
        <v>116</v>
      </c>
      <c r="C18" s="67">
        <f ca="1">IF(ROW()&lt;DATA!$O$1+4,SUM(OFFSET(INDIRECT("VSETKY!"&amp;SUBSTITUTE(ADDRESS(1,(ROW()-4)*3+2,4),"1","")&amp;"4"),0,0,1,3))," ")</f>
        <v>36</v>
      </c>
      <c r="D18" s="67">
        <f ca="1">IF(ROW()&lt;DATA!$O$1+4,SUM(OFFSET(INDIRECT("VSETKY!"&amp;SUBSTITUTE(ADDRESS(1,(ROW()-4)*3+2,4),"1","")&amp;"26"),0,0,1,3))," ")</f>
        <v>97</v>
      </c>
      <c r="E18" s="67">
        <f ca="1">IF(ROW()&lt;DATA!$O$1+4,SUM(OFFSET(INDIRECT("VSETKY!"&amp;SUBSTITUTE(ADDRESS(1,(ROW()-4)*3+2,4),"1","")&amp;"53"),0,0,1,3))," ")</f>
        <v>0</v>
      </c>
      <c r="F18" s="67">
        <f ca="1">IF(ROW()&lt;DATA!$O$1+4,SUM(OFFSET(INDIRECT("VSETKY!"&amp;SUBSTITUTE(ADDRESS(1,(ROW()-4)*3+2,4),"1","")&amp;"64"),0,0,1,3))," ")</f>
        <v>5</v>
      </c>
      <c r="G18" s="67">
        <f ca="1">IF(ROW()&lt;DATA!$O$1+4,SUM(OFFSET(INDIRECT("VSETKY!"&amp;SUBSTITUTE(ADDRESS(1,(ROW()-4)*3+2,4),"1","")&amp;"81"),0,0,1,3))," ")</f>
        <v>0</v>
      </c>
      <c r="H18" s="67">
        <f ca="1">IF(ROW()&lt;DATA!$O$1+4,SUM(OFFSET(INDIRECT("VSETKY!"&amp;SUBSTITUTE(ADDRESS(1,(ROW()-4)*3+2,4),"1","")&amp;"92"),0,0,1,3))," ")</f>
        <v>14</v>
      </c>
      <c r="I18" s="71">
        <f>IF(ROW()&lt;DATA!$O$1+4,SUM(C18:H18)," ")</f>
        <v>152</v>
      </c>
    </row>
    <row r="19">
      <c r="A19" s="58" t="s">
        <v>181</v>
      </c>
      <c r="B19" s="62" t="s">
        <v>117</v>
      </c>
      <c r="C19" s="67">
        <f ca="1">IF(ROW()&lt;DATA!$O$1+4,SUM(OFFSET(INDIRECT("VSETKY!"&amp;SUBSTITUTE(ADDRESS(1,(ROW()-4)*3+2,4),"1","")&amp;"4"),0,0,1,3))," ")</f>
        <v>24</v>
      </c>
      <c r="D19" s="67">
        <f ca="1">IF(ROW()&lt;DATA!$O$1+4,SUM(OFFSET(INDIRECT("VSETKY!"&amp;SUBSTITUTE(ADDRESS(1,(ROW()-4)*3+2,4),"1","")&amp;"26"),0,0,1,3))," ")</f>
        <v>47</v>
      </c>
      <c r="E19" s="67">
        <f ca="1">IF(ROW()&lt;DATA!$O$1+4,SUM(OFFSET(INDIRECT("VSETKY!"&amp;SUBSTITUTE(ADDRESS(1,(ROW()-4)*3+2,4),"1","")&amp;"53"),0,0,1,3))," ")</f>
        <v>0</v>
      </c>
      <c r="F19" s="67">
        <f ca="1">IF(ROW()&lt;DATA!$O$1+4,SUM(OFFSET(INDIRECT("VSETKY!"&amp;SUBSTITUTE(ADDRESS(1,(ROW()-4)*3+2,4),"1","")&amp;"64"),0,0,1,3))," ")</f>
        <v>39</v>
      </c>
      <c r="G19" s="67">
        <f ca="1">IF(ROW()&lt;DATA!$O$1+4,SUM(OFFSET(INDIRECT("VSETKY!"&amp;SUBSTITUTE(ADDRESS(1,(ROW()-4)*3+2,4),"1","")&amp;"81"),0,0,1,3))," ")</f>
        <v>0</v>
      </c>
      <c r="H19" s="67">
        <f ca="1">IF(ROW()&lt;DATA!$O$1+4,SUM(OFFSET(INDIRECT("VSETKY!"&amp;SUBSTITUTE(ADDRESS(1,(ROW()-4)*3+2,4),"1","")&amp;"92"),0,0,1,3))," ")</f>
        <v>51</v>
      </c>
      <c r="I19" s="71">
        <f>IF(ROW()&lt;DATA!$O$1+4,SUM(C19:H19)," ")</f>
        <v>161</v>
      </c>
    </row>
    <row r="20">
      <c r="A20" s="58" t="s">
        <v>182</v>
      </c>
      <c r="B20" s="62" t="s">
        <v>118</v>
      </c>
      <c r="C20" s="67">
        <f ca="1">IF(ROW()&lt;DATA!$O$1+4,SUM(OFFSET(INDIRECT("VSETKY!"&amp;SUBSTITUTE(ADDRESS(1,(ROW()-4)*3+2,4),"1","")&amp;"4"),0,0,1,3))," ")</f>
        <v>55</v>
      </c>
      <c r="D20" s="67">
        <f ca="1">IF(ROW()&lt;DATA!$O$1+4,SUM(OFFSET(INDIRECT("VSETKY!"&amp;SUBSTITUTE(ADDRESS(1,(ROW()-4)*3+2,4),"1","")&amp;"26"),0,0,1,3))," ")</f>
        <v>141</v>
      </c>
      <c r="E20" s="67">
        <f ca="1">IF(ROW()&lt;DATA!$O$1+4,SUM(OFFSET(INDIRECT("VSETKY!"&amp;SUBSTITUTE(ADDRESS(1,(ROW()-4)*3+2,4),"1","")&amp;"53"),0,0,1,3))," ")</f>
        <v>1</v>
      </c>
      <c r="F20" s="67">
        <f ca="1">IF(ROW()&lt;DATA!$O$1+4,SUM(OFFSET(INDIRECT("VSETKY!"&amp;SUBSTITUTE(ADDRESS(1,(ROW()-4)*3+2,4),"1","")&amp;"64"),0,0,1,3))," ")</f>
        <v>7</v>
      </c>
      <c r="G20" s="67">
        <f ca="1">IF(ROW()&lt;DATA!$O$1+4,SUM(OFFSET(INDIRECT("VSETKY!"&amp;SUBSTITUTE(ADDRESS(1,(ROW()-4)*3+2,4),"1","")&amp;"81"),0,0,1,3))," ")</f>
        <v>0</v>
      </c>
      <c r="H20" s="67">
        <f ca="1">IF(ROW()&lt;DATA!$O$1+4,SUM(OFFSET(INDIRECT("VSETKY!"&amp;SUBSTITUTE(ADDRESS(1,(ROW()-4)*3+2,4),"1","")&amp;"92"),0,0,1,3))," ")</f>
        <v>16</v>
      </c>
      <c r="I20" s="71">
        <f>IF(ROW()&lt;DATA!$O$1+4,SUM(C20:H20)," ")</f>
        <v>220</v>
      </c>
    </row>
    <row r="21">
      <c r="A21" s="58" t="s">
        <v>183</v>
      </c>
      <c r="B21" s="62" t="s">
        <v>119</v>
      </c>
      <c r="C21" s="67">
        <f ca="1">IF(ROW()&lt;DATA!$O$1+4,SUM(OFFSET(INDIRECT("VSETKY!"&amp;SUBSTITUTE(ADDRESS(1,(ROW()-4)*3+2,4),"1","")&amp;"4"),0,0,1,3))," ")</f>
        <v>483</v>
      </c>
      <c r="D21" s="67">
        <f ca="1">IF(ROW()&lt;DATA!$O$1+4,SUM(OFFSET(INDIRECT("VSETKY!"&amp;SUBSTITUTE(ADDRESS(1,(ROW()-4)*3+2,4),"1","")&amp;"26"),0,0,1,3))," ")</f>
        <v>213</v>
      </c>
      <c r="E21" s="67">
        <f ca="1">IF(ROW()&lt;DATA!$O$1+4,SUM(OFFSET(INDIRECT("VSETKY!"&amp;SUBSTITUTE(ADDRESS(1,(ROW()-4)*3+2,4),"1","")&amp;"53"),0,0,1,3))," ")</f>
        <v>45</v>
      </c>
      <c r="F21" s="67">
        <f ca="1">IF(ROW()&lt;DATA!$O$1+4,SUM(OFFSET(INDIRECT("VSETKY!"&amp;SUBSTITUTE(ADDRESS(1,(ROW()-4)*3+2,4),"1","")&amp;"64"),0,0,1,3))," ")</f>
        <v>0</v>
      </c>
      <c r="G21" s="67">
        <f ca="1">IF(ROW()&lt;DATA!$O$1+4,SUM(OFFSET(INDIRECT("VSETKY!"&amp;SUBSTITUTE(ADDRESS(1,(ROW()-4)*3+2,4),"1","")&amp;"81"),0,0,1,3))," ")</f>
        <v>0</v>
      </c>
      <c r="H21" s="67">
        <f ca="1">IF(ROW()&lt;DATA!$O$1+4,SUM(OFFSET(INDIRECT("VSETKY!"&amp;SUBSTITUTE(ADDRESS(1,(ROW()-4)*3+2,4),"1","")&amp;"92"),0,0,1,3))," ")</f>
        <v>45</v>
      </c>
      <c r="I21" s="71">
        <f>IF(ROW()&lt;DATA!$O$1+4,SUM(C21:H21)," ")</f>
        <v>786</v>
      </c>
    </row>
    <row r="22">
      <c r="A22" s="58" t="s">
        <v>184</v>
      </c>
      <c r="B22" s="62" t="s">
        <v>120</v>
      </c>
      <c r="C22" s="67">
        <f ca="1">IF(ROW()&lt;DATA!$O$1+4,SUM(OFFSET(INDIRECT("VSETKY!"&amp;SUBSTITUTE(ADDRESS(1,(ROW()-4)*3+2,4),"1","")&amp;"4"),0,0,1,3))," ")</f>
        <v>491</v>
      </c>
      <c r="D22" s="67">
        <f ca="1">IF(ROW()&lt;DATA!$O$1+4,SUM(OFFSET(INDIRECT("VSETKY!"&amp;SUBSTITUTE(ADDRESS(1,(ROW()-4)*3+2,4),"1","")&amp;"26"),0,0,1,3))," ")</f>
        <v>149</v>
      </c>
      <c r="E22" s="67">
        <f ca="1">IF(ROW()&lt;DATA!$O$1+4,SUM(OFFSET(INDIRECT("VSETKY!"&amp;SUBSTITUTE(ADDRESS(1,(ROW()-4)*3+2,4),"1","")&amp;"53"),0,0,1,3))," ")</f>
        <v>22</v>
      </c>
      <c r="F22" s="67">
        <f ca="1">IF(ROW()&lt;DATA!$O$1+4,SUM(OFFSET(INDIRECT("VSETKY!"&amp;SUBSTITUTE(ADDRESS(1,(ROW()-4)*3+2,4),"1","")&amp;"64"),0,0,1,3))," ")</f>
        <v>3</v>
      </c>
      <c r="G22" s="67">
        <f ca="1">IF(ROW()&lt;DATA!$O$1+4,SUM(OFFSET(INDIRECT("VSETKY!"&amp;SUBSTITUTE(ADDRESS(1,(ROW()-4)*3+2,4),"1","")&amp;"81"),0,0,1,3))," ")</f>
        <v>0</v>
      </c>
      <c r="H22" s="67">
        <f ca="1">IF(ROW()&lt;DATA!$O$1+4,SUM(OFFSET(INDIRECT("VSETKY!"&amp;SUBSTITUTE(ADDRESS(1,(ROW()-4)*3+2,4),"1","")&amp;"92"),0,0,1,3))," ")</f>
        <v>8</v>
      </c>
      <c r="I22" s="71">
        <f>IF(ROW()&lt;DATA!$O$1+4,SUM(C22:H22)," ")</f>
        <v>673</v>
      </c>
    </row>
    <row r="23">
      <c r="A23" s="58" t="s">
        <v>185</v>
      </c>
      <c r="B23" s="62" t="s">
        <v>121</v>
      </c>
      <c r="C23" s="67">
        <f ca="1">IF(ROW()&lt;DATA!$O$1+4,SUM(OFFSET(INDIRECT("VSETKY!"&amp;SUBSTITUTE(ADDRESS(1,(ROW()-4)*3+2,4),"1","")&amp;"4"),0,0,1,3))," ")</f>
        <v>2071</v>
      </c>
      <c r="D23" s="67">
        <f ca="1">IF(ROW()&lt;DATA!$O$1+4,SUM(OFFSET(INDIRECT("VSETKY!"&amp;SUBSTITUTE(ADDRESS(1,(ROW()-4)*3+2,4),"1","")&amp;"26"),0,0,1,3))," ")</f>
        <v>912</v>
      </c>
      <c r="E23" s="67">
        <f ca="1">IF(ROW()&lt;DATA!$O$1+4,SUM(OFFSET(INDIRECT("VSETKY!"&amp;SUBSTITUTE(ADDRESS(1,(ROW()-4)*3+2,4),"1","")&amp;"53"),0,0,1,3))," ")</f>
        <v>98</v>
      </c>
      <c r="F23" s="67">
        <f ca="1">IF(ROW()&lt;DATA!$O$1+4,SUM(OFFSET(INDIRECT("VSETKY!"&amp;SUBSTITUTE(ADDRESS(1,(ROW()-4)*3+2,4),"1","")&amp;"64"),0,0,1,3))," ")</f>
        <v>6</v>
      </c>
      <c r="G23" s="67">
        <f ca="1">IF(ROW()&lt;DATA!$O$1+4,SUM(OFFSET(INDIRECT("VSETKY!"&amp;SUBSTITUTE(ADDRESS(1,(ROW()-4)*3+2,4),"1","")&amp;"81"),0,0,1,3))," ")</f>
        <v>119</v>
      </c>
      <c r="H23" s="67">
        <f ca="1">IF(ROW()&lt;DATA!$O$1+4,SUM(OFFSET(INDIRECT("VSETKY!"&amp;SUBSTITUTE(ADDRESS(1,(ROW()-4)*3+2,4),"1","")&amp;"92"),0,0,1,3))," ")</f>
        <v>39</v>
      </c>
      <c r="I23" s="71">
        <f>IF(ROW()&lt;DATA!$O$1+4,SUM(C23:H23)," ")</f>
        <v>3245</v>
      </c>
    </row>
    <row r="24">
      <c r="A24" s="58" t="s">
        <v>186</v>
      </c>
      <c r="B24" s="62" t="s">
        <v>122</v>
      </c>
      <c r="C24" s="67">
        <f ca="1">IF(ROW()&lt;DATA!$O$1+4,SUM(OFFSET(INDIRECT("VSETKY!"&amp;SUBSTITUTE(ADDRESS(1,(ROW()-4)*3+2,4),"1","")&amp;"4"),0,0,1,3))," ")</f>
        <v>122</v>
      </c>
      <c r="D24" s="67">
        <f ca="1">IF(ROW()&lt;DATA!$O$1+4,SUM(OFFSET(INDIRECT("VSETKY!"&amp;SUBSTITUTE(ADDRESS(1,(ROW()-4)*3+2,4),"1","")&amp;"26"),0,0,1,3))," ")</f>
        <v>17</v>
      </c>
      <c r="E24" s="67">
        <f ca="1">IF(ROW()&lt;DATA!$O$1+4,SUM(OFFSET(INDIRECT("VSETKY!"&amp;SUBSTITUTE(ADDRESS(1,(ROW()-4)*3+2,4),"1","")&amp;"53"),0,0,1,3))," ")</f>
        <v>9</v>
      </c>
      <c r="F24" s="67">
        <f ca="1">IF(ROW()&lt;DATA!$O$1+4,SUM(OFFSET(INDIRECT("VSETKY!"&amp;SUBSTITUTE(ADDRESS(1,(ROW()-4)*3+2,4),"1","")&amp;"64"),0,0,1,3))," ")</f>
        <v>0</v>
      </c>
      <c r="G24" s="67">
        <f ca="1">IF(ROW()&lt;DATA!$O$1+4,SUM(OFFSET(INDIRECT("VSETKY!"&amp;SUBSTITUTE(ADDRESS(1,(ROW()-4)*3+2,4),"1","")&amp;"81"),0,0,1,3))," ")</f>
        <v>2</v>
      </c>
      <c r="H24" s="67">
        <f ca="1">IF(ROW()&lt;DATA!$O$1+4,SUM(OFFSET(INDIRECT("VSETKY!"&amp;SUBSTITUTE(ADDRESS(1,(ROW()-4)*3+2,4),"1","")&amp;"92"),0,0,1,3))," ")</f>
        <v>13</v>
      </c>
      <c r="I24" s="71">
        <f>IF(ROW()&lt;DATA!$O$1+4,SUM(C24:H24)," ")</f>
        <v>163</v>
      </c>
    </row>
    <row r="25">
      <c r="A25" s="58" t="s">
        <v>187</v>
      </c>
      <c r="B25" s="62" t="s">
        <v>123</v>
      </c>
      <c r="C25" s="67">
        <f ca="1">IF(ROW()&lt;DATA!$O$1+4,SUM(OFFSET(INDIRECT("VSETKY!"&amp;SUBSTITUTE(ADDRESS(1,(ROW()-4)*3+2,4),"1","")&amp;"4"),0,0,1,3))," ")</f>
        <v>0</v>
      </c>
      <c r="D25" s="67">
        <f ca="1">IF(ROW()&lt;DATA!$O$1+4,SUM(OFFSET(INDIRECT("VSETKY!"&amp;SUBSTITUTE(ADDRESS(1,(ROW()-4)*3+2,4),"1","")&amp;"26"),0,0,1,3))," ")</f>
        <v>0</v>
      </c>
      <c r="E25" s="67">
        <f ca="1">IF(ROW()&lt;DATA!$O$1+4,SUM(OFFSET(INDIRECT("VSETKY!"&amp;SUBSTITUTE(ADDRESS(1,(ROW()-4)*3+2,4),"1","")&amp;"53"),0,0,1,3))," ")</f>
        <v>0</v>
      </c>
      <c r="F25" s="67">
        <f ca="1">IF(ROW()&lt;DATA!$O$1+4,SUM(OFFSET(INDIRECT("VSETKY!"&amp;SUBSTITUTE(ADDRESS(1,(ROW()-4)*3+2,4),"1","")&amp;"64"),0,0,1,3))," ")</f>
        <v>0</v>
      </c>
      <c r="G25" s="67">
        <f ca="1">IF(ROW()&lt;DATA!$O$1+4,SUM(OFFSET(INDIRECT("VSETKY!"&amp;SUBSTITUTE(ADDRESS(1,(ROW()-4)*3+2,4),"1","")&amp;"81"),0,0,1,3))," ")</f>
        <v>0</v>
      </c>
      <c r="H25" s="67">
        <f ca="1">IF(ROW()&lt;DATA!$O$1+4,SUM(OFFSET(INDIRECT("VSETKY!"&amp;SUBSTITUTE(ADDRESS(1,(ROW()-4)*3+2,4),"1","")&amp;"92"),0,0,1,3))," ")</f>
        <v>0</v>
      </c>
      <c r="I25" s="71">
        <f>IF(ROW()&lt;DATA!$O$1+4,SUM(C25:H25)," ")</f>
        <v>0</v>
      </c>
    </row>
    <row r="26">
      <c r="A26" s="58" t="s">
        <v>188</v>
      </c>
      <c r="B26" s="62" t="s">
        <v>124</v>
      </c>
      <c r="C26" s="67">
        <f ca="1">IF(ROW()&lt;DATA!$O$1+4,SUM(OFFSET(INDIRECT("VSETKY!"&amp;SUBSTITUTE(ADDRESS(1,(ROW()-4)*3+2,4),"1","")&amp;"4"),0,0,1,3))," ")</f>
        <v>8</v>
      </c>
      <c r="D26" s="67">
        <f ca="1">IF(ROW()&lt;DATA!$O$1+4,SUM(OFFSET(INDIRECT("VSETKY!"&amp;SUBSTITUTE(ADDRESS(1,(ROW()-4)*3+2,4),"1","")&amp;"26"),0,0,1,3))," ")</f>
        <v>1</v>
      </c>
      <c r="E26" s="67">
        <f ca="1">IF(ROW()&lt;DATA!$O$1+4,SUM(OFFSET(INDIRECT("VSETKY!"&amp;SUBSTITUTE(ADDRESS(1,(ROW()-4)*3+2,4),"1","")&amp;"53"),0,0,1,3))," ")</f>
        <v>0</v>
      </c>
      <c r="F26" s="67">
        <f ca="1">IF(ROW()&lt;DATA!$O$1+4,SUM(OFFSET(INDIRECT("VSETKY!"&amp;SUBSTITUTE(ADDRESS(1,(ROW()-4)*3+2,4),"1","")&amp;"64"),0,0,1,3))," ")</f>
        <v>0</v>
      </c>
      <c r="G26" s="67">
        <f ca="1">IF(ROW()&lt;DATA!$O$1+4,SUM(OFFSET(INDIRECT("VSETKY!"&amp;SUBSTITUTE(ADDRESS(1,(ROW()-4)*3+2,4),"1","")&amp;"81"),0,0,1,3))," ")</f>
        <v>0</v>
      </c>
      <c r="H26" s="67">
        <f ca="1">IF(ROW()&lt;DATA!$O$1+4,SUM(OFFSET(INDIRECT("VSETKY!"&amp;SUBSTITUTE(ADDRESS(1,(ROW()-4)*3+2,4),"1","")&amp;"92"),0,0,1,3))," ")</f>
        <v>0</v>
      </c>
      <c r="I26" s="71">
        <f>IF(ROW()&lt;DATA!$O$1+4,SUM(C26:H26)," ")</f>
        <v>9</v>
      </c>
    </row>
    <row r="27">
      <c r="A27" s="58" t="s">
        <v>189</v>
      </c>
      <c r="B27" s="62" t="s">
        <v>125</v>
      </c>
      <c r="C27" s="67">
        <f ca="1">IF(ROW()&lt;DATA!$O$1+4,SUM(OFFSET(INDIRECT("VSETKY!"&amp;SUBSTITUTE(ADDRESS(1,(ROW()-4)*3+2,4),"1","")&amp;"4"),0,0,1,3))," ")</f>
        <v>302</v>
      </c>
      <c r="D27" s="67">
        <f ca="1">IF(ROW()&lt;DATA!$O$1+4,SUM(OFFSET(INDIRECT("VSETKY!"&amp;SUBSTITUTE(ADDRESS(1,(ROW()-4)*3+2,4),"1","")&amp;"26"),0,0,1,3))," ")</f>
        <v>56</v>
      </c>
      <c r="E27" s="67">
        <f ca="1">IF(ROW()&lt;DATA!$O$1+4,SUM(OFFSET(INDIRECT("VSETKY!"&amp;SUBSTITUTE(ADDRESS(1,(ROW()-4)*3+2,4),"1","")&amp;"53"),0,0,1,3))," ")</f>
        <v>19</v>
      </c>
      <c r="F27" s="67">
        <f ca="1">IF(ROW()&lt;DATA!$O$1+4,SUM(OFFSET(INDIRECT("VSETKY!"&amp;SUBSTITUTE(ADDRESS(1,(ROW()-4)*3+2,4),"1","")&amp;"64"),0,0,1,3))," ")</f>
        <v>0</v>
      </c>
      <c r="G27" s="67">
        <f ca="1">IF(ROW()&lt;DATA!$O$1+4,SUM(OFFSET(INDIRECT("VSETKY!"&amp;SUBSTITUTE(ADDRESS(1,(ROW()-4)*3+2,4),"1","")&amp;"81"),0,0,1,3))," ")</f>
        <v>0</v>
      </c>
      <c r="H27" s="67">
        <f ca="1">IF(ROW()&lt;DATA!$O$1+4,SUM(OFFSET(INDIRECT("VSETKY!"&amp;SUBSTITUTE(ADDRESS(1,(ROW()-4)*3+2,4),"1","")&amp;"92"),0,0,1,3))," ")</f>
        <v>11</v>
      </c>
      <c r="I27" s="71">
        <f>IF(ROW()&lt;DATA!$O$1+4,SUM(C27:H27)," ")</f>
        <v>388</v>
      </c>
    </row>
    <row r="28">
      <c r="A28" s="58" t="s">
        <v>190</v>
      </c>
      <c r="B28" s="62" t="s">
        <v>126</v>
      </c>
      <c r="C28" s="67">
        <f ca="1">IF(ROW()&lt;DATA!$O$1+4,SUM(OFFSET(INDIRECT("VSETKY!"&amp;SUBSTITUTE(ADDRESS(1,(ROW()-4)*3+2,4),"1","")&amp;"4"),0,0,1,3))," ")</f>
        <v>199</v>
      </c>
      <c r="D28" s="67">
        <f ca="1">IF(ROW()&lt;DATA!$O$1+4,SUM(OFFSET(INDIRECT("VSETKY!"&amp;SUBSTITUTE(ADDRESS(1,(ROW()-4)*3+2,4),"1","")&amp;"26"),0,0,1,3))," ")</f>
        <v>27</v>
      </c>
      <c r="E28" s="67">
        <f ca="1">IF(ROW()&lt;DATA!$O$1+4,SUM(OFFSET(INDIRECT("VSETKY!"&amp;SUBSTITUTE(ADDRESS(1,(ROW()-4)*3+2,4),"1","")&amp;"53"),0,0,1,3))," ")</f>
        <v>12</v>
      </c>
      <c r="F28" s="67">
        <f ca="1">IF(ROW()&lt;DATA!$O$1+4,SUM(OFFSET(INDIRECT("VSETKY!"&amp;SUBSTITUTE(ADDRESS(1,(ROW()-4)*3+2,4),"1","")&amp;"64"),0,0,1,3))," ")</f>
        <v>2</v>
      </c>
      <c r="G28" s="67">
        <f ca="1">IF(ROW()&lt;DATA!$O$1+4,SUM(OFFSET(INDIRECT("VSETKY!"&amp;SUBSTITUTE(ADDRESS(1,(ROW()-4)*3+2,4),"1","")&amp;"81"),0,0,1,3))," ")</f>
        <v>0</v>
      </c>
      <c r="H28" s="67">
        <f ca="1">IF(ROW()&lt;DATA!$O$1+4,SUM(OFFSET(INDIRECT("VSETKY!"&amp;SUBSTITUTE(ADDRESS(1,(ROW()-4)*3+2,4),"1","")&amp;"92"),0,0,1,3))," ")</f>
        <v>7</v>
      </c>
      <c r="I28" s="71">
        <f>IF(ROW()&lt;DATA!$O$1+4,SUM(C28:H28)," ")</f>
        <v>247</v>
      </c>
    </row>
    <row r="29">
      <c r="A29" s="58" t="s">
        <v>191</v>
      </c>
      <c r="B29" s="62" t="s">
        <v>127</v>
      </c>
      <c r="C29" s="67">
        <f ca="1">IF(ROW()&lt;DATA!$O$1+4,SUM(OFFSET(INDIRECT("VSETKY!"&amp;SUBSTITUTE(ADDRESS(1,(ROW()-4)*3+2,4),"1","")&amp;"4"),0,0,1,3))," ")</f>
        <v>160</v>
      </c>
      <c r="D29" s="67">
        <f ca="1">IF(ROW()&lt;DATA!$O$1+4,SUM(OFFSET(INDIRECT("VSETKY!"&amp;SUBSTITUTE(ADDRESS(1,(ROW()-4)*3+2,4),"1","")&amp;"26"),0,0,1,3))," ")</f>
        <v>36</v>
      </c>
      <c r="E29" s="67">
        <f ca="1">IF(ROW()&lt;DATA!$O$1+4,SUM(OFFSET(INDIRECT("VSETKY!"&amp;SUBSTITUTE(ADDRESS(1,(ROW()-4)*3+2,4),"1","")&amp;"53"),0,0,1,3))," ")</f>
        <v>10</v>
      </c>
      <c r="F29" s="67">
        <f ca="1">IF(ROW()&lt;DATA!$O$1+4,SUM(OFFSET(INDIRECT("VSETKY!"&amp;SUBSTITUTE(ADDRESS(1,(ROW()-4)*3+2,4),"1","")&amp;"64"),0,0,1,3))," ")</f>
        <v>0</v>
      </c>
      <c r="G29" s="67">
        <f ca="1">IF(ROW()&lt;DATA!$O$1+4,SUM(OFFSET(INDIRECT("VSETKY!"&amp;SUBSTITUTE(ADDRESS(1,(ROW()-4)*3+2,4),"1","")&amp;"81"),0,0,1,3))," ")</f>
        <v>0</v>
      </c>
      <c r="H29" s="67">
        <f ca="1">IF(ROW()&lt;DATA!$O$1+4,SUM(OFFSET(INDIRECT("VSETKY!"&amp;SUBSTITUTE(ADDRESS(1,(ROW()-4)*3+2,4),"1","")&amp;"92"),0,0,1,3))," ")</f>
        <v>6</v>
      </c>
      <c r="I29" s="71">
        <f>IF(ROW()&lt;DATA!$O$1+4,SUM(C29:H29)," ")</f>
        <v>212</v>
      </c>
    </row>
    <row r="30">
      <c r="A30" s="58" t="s">
        <v>192</v>
      </c>
      <c r="B30" s="62" t="s">
        <v>128</v>
      </c>
      <c r="C30" s="67">
        <f ca="1">IF(ROW()&lt;DATA!$O$1+4,SUM(OFFSET(INDIRECT("VSETKY!"&amp;SUBSTITUTE(ADDRESS(1,(ROW()-4)*3+2,4),"1","")&amp;"4"),0,0,1,3))," ")</f>
        <v>24</v>
      </c>
      <c r="D30" s="67">
        <f ca="1">IF(ROW()&lt;DATA!$O$1+4,SUM(OFFSET(INDIRECT("VSETKY!"&amp;SUBSTITUTE(ADDRESS(1,(ROW()-4)*3+2,4),"1","")&amp;"26"),0,0,1,3))," ")</f>
        <v>0</v>
      </c>
      <c r="E30" s="67">
        <f ca="1">IF(ROW()&lt;DATA!$O$1+4,SUM(OFFSET(INDIRECT("VSETKY!"&amp;SUBSTITUTE(ADDRESS(1,(ROW()-4)*3+2,4),"1","")&amp;"53"),0,0,1,3))," ")</f>
        <v>3</v>
      </c>
      <c r="F30" s="67">
        <f ca="1">IF(ROW()&lt;DATA!$O$1+4,SUM(OFFSET(INDIRECT("VSETKY!"&amp;SUBSTITUTE(ADDRESS(1,(ROW()-4)*3+2,4),"1","")&amp;"64"),0,0,1,3))," ")</f>
        <v>0</v>
      </c>
      <c r="G30" s="67">
        <f ca="1">IF(ROW()&lt;DATA!$O$1+4,SUM(OFFSET(INDIRECT("VSETKY!"&amp;SUBSTITUTE(ADDRESS(1,(ROW()-4)*3+2,4),"1","")&amp;"81"),0,0,1,3))," ")</f>
        <v>0</v>
      </c>
      <c r="H30" s="67">
        <f ca="1">IF(ROW()&lt;DATA!$O$1+4,SUM(OFFSET(INDIRECT("VSETKY!"&amp;SUBSTITUTE(ADDRESS(1,(ROW()-4)*3+2,4),"1","")&amp;"92"),0,0,1,3))," ")</f>
        <v>1</v>
      </c>
      <c r="I30" s="71">
        <f>IF(ROW()&lt;DATA!$O$1+4,SUM(C30:H30)," ")</f>
        <v>28</v>
      </c>
    </row>
    <row r="31">
      <c r="A31" s="58" t="s">
        <v>193</v>
      </c>
      <c r="B31" s="62" t="s">
        <v>129</v>
      </c>
      <c r="C31" s="67">
        <f ca="1">IF(ROW()&lt;DATA!$O$1+4,SUM(OFFSET(INDIRECT("VSETKY!"&amp;SUBSTITUTE(ADDRESS(1,(ROW()-4)*3+2,4),"1","")&amp;"4"),0,0,1,3))," ")</f>
        <v>1</v>
      </c>
      <c r="D31" s="67">
        <f ca="1">IF(ROW()&lt;DATA!$O$1+4,SUM(OFFSET(INDIRECT("VSETKY!"&amp;SUBSTITUTE(ADDRESS(1,(ROW()-4)*3+2,4),"1","")&amp;"26"),0,0,1,3))," ")</f>
        <v>0</v>
      </c>
      <c r="E31" s="67">
        <f ca="1">IF(ROW()&lt;DATA!$O$1+4,SUM(OFFSET(INDIRECT("VSETKY!"&amp;SUBSTITUTE(ADDRESS(1,(ROW()-4)*3+2,4),"1","")&amp;"53"),0,0,1,3))," ")</f>
        <v>0</v>
      </c>
      <c r="F31" s="67">
        <f ca="1">IF(ROW()&lt;DATA!$O$1+4,SUM(OFFSET(INDIRECT("VSETKY!"&amp;SUBSTITUTE(ADDRESS(1,(ROW()-4)*3+2,4),"1","")&amp;"64"),0,0,1,3))," ")</f>
        <v>0</v>
      </c>
      <c r="G31" s="67">
        <f ca="1">IF(ROW()&lt;DATA!$O$1+4,SUM(OFFSET(INDIRECT("VSETKY!"&amp;SUBSTITUTE(ADDRESS(1,(ROW()-4)*3+2,4),"1","")&amp;"81"),0,0,1,3))," ")</f>
        <v>0</v>
      </c>
      <c r="H31" s="67">
        <f ca="1">IF(ROW()&lt;DATA!$O$1+4,SUM(OFFSET(INDIRECT("VSETKY!"&amp;SUBSTITUTE(ADDRESS(1,(ROW()-4)*3+2,4),"1","")&amp;"92"),0,0,1,3))," ")</f>
        <v>0</v>
      </c>
      <c r="I31" s="71">
        <f>IF(ROW()&lt;DATA!$O$1+4,SUM(C31:H31)," ")</f>
        <v>1</v>
      </c>
    </row>
    <row r="32">
      <c r="A32" s="58" t="s">
        <v>194</v>
      </c>
      <c r="B32" s="62" t="s">
        <v>130</v>
      </c>
      <c r="C32" s="67">
        <f ca="1">IF(ROW()&lt;DATA!$O$1+4,SUM(OFFSET(INDIRECT("VSETKY!"&amp;SUBSTITUTE(ADDRESS(1,(ROW()-4)*3+2,4),"1","")&amp;"4"),0,0,1,3))," ")</f>
        <v>63</v>
      </c>
      <c r="D32" s="67">
        <f ca="1">IF(ROW()&lt;DATA!$O$1+4,SUM(OFFSET(INDIRECT("VSETKY!"&amp;SUBSTITUTE(ADDRESS(1,(ROW()-4)*3+2,4),"1","")&amp;"26"),0,0,1,3))," ")</f>
        <v>3</v>
      </c>
      <c r="E32" s="67">
        <f ca="1">IF(ROW()&lt;DATA!$O$1+4,SUM(OFFSET(INDIRECT("VSETKY!"&amp;SUBSTITUTE(ADDRESS(1,(ROW()-4)*3+2,4),"1","")&amp;"53"),0,0,1,3))," ")</f>
        <v>6</v>
      </c>
      <c r="F32" s="67">
        <f ca="1">IF(ROW()&lt;DATA!$O$1+4,SUM(OFFSET(INDIRECT("VSETKY!"&amp;SUBSTITUTE(ADDRESS(1,(ROW()-4)*3+2,4),"1","")&amp;"64"),0,0,1,3))," ")</f>
        <v>0</v>
      </c>
      <c r="G32" s="67">
        <f ca="1">IF(ROW()&lt;DATA!$O$1+4,SUM(OFFSET(INDIRECT("VSETKY!"&amp;SUBSTITUTE(ADDRESS(1,(ROW()-4)*3+2,4),"1","")&amp;"81"),0,0,1,3))," ")</f>
        <v>0</v>
      </c>
      <c r="H32" s="67">
        <f ca="1">IF(ROW()&lt;DATA!$O$1+4,SUM(OFFSET(INDIRECT("VSETKY!"&amp;SUBSTITUTE(ADDRESS(1,(ROW()-4)*3+2,4),"1","")&amp;"92"),0,0,1,3))," ")</f>
        <v>2</v>
      </c>
      <c r="I32" s="71">
        <f>IF(ROW()&lt;DATA!$O$1+4,SUM(C32:H32)," ")</f>
        <v>74</v>
      </c>
    </row>
    <row r="33">
      <c r="A33" s="58" t="s">
        <v>195</v>
      </c>
      <c r="B33" s="62" t="s">
        <v>131</v>
      </c>
      <c r="C33" s="67">
        <f ca="1">IF(ROW()&lt;DATA!$O$1+4,SUM(OFFSET(INDIRECT("VSETKY!"&amp;SUBSTITUTE(ADDRESS(1,(ROW()-4)*3+2,4),"1","")&amp;"4"),0,0,1,3))," ")</f>
        <v>21</v>
      </c>
      <c r="D33" s="67">
        <f ca="1">IF(ROW()&lt;DATA!$O$1+4,SUM(OFFSET(INDIRECT("VSETKY!"&amp;SUBSTITUTE(ADDRESS(1,(ROW()-4)*3+2,4),"1","")&amp;"26"),0,0,1,3))," ")</f>
        <v>9</v>
      </c>
      <c r="E33" s="67">
        <f ca="1">IF(ROW()&lt;DATA!$O$1+4,SUM(OFFSET(INDIRECT("VSETKY!"&amp;SUBSTITUTE(ADDRESS(1,(ROW()-4)*3+2,4),"1","")&amp;"53"),0,0,1,3))," ")</f>
        <v>1</v>
      </c>
      <c r="F33" s="67">
        <f ca="1">IF(ROW()&lt;DATA!$O$1+4,SUM(OFFSET(INDIRECT("VSETKY!"&amp;SUBSTITUTE(ADDRESS(1,(ROW()-4)*3+2,4),"1","")&amp;"64"),0,0,1,3))," ")</f>
        <v>0</v>
      </c>
      <c r="G33" s="67">
        <f ca="1">IF(ROW()&lt;DATA!$O$1+4,SUM(OFFSET(INDIRECT("VSETKY!"&amp;SUBSTITUTE(ADDRESS(1,(ROW()-4)*3+2,4),"1","")&amp;"81"),0,0,1,3))," ")</f>
        <v>0</v>
      </c>
      <c r="H33" s="67">
        <f ca="1">IF(ROW()&lt;DATA!$O$1+4,SUM(OFFSET(INDIRECT("VSETKY!"&amp;SUBSTITUTE(ADDRESS(1,(ROW()-4)*3+2,4),"1","")&amp;"92"),0,0,1,3))," ")</f>
        <v>1</v>
      </c>
      <c r="I33" s="71">
        <f>IF(ROW()&lt;DATA!$O$1+4,SUM(C33:H33)," ")</f>
        <v>32</v>
      </c>
    </row>
    <row r="34">
      <c r="A34" s="58" t="s">
        <v>196</v>
      </c>
      <c r="B34" s="62" t="s">
        <v>132</v>
      </c>
      <c r="C34" s="67">
        <f ca="1">IF(ROW()&lt;DATA!$O$1+4,SUM(OFFSET(INDIRECT("VSETKY!"&amp;SUBSTITUTE(ADDRESS(1,(ROW()-4)*3+2,4),"1","")&amp;"4"),0,0,1,3))," ")</f>
        <v>296</v>
      </c>
      <c r="D34" s="67">
        <f ca="1">IF(ROW()&lt;DATA!$O$1+4,SUM(OFFSET(INDIRECT("VSETKY!"&amp;SUBSTITUTE(ADDRESS(1,(ROW()-4)*3+2,4),"1","")&amp;"26"),0,0,1,3))," ")</f>
        <v>148</v>
      </c>
      <c r="E34" s="67">
        <f ca="1">IF(ROW()&lt;DATA!$O$1+4,SUM(OFFSET(INDIRECT("VSETKY!"&amp;SUBSTITUTE(ADDRESS(1,(ROW()-4)*3+2,4),"1","")&amp;"53"),0,0,1,3))," ")</f>
        <v>10</v>
      </c>
      <c r="F34" s="67">
        <f ca="1">IF(ROW()&lt;DATA!$O$1+4,SUM(OFFSET(INDIRECT("VSETKY!"&amp;SUBSTITUTE(ADDRESS(1,(ROW()-4)*3+2,4),"1","")&amp;"64"),0,0,1,3))," ")</f>
        <v>0</v>
      </c>
      <c r="G34" s="67">
        <f ca="1">IF(ROW()&lt;DATA!$O$1+4,SUM(OFFSET(INDIRECT("VSETKY!"&amp;SUBSTITUTE(ADDRESS(1,(ROW()-4)*3+2,4),"1","")&amp;"81"),0,0,1,3))," ")</f>
        <v>0</v>
      </c>
      <c r="H34" s="67">
        <f ca="1">IF(ROW()&lt;DATA!$O$1+4,SUM(OFFSET(INDIRECT("VSETKY!"&amp;SUBSTITUTE(ADDRESS(1,(ROW()-4)*3+2,4),"1","")&amp;"92"),0,0,1,3))," ")</f>
        <v>16</v>
      </c>
      <c r="I34" s="71">
        <f>IF(ROW()&lt;DATA!$O$1+4,SUM(C34:H34)," ")</f>
        <v>470</v>
      </c>
    </row>
    <row r="35">
      <c r="A35" s="58" t="s">
        <v>197</v>
      </c>
      <c r="B35" s="62" t="s">
        <v>133</v>
      </c>
      <c r="C35" s="67">
        <f ca="1">IF(ROW()&lt;DATA!$O$1+4,SUM(OFFSET(INDIRECT("VSETKY!"&amp;SUBSTITUTE(ADDRESS(1,(ROW()-4)*3+2,4),"1","")&amp;"4"),0,0,1,3))," ")</f>
        <v>200</v>
      </c>
      <c r="D35" s="67">
        <f ca="1">IF(ROW()&lt;DATA!$O$1+4,SUM(OFFSET(INDIRECT("VSETKY!"&amp;SUBSTITUTE(ADDRESS(1,(ROW()-4)*3+2,4),"1","")&amp;"26"),0,0,1,3))," ")</f>
        <v>10</v>
      </c>
      <c r="E35" s="67">
        <f ca="1">IF(ROW()&lt;DATA!$O$1+4,SUM(OFFSET(INDIRECT("VSETKY!"&amp;SUBSTITUTE(ADDRESS(1,(ROW()-4)*3+2,4),"1","")&amp;"53"),0,0,1,3))," ")</f>
        <v>6</v>
      </c>
      <c r="F35" s="67">
        <f ca="1">IF(ROW()&lt;DATA!$O$1+4,SUM(OFFSET(INDIRECT("VSETKY!"&amp;SUBSTITUTE(ADDRESS(1,(ROW()-4)*3+2,4),"1","")&amp;"64"),0,0,1,3))," ")</f>
        <v>0</v>
      </c>
      <c r="G35" s="67">
        <f ca="1">IF(ROW()&lt;DATA!$O$1+4,SUM(OFFSET(INDIRECT("VSETKY!"&amp;SUBSTITUTE(ADDRESS(1,(ROW()-4)*3+2,4),"1","")&amp;"81"),0,0,1,3))," ")</f>
        <v>0</v>
      </c>
      <c r="H35" s="67">
        <f ca="1">IF(ROW()&lt;DATA!$O$1+4,SUM(OFFSET(INDIRECT("VSETKY!"&amp;SUBSTITUTE(ADDRESS(1,(ROW()-4)*3+2,4),"1","")&amp;"92"),0,0,1,3))," ")</f>
        <v>3</v>
      </c>
      <c r="I35" s="71">
        <f>IF(ROW()&lt;DATA!$O$1+4,SUM(C35:H35)," ")</f>
        <v>219</v>
      </c>
    </row>
    <row r="36">
      <c r="A36" s="58" t="s">
        <v>198</v>
      </c>
      <c r="B36" s="62" t="s">
        <v>134</v>
      </c>
      <c r="C36" s="67">
        <f ca="1">IF(ROW()&lt;DATA!$O$1+4,SUM(OFFSET(INDIRECT("VSETKY!"&amp;SUBSTITUTE(ADDRESS(1,(ROW()-4)*3+2,4),"1","")&amp;"4"),0,0,1,3))," ")</f>
        <v>41</v>
      </c>
      <c r="D36" s="67">
        <f ca="1">IF(ROW()&lt;DATA!$O$1+4,SUM(OFFSET(INDIRECT("VSETKY!"&amp;SUBSTITUTE(ADDRESS(1,(ROW()-4)*3+2,4),"1","")&amp;"26"),0,0,1,3))," ")</f>
        <v>5</v>
      </c>
      <c r="E36" s="67">
        <f ca="1">IF(ROW()&lt;DATA!$O$1+4,SUM(OFFSET(INDIRECT("VSETKY!"&amp;SUBSTITUTE(ADDRESS(1,(ROW()-4)*3+2,4),"1","")&amp;"53"),0,0,1,3))," ")</f>
        <v>0</v>
      </c>
      <c r="F36" s="67">
        <f ca="1">IF(ROW()&lt;DATA!$O$1+4,SUM(OFFSET(INDIRECT("VSETKY!"&amp;SUBSTITUTE(ADDRESS(1,(ROW()-4)*3+2,4),"1","")&amp;"64"),0,0,1,3))," ")</f>
        <v>0</v>
      </c>
      <c r="G36" s="67">
        <f ca="1">IF(ROW()&lt;DATA!$O$1+4,SUM(OFFSET(INDIRECT("VSETKY!"&amp;SUBSTITUTE(ADDRESS(1,(ROW()-4)*3+2,4),"1","")&amp;"81"),0,0,1,3))," ")</f>
        <v>0</v>
      </c>
      <c r="H36" s="67">
        <f ca="1">IF(ROW()&lt;DATA!$O$1+4,SUM(OFFSET(INDIRECT("VSETKY!"&amp;SUBSTITUTE(ADDRESS(1,(ROW()-4)*3+2,4),"1","")&amp;"92"),0,0,1,3))," ")</f>
        <v>0</v>
      </c>
      <c r="I36" s="71">
        <f>IF(ROW()&lt;DATA!$O$1+4,SUM(C36:H36)," ")</f>
        <v>46</v>
      </c>
    </row>
    <row r="37">
      <c r="A37" s="58" t="s">
        <v>199</v>
      </c>
      <c r="B37" s="62" t="s">
        <v>135</v>
      </c>
      <c r="C37" s="67">
        <f ca="1">IF(ROW()&lt;DATA!$O$1+4,SUM(OFFSET(INDIRECT("VSETKY!"&amp;SUBSTITUTE(ADDRESS(1,(ROW()-4)*3+2,4),"1","")&amp;"4"),0,0,1,3))," ")</f>
        <v>0</v>
      </c>
      <c r="D37" s="67">
        <f ca="1">IF(ROW()&lt;DATA!$O$1+4,SUM(OFFSET(INDIRECT("VSETKY!"&amp;SUBSTITUTE(ADDRESS(1,(ROW()-4)*3+2,4),"1","")&amp;"26"),0,0,1,3))," ")</f>
        <v>0</v>
      </c>
      <c r="E37" s="67">
        <f ca="1">IF(ROW()&lt;DATA!$O$1+4,SUM(OFFSET(INDIRECT("VSETKY!"&amp;SUBSTITUTE(ADDRESS(1,(ROW()-4)*3+2,4),"1","")&amp;"53"),0,0,1,3))," ")</f>
        <v>0</v>
      </c>
      <c r="F37" s="67">
        <f ca="1">IF(ROW()&lt;DATA!$O$1+4,SUM(OFFSET(INDIRECT("VSETKY!"&amp;SUBSTITUTE(ADDRESS(1,(ROW()-4)*3+2,4),"1","")&amp;"64"),0,0,1,3))," ")</f>
        <v>0</v>
      </c>
      <c r="G37" s="67">
        <f ca="1">IF(ROW()&lt;DATA!$O$1+4,SUM(OFFSET(INDIRECT("VSETKY!"&amp;SUBSTITUTE(ADDRESS(1,(ROW()-4)*3+2,4),"1","")&amp;"81"),0,0,1,3))," ")</f>
        <v>0</v>
      </c>
      <c r="H37" s="67">
        <f ca="1">IF(ROW()&lt;DATA!$O$1+4,SUM(OFFSET(INDIRECT("VSETKY!"&amp;SUBSTITUTE(ADDRESS(1,(ROW()-4)*3+2,4),"1","")&amp;"92"),0,0,1,3))," ")</f>
        <v>0</v>
      </c>
      <c r="I37" s="71">
        <f>IF(ROW()&lt;DATA!$O$1+4,SUM(C37:H37)," ")</f>
        <v>0</v>
      </c>
    </row>
    <row r="38">
      <c r="A38" s="58" t="s">
        <v>200</v>
      </c>
      <c r="B38" s="62" t="s">
        <v>136</v>
      </c>
      <c r="C38" s="67">
        <f ca="1">IF(ROW()&lt;DATA!$O$1+4,SUM(OFFSET(INDIRECT("VSETKY!"&amp;SUBSTITUTE(ADDRESS(1,(ROW()-4)*3+2,4),"1","")&amp;"4"),0,0,1,3))," ")</f>
        <v>1</v>
      </c>
      <c r="D38" s="67">
        <f ca="1">IF(ROW()&lt;DATA!$O$1+4,SUM(OFFSET(INDIRECT("VSETKY!"&amp;SUBSTITUTE(ADDRESS(1,(ROW()-4)*3+2,4),"1","")&amp;"26"),0,0,1,3))," ")</f>
        <v>1</v>
      </c>
      <c r="E38" s="67">
        <f ca="1">IF(ROW()&lt;DATA!$O$1+4,SUM(OFFSET(INDIRECT("VSETKY!"&amp;SUBSTITUTE(ADDRESS(1,(ROW()-4)*3+2,4),"1","")&amp;"53"),0,0,1,3))," ")</f>
        <v>1</v>
      </c>
      <c r="F38" s="67">
        <f ca="1">IF(ROW()&lt;DATA!$O$1+4,SUM(OFFSET(INDIRECT("VSETKY!"&amp;SUBSTITUTE(ADDRESS(1,(ROW()-4)*3+2,4),"1","")&amp;"64"),0,0,1,3))," ")</f>
        <v>0</v>
      </c>
      <c r="G38" s="67">
        <f ca="1">IF(ROW()&lt;DATA!$O$1+4,SUM(OFFSET(INDIRECT("VSETKY!"&amp;SUBSTITUTE(ADDRESS(1,(ROW()-4)*3+2,4),"1","")&amp;"81"),0,0,1,3))," ")</f>
        <v>0</v>
      </c>
      <c r="H38" s="67">
        <f ca="1">IF(ROW()&lt;DATA!$O$1+4,SUM(OFFSET(INDIRECT("VSETKY!"&amp;SUBSTITUTE(ADDRESS(1,(ROW()-4)*3+2,4),"1","")&amp;"92"),0,0,1,3))," ")</f>
        <v>0</v>
      </c>
      <c r="I38" s="71">
        <f>IF(ROW()&lt;DATA!$O$1+4,SUM(C38:H38)," ")</f>
        <v>3</v>
      </c>
    </row>
    <row r="39">
      <c r="A39" s="58" t="s">
        <v>201</v>
      </c>
      <c r="B39" s="62" t="s">
        <v>137</v>
      </c>
      <c r="C39" s="67">
        <f ca="1">IF(ROW()&lt;DATA!$O$1+4,SUM(OFFSET(INDIRECT("VSETKY!"&amp;SUBSTITUTE(ADDRESS(1,(ROW()-4)*3+2,4),"1","")&amp;"4"),0,0,1,3))," ")</f>
        <v>0</v>
      </c>
      <c r="D39" s="67">
        <f ca="1">IF(ROW()&lt;DATA!$O$1+4,SUM(OFFSET(INDIRECT("VSETKY!"&amp;SUBSTITUTE(ADDRESS(1,(ROW()-4)*3+2,4),"1","")&amp;"26"),0,0,1,3))," ")</f>
        <v>0</v>
      </c>
      <c r="E39" s="67">
        <f ca="1">IF(ROW()&lt;DATA!$O$1+4,SUM(OFFSET(INDIRECT("VSETKY!"&amp;SUBSTITUTE(ADDRESS(1,(ROW()-4)*3+2,4),"1","")&amp;"53"),0,0,1,3))," ")</f>
        <v>0</v>
      </c>
      <c r="F39" s="67">
        <f ca="1">IF(ROW()&lt;DATA!$O$1+4,SUM(OFFSET(INDIRECT("VSETKY!"&amp;SUBSTITUTE(ADDRESS(1,(ROW()-4)*3+2,4),"1","")&amp;"64"),0,0,1,3))," ")</f>
        <v>0</v>
      </c>
      <c r="G39" s="67">
        <f ca="1">IF(ROW()&lt;DATA!$O$1+4,SUM(OFFSET(INDIRECT("VSETKY!"&amp;SUBSTITUTE(ADDRESS(1,(ROW()-4)*3+2,4),"1","")&amp;"81"),0,0,1,3))," ")</f>
        <v>0</v>
      </c>
      <c r="H39" s="67">
        <f ca="1">IF(ROW()&lt;DATA!$O$1+4,SUM(OFFSET(INDIRECT("VSETKY!"&amp;SUBSTITUTE(ADDRESS(1,(ROW()-4)*3+2,4),"1","")&amp;"92"),0,0,1,3))," ")</f>
        <v>0</v>
      </c>
      <c r="I39" s="71">
        <f>IF(ROW()&lt;DATA!$O$1+4,SUM(C39:H39)," ")</f>
        <v>0</v>
      </c>
    </row>
    <row r="40">
      <c r="A40" s="58" t="s">
        <v>202</v>
      </c>
      <c r="B40" s="62" t="s">
        <v>138</v>
      </c>
      <c r="C40" s="67">
        <f ca="1">IF(ROW()&lt;DATA!$O$1+4,SUM(OFFSET(INDIRECT("VSETKY!"&amp;SUBSTITUTE(ADDRESS(1,(ROW()-4)*3+2,4),"1","")&amp;"4"),0,0,1,3))," ")</f>
        <v>14</v>
      </c>
      <c r="D40" s="67">
        <f ca="1">IF(ROW()&lt;DATA!$O$1+4,SUM(OFFSET(INDIRECT("VSETKY!"&amp;SUBSTITUTE(ADDRESS(1,(ROW()-4)*3+2,4),"1","")&amp;"26"),0,0,1,3))," ")</f>
        <v>7</v>
      </c>
      <c r="E40" s="67">
        <f ca="1">IF(ROW()&lt;DATA!$O$1+4,SUM(OFFSET(INDIRECT("VSETKY!"&amp;SUBSTITUTE(ADDRESS(1,(ROW()-4)*3+2,4),"1","")&amp;"53"),0,0,1,3))," ")</f>
        <v>0</v>
      </c>
      <c r="F40" s="67">
        <f ca="1">IF(ROW()&lt;DATA!$O$1+4,SUM(OFFSET(INDIRECT("VSETKY!"&amp;SUBSTITUTE(ADDRESS(1,(ROW()-4)*3+2,4),"1","")&amp;"64"),0,0,1,3))," ")</f>
        <v>0</v>
      </c>
      <c r="G40" s="67">
        <f ca="1">IF(ROW()&lt;DATA!$O$1+4,SUM(OFFSET(INDIRECT("VSETKY!"&amp;SUBSTITUTE(ADDRESS(1,(ROW()-4)*3+2,4),"1","")&amp;"81"),0,0,1,3))," ")</f>
        <v>1</v>
      </c>
      <c r="H40" s="67">
        <f ca="1">IF(ROW()&lt;DATA!$O$1+4,SUM(OFFSET(INDIRECT("VSETKY!"&amp;SUBSTITUTE(ADDRESS(1,(ROW()-4)*3+2,4),"1","")&amp;"92"),0,0,1,3))," ")</f>
        <v>0</v>
      </c>
      <c r="I40" s="71">
        <f>IF(ROW()&lt;DATA!$O$1+4,SUM(C40:H40)," ")</f>
        <v>22</v>
      </c>
    </row>
    <row r="41">
      <c r="A41" s="58" t="s">
        <v>203</v>
      </c>
      <c r="B41" s="62" t="s">
        <v>139</v>
      </c>
      <c r="C41" s="67">
        <f ca="1">IF(ROW()&lt;DATA!$O$1+4,SUM(OFFSET(INDIRECT("VSETKY!"&amp;SUBSTITUTE(ADDRESS(1,(ROW()-4)*3+2,4),"1","")&amp;"4"),0,0,1,3))," ")</f>
        <v>0</v>
      </c>
      <c r="D41" s="67">
        <f ca="1">IF(ROW()&lt;DATA!$O$1+4,SUM(OFFSET(INDIRECT("VSETKY!"&amp;SUBSTITUTE(ADDRESS(1,(ROW()-4)*3+2,4),"1","")&amp;"26"),0,0,1,3))," ")</f>
        <v>0</v>
      </c>
      <c r="E41" s="67">
        <f ca="1">IF(ROW()&lt;DATA!$O$1+4,SUM(OFFSET(INDIRECT("VSETKY!"&amp;SUBSTITUTE(ADDRESS(1,(ROW()-4)*3+2,4),"1","")&amp;"53"),0,0,1,3))," ")</f>
        <v>0</v>
      </c>
      <c r="F41" s="67">
        <f ca="1">IF(ROW()&lt;DATA!$O$1+4,SUM(OFFSET(INDIRECT("VSETKY!"&amp;SUBSTITUTE(ADDRESS(1,(ROW()-4)*3+2,4),"1","")&amp;"64"),0,0,1,3))," ")</f>
        <v>0</v>
      </c>
      <c r="G41" s="67">
        <f ca="1">IF(ROW()&lt;DATA!$O$1+4,SUM(OFFSET(INDIRECT("VSETKY!"&amp;SUBSTITUTE(ADDRESS(1,(ROW()-4)*3+2,4),"1","")&amp;"81"),0,0,1,3))," ")</f>
        <v>0</v>
      </c>
      <c r="H41" s="67">
        <f ca="1">IF(ROW()&lt;DATA!$O$1+4,SUM(OFFSET(INDIRECT("VSETKY!"&amp;SUBSTITUTE(ADDRESS(1,(ROW()-4)*3+2,4),"1","")&amp;"92"),0,0,1,3))," ")</f>
        <v>0</v>
      </c>
      <c r="I41" s="71">
        <f>IF(ROW()&lt;DATA!$O$1+4,SUM(C41:H41)," ")</f>
        <v>0</v>
      </c>
    </row>
    <row r="42">
      <c r="A42" s="58" t="s">
        <v>204</v>
      </c>
      <c r="B42" s="62" t="s">
        <v>140</v>
      </c>
      <c r="C42" s="67">
        <f ca="1">IF(ROW()&lt;DATA!$O$1+4,SUM(OFFSET(INDIRECT("VSETKY!"&amp;SUBSTITUTE(ADDRESS(1,(ROW()-4)*3+2,4),"1","")&amp;"4"),0,0,1,3))," ")</f>
        <v>0</v>
      </c>
      <c r="D42" s="67">
        <f ca="1">IF(ROW()&lt;DATA!$O$1+4,SUM(OFFSET(INDIRECT("VSETKY!"&amp;SUBSTITUTE(ADDRESS(1,(ROW()-4)*3+2,4),"1","")&amp;"26"),0,0,1,3))," ")</f>
        <v>0</v>
      </c>
      <c r="E42" s="67">
        <f ca="1">IF(ROW()&lt;DATA!$O$1+4,SUM(OFFSET(INDIRECT("VSETKY!"&amp;SUBSTITUTE(ADDRESS(1,(ROW()-4)*3+2,4),"1","")&amp;"53"),0,0,1,3))," ")</f>
        <v>0</v>
      </c>
      <c r="F42" s="67">
        <f ca="1">IF(ROW()&lt;DATA!$O$1+4,SUM(OFFSET(INDIRECT("VSETKY!"&amp;SUBSTITUTE(ADDRESS(1,(ROW()-4)*3+2,4),"1","")&amp;"64"),0,0,1,3))," ")</f>
        <v>0</v>
      </c>
      <c r="G42" s="67">
        <f ca="1">IF(ROW()&lt;DATA!$O$1+4,SUM(OFFSET(INDIRECT("VSETKY!"&amp;SUBSTITUTE(ADDRESS(1,(ROW()-4)*3+2,4),"1","")&amp;"81"),0,0,1,3))," ")</f>
        <v>0</v>
      </c>
      <c r="H42" s="67">
        <f ca="1">IF(ROW()&lt;DATA!$O$1+4,SUM(OFFSET(INDIRECT("VSETKY!"&amp;SUBSTITUTE(ADDRESS(1,(ROW()-4)*3+2,4),"1","")&amp;"92"),0,0,1,3))," ")</f>
        <v>0</v>
      </c>
      <c r="I42" s="71">
        <f>IF(ROW()&lt;DATA!$O$1+4,SUM(C42:H42)," ")</f>
        <v>0</v>
      </c>
    </row>
    <row r="43">
      <c r="A43" s="58" t="s">
        <v>205</v>
      </c>
      <c r="B43" s="62" t="s">
        <v>141</v>
      </c>
      <c r="C43" s="67">
        <f ca="1">IF(ROW()&lt;DATA!$O$1+4,SUM(OFFSET(INDIRECT("VSETKY!"&amp;SUBSTITUTE(ADDRESS(1,(ROW()-4)*3+2,4),"1","")&amp;"4"),0,0,1,3))," ")</f>
        <v>0</v>
      </c>
      <c r="D43" s="67">
        <f ca="1">IF(ROW()&lt;DATA!$O$1+4,SUM(OFFSET(INDIRECT("VSETKY!"&amp;SUBSTITUTE(ADDRESS(1,(ROW()-4)*3+2,4),"1","")&amp;"26"),0,0,1,3))," ")</f>
        <v>0</v>
      </c>
      <c r="E43" s="67">
        <f ca="1">IF(ROW()&lt;DATA!$O$1+4,SUM(OFFSET(INDIRECT("VSETKY!"&amp;SUBSTITUTE(ADDRESS(1,(ROW()-4)*3+2,4),"1","")&amp;"53"),0,0,1,3))," ")</f>
        <v>0</v>
      </c>
      <c r="F43" s="67">
        <f ca="1">IF(ROW()&lt;DATA!$O$1+4,SUM(OFFSET(INDIRECT("VSETKY!"&amp;SUBSTITUTE(ADDRESS(1,(ROW()-4)*3+2,4),"1","")&amp;"64"),0,0,1,3))," ")</f>
        <v>0</v>
      </c>
      <c r="G43" s="67">
        <f ca="1">IF(ROW()&lt;DATA!$O$1+4,SUM(OFFSET(INDIRECT("VSETKY!"&amp;SUBSTITUTE(ADDRESS(1,(ROW()-4)*3+2,4),"1","")&amp;"81"),0,0,1,3))," ")</f>
        <v>0</v>
      </c>
      <c r="H43" s="67">
        <f ca="1">IF(ROW()&lt;DATA!$O$1+4,SUM(OFFSET(INDIRECT("VSETKY!"&amp;SUBSTITUTE(ADDRESS(1,(ROW()-4)*3+2,4),"1","")&amp;"92"),0,0,1,3))," ")</f>
        <v>0</v>
      </c>
      <c r="I43" s="71">
        <f>IF(ROW()&lt;DATA!$O$1+4,SUM(C43:H43)," ")</f>
        <v>0</v>
      </c>
    </row>
    <row r="44">
      <c r="A44" s="58" t="s">
        <v>206</v>
      </c>
      <c r="B44" s="62" t="s">
        <v>142</v>
      </c>
      <c r="C44" s="67">
        <f ca="1">IF(ROW()&lt;DATA!$O$1+4,SUM(OFFSET(INDIRECT("VSETKY!"&amp;SUBSTITUTE(ADDRESS(1,(ROW()-4)*3+2,4),"1","")&amp;"4"),0,0,1,3))," ")</f>
        <v>0</v>
      </c>
      <c r="D44" s="67">
        <f ca="1">IF(ROW()&lt;DATA!$O$1+4,SUM(OFFSET(INDIRECT("VSETKY!"&amp;SUBSTITUTE(ADDRESS(1,(ROW()-4)*3+2,4),"1","")&amp;"26"),0,0,1,3))," ")</f>
        <v>0</v>
      </c>
      <c r="E44" s="67">
        <f ca="1">IF(ROW()&lt;DATA!$O$1+4,SUM(OFFSET(INDIRECT("VSETKY!"&amp;SUBSTITUTE(ADDRESS(1,(ROW()-4)*3+2,4),"1","")&amp;"53"),0,0,1,3))," ")</f>
        <v>0</v>
      </c>
      <c r="F44" s="67">
        <f ca="1">IF(ROW()&lt;DATA!$O$1+4,SUM(OFFSET(INDIRECT("VSETKY!"&amp;SUBSTITUTE(ADDRESS(1,(ROW()-4)*3+2,4),"1","")&amp;"64"),0,0,1,3))," ")</f>
        <v>0</v>
      </c>
      <c r="G44" s="67">
        <f ca="1">IF(ROW()&lt;DATA!$O$1+4,SUM(OFFSET(INDIRECT("VSETKY!"&amp;SUBSTITUTE(ADDRESS(1,(ROW()-4)*3+2,4),"1","")&amp;"81"),0,0,1,3))," ")</f>
        <v>0</v>
      </c>
      <c r="H44" s="67">
        <f ca="1">IF(ROW()&lt;DATA!$O$1+4,SUM(OFFSET(INDIRECT("VSETKY!"&amp;SUBSTITUTE(ADDRESS(1,(ROW()-4)*3+2,4),"1","")&amp;"92"),0,0,1,3))," ")</f>
        <v>0</v>
      </c>
      <c r="I44" s="71">
        <f>IF(ROW()&lt;DATA!$O$1+4,SUM(C44:H44)," ")</f>
        <v>0</v>
      </c>
    </row>
    <row r="45">
      <c r="A45" s="58" t="s">
        <v>207</v>
      </c>
      <c r="B45" s="62" t="s">
        <v>143</v>
      </c>
      <c r="C45" s="67">
        <f ca="1">IF(ROW()&lt;DATA!$O$1+4,SUM(OFFSET(INDIRECT("VSETKY!"&amp;SUBSTITUTE(ADDRESS(1,(ROW()-4)*3+2,4),"1","")&amp;"4"),0,0,1,3))," ")</f>
        <v>48</v>
      </c>
      <c r="D45" s="67">
        <f ca="1">IF(ROW()&lt;DATA!$O$1+4,SUM(OFFSET(INDIRECT("VSETKY!"&amp;SUBSTITUTE(ADDRESS(1,(ROW()-4)*3+2,4),"1","")&amp;"26"),0,0,1,3))," ")</f>
        <v>4</v>
      </c>
      <c r="E45" s="67">
        <f ca="1">IF(ROW()&lt;DATA!$O$1+4,SUM(OFFSET(INDIRECT("VSETKY!"&amp;SUBSTITUTE(ADDRESS(1,(ROW()-4)*3+2,4),"1","")&amp;"53"),0,0,1,3))," ")</f>
        <v>1</v>
      </c>
      <c r="F45" s="67">
        <f ca="1">IF(ROW()&lt;DATA!$O$1+4,SUM(OFFSET(INDIRECT("VSETKY!"&amp;SUBSTITUTE(ADDRESS(1,(ROW()-4)*3+2,4),"1","")&amp;"64"),0,0,1,3))," ")</f>
        <v>0</v>
      </c>
      <c r="G45" s="67">
        <f ca="1">IF(ROW()&lt;DATA!$O$1+4,SUM(OFFSET(INDIRECT("VSETKY!"&amp;SUBSTITUTE(ADDRESS(1,(ROW()-4)*3+2,4),"1","")&amp;"81"),0,0,1,3))," ")</f>
        <v>0</v>
      </c>
      <c r="H45" s="67">
        <f ca="1">IF(ROW()&lt;DATA!$O$1+4,SUM(OFFSET(INDIRECT("VSETKY!"&amp;SUBSTITUTE(ADDRESS(1,(ROW()-4)*3+2,4),"1","")&amp;"92"),0,0,1,3))," ")</f>
        <v>1</v>
      </c>
      <c r="I45" s="71">
        <f>IF(ROW()&lt;DATA!$O$1+4,SUM(C45:H45)," ")</f>
        <v>54</v>
      </c>
    </row>
    <row r="46">
      <c r="B46" s="76" t="s">
        <v>208</v>
      </c>
      <c r="C46" s="80">
        <f>SUM(INDIRECT(ADDRESS(4,3)):INDIRECT(ADDRESS(45,3)))</f>
        <v>24818</v>
      </c>
      <c r="D46" s="80">
        <f>SUM(INDIRECT(ADDRESS(4,4)):INDIRECT(ADDRESS(45,4)))</f>
        <v>7683</v>
      </c>
      <c r="E46" s="80">
        <f>SUM(INDIRECT(ADDRESS(4,5)):INDIRECT(ADDRESS(45,5)))</f>
        <v>1392</v>
      </c>
      <c r="F46" s="80">
        <f>SUM(INDIRECT(ADDRESS(4,6)):INDIRECT(ADDRESS(45,6)))</f>
        <v>158</v>
      </c>
      <c r="G46" s="80">
        <f>SUM(INDIRECT(ADDRESS(4,7)):INDIRECT(ADDRESS(45,7)))</f>
        <v>342</v>
      </c>
      <c r="H46" s="80">
        <f>SUM(INDIRECT(ADDRESS(4,8)):INDIRECT(ADDRESS(45,8)))</f>
        <v>1468</v>
      </c>
      <c r="I46" s="76">
        <f>SUM(INDIRECT(ADDRESS(4,9)):INDIRECT(ADDRESS(45,9)))</f>
        <v>35861</v>
      </c>
    </row>
    <row r="47">
      <c r="C47" s="11" t="str">
        <f ca="1">IF(ROW()&lt;DATA!$O$1+4,SUM(OFFSET(INDIRECT("VSETKY!"&amp;SUBSTITUTE(ADDRESS(1,(ROW()-4)*3+2,4),"1","")&amp;"4"),0,0,1,3))," ")</f>
        <v xml:space="preserve"> </v>
      </c>
      <c r="D47" s="11" t="str">
        <f ca="1">IF(ROW()&lt;DATA!$O$1+4,SUM(OFFSET(INDIRECT("VSETKY!"&amp;SUBSTITUTE(ADDRESS(1,(ROW()-4)*3+2,4),"1","")&amp;"26"),0,0,1,3))," ")</f>
        <v xml:space="preserve"> </v>
      </c>
      <c r="E47" s="11" t="str">
        <f ca="1">IF(ROW()&lt;DATA!$O$1+4,SUM(OFFSET(INDIRECT("VSETKY!"&amp;SUBSTITUTE(ADDRESS(1,(ROW()-4)*3+2,4),"1","")&amp;"53"),0,0,1,3))," ")</f>
        <v xml:space="preserve"> </v>
      </c>
      <c r="F47" s="11" t="str">
        <f ca="1">IF(ROW()&lt;DATA!$O$1+4,SUM(OFFSET(INDIRECT("VSETKY!"&amp;SUBSTITUTE(ADDRESS(1,(ROW()-4)*3+2,4),"1","")&amp;"64"),0,0,1,3))," ")</f>
        <v xml:space="preserve"> </v>
      </c>
      <c r="G47" s="11" t="str">
        <f ca="1">IF(ROW()&lt;DATA!$O$1+4,SUM(OFFSET(INDIRECT("VSETKY!"&amp;SUBSTITUTE(ADDRESS(1,(ROW()-4)*3+2,4),"1","")&amp;"81"),0,0,1,3))," ")</f>
        <v xml:space="preserve"> </v>
      </c>
      <c r="H47" s="11" t="str">
        <f ca="1">IF(ROW()&lt;DATA!$O$1+4,SUM(OFFSET(INDIRECT("VSETKY!"&amp;SUBSTITUTE(ADDRESS(1,(ROW()-4)*3+2,4),"1","")&amp;"92"),0,0,1,3))," ")</f>
        <v xml:space="preserve"> </v>
      </c>
      <c r="I47" s="11" t="str">
        <f>IF(ROW()&lt;DATA!$O$1+4,SUM(C47:H47)," ")</f>
        <v xml:space="preserve"> </v>
      </c>
    </row>
    <row r="48">
      <c r="C48" s="11" t="str">
        <f ca="1">IF(ROW()&lt;DATA!$O$1+4,SUM(OFFSET(INDIRECT("VSETKY!"&amp;SUBSTITUTE(ADDRESS(1,(ROW()-4)*3+2,4),"1","")&amp;"4"),0,0,1,3))," ")</f>
        <v xml:space="preserve"> </v>
      </c>
      <c r="D48" s="11" t="str">
        <f ca="1">IF(ROW()&lt;DATA!$O$1+4,SUM(OFFSET(INDIRECT("VSETKY!"&amp;SUBSTITUTE(ADDRESS(1,(ROW()-4)*3+2,4),"1","")&amp;"26"),0,0,1,3))," ")</f>
        <v xml:space="preserve"> </v>
      </c>
      <c r="E48" s="11" t="str">
        <f ca="1">IF(ROW()&lt;DATA!$O$1+4,SUM(OFFSET(INDIRECT("VSETKY!"&amp;SUBSTITUTE(ADDRESS(1,(ROW()-4)*3+2,4),"1","")&amp;"53"),0,0,1,3))," ")</f>
        <v xml:space="preserve"> </v>
      </c>
      <c r="F48" s="11" t="str">
        <f ca="1">IF(ROW()&lt;DATA!$O$1+4,SUM(OFFSET(INDIRECT("VSETKY!"&amp;SUBSTITUTE(ADDRESS(1,(ROW()-4)*3+2,4),"1","")&amp;"64"),0,0,1,3))," ")</f>
        <v xml:space="preserve"> </v>
      </c>
      <c r="G48" s="11" t="str">
        <f ca="1">IF(ROW()&lt;DATA!$O$1+4,SUM(OFFSET(INDIRECT("VSETKY!"&amp;SUBSTITUTE(ADDRESS(1,(ROW()-4)*3+2,4),"1","")&amp;"81"),0,0,1,3))," ")</f>
        <v xml:space="preserve"> </v>
      </c>
      <c r="H48" s="11" t="str">
        <f ca="1">IF(ROW()&lt;DATA!$O$1+4,SUM(OFFSET(INDIRECT("VSETKY!"&amp;SUBSTITUTE(ADDRESS(1,(ROW()-4)*3+2,4),"1","")&amp;"92"),0,0,1,3))," ")</f>
        <v xml:space="preserve"> </v>
      </c>
      <c r="I48" s="11" t="str">
        <f>IF(ROW()&lt;DATA!$O$1+4,SUM(C48:H48)," ")</f>
        <v xml:space="preserve"> </v>
      </c>
    </row>
    <row r="49">
      <c r="C49" s="11" t="str">
        <f ca="1">IF(ROW()&lt;DATA!$O$1+4,SUM(OFFSET(INDIRECT("VSETKY!"&amp;SUBSTITUTE(ADDRESS(1,(ROW()-4)*3+2,4),"1","")&amp;"4"),0,0,1,3))," ")</f>
        <v xml:space="preserve"> </v>
      </c>
      <c r="D49" s="11" t="str">
        <f ca="1">IF(ROW()&lt;DATA!$O$1+4,SUM(OFFSET(INDIRECT("VSETKY!"&amp;SUBSTITUTE(ADDRESS(1,(ROW()-4)*3+2,4),"1","")&amp;"26"),0,0,1,3))," ")</f>
        <v xml:space="preserve"> </v>
      </c>
      <c r="E49" s="11" t="str">
        <f ca="1">IF(ROW()&lt;DATA!$O$1+4,SUM(OFFSET(INDIRECT("VSETKY!"&amp;SUBSTITUTE(ADDRESS(1,(ROW()-4)*3+2,4),"1","")&amp;"53"),0,0,1,3))," ")</f>
        <v xml:space="preserve"> </v>
      </c>
      <c r="F49" s="11" t="str">
        <f ca="1">IF(ROW()&lt;DATA!$O$1+4,SUM(OFFSET(INDIRECT("VSETKY!"&amp;SUBSTITUTE(ADDRESS(1,(ROW()-4)*3+2,4),"1","")&amp;"64"),0,0,1,3))," ")</f>
        <v xml:space="preserve"> </v>
      </c>
      <c r="G49" s="11" t="str">
        <f ca="1">IF(ROW()&lt;DATA!$O$1+4,SUM(OFFSET(INDIRECT("VSETKY!"&amp;SUBSTITUTE(ADDRESS(1,(ROW()-4)*3+2,4),"1","")&amp;"81"),0,0,1,3))," ")</f>
        <v xml:space="preserve"> </v>
      </c>
      <c r="H49" s="11" t="str">
        <f ca="1">IF(ROW()&lt;DATA!$O$1+4,SUM(OFFSET(INDIRECT("VSETKY!"&amp;SUBSTITUTE(ADDRESS(1,(ROW()-4)*3+2,4),"1","")&amp;"92"),0,0,1,3))," ")</f>
        <v xml:space="preserve"> </v>
      </c>
      <c r="I49" s="11" t="str">
        <f>IF(ROW()&lt;DATA!$O$1+4,SUM(C49:H49)," ")</f>
        <v xml:space="preserve"> </v>
      </c>
    </row>
    <row r="50">
      <c r="C50" s="11" t="str">
        <f ca="1">IF(ROW()&lt;DATA!$O$1+4,SUM(OFFSET(INDIRECT("VSETKY!"&amp;SUBSTITUTE(ADDRESS(1,(ROW()-4)*3+2,4),"1","")&amp;"4"),0,0,1,3))," ")</f>
        <v xml:space="preserve"> </v>
      </c>
      <c r="D50" s="11" t="str">
        <f ca="1">IF(ROW()&lt;DATA!$O$1+4,SUM(OFFSET(INDIRECT("VSETKY!"&amp;SUBSTITUTE(ADDRESS(1,(ROW()-4)*3+2,4),"1","")&amp;"26"),0,0,1,3))," ")</f>
        <v xml:space="preserve"> </v>
      </c>
      <c r="E50" s="11" t="str">
        <f ca="1">IF(ROW()&lt;DATA!$O$1+4,SUM(OFFSET(INDIRECT("VSETKY!"&amp;SUBSTITUTE(ADDRESS(1,(ROW()-4)*3+2,4),"1","")&amp;"53"),0,0,1,3))," ")</f>
        <v xml:space="preserve"> </v>
      </c>
      <c r="F50" s="11" t="str">
        <f ca="1">IF(ROW()&lt;DATA!$O$1+4,SUM(OFFSET(INDIRECT("VSETKY!"&amp;SUBSTITUTE(ADDRESS(1,(ROW()-4)*3+2,4),"1","")&amp;"64"),0,0,1,3))," ")</f>
        <v xml:space="preserve"> </v>
      </c>
      <c r="G50" s="11" t="str">
        <f ca="1">IF(ROW()&lt;DATA!$O$1+4,SUM(OFFSET(INDIRECT("VSETKY!"&amp;SUBSTITUTE(ADDRESS(1,(ROW()-4)*3+2,4),"1","")&amp;"81"),0,0,1,3))," ")</f>
        <v xml:space="preserve"> </v>
      </c>
      <c r="H50" s="11" t="str">
        <f ca="1">IF(ROW()&lt;DATA!$O$1+4,SUM(OFFSET(INDIRECT("VSETKY!"&amp;SUBSTITUTE(ADDRESS(1,(ROW()-4)*3+2,4),"1","")&amp;"92"),0,0,1,3))," ")</f>
        <v xml:space="preserve"> </v>
      </c>
      <c r="I50" s="11" t="str">
        <f>IF(ROW()&lt;DATA!$O$1+4,SUM(C50:H50)," ")</f>
        <v xml:space="preserve"> </v>
      </c>
    </row>
    <row r="51">
      <c r="C51" s="11" t="str">
        <f ca="1">IF(ROW()&lt;DATA!$O$1+4,SUM(OFFSET(INDIRECT("VSETKY!"&amp;SUBSTITUTE(ADDRESS(1,(ROW()-4)*3+2,4),"1","")&amp;"4"),0,0,1,3))," ")</f>
        <v xml:space="preserve"> </v>
      </c>
      <c r="D51" s="11" t="str">
        <f ca="1">IF(ROW()&lt;DATA!$O$1+4,SUM(OFFSET(INDIRECT("VSETKY!"&amp;SUBSTITUTE(ADDRESS(1,(ROW()-4)*3+2,4),"1","")&amp;"26"),0,0,1,3))," ")</f>
        <v xml:space="preserve"> </v>
      </c>
      <c r="E51" s="11" t="str">
        <f ca="1">IF(ROW()&lt;DATA!$O$1+4,SUM(OFFSET(INDIRECT("VSETKY!"&amp;SUBSTITUTE(ADDRESS(1,(ROW()-4)*3+2,4),"1","")&amp;"53"),0,0,1,3))," ")</f>
        <v xml:space="preserve"> </v>
      </c>
      <c r="F51" s="11" t="str">
        <f ca="1">IF(ROW()&lt;DATA!$O$1+4,SUM(OFFSET(INDIRECT("VSETKY!"&amp;SUBSTITUTE(ADDRESS(1,(ROW()-4)*3+2,4),"1","")&amp;"64"),0,0,1,3))," ")</f>
        <v xml:space="preserve"> </v>
      </c>
      <c r="G51" s="11" t="str">
        <f ca="1">IF(ROW()&lt;DATA!$O$1+4,SUM(OFFSET(INDIRECT("VSETKY!"&amp;SUBSTITUTE(ADDRESS(1,(ROW()-4)*3+2,4),"1","")&amp;"81"),0,0,1,3))," ")</f>
        <v xml:space="preserve"> </v>
      </c>
      <c r="H51" s="11" t="str">
        <f ca="1">IF(ROW()&lt;DATA!$O$1+4,SUM(OFFSET(INDIRECT("VSETKY!"&amp;SUBSTITUTE(ADDRESS(1,(ROW()-4)*3+2,4),"1","")&amp;"92"),0,0,1,3))," ")</f>
        <v xml:space="preserve"> </v>
      </c>
      <c r="I51" s="11" t="str">
        <f>IF(ROW()&lt;DATA!$O$1+4,SUM(C51:H51)," ")</f>
        <v xml:space="preserve"> </v>
      </c>
    </row>
    <row r="52">
      <c r="C52" s="11" t="str">
        <f ca="1">IF(ROW()&lt;DATA!$O$1+4,SUM(OFFSET(INDIRECT("VSETKY!"&amp;SUBSTITUTE(ADDRESS(1,(ROW()-4)*3+2,4),"1","")&amp;"4"),0,0,1,3))," ")</f>
        <v xml:space="preserve"> </v>
      </c>
      <c r="D52" s="11" t="str">
        <f ca="1">IF(ROW()&lt;DATA!$O$1+4,SUM(OFFSET(INDIRECT("VSETKY!"&amp;SUBSTITUTE(ADDRESS(1,(ROW()-4)*3+2,4),"1","")&amp;"26"),0,0,1,3))," ")</f>
        <v xml:space="preserve"> </v>
      </c>
      <c r="E52" s="11" t="str">
        <f ca="1">IF(ROW()&lt;DATA!$O$1+4,SUM(OFFSET(INDIRECT("VSETKY!"&amp;SUBSTITUTE(ADDRESS(1,(ROW()-4)*3+2,4),"1","")&amp;"53"),0,0,1,3))," ")</f>
        <v xml:space="preserve"> </v>
      </c>
      <c r="F52" s="11" t="str">
        <f ca="1">IF(ROW()&lt;DATA!$O$1+4,SUM(OFFSET(INDIRECT("VSETKY!"&amp;SUBSTITUTE(ADDRESS(1,(ROW()-4)*3+2,4),"1","")&amp;"64"),0,0,1,3))," ")</f>
        <v xml:space="preserve"> </v>
      </c>
      <c r="G52" s="11" t="str">
        <f ca="1">IF(ROW()&lt;DATA!$O$1+4,SUM(OFFSET(INDIRECT("VSETKY!"&amp;SUBSTITUTE(ADDRESS(1,(ROW()-4)*3+2,4),"1","")&amp;"81"),0,0,1,3))," ")</f>
        <v xml:space="preserve"> </v>
      </c>
      <c r="H52" s="11" t="str">
        <f ca="1">IF(ROW()&lt;DATA!$O$1+4,SUM(OFFSET(INDIRECT("VSETKY!"&amp;SUBSTITUTE(ADDRESS(1,(ROW()-4)*3+2,4),"1","")&amp;"92"),0,0,1,3))," ")</f>
        <v xml:space="preserve"> </v>
      </c>
      <c r="I52" s="11" t="str">
        <f>IF(ROW()&lt;DATA!$O$1+4,SUM(C52:H52)," ")</f>
        <v xml:space="preserve"> </v>
      </c>
    </row>
    <row r="53">
      <c r="C53" s="11" t="str">
        <f ca="1">IF(ROW()&lt;DATA!$O$1+4,SUM(OFFSET(INDIRECT("VSETKY!"&amp;SUBSTITUTE(ADDRESS(1,(ROW()-4)*3+2,4),"1","")&amp;"4"),0,0,1,3))," ")</f>
        <v xml:space="preserve"> </v>
      </c>
      <c r="D53" s="11" t="str">
        <f ca="1">IF(ROW()&lt;DATA!$O$1+4,SUM(OFFSET(INDIRECT("VSETKY!"&amp;SUBSTITUTE(ADDRESS(1,(ROW()-4)*3+2,4),"1","")&amp;"26"),0,0,1,3))," ")</f>
        <v xml:space="preserve"> </v>
      </c>
      <c r="E53" s="11" t="str">
        <f ca="1">IF(ROW()&lt;DATA!$O$1+4,SUM(OFFSET(INDIRECT("VSETKY!"&amp;SUBSTITUTE(ADDRESS(1,(ROW()-4)*3+2,4),"1","")&amp;"53"),0,0,1,3))," ")</f>
        <v xml:space="preserve"> </v>
      </c>
      <c r="F53" s="11" t="str">
        <f ca="1">IF(ROW()&lt;DATA!$O$1+4,SUM(OFFSET(INDIRECT("VSETKY!"&amp;SUBSTITUTE(ADDRESS(1,(ROW()-4)*3+2,4),"1","")&amp;"64"),0,0,1,3))," ")</f>
        <v xml:space="preserve"> </v>
      </c>
      <c r="G53" s="11" t="str">
        <f ca="1">IF(ROW()&lt;DATA!$O$1+4,SUM(OFFSET(INDIRECT("VSETKY!"&amp;SUBSTITUTE(ADDRESS(1,(ROW()-4)*3+2,4),"1","")&amp;"81"),0,0,1,3))," ")</f>
        <v xml:space="preserve"> </v>
      </c>
      <c r="H53" s="11" t="str">
        <f ca="1">IF(ROW()&lt;DATA!$O$1+4,SUM(OFFSET(INDIRECT("VSETKY!"&amp;SUBSTITUTE(ADDRESS(1,(ROW()-4)*3+2,4),"1","")&amp;"92"),0,0,1,3))," ")</f>
        <v xml:space="preserve"> </v>
      </c>
      <c r="I53" s="11" t="str">
        <f>IF(ROW()&lt;DATA!$O$1+4,SUM(C53:H53)," ")</f>
        <v xml:space="preserve"> </v>
      </c>
    </row>
    <row r="54">
      <c r="C54" s="11" t="str">
        <f ca="1">IF(ROW()&lt;DATA!$O$1+4,SUM(OFFSET(INDIRECT("VSETKY!"&amp;SUBSTITUTE(ADDRESS(1,(ROW()-4)*3+2,4),"1","")&amp;"4"),0,0,1,3))," ")</f>
        <v xml:space="preserve"> </v>
      </c>
      <c r="D54" s="11" t="str">
        <f ca="1">IF(ROW()&lt;DATA!$O$1+4,SUM(OFFSET(INDIRECT("VSETKY!"&amp;SUBSTITUTE(ADDRESS(1,(ROW()-4)*3+2,4),"1","")&amp;"26"),0,0,1,3))," ")</f>
        <v xml:space="preserve"> </v>
      </c>
      <c r="E54" s="11" t="str">
        <f ca="1">IF(ROW()&lt;DATA!$O$1+4,SUM(OFFSET(INDIRECT("VSETKY!"&amp;SUBSTITUTE(ADDRESS(1,(ROW()-4)*3+2,4),"1","")&amp;"53"),0,0,1,3))," ")</f>
        <v xml:space="preserve"> </v>
      </c>
      <c r="F54" s="11" t="str">
        <f ca="1">IF(ROW()&lt;DATA!$O$1+4,SUM(OFFSET(INDIRECT("VSETKY!"&amp;SUBSTITUTE(ADDRESS(1,(ROW()-4)*3+2,4),"1","")&amp;"64"),0,0,1,3))," ")</f>
        <v xml:space="preserve"> </v>
      </c>
      <c r="G54" s="11" t="str">
        <f ca="1">IF(ROW()&lt;DATA!$O$1+4,SUM(OFFSET(INDIRECT("VSETKY!"&amp;SUBSTITUTE(ADDRESS(1,(ROW()-4)*3+2,4),"1","")&amp;"81"),0,0,1,3))," ")</f>
        <v xml:space="preserve"> </v>
      </c>
      <c r="H54" s="11" t="str">
        <f ca="1">IF(ROW()&lt;DATA!$O$1+4,SUM(OFFSET(INDIRECT("VSETKY!"&amp;SUBSTITUTE(ADDRESS(1,(ROW()-4)*3+2,4),"1","")&amp;"92"),0,0,1,3))," ")</f>
        <v xml:space="preserve"> </v>
      </c>
      <c r="I54" s="11" t="str">
        <f>IF(ROW()&lt;DATA!$O$1+4,SUM(C54:H54)," ")</f>
        <v xml:space="preserve"> </v>
      </c>
    </row>
    <row r="55">
      <c r="C55" s="11" t="str">
        <f ca="1">IF(ROW()&lt;DATA!$O$1+4,SUM(OFFSET(INDIRECT("VSETKY!"&amp;SUBSTITUTE(ADDRESS(1,(ROW()-4)*3+2,4),"1","")&amp;"4"),0,0,1,3))," ")</f>
        <v xml:space="preserve"> </v>
      </c>
      <c r="D55" s="11" t="str">
        <f ca="1">IF(ROW()&lt;DATA!$O$1+4,SUM(OFFSET(INDIRECT("VSETKY!"&amp;SUBSTITUTE(ADDRESS(1,(ROW()-4)*3+2,4),"1","")&amp;"26"),0,0,1,3))," ")</f>
        <v xml:space="preserve"> </v>
      </c>
      <c r="E55" s="11" t="str">
        <f ca="1">IF(ROW()&lt;DATA!$O$1+4,SUM(OFFSET(INDIRECT("VSETKY!"&amp;SUBSTITUTE(ADDRESS(1,(ROW()-4)*3+2,4),"1","")&amp;"53"),0,0,1,3))," ")</f>
        <v xml:space="preserve"> </v>
      </c>
      <c r="F55" s="11" t="str">
        <f ca="1">IF(ROW()&lt;DATA!$O$1+4,SUM(OFFSET(INDIRECT("VSETKY!"&amp;SUBSTITUTE(ADDRESS(1,(ROW()-4)*3+2,4),"1","")&amp;"64"),0,0,1,3))," ")</f>
        <v xml:space="preserve"> </v>
      </c>
      <c r="G55" s="11" t="str">
        <f ca="1">IF(ROW()&lt;DATA!$O$1+4,SUM(OFFSET(INDIRECT("VSETKY!"&amp;SUBSTITUTE(ADDRESS(1,(ROW()-4)*3+2,4),"1","")&amp;"81"),0,0,1,3))," ")</f>
        <v xml:space="preserve"> </v>
      </c>
      <c r="H55" s="11" t="str">
        <f ca="1">IF(ROW()&lt;DATA!$O$1+4,SUM(OFFSET(INDIRECT("VSETKY!"&amp;SUBSTITUTE(ADDRESS(1,(ROW()-4)*3+2,4),"1","")&amp;"92"),0,0,1,3))," ")</f>
        <v xml:space="preserve"> </v>
      </c>
      <c r="I55" s="11" t="str">
        <f>IF(ROW()&lt;DATA!$O$1+4,SUM(C55:H55)," ")</f>
        <v xml:space="preserve"> </v>
      </c>
    </row>
    <row r="56">
      <c r="C56" s="11" t="str">
        <f ca="1">IF(ROW()&lt;DATA!$O$1+4,SUM(OFFSET(INDIRECT("VSETKY!"&amp;SUBSTITUTE(ADDRESS(1,(ROW()-4)*3+2,4),"1","")&amp;"4"),0,0,1,3))," ")</f>
        <v xml:space="preserve"> </v>
      </c>
      <c r="D56" s="11" t="str">
        <f ca="1">IF(ROW()&lt;DATA!$O$1+4,SUM(OFFSET(INDIRECT("VSETKY!"&amp;SUBSTITUTE(ADDRESS(1,(ROW()-4)*3+2,4),"1","")&amp;"26"),0,0,1,3))," ")</f>
        <v xml:space="preserve"> </v>
      </c>
      <c r="E56" s="11" t="str">
        <f ca="1">IF(ROW()&lt;DATA!$O$1+4,SUM(OFFSET(INDIRECT("VSETKY!"&amp;SUBSTITUTE(ADDRESS(1,(ROW()-4)*3+2,4),"1","")&amp;"53"),0,0,1,3))," ")</f>
        <v xml:space="preserve"> </v>
      </c>
      <c r="F56" s="11" t="str">
        <f ca="1">IF(ROW()&lt;DATA!$O$1+4,SUM(OFFSET(INDIRECT("VSETKY!"&amp;SUBSTITUTE(ADDRESS(1,(ROW()-4)*3+2,4),"1","")&amp;"64"),0,0,1,3))," ")</f>
        <v xml:space="preserve"> </v>
      </c>
      <c r="G56" s="11" t="str">
        <f ca="1">IF(ROW()&lt;DATA!$O$1+4,SUM(OFFSET(INDIRECT("VSETKY!"&amp;SUBSTITUTE(ADDRESS(1,(ROW()-4)*3+2,4),"1","")&amp;"81"),0,0,1,3))," ")</f>
        <v xml:space="preserve"> </v>
      </c>
      <c r="H56" s="11" t="str">
        <f ca="1">IF(ROW()&lt;DATA!$O$1+4,SUM(OFFSET(INDIRECT("VSETKY!"&amp;SUBSTITUTE(ADDRESS(1,(ROW()-4)*3+2,4),"1","")&amp;"92"),0,0,1,3))," ")</f>
        <v xml:space="preserve"> </v>
      </c>
      <c r="I56" s="11" t="str">
        <f>IF(ROW()&lt;DATA!$O$1+4,SUM(C56:H56)," ")</f>
        <v xml:space="preserve"> </v>
      </c>
    </row>
    <row r="57">
      <c r="C57" s="11" t="str">
        <f ca="1">IF(ROW()&lt;DATA!$O$1+4,SUM(OFFSET(INDIRECT("VSETKY!"&amp;SUBSTITUTE(ADDRESS(1,(ROW()-4)*3+2,4),"1","")&amp;"4"),0,0,1,3))," ")</f>
        <v xml:space="preserve"> </v>
      </c>
      <c r="D57" s="11" t="str">
        <f ca="1">IF(ROW()&lt;DATA!$O$1+4,SUM(OFFSET(INDIRECT("VSETKY!"&amp;SUBSTITUTE(ADDRESS(1,(ROW()-4)*3+2,4),"1","")&amp;"26"),0,0,1,3))," ")</f>
        <v xml:space="preserve"> </v>
      </c>
      <c r="E57" s="11" t="str">
        <f ca="1">IF(ROW()&lt;DATA!$O$1+4,SUM(OFFSET(INDIRECT("VSETKY!"&amp;SUBSTITUTE(ADDRESS(1,(ROW()-4)*3+2,4),"1","")&amp;"53"),0,0,1,3))," ")</f>
        <v xml:space="preserve"> </v>
      </c>
      <c r="F57" s="11" t="str">
        <f ca="1">IF(ROW()&lt;DATA!$O$1+4,SUM(OFFSET(INDIRECT("VSETKY!"&amp;SUBSTITUTE(ADDRESS(1,(ROW()-4)*3+2,4),"1","")&amp;"64"),0,0,1,3))," ")</f>
        <v xml:space="preserve"> </v>
      </c>
      <c r="G57" s="11" t="str">
        <f ca="1">IF(ROW()&lt;DATA!$O$1+4,SUM(OFFSET(INDIRECT("VSETKY!"&amp;SUBSTITUTE(ADDRESS(1,(ROW()-4)*3+2,4),"1","")&amp;"81"),0,0,1,3))," ")</f>
        <v xml:space="preserve"> </v>
      </c>
      <c r="H57" s="11" t="str">
        <f ca="1">IF(ROW()&lt;DATA!$O$1+4,SUM(OFFSET(INDIRECT("VSETKY!"&amp;SUBSTITUTE(ADDRESS(1,(ROW()-4)*3+2,4),"1","")&amp;"92"),0,0,1,3))," ")</f>
        <v xml:space="preserve"> </v>
      </c>
      <c r="I57" s="11" t="str">
        <f>IF(ROW()&lt;DATA!$O$1+4,SUM(C57:H57)," ")</f>
        <v xml:space="preserve"> </v>
      </c>
    </row>
    <row r="58">
      <c r="C58" s="11" t="str">
        <f ca="1">IF(ROW()&lt;DATA!$O$1+4,SUM(OFFSET(INDIRECT("VSETKY!"&amp;SUBSTITUTE(ADDRESS(1,(ROW()-4)*3+2,4),"1","")&amp;"4"),0,0,1,3))," ")</f>
        <v xml:space="preserve"> </v>
      </c>
      <c r="D58" s="11" t="str">
        <f ca="1">IF(ROW()&lt;DATA!$O$1+4,SUM(OFFSET(INDIRECT("VSETKY!"&amp;SUBSTITUTE(ADDRESS(1,(ROW()-4)*3+2,4),"1","")&amp;"26"),0,0,1,3))," ")</f>
        <v xml:space="preserve"> </v>
      </c>
      <c r="E58" s="11" t="str">
        <f ca="1">IF(ROW()&lt;DATA!$O$1+4,SUM(OFFSET(INDIRECT("VSETKY!"&amp;SUBSTITUTE(ADDRESS(1,(ROW()-4)*3+2,4),"1","")&amp;"53"),0,0,1,3))," ")</f>
        <v xml:space="preserve"> </v>
      </c>
      <c r="F58" s="11" t="str">
        <f ca="1">IF(ROW()&lt;DATA!$O$1+4,SUM(OFFSET(INDIRECT("VSETKY!"&amp;SUBSTITUTE(ADDRESS(1,(ROW()-4)*3+2,4),"1","")&amp;"64"),0,0,1,3))," ")</f>
        <v xml:space="preserve"> </v>
      </c>
      <c r="G58" s="11" t="str">
        <f ca="1">IF(ROW()&lt;DATA!$O$1+4,SUM(OFFSET(INDIRECT("VSETKY!"&amp;SUBSTITUTE(ADDRESS(1,(ROW()-4)*3+2,4),"1","")&amp;"81"),0,0,1,3))," ")</f>
        <v xml:space="preserve"> </v>
      </c>
      <c r="H58" s="11" t="str">
        <f ca="1">IF(ROW()&lt;DATA!$O$1+4,SUM(OFFSET(INDIRECT("VSETKY!"&amp;SUBSTITUTE(ADDRESS(1,(ROW()-4)*3+2,4),"1","")&amp;"92"),0,0,1,3))," ")</f>
        <v xml:space="preserve"> </v>
      </c>
      <c r="I58" s="11" t="str">
        <f>IF(ROW()&lt;DATA!$O$1+4,SUM(C58:H58)," ")</f>
        <v xml:space="preserve"> </v>
      </c>
    </row>
    <row r="59">
      <c r="C59" s="11" t="str">
        <f ca="1">IF(ROW()&lt;DATA!$O$1+4,SUM(OFFSET(INDIRECT("VSETKY!"&amp;SUBSTITUTE(ADDRESS(1,(ROW()-4)*3+2,4),"1","")&amp;"4"),0,0,1,3))," ")</f>
        <v xml:space="preserve"> </v>
      </c>
      <c r="D59" s="11" t="str">
        <f ca="1">IF(ROW()&lt;DATA!$O$1+4,SUM(OFFSET(INDIRECT("VSETKY!"&amp;SUBSTITUTE(ADDRESS(1,(ROW()-4)*3+2,4),"1","")&amp;"26"),0,0,1,3))," ")</f>
        <v xml:space="preserve"> </v>
      </c>
      <c r="E59" s="11" t="str">
        <f ca="1">IF(ROW()&lt;DATA!$O$1+4,SUM(OFFSET(INDIRECT("VSETKY!"&amp;SUBSTITUTE(ADDRESS(1,(ROW()-4)*3+2,4),"1","")&amp;"53"),0,0,1,3))," ")</f>
        <v xml:space="preserve"> </v>
      </c>
      <c r="F59" s="11" t="str">
        <f ca="1">IF(ROW()&lt;DATA!$O$1+4,SUM(OFFSET(INDIRECT("VSETKY!"&amp;SUBSTITUTE(ADDRESS(1,(ROW()-4)*3+2,4),"1","")&amp;"64"),0,0,1,3))," ")</f>
        <v xml:space="preserve"> </v>
      </c>
      <c r="G59" s="11" t="str">
        <f ca="1">IF(ROW()&lt;DATA!$O$1+4,SUM(OFFSET(INDIRECT("VSETKY!"&amp;SUBSTITUTE(ADDRESS(1,(ROW()-4)*3+2,4),"1","")&amp;"81"),0,0,1,3))," ")</f>
        <v xml:space="preserve"> </v>
      </c>
      <c r="H59" s="11" t="str">
        <f ca="1">IF(ROW()&lt;DATA!$O$1+4,SUM(OFFSET(INDIRECT("VSETKY!"&amp;SUBSTITUTE(ADDRESS(1,(ROW()-4)*3+2,4),"1","")&amp;"92"),0,0,1,3))," ")</f>
        <v xml:space="preserve"> </v>
      </c>
      <c r="I59" s="11" t="str">
        <f>IF(ROW()&lt;DATA!$O$1+4,SUM(C59:H59)," ")</f>
        <v xml:space="preserve"> </v>
      </c>
    </row>
    <row r="60">
      <c r="C60" s="11" t="str">
        <f ca="1">IF(ROW()&lt;DATA!$O$1+4,SUM(OFFSET(INDIRECT("VSETKY!"&amp;SUBSTITUTE(ADDRESS(1,(ROW()-4)*3+2,4),"1","")&amp;"4"),0,0,1,3))," ")</f>
        <v xml:space="preserve"> </v>
      </c>
      <c r="D60" s="11" t="str">
        <f ca="1">IF(ROW()&lt;DATA!$O$1+4,SUM(OFFSET(INDIRECT("VSETKY!"&amp;SUBSTITUTE(ADDRESS(1,(ROW()-4)*3+2,4),"1","")&amp;"26"),0,0,1,3))," ")</f>
        <v xml:space="preserve"> </v>
      </c>
      <c r="E60" s="11" t="str">
        <f ca="1">IF(ROW()&lt;DATA!$O$1+4,SUM(OFFSET(INDIRECT("VSETKY!"&amp;SUBSTITUTE(ADDRESS(1,(ROW()-4)*3+2,4),"1","")&amp;"53"),0,0,1,3))," ")</f>
        <v xml:space="preserve"> </v>
      </c>
      <c r="F60" s="11" t="str">
        <f ca="1">IF(ROW()&lt;DATA!$O$1+4,SUM(OFFSET(INDIRECT("VSETKY!"&amp;SUBSTITUTE(ADDRESS(1,(ROW()-4)*3+2,4),"1","")&amp;"64"),0,0,1,3))," ")</f>
        <v xml:space="preserve"> </v>
      </c>
      <c r="G60" s="11" t="str">
        <f ca="1">IF(ROW()&lt;DATA!$O$1+4,SUM(OFFSET(INDIRECT("VSETKY!"&amp;SUBSTITUTE(ADDRESS(1,(ROW()-4)*3+2,4),"1","")&amp;"81"),0,0,1,3))," ")</f>
        <v xml:space="preserve"> </v>
      </c>
      <c r="H60" s="11" t="str">
        <f ca="1">IF(ROW()&lt;DATA!$O$1+4,SUM(OFFSET(INDIRECT("VSETKY!"&amp;SUBSTITUTE(ADDRESS(1,(ROW()-4)*3+2,4),"1","")&amp;"92"),0,0,1,3))," ")</f>
        <v xml:space="preserve"> </v>
      </c>
      <c r="I60" s="11" t="str">
        <f>IF(ROW()&lt;DATA!$O$1+4,SUM(C60:H60)," ")</f>
        <v xml:space="preserve"> </v>
      </c>
    </row>
    <row r="61">
      <c r="C61" s="11" t="str">
        <f ca="1">IF(ROW()&lt;DATA!$O$1+4,SUM(OFFSET(INDIRECT("VSETKY!"&amp;SUBSTITUTE(ADDRESS(1,(ROW()-4)*3+2,4),"1","")&amp;"4"),0,0,1,3))," ")</f>
        <v xml:space="preserve"> </v>
      </c>
      <c r="D61" s="11" t="str">
        <f ca="1">IF(ROW()&lt;DATA!$O$1+4,SUM(OFFSET(INDIRECT("VSETKY!"&amp;SUBSTITUTE(ADDRESS(1,(ROW()-4)*3+2,4),"1","")&amp;"26"),0,0,1,3))," ")</f>
        <v xml:space="preserve"> </v>
      </c>
      <c r="E61" s="11" t="str">
        <f ca="1">IF(ROW()&lt;DATA!$O$1+4,SUM(OFFSET(INDIRECT("VSETKY!"&amp;SUBSTITUTE(ADDRESS(1,(ROW()-4)*3+2,4),"1","")&amp;"53"),0,0,1,3))," ")</f>
        <v xml:space="preserve"> </v>
      </c>
      <c r="F61" s="11" t="str">
        <f ca="1">IF(ROW()&lt;DATA!$O$1+4,SUM(OFFSET(INDIRECT("VSETKY!"&amp;SUBSTITUTE(ADDRESS(1,(ROW()-4)*3+2,4),"1","")&amp;"64"),0,0,1,3))," ")</f>
        <v xml:space="preserve"> </v>
      </c>
      <c r="G61" s="11" t="str">
        <f ca="1">IF(ROW()&lt;DATA!$O$1+4,SUM(OFFSET(INDIRECT("VSETKY!"&amp;SUBSTITUTE(ADDRESS(1,(ROW()-4)*3+2,4),"1","")&amp;"81"),0,0,1,3))," ")</f>
        <v xml:space="preserve"> </v>
      </c>
      <c r="H61" s="11" t="str">
        <f ca="1">IF(ROW()&lt;DATA!$O$1+4,SUM(OFFSET(INDIRECT("VSETKY!"&amp;SUBSTITUTE(ADDRESS(1,(ROW()-4)*3+2,4),"1","")&amp;"92"),0,0,1,3))," ")</f>
        <v xml:space="preserve"> </v>
      </c>
      <c r="I61" s="11" t="str">
        <f>IF(ROW()&lt;DATA!$O$1+4,SUM(C61:H61)," ")</f>
        <v xml:space="preserve"> </v>
      </c>
    </row>
    <row r="62">
      <c r="C62" s="11" t="str">
        <f ca="1">IF(ROW()&lt;DATA!$O$1+4,SUM(OFFSET(INDIRECT("VSETKY!"&amp;SUBSTITUTE(ADDRESS(1,(ROW()-4)*3+2,4),"1","")&amp;"4"),0,0,1,3))," ")</f>
        <v xml:space="preserve"> </v>
      </c>
      <c r="D62" s="11" t="str">
        <f ca="1">IF(ROW()&lt;DATA!$O$1+4,SUM(OFFSET(INDIRECT("VSETKY!"&amp;SUBSTITUTE(ADDRESS(1,(ROW()-4)*3+2,4),"1","")&amp;"26"),0,0,1,3))," ")</f>
        <v xml:space="preserve"> </v>
      </c>
      <c r="E62" s="11" t="str">
        <f ca="1">IF(ROW()&lt;DATA!$O$1+4,SUM(OFFSET(INDIRECT("VSETKY!"&amp;SUBSTITUTE(ADDRESS(1,(ROW()-4)*3+2,4),"1","")&amp;"53"),0,0,1,3))," ")</f>
        <v xml:space="preserve"> </v>
      </c>
      <c r="F62" s="11" t="str">
        <f ca="1">IF(ROW()&lt;DATA!$O$1+4,SUM(OFFSET(INDIRECT("VSETKY!"&amp;SUBSTITUTE(ADDRESS(1,(ROW()-4)*3+2,4),"1","")&amp;"64"),0,0,1,3))," ")</f>
        <v xml:space="preserve"> </v>
      </c>
      <c r="G62" s="11" t="str">
        <f ca="1">IF(ROW()&lt;DATA!$O$1+4,SUM(OFFSET(INDIRECT("VSETKY!"&amp;SUBSTITUTE(ADDRESS(1,(ROW()-4)*3+2,4),"1","")&amp;"81"),0,0,1,3))," ")</f>
        <v xml:space="preserve"> </v>
      </c>
      <c r="H62" s="11" t="str">
        <f ca="1">IF(ROW()&lt;DATA!$O$1+4,SUM(OFFSET(INDIRECT("VSETKY!"&amp;SUBSTITUTE(ADDRESS(1,(ROW()-4)*3+2,4),"1","")&amp;"92"),0,0,1,3))," ")</f>
        <v xml:space="preserve"> </v>
      </c>
      <c r="I62" s="11" t="str">
        <f>IF(ROW()&lt;DATA!$O$1+4,SUM(C62:H62)," ")</f>
        <v xml:space="preserve"> </v>
      </c>
    </row>
    <row r="63">
      <c r="C63" s="11" t="str">
        <f ca="1">IF(ROW()&lt;DATA!$O$1+4,SUM(OFFSET(INDIRECT("VSETKY!"&amp;SUBSTITUTE(ADDRESS(1,(ROW()-4)*3+2,4),"1","")&amp;"4"),0,0,1,3))," ")</f>
        <v xml:space="preserve"> </v>
      </c>
      <c r="D63" s="11" t="str">
        <f ca="1">IF(ROW()&lt;DATA!$O$1+4,SUM(OFFSET(INDIRECT("VSETKY!"&amp;SUBSTITUTE(ADDRESS(1,(ROW()-4)*3+2,4),"1","")&amp;"26"),0,0,1,3))," ")</f>
        <v xml:space="preserve"> </v>
      </c>
      <c r="E63" s="11" t="str">
        <f ca="1">IF(ROW()&lt;DATA!$O$1+4,SUM(OFFSET(INDIRECT("VSETKY!"&amp;SUBSTITUTE(ADDRESS(1,(ROW()-4)*3+2,4),"1","")&amp;"53"),0,0,1,3))," ")</f>
        <v xml:space="preserve"> </v>
      </c>
      <c r="F63" s="11" t="str">
        <f ca="1">IF(ROW()&lt;DATA!$O$1+4,SUM(OFFSET(INDIRECT("VSETKY!"&amp;SUBSTITUTE(ADDRESS(1,(ROW()-4)*3+2,4),"1","")&amp;"64"),0,0,1,3))," ")</f>
        <v xml:space="preserve"> </v>
      </c>
      <c r="G63" s="11" t="str">
        <f ca="1">IF(ROW()&lt;DATA!$O$1+4,SUM(OFFSET(INDIRECT("VSETKY!"&amp;SUBSTITUTE(ADDRESS(1,(ROW()-4)*3+2,4),"1","")&amp;"81"),0,0,1,3))," ")</f>
        <v xml:space="preserve"> </v>
      </c>
      <c r="H63" s="11" t="str">
        <f ca="1">IF(ROW()&lt;DATA!$O$1+4,SUM(OFFSET(INDIRECT("VSETKY!"&amp;SUBSTITUTE(ADDRESS(1,(ROW()-4)*3+2,4),"1","")&amp;"92"),0,0,1,3))," ")</f>
        <v xml:space="preserve"> </v>
      </c>
      <c r="I63" s="11" t="str">
        <f>IF(ROW()&lt;DATA!$O$1+4,SUM(C63:H63)," ")</f>
        <v xml:space="preserve"> </v>
      </c>
    </row>
    <row r="64">
      <c r="C64" s="11" t="str">
        <f ca="1">IF(ROW()&lt;DATA!$O$1+4,SUM(OFFSET(INDIRECT("VSETKY!"&amp;SUBSTITUTE(ADDRESS(1,(ROW()-4)*3+2,4),"1","")&amp;"4"),0,0,1,3))," ")</f>
        <v xml:space="preserve"> </v>
      </c>
      <c r="D64" s="11" t="str">
        <f ca="1">IF(ROW()&lt;DATA!$O$1+4,SUM(OFFSET(INDIRECT("VSETKY!"&amp;SUBSTITUTE(ADDRESS(1,(ROW()-4)*3+2,4),"1","")&amp;"26"),0,0,1,3))," ")</f>
        <v xml:space="preserve"> </v>
      </c>
      <c r="E64" s="11" t="str">
        <f ca="1">IF(ROW()&lt;DATA!$O$1+4,SUM(OFFSET(INDIRECT("VSETKY!"&amp;SUBSTITUTE(ADDRESS(1,(ROW()-4)*3+2,4),"1","")&amp;"53"),0,0,1,3))," ")</f>
        <v xml:space="preserve"> </v>
      </c>
      <c r="F64" s="11" t="str">
        <f ca="1">IF(ROW()&lt;DATA!$O$1+4,SUM(OFFSET(INDIRECT("VSETKY!"&amp;SUBSTITUTE(ADDRESS(1,(ROW()-4)*3+2,4),"1","")&amp;"64"),0,0,1,3))," ")</f>
        <v xml:space="preserve"> </v>
      </c>
      <c r="G64" s="11" t="str">
        <f ca="1">IF(ROW()&lt;DATA!$O$1+4,SUM(OFFSET(INDIRECT("VSETKY!"&amp;SUBSTITUTE(ADDRESS(1,(ROW()-4)*3+2,4),"1","")&amp;"81"),0,0,1,3))," ")</f>
        <v xml:space="preserve"> </v>
      </c>
      <c r="H64" s="11" t="str">
        <f ca="1">IF(ROW()&lt;DATA!$O$1+4,SUM(OFFSET(INDIRECT("VSETKY!"&amp;SUBSTITUTE(ADDRESS(1,(ROW()-4)*3+2,4),"1","")&amp;"92"),0,0,1,3))," ")</f>
        <v xml:space="preserve"> </v>
      </c>
      <c r="I64" s="11" t="str">
        <f>IF(ROW()&lt;DATA!$O$1+4,SUM(C64:H64)," ")</f>
        <v xml:space="preserve"> </v>
      </c>
    </row>
    <row r="65">
      <c r="C65" s="11" t="str">
        <f ca="1">IF(ROW()&lt;DATA!$O$1+4,SUM(OFFSET(INDIRECT("VSETKY!"&amp;SUBSTITUTE(ADDRESS(1,(ROW()-4)*3+2,4),"1","")&amp;"4"),0,0,1,3))," ")</f>
        <v xml:space="preserve"> </v>
      </c>
      <c r="D65" s="11" t="str">
        <f ca="1">IF(ROW()&lt;DATA!$O$1+4,SUM(OFFSET(INDIRECT("VSETKY!"&amp;SUBSTITUTE(ADDRESS(1,(ROW()-4)*3+2,4),"1","")&amp;"26"),0,0,1,3))," ")</f>
        <v xml:space="preserve"> </v>
      </c>
      <c r="E65" s="11" t="str">
        <f ca="1">IF(ROW()&lt;DATA!$O$1+4,SUM(OFFSET(INDIRECT("VSETKY!"&amp;SUBSTITUTE(ADDRESS(1,(ROW()-4)*3+2,4),"1","")&amp;"53"),0,0,1,3))," ")</f>
        <v xml:space="preserve"> </v>
      </c>
      <c r="F65" s="11" t="str">
        <f ca="1">IF(ROW()&lt;DATA!$O$1+4,SUM(OFFSET(INDIRECT("VSETKY!"&amp;SUBSTITUTE(ADDRESS(1,(ROW()-4)*3+2,4),"1","")&amp;"64"),0,0,1,3))," ")</f>
        <v xml:space="preserve"> </v>
      </c>
      <c r="G65" s="11" t="str">
        <f ca="1">IF(ROW()&lt;DATA!$O$1+4,SUM(OFFSET(INDIRECT("VSETKY!"&amp;SUBSTITUTE(ADDRESS(1,(ROW()-4)*3+2,4),"1","")&amp;"81"),0,0,1,3))," ")</f>
        <v xml:space="preserve"> </v>
      </c>
      <c r="H65" s="11" t="str">
        <f ca="1">IF(ROW()&lt;DATA!$O$1+4,SUM(OFFSET(INDIRECT("VSETKY!"&amp;SUBSTITUTE(ADDRESS(1,(ROW()-4)*3+2,4),"1","")&amp;"92"),0,0,1,3))," ")</f>
        <v xml:space="preserve"> </v>
      </c>
      <c r="I65" s="11" t="str">
        <f>IF(ROW()&lt;DATA!$O$1+4,SUM(C65:H65)," ")</f>
        <v xml:space="preserve"> </v>
      </c>
    </row>
    <row r="66">
      <c r="C66" s="11" t="str">
        <f ca="1">IF(ROW()&lt;DATA!$O$1+4,SUM(OFFSET(INDIRECT("VSETKY!"&amp;SUBSTITUTE(ADDRESS(1,(ROW()-4)*3+2,4),"1","")&amp;"4"),0,0,1,3))," ")</f>
        <v xml:space="preserve"> </v>
      </c>
      <c r="D66" s="11" t="str">
        <f ca="1">IF(ROW()&lt;DATA!$O$1+4,SUM(OFFSET(INDIRECT("VSETKY!"&amp;SUBSTITUTE(ADDRESS(1,(ROW()-4)*3+2,4),"1","")&amp;"26"),0,0,1,3))," ")</f>
        <v xml:space="preserve"> </v>
      </c>
      <c r="E66" s="11" t="str">
        <f ca="1">IF(ROW()&lt;DATA!$O$1+4,SUM(OFFSET(INDIRECT("VSETKY!"&amp;SUBSTITUTE(ADDRESS(1,(ROW()-4)*3+2,4),"1","")&amp;"53"),0,0,1,3))," ")</f>
        <v xml:space="preserve"> </v>
      </c>
      <c r="F66" s="11" t="str">
        <f ca="1">IF(ROW()&lt;DATA!$O$1+4,SUM(OFFSET(INDIRECT("VSETKY!"&amp;SUBSTITUTE(ADDRESS(1,(ROW()-4)*3+2,4),"1","")&amp;"64"),0,0,1,3))," ")</f>
        <v xml:space="preserve"> </v>
      </c>
      <c r="G66" s="11" t="str">
        <f ca="1">IF(ROW()&lt;DATA!$O$1+4,SUM(OFFSET(INDIRECT("VSETKY!"&amp;SUBSTITUTE(ADDRESS(1,(ROW()-4)*3+2,4),"1","")&amp;"81"),0,0,1,3))," ")</f>
        <v xml:space="preserve"> </v>
      </c>
      <c r="H66" s="11" t="str">
        <f ca="1">IF(ROW()&lt;DATA!$O$1+4,SUM(OFFSET(INDIRECT("VSETKY!"&amp;SUBSTITUTE(ADDRESS(1,(ROW()-4)*3+2,4),"1","")&amp;"92"),0,0,1,3))," ")</f>
        <v xml:space="preserve"> </v>
      </c>
      <c r="I66" s="11" t="str">
        <f>IF(ROW()&lt;DATA!$O$1+4,SUM(C66:H66)," ")</f>
        <v xml:space="preserve"> </v>
      </c>
    </row>
    <row r="67">
      <c r="C67" s="11" t="str">
        <f ca="1">IF(ROW()&lt;DATA!$O$1+4,SUM(OFFSET(INDIRECT("VSETKY!"&amp;SUBSTITUTE(ADDRESS(1,(ROW()-4)*3+2,4),"1","")&amp;"4"),0,0,1,3))," ")</f>
        <v xml:space="preserve"> </v>
      </c>
      <c r="D67" s="11" t="str">
        <f ca="1">IF(ROW()&lt;DATA!$O$1+4,SUM(OFFSET(INDIRECT("VSETKY!"&amp;SUBSTITUTE(ADDRESS(1,(ROW()-4)*3+2,4),"1","")&amp;"26"),0,0,1,3))," ")</f>
        <v xml:space="preserve"> </v>
      </c>
      <c r="E67" s="11" t="str">
        <f ca="1">IF(ROW()&lt;DATA!$O$1+4,SUM(OFFSET(INDIRECT("VSETKY!"&amp;SUBSTITUTE(ADDRESS(1,(ROW()-4)*3+2,4),"1","")&amp;"53"),0,0,1,3))," ")</f>
        <v xml:space="preserve"> </v>
      </c>
      <c r="F67" s="11" t="str">
        <f ca="1">IF(ROW()&lt;DATA!$O$1+4,SUM(OFFSET(INDIRECT("VSETKY!"&amp;SUBSTITUTE(ADDRESS(1,(ROW()-4)*3+2,4),"1","")&amp;"64"),0,0,1,3))," ")</f>
        <v xml:space="preserve"> </v>
      </c>
      <c r="G67" s="11" t="str">
        <f ca="1">IF(ROW()&lt;DATA!$O$1+4,SUM(OFFSET(INDIRECT("VSETKY!"&amp;SUBSTITUTE(ADDRESS(1,(ROW()-4)*3+2,4),"1","")&amp;"81"),0,0,1,3))," ")</f>
        <v xml:space="preserve"> </v>
      </c>
      <c r="H67" s="11" t="str">
        <f ca="1">IF(ROW()&lt;DATA!$O$1+4,SUM(OFFSET(INDIRECT("VSETKY!"&amp;SUBSTITUTE(ADDRESS(1,(ROW()-4)*3+2,4),"1","")&amp;"92"),0,0,1,3))," ")</f>
        <v xml:space="preserve"> </v>
      </c>
      <c r="I67" s="11" t="str">
        <f>IF(ROW()&lt;DATA!$O$1+4,SUM(C67:H67)," ")</f>
        <v xml:space="preserve"> </v>
      </c>
    </row>
    <row r="68">
      <c r="C68" s="11" t="str">
        <f ca="1">IF(ROW()&lt;DATA!$O$1+4,SUM(OFFSET(INDIRECT("VSETKY!"&amp;SUBSTITUTE(ADDRESS(1,(ROW()-4)*3+2,4),"1","")&amp;"4"),0,0,1,3))," ")</f>
        <v xml:space="preserve"> </v>
      </c>
      <c r="D68" s="11" t="str">
        <f ca="1">IF(ROW()&lt;DATA!$O$1+4,SUM(OFFSET(INDIRECT("VSETKY!"&amp;SUBSTITUTE(ADDRESS(1,(ROW()-4)*3+2,4),"1","")&amp;"26"),0,0,1,3))," ")</f>
        <v xml:space="preserve"> </v>
      </c>
      <c r="E68" s="11" t="str">
        <f ca="1">IF(ROW()&lt;DATA!$O$1+4,SUM(OFFSET(INDIRECT("VSETKY!"&amp;SUBSTITUTE(ADDRESS(1,(ROW()-4)*3+2,4),"1","")&amp;"53"),0,0,1,3))," ")</f>
        <v xml:space="preserve"> </v>
      </c>
      <c r="F68" s="11" t="str">
        <f ca="1">IF(ROW()&lt;DATA!$O$1+4,SUM(OFFSET(INDIRECT("VSETKY!"&amp;SUBSTITUTE(ADDRESS(1,(ROW()-4)*3+2,4),"1","")&amp;"64"),0,0,1,3))," ")</f>
        <v xml:space="preserve"> </v>
      </c>
      <c r="G68" s="11" t="str">
        <f ca="1">IF(ROW()&lt;DATA!$O$1+4,SUM(OFFSET(INDIRECT("VSETKY!"&amp;SUBSTITUTE(ADDRESS(1,(ROW()-4)*3+2,4),"1","")&amp;"81"),0,0,1,3))," ")</f>
        <v xml:space="preserve"> </v>
      </c>
      <c r="H68" s="11" t="str">
        <f ca="1">IF(ROW()&lt;DATA!$O$1+4,SUM(OFFSET(INDIRECT("VSETKY!"&amp;SUBSTITUTE(ADDRESS(1,(ROW()-4)*3+2,4),"1","")&amp;"92"),0,0,1,3))," ")</f>
        <v xml:space="preserve"> </v>
      </c>
      <c r="I68" s="11" t="str">
        <f>IF(ROW()&lt;DATA!$O$1+4,SUM(C68:H68)," ")</f>
        <v xml:space="preserve"> </v>
      </c>
    </row>
    <row r="69">
      <c r="C69" s="11" t="str">
        <f ca="1">IF(ROW()&lt;DATA!$O$1+4,SUM(OFFSET(INDIRECT("VSETKY!"&amp;SUBSTITUTE(ADDRESS(1,(ROW()-4)*3+2,4),"1","")&amp;"4"),0,0,1,3))," ")</f>
        <v xml:space="preserve"> </v>
      </c>
      <c r="D69" s="11" t="str">
        <f ca="1">IF(ROW()&lt;DATA!$O$1+4,SUM(OFFSET(INDIRECT("VSETKY!"&amp;SUBSTITUTE(ADDRESS(1,(ROW()-4)*3+2,4),"1","")&amp;"26"),0,0,1,3))," ")</f>
        <v xml:space="preserve"> </v>
      </c>
      <c r="E69" s="11" t="str">
        <f ca="1">IF(ROW()&lt;DATA!$O$1+4,SUM(OFFSET(INDIRECT("VSETKY!"&amp;SUBSTITUTE(ADDRESS(1,(ROW()-4)*3+2,4),"1","")&amp;"53"),0,0,1,3))," ")</f>
        <v xml:space="preserve"> </v>
      </c>
      <c r="F69" s="11" t="str">
        <f ca="1">IF(ROW()&lt;DATA!$O$1+4,SUM(OFFSET(INDIRECT("VSETKY!"&amp;SUBSTITUTE(ADDRESS(1,(ROW()-4)*3+2,4),"1","")&amp;"64"),0,0,1,3))," ")</f>
        <v xml:space="preserve"> </v>
      </c>
      <c r="G69" s="11" t="str">
        <f ca="1">IF(ROW()&lt;DATA!$O$1+4,SUM(OFFSET(INDIRECT("VSETKY!"&amp;SUBSTITUTE(ADDRESS(1,(ROW()-4)*3+2,4),"1","")&amp;"81"),0,0,1,3))," ")</f>
        <v xml:space="preserve"> </v>
      </c>
      <c r="H69" s="11" t="str">
        <f ca="1">IF(ROW()&lt;DATA!$O$1+4,SUM(OFFSET(INDIRECT("VSETKY!"&amp;SUBSTITUTE(ADDRESS(1,(ROW()-4)*3+2,4),"1","")&amp;"92"),0,0,1,3))," ")</f>
        <v xml:space="preserve"> </v>
      </c>
      <c r="I69" s="11" t="str">
        <f>IF(ROW()&lt;DATA!$O$1+4,SUM(C69:H69)," ")</f>
        <v xml:space="preserve"> </v>
      </c>
    </row>
    <row r="70">
      <c r="C70" s="11" t="str">
        <f ca="1">IF(ROW()&lt;DATA!$O$1+4,SUM(OFFSET(INDIRECT("VSETKY!"&amp;SUBSTITUTE(ADDRESS(1,(ROW()-4)*3+2,4),"1","")&amp;"4"),0,0,1,3))," ")</f>
        <v xml:space="preserve"> </v>
      </c>
      <c r="D70" s="11" t="str">
        <f ca="1">IF(ROW()&lt;DATA!$O$1+4,SUM(OFFSET(INDIRECT("VSETKY!"&amp;SUBSTITUTE(ADDRESS(1,(ROW()-4)*3+2,4),"1","")&amp;"26"),0,0,1,3))," ")</f>
        <v xml:space="preserve"> </v>
      </c>
      <c r="E70" s="11" t="str">
        <f ca="1">IF(ROW()&lt;DATA!$O$1+4,SUM(OFFSET(INDIRECT("VSETKY!"&amp;SUBSTITUTE(ADDRESS(1,(ROW()-4)*3+2,4),"1","")&amp;"53"),0,0,1,3))," ")</f>
        <v xml:space="preserve"> </v>
      </c>
      <c r="F70" s="11" t="str">
        <f ca="1">IF(ROW()&lt;DATA!$O$1+4,SUM(OFFSET(INDIRECT("VSETKY!"&amp;SUBSTITUTE(ADDRESS(1,(ROW()-4)*3+2,4),"1","")&amp;"64"),0,0,1,3))," ")</f>
        <v xml:space="preserve"> </v>
      </c>
      <c r="G70" s="11" t="str">
        <f ca="1">IF(ROW()&lt;DATA!$O$1+4,SUM(OFFSET(INDIRECT("VSETKY!"&amp;SUBSTITUTE(ADDRESS(1,(ROW()-4)*3+2,4),"1","")&amp;"81"),0,0,1,3))," ")</f>
        <v xml:space="preserve"> </v>
      </c>
      <c r="H70" s="11" t="str">
        <f ca="1">IF(ROW()&lt;DATA!$O$1+4,SUM(OFFSET(INDIRECT("VSETKY!"&amp;SUBSTITUTE(ADDRESS(1,(ROW()-4)*3+2,4),"1","")&amp;"92"),0,0,1,3))," ")</f>
        <v xml:space="preserve"> </v>
      </c>
      <c r="I70" s="11" t="str">
        <f>IF(ROW()&lt;DATA!$O$1+4,SUM(C70:H70)," ")</f>
        <v xml:space="preserve"> </v>
      </c>
    </row>
    <row r="71">
      <c r="C71" s="11" t="str">
        <f ca="1">IF(ROW()&lt;DATA!$O$1+4,SUM(OFFSET(INDIRECT("VSETKY!"&amp;SUBSTITUTE(ADDRESS(1,(ROW()-4)*3+2,4),"1","")&amp;"4"),0,0,1,3))," ")</f>
        <v xml:space="preserve"> </v>
      </c>
      <c r="D71" s="11" t="str">
        <f ca="1">IF(ROW()&lt;DATA!$O$1+4,SUM(OFFSET(INDIRECT("VSETKY!"&amp;SUBSTITUTE(ADDRESS(1,(ROW()-4)*3+2,4),"1","")&amp;"26"),0,0,1,3))," ")</f>
        <v xml:space="preserve"> </v>
      </c>
      <c r="E71" s="11" t="str">
        <f ca="1">IF(ROW()&lt;DATA!$O$1+4,SUM(OFFSET(INDIRECT("VSETKY!"&amp;SUBSTITUTE(ADDRESS(1,(ROW()-4)*3+2,4),"1","")&amp;"53"),0,0,1,3))," ")</f>
        <v xml:space="preserve"> </v>
      </c>
      <c r="F71" s="11" t="str">
        <f ca="1">IF(ROW()&lt;DATA!$O$1+4,SUM(OFFSET(INDIRECT("VSETKY!"&amp;SUBSTITUTE(ADDRESS(1,(ROW()-4)*3+2,4),"1","")&amp;"64"),0,0,1,3))," ")</f>
        <v xml:space="preserve"> </v>
      </c>
      <c r="G71" s="11" t="str">
        <f ca="1">IF(ROW()&lt;DATA!$O$1+4,SUM(OFFSET(INDIRECT("VSETKY!"&amp;SUBSTITUTE(ADDRESS(1,(ROW()-4)*3+2,4),"1","")&amp;"81"),0,0,1,3))," ")</f>
        <v xml:space="preserve"> </v>
      </c>
      <c r="H71" s="11" t="str">
        <f ca="1">IF(ROW()&lt;DATA!$O$1+4,SUM(OFFSET(INDIRECT("VSETKY!"&amp;SUBSTITUTE(ADDRESS(1,(ROW()-4)*3+2,4),"1","")&amp;"92"),0,0,1,3))," ")</f>
        <v xml:space="preserve"> </v>
      </c>
      <c r="I71" s="11" t="str">
        <f>IF(ROW()&lt;DATA!$O$1+4,SUM(C71:H71)," ")</f>
        <v xml:space="preserve"> </v>
      </c>
    </row>
    <row r="72">
      <c r="C72" s="11" t="str">
        <f ca="1">IF(ROW()&lt;DATA!$O$1+4,SUM(OFFSET(INDIRECT("VSETKY!"&amp;SUBSTITUTE(ADDRESS(1,(ROW()-4)*3+2,4),"1","")&amp;"4"),0,0,1,3))," ")</f>
        <v xml:space="preserve"> </v>
      </c>
      <c r="D72" s="11" t="str">
        <f ca="1">IF(ROW()&lt;DATA!$O$1+4,SUM(OFFSET(INDIRECT("VSETKY!"&amp;SUBSTITUTE(ADDRESS(1,(ROW()-4)*3+2,4),"1","")&amp;"26"),0,0,1,3))," ")</f>
        <v xml:space="preserve"> </v>
      </c>
      <c r="E72" s="11" t="str">
        <f ca="1">IF(ROW()&lt;DATA!$O$1+4,SUM(OFFSET(INDIRECT("VSETKY!"&amp;SUBSTITUTE(ADDRESS(1,(ROW()-4)*3+2,4),"1","")&amp;"53"),0,0,1,3))," ")</f>
        <v xml:space="preserve"> </v>
      </c>
      <c r="F72" s="11" t="str">
        <f ca="1">IF(ROW()&lt;DATA!$O$1+4,SUM(OFFSET(INDIRECT("VSETKY!"&amp;SUBSTITUTE(ADDRESS(1,(ROW()-4)*3+2,4),"1","")&amp;"64"),0,0,1,3))," ")</f>
        <v xml:space="preserve"> </v>
      </c>
      <c r="G72" s="11" t="str">
        <f ca="1">IF(ROW()&lt;DATA!$O$1+4,SUM(OFFSET(INDIRECT("VSETKY!"&amp;SUBSTITUTE(ADDRESS(1,(ROW()-4)*3+2,4),"1","")&amp;"81"),0,0,1,3))," ")</f>
        <v xml:space="preserve"> </v>
      </c>
      <c r="H72" s="11" t="str">
        <f ca="1">IF(ROW()&lt;DATA!$O$1+4,SUM(OFFSET(INDIRECT("VSETKY!"&amp;SUBSTITUTE(ADDRESS(1,(ROW()-4)*3+2,4),"1","")&amp;"92"),0,0,1,3))," ")</f>
        <v xml:space="preserve"> </v>
      </c>
      <c r="I72" s="11" t="str">
        <f>IF(ROW()&lt;DATA!$O$1+4,SUM(C72:H72)," ")</f>
        <v xml:space="preserve"> </v>
      </c>
    </row>
    <row r="73">
      <c r="C73" s="11" t="str">
        <f ca="1">IF(ROW()&lt;DATA!$O$1+4,SUM(OFFSET(INDIRECT("VSETKY!"&amp;SUBSTITUTE(ADDRESS(1,(ROW()-4)*3+2,4),"1","")&amp;"4"),0,0,1,3))," ")</f>
        <v xml:space="preserve"> </v>
      </c>
      <c r="D73" s="11" t="str">
        <f ca="1">IF(ROW()&lt;DATA!$O$1+4,SUM(OFFSET(INDIRECT("VSETKY!"&amp;SUBSTITUTE(ADDRESS(1,(ROW()-4)*3+2,4),"1","")&amp;"26"),0,0,1,3))," ")</f>
        <v xml:space="preserve"> </v>
      </c>
      <c r="E73" s="11" t="str">
        <f ca="1">IF(ROW()&lt;DATA!$O$1+4,SUM(OFFSET(INDIRECT("VSETKY!"&amp;SUBSTITUTE(ADDRESS(1,(ROW()-4)*3+2,4),"1","")&amp;"53"),0,0,1,3))," ")</f>
        <v xml:space="preserve"> </v>
      </c>
      <c r="F73" s="11" t="str">
        <f ca="1">IF(ROW()&lt;DATA!$O$1+4,SUM(OFFSET(INDIRECT("VSETKY!"&amp;SUBSTITUTE(ADDRESS(1,(ROW()-4)*3+2,4),"1","")&amp;"64"),0,0,1,3))," ")</f>
        <v xml:space="preserve"> </v>
      </c>
      <c r="G73" s="11" t="str">
        <f ca="1">IF(ROW()&lt;DATA!$O$1+4,SUM(OFFSET(INDIRECT("VSETKY!"&amp;SUBSTITUTE(ADDRESS(1,(ROW()-4)*3+2,4),"1","")&amp;"81"),0,0,1,3))," ")</f>
        <v xml:space="preserve"> </v>
      </c>
      <c r="H73" s="11" t="str">
        <f ca="1">IF(ROW()&lt;DATA!$O$1+4,SUM(OFFSET(INDIRECT("VSETKY!"&amp;SUBSTITUTE(ADDRESS(1,(ROW()-4)*3+2,4),"1","")&amp;"92"),0,0,1,3))," ")</f>
        <v xml:space="preserve"> </v>
      </c>
      <c r="I73" s="11" t="str">
        <f>IF(ROW()&lt;DATA!$O$1+4,SUM(C73:H73)," ")</f>
        <v xml:space="preserve"> </v>
      </c>
    </row>
    <row r="74">
      <c r="C74" s="11" t="str">
        <f ca="1">IF(ROW()&lt;DATA!$O$1+4,SUM(OFFSET(INDIRECT("VSETKY!"&amp;SUBSTITUTE(ADDRESS(1,(ROW()-4)*3+2,4),"1","")&amp;"4"),0,0,1,3))," ")</f>
        <v xml:space="preserve"> </v>
      </c>
      <c r="D74" s="11" t="str">
        <f ca="1">IF(ROW()&lt;DATA!$O$1+4,SUM(OFFSET(INDIRECT("VSETKY!"&amp;SUBSTITUTE(ADDRESS(1,(ROW()-4)*3+2,4),"1","")&amp;"26"),0,0,1,3))," ")</f>
        <v xml:space="preserve"> </v>
      </c>
      <c r="E74" s="11" t="str">
        <f ca="1">IF(ROW()&lt;DATA!$O$1+4,SUM(OFFSET(INDIRECT("VSETKY!"&amp;SUBSTITUTE(ADDRESS(1,(ROW()-4)*3+2,4),"1","")&amp;"53"),0,0,1,3))," ")</f>
        <v xml:space="preserve"> </v>
      </c>
      <c r="F74" s="11" t="str">
        <f ca="1">IF(ROW()&lt;DATA!$O$1+4,SUM(OFFSET(INDIRECT("VSETKY!"&amp;SUBSTITUTE(ADDRESS(1,(ROW()-4)*3+2,4),"1","")&amp;"64"),0,0,1,3))," ")</f>
        <v xml:space="preserve"> </v>
      </c>
      <c r="G74" s="11" t="str">
        <f ca="1">IF(ROW()&lt;DATA!$O$1+4,SUM(OFFSET(INDIRECT("VSETKY!"&amp;SUBSTITUTE(ADDRESS(1,(ROW()-4)*3+2,4),"1","")&amp;"81"),0,0,1,3))," ")</f>
        <v xml:space="preserve"> </v>
      </c>
      <c r="H74" s="11" t="str">
        <f ca="1">IF(ROW()&lt;DATA!$O$1+4,SUM(OFFSET(INDIRECT("VSETKY!"&amp;SUBSTITUTE(ADDRESS(1,(ROW()-4)*3+2,4),"1","")&amp;"92"),0,0,1,3))," ")</f>
        <v xml:space="preserve"> </v>
      </c>
      <c r="I74" s="11" t="str">
        <f>IF(ROW()&lt;DATA!$O$1+4,SUM(C74:H74)," ")</f>
        <v xml:space="preserve"> </v>
      </c>
    </row>
    <row r="75">
      <c r="C75" s="11" t="str">
        <f ca="1">IF(ROW()&lt;DATA!$O$1+4,SUM(OFFSET(INDIRECT("VSETKY!"&amp;SUBSTITUTE(ADDRESS(1,(ROW()-4)*3+2,4),"1","")&amp;"4"),0,0,1,3))," ")</f>
        <v xml:space="preserve"> </v>
      </c>
      <c r="D75" s="11" t="str">
        <f ca="1">IF(ROW()&lt;DATA!$O$1+4,SUM(OFFSET(INDIRECT("VSETKY!"&amp;SUBSTITUTE(ADDRESS(1,(ROW()-4)*3+2,4),"1","")&amp;"26"),0,0,1,3))," ")</f>
        <v xml:space="preserve"> </v>
      </c>
      <c r="E75" s="11" t="str">
        <f ca="1">IF(ROW()&lt;DATA!$O$1+4,SUM(OFFSET(INDIRECT("VSETKY!"&amp;SUBSTITUTE(ADDRESS(1,(ROW()-4)*3+2,4),"1","")&amp;"53"),0,0,1,3))," ")</f>
        <v xml:space="preserve"> </v>
      </c>
      <c r="F75" s="11" t="str">
        <f ca="1">IF(ROW()&lt;DATA!$O$1+4,SUM(OFFSET(INDIRECT("VSETKY!"&amp;SUBSTITUTE(ADDRESS(1,(ROW()-4)*3+2,4),"1","")&amp;"64"),0,0,1,3))," ")</f>
        <v xml:space="preserve"> </v>
      </c>
      <c r="G75" s="11" t="str">
        <f ca="1">IF(ROW()&lt;DATA!$O$1+4,SUM(OFFSET(INDIRECT("VSETKY!"&amp;SUBSTITUTE(ADDRESS(1,(ROW()-4)*3+2,4),"1","")&amp;"81"),0,0,1,3))," ")</f>
        <v xml:space="preserve"> </v>
      </c>
      <c r="H75" s="11" t="str">
        <f ca="1">IF(ROW()&lt;DATA!$O$1+4,SUM(OFFSET(INDIRECT("VSETKY!"&amp;SUBSTITUTE(ADDRESS(1,(ROW()-4)*3+2,4),"1","")&amp;"92"),0,0,1,3))," ")</f>
        <v xml:space="preserve"> </v>
      </c>
      <c r="I75" s="11" t="str">
        <f>IF(ROW()&lt;DATA!$O$1+4,SUM(C75:H75)," ")</f>
        <v xml:space="preserve"> </v>
      </c>
    </row>
    <row r="76">
      <c r="C76" s="11" t="str">
        <f ca="1">IF(ROW()&lt;DATA!$O$1+4,SUM(OFFSET(INDIRECT("VSETKY!"&amp;SUBSTITUTE(ADDRESS(1,(ROW()-4)*3+2,4),"1","")&amp;"4"),0,0,1,3))," ")</f>
        <v xml:space="preserve"> </v>
      </c>
      <c r="D76" s="11" t="str">
        <f ca="1">IF(ROW()&lt;DATA!$O$1+4,SUM(OFFSET(INDIRECT("VSETKY!"&amp;SUBSTITUTE(ADDRESS(1,(ROW()-4)*3+2,4),"1","")&amp;"26"),0,0,1,3))," ")</f>
        <v xml:space="preserve"> </v>
      </c>
      <c r="E76" s="11" t="str">
        <f ca="1">IF(ROW()&lt;DATA!$O$1+4,SUM(OFFSET(INDIRECT("VSETKY!"&amp;SUBSTITUTE(ADDRESS(1,(ROW()-4)*3+2,4),"1","")&amp;"53"),0,0,1,3))," ")</f>
        <v xml:space="preserve"> </v>
      </c>
      <c r="F76" s="11" t="str">
        <f ca="1">IF(ROW()&lt;DATA!$O$1+4,SUM(OFFSET(INDIRECT("VSETKY!"&amp;SUBSTITUTE(ADDRESS(1,(ROW()-4)*3+2,4),"1","")&amp;"64"),0,0,1,3))," ")</f>
        <v xml:space="preserve"> </v>
      </c>
      <c r="G76" s="11" t="str">
        <f ca="1">IF(ROW()&lt;DATA!$O$1+4,SUM(OFFSET(INDIRECT("VSETKY!"&amp;SUBSTITUTE(ADDRESS(1,(ROW()-4)*3+2,4),"1","")&amp;"81"),0,0,1,3))," ")</f>
        <v xml:space="preserve"> </v>
      </c>
      <c r="H76" s="11" t="str">
        <f ca="1">IF(ROW()&lt;DATA!$O$1+4,SUM(OFFSET(INDIRECT("VSETKY!"&amp;SUBSTITUTE(ADDRESS(1,(ROW()-4)*3+2,4),"1","")&amp;"92"),0,0,1,3))," ")</f>
        <v xml:space="preserve"> </v>
      </c>
      <c r="I76" s="11" t="str">
        <f>IF(ROW()&lt;DATA!$O$1+4,SUM(C76:H76)," ")</f>
        <v xml:space="preserve"> </v>
      </c>
    </row>
    <row r="77">
      <c r="C77" s="11" t="str">
        <f ca="1">IF(ROW()&lt;DATA!$O$1+4,SUM(OFFSET(INDIRECT("VSETKY!"&amp;SUBSTITUTE(ADDRESS(1,(ROW()-4)*3+2,4),"1","")&amp;"4"),0,0,1,3))," ")</f>
        <v xml:space="preserve"> </v>
      </c>
      <c r="D77" s="11" t="str">
        <f ca="1">IF(ROW()&lt;DATA!$O$1+4,SUM(OFFSET(INDIRECT("VSETKY!"&amp;SUBSTITUTE(ADDRESS(1,(ROW()-4)*3+2,4),"1","")&amp;"26"),0,0,1,3))," ")</f>
        <v xml:space="preserve"> </v>
      </c>
      <c r="E77" s="11" t="str">
        <f ca="1">IF(ROW()&lt;DATA!$O$1+4,SUM(OFFSET(INDIRECT("VSETKY!"&amp;SUBSTITUTE(ADDRESS(1,(ROW()-4)*3+2,4),"1","")&amp;"53"),0,0,1,3))," ")</f>
        <v xml:space="preserve"> </v>
      </c>
      <c r="F77" s="11" t="str">
        <f ca="1">IF(ROW()&lt;DATA!$O$1+4,SUM(OFFSET(INDIRECT("VSETKY!"&amp;SUBSTITUTE(ADDRESS(1,(ROW()-4)*3+2,4),"1","")&amp;"64"),0,0,1,3))," ")</f>
        <v xml:space="preserve"> </v>
      </c>
      <c r="G77" s="11" t="str">
        <f ca="1">IF(ROW()&lt;DATA!$O$1+4,SUM(OFFSET(INDIRECT("VSETKY!"&amp;SUBSTITUTE(ADDRESS(1,(ROW()-4)*3+2,4),"1","")&amp;"81"),0,0,1,3))," ")</f>
        <v xml:space="preserve"> </v>
      </c>
      <c r="H77" s="11" t="str">
        <f ca="1">IF(ROW()&lt;DATA!$O$1+4,SUM(OFFSET(INDIRECT("VSETKY!"&amp;SUBSTITUTE(ADDRESS(1,(ROW()-4)*3+2,4),"1","")&amp;"92"),0,0,1,3))," ")</f>
        <v xml:space="preserve"> </v>
      </c>
      <c r="I77" s="11" t="str">
        <f>IF(ROW()&lt;DATA!$O$1+4,SUM(C77:H77)," ")</f>
        <v xml:space="preserve"> </v>
      </c>
    </row>
    <row r="78">
      <c r="C78" s="11" t="str">
        <f ca="1">IF(ROW()&lt;DATA!$O$1+4,SUM(OFFSET(INDIRECT("VSETKY!"&amp;SUBSTITUTE(ADDRESS(1,(ROW()-4)*3+2,4),"1","")&amp;"4"),0,0,1,3))," ")</f>
        <v xml:space="preserve"> </v>
      </c>
      <c r="D78" s="11" t="str">
        <f ca="1">IF(ROW()&lt;DATA!$O$1+4,SUM(OFFSET(INDIRECT("VSETKY!"&amp;SUBSTITUTE(ADDRESS(1,(ROW()-4)*3+2,4),"1","")&amp;"26"),0,0,1,3))," ")</f>
        <v xml:space="preserve"> </v>
      </c>
      <c r="E78" s="11" t="str">
        <f ca="1">IF(ROW()&lt;DATA!$O$1+4,SUM(OFFSET(INDIRECT("VSETKY!"&amp;SUBSTITUTE(ADDRESS(1,(ROW()-4)*3+2,4),"1","")&amp;"53"),0,0,1,3))," ")</f>
        <v xml:space="preserve"> </v>
      </c>
      <c r="F78" s="11" t="str">
        <f ca="1">IF(ROW()&lt;DATA!$O$1+4,SUM(OFFSET(INDIRECT("VSETKY!"&amp;SUBSTITUTE(ADDRESS(1,(ROW()-4)*3+2,4),"1","")&amp;"64"),0,0,1,3))," ")</f>
        <v xml:space="preserve"> </v>
      </c>
      <c r="G78" s="11" t="str">
        <f ca="1">IF(ROW()&lt;DATA!$O$1+4,SUM(OFFSET(INDIRECT("VSETKY!"&amp;SUBSTITUTE(ADDRESS(1,(ROW()-4)*3+2,4),"1","")&amp;"81"),0,0,1,3))," ")</f>
        <v xml:space="preserve"> </v>
      </c>
      <c r="H78" s="11" t="str">
        <f ca="1">IF(ROW()&lt;DATA!$O$1+4,SUM(OFFSET(INDIRECT("VSETKY!"&amp;SUBSTITUTE(ADDRESS(1,(ROW()-4)*3+2,4),"1","")&amp;"92"),0,0,1,3))," ")</f>
        <v xml:space="preserve"> </v>
      </c>
      <c r="I78" s="11" t="str">
        <f>IF(ROW()&lt;DATA!$O$1+4,SUM(C78:H78)," ")</f>
        <v xml:space="preserve"> </v>
      </c>
    </row>
    <row r="79">
      <c r="C79" s="11" t="str">
        <f ca="1">IF(ROW()&lt;DATA!$O$1+4,SUM(OFFSET(INDIRECT("VSETKY!"&amp;SUBSTITUTE(ADDRESS(1,(ROW()-4)*3+2,4),"1","")&amp;"4"),0,0,1,3))," ")</f>
        <v xml:space="preserve"> </v>
      </c>
      <c r="D79" s="11" t="str">
        <f ca="1">IF(ROW()&lt;DATA!$O$1+4,SUM(OFFSET(INDIRECT("VSETKY!"&amp;SUBSTITUTE(ADDRESS(1,(ROW()-4)*3+2,4),"1","")&amp;"26"),0,0,1,3))," ")</f>
        <v xml:space="preserve"> </v>
      </c>
      <c r="E79" s="11" t="str">
        <f ca="1">IF(ROW()&lt;DATA!$O$1+4,SUM(OFFSET(INDIRECT("VSETKY!"&amp;SUBSTITUTE(ADDRESS(1,(ROW()-4)*3+2,4),"1","")&amp;"53"),0,0,1,3))," ")</f>
        <v xml:space="preserve"> </v>
      </c>
      <c r="F79" s="11" t="str">
        <f ca="1">IF(ROW()&lt;DATA!$O$1+4,SUM(OFFSET(INDIRECT("VSETKY!"&amp;SUBSTITUTE(ADDRESS(1,(ROW()-4)*3+2,4),"1","")&amp;"64"),0,0,1,3))," ")</f>
        <v xml:space="preserve"> </v>
      </c>
      <c r="G79" s="11" t="str">
        <f ca="1">IF(ROW()&lt;DATA!$O$1+4,SUM(OFFSET(INDIRECT("VSETKY!"&amp;SUBSTITUTE(ADDRESS(1,(ROW()-4)*3+2,4),"1","")&amp;"81"),0,0,1,3))," ")</f>
        <v xml:space="preserve"> </v>
      </c>
      <c r="H79" s="11" t="str">
        <f ca="1">IF(ROW()&lt;DATA!$O$1+4,SUM(OFFSET(INDIRECT("VSETKY!"&amp;SUBSTITUTE(ADDRESS(1,(ROW()-4)*3+2,4),"1","")&amp;"92"),0,0,1,3))," ")</f>
        <v xml:space="preserve"> </v>
      </c>
      <c r="I79" s="11" t="str">
        <f>IF(ROW()&lt;DATA!$O$1+4,SUM(C79:H79)," ")</f>
        <v xml:space="preserve"> </v>
      </c>
    </row>
    <row r="80">
      <c r="C80" s="11" t="str">
        <f ca="1">IF(ROW()&lt;DATA!$O$1+4,SUM(OFFSET(INDIRECT("VSETKY!"&amp;SUBSTITUTE(ADDRESS(1,(ROW()-4)*3+2,4),"1","")&amp;"4"),0,0,1,3))," ")</f>
        <v xml:space="preserve"> </v>
      </c>
      <c r="D80" s="11" t="str">
        <f ca="1">IF(ROW()&lt;DATA!$O$1+4,SUM(OFFSET(INDIRECT("VSETKY!"&amp;SUBSTITUTE(ADDRESS(1,(ROW()-4)*3+2,4),"1","")&amp;"26"),0,0,1,3))," ")</f>
        <v xml:space="preserve"> </v>
      </c>
      <c r="E80" s="11" t="str">
        <f ca="1">IF(ROW()&lt;DATA!$O$1+4,SUM(OFFSET(INDIRECT("VSETKY!"&amp;SUBSTITUTE(ADDRESS(1,(ROW()-4)*3+2,4),"1","")&amp;"53"),0,0,1,3))," ")</f>
        <v xml:space="preserve"> </v>
      </c>
      <c r="F80" s="11" t="str">
        <f ca="1">IF(ROW()&lt;DATA!$O$1+4,SUM(OFFSET(INDIRECT("VSETKY!"&amp;SUBSTITUTE(ADDRESS(1,(ROW()-4)*3+2,4),"1","")&amp;"64"),0,0,1,3))," ")</f>
        <v xml:space="preserve"> </v>
      </c>
      <c r="G80" s="11" t="str">
        <f ca="1">IF(ROW()&lt;DATA!$O$1+4,SUM(OFFSET(INDIRECT("VSETKY!"&amp;SUBSTITUTE(ADDRESS(1,(ROW()-4)*3+2,4),"1","")&amp;"81"),0,0,1,3))," ")</f>
        <v xml:space="preserve"> </v>
      </c>
      <c r="H80" s="11" t="str">
        <f ca="1">IF(ROW()&lt;DATA!$O$1+4,SUM(OFFSET(INDIRECT("VSETKY!"&amp;SUBSTITUTE(ADDRESS(1,(ROW()-4)*3+2,4),"1","")&amp;"92"),0,0,1,3))," ")</f>
        <v xml:space="preserve"> </v>
      </c>
      <c r="I80" s="11" t="str">
        <f>IF(ROW()&lt;DATA!$O$1+4,SUM(C80:H80)," ")</f>
        <v xml:space="preserve"> </v>
      </c>
    </row>
    <row r="81">
      <c r="C81" s="11" t="str">
        <f ca="1">IF(ROW()&lt;DATA!$O$1+4,SUM(OFFSET(INDIRECT("VSETKY!"&amp;SUBSTITUTE(ADDRESS(1,(ROW()-4)*3+2,4),"1","")&amp;"4"),0,0,1,3))," ")</f>
        <v xml:space="preserve"> </v>
      </c>
      <c r="D81" s="11" t="str">
        <f ca="1">IF(ROW()&lt;DATA!$O$1+4,SUM(OFFSET(INDIRECT("VSETKY!"&amp;SUBSTITUTE(ADDRESS(1,(ROW()-4)*3+2,4),"1","")&amp;"26"),0,0,1,3))," ")</f>
        <v xml:space="preserve"> </v>
      </c>
      <c r="E81" s="11" t="str">
        <f ca="1">IF(ROW()&lt;DATA!$O$1+4,SUM(OFFSET(INDIRECT("VSETKY!"&amp;SUBSTITUTE(ADDRESS(1,(ROW()-4)*3+2,4),"1","")&amp;"53"),0,0,1,3))," ")</f>
        <v xml:space="preserve"> </v>
      </c>
      <c r="F81" s="11" t="str">
        <f ca="1">IF(ROW()&lt;DATA!$O$1+4,SUM(OFFSET(INDIRECT("VSETKY!"&amp;SUBSTITUTE(ADDRESS(1,(ROW()-4)*3+2,4),"1","")&amp;"64"),0,0,1,3))," ")</f>
        <v xml:space="preserve"> </v>
      </c>
      <c r="G81" s="11" t="str">
        <f ca="1">IF(ROW()&lt;DATA!$O$1+4,SUM(OFFSET(INDIRECT("VSETKY!"&amp;SUBSTITUTE(ADDRESS(1,(ROW()-4)*3+2,4),"1","")&amp;"81"),0,0,1,3))," ")</f>
        <v xml:space="preserve"> </v>
      </c>
      <c r="H81" s="11" t="str">
        <f ca="1">IF(ROW()&lt;DATA!$O$1+4,SUM(OFFSET(INDIRECT("VSETKY!"&amp;SUBSTITUTE(ADDRESS(1,(ROW()-4)*3+2,4),"1","")&amp;"92"),0,0,1,3))," ")</f>
        <v xml:space="preserve"> </v>
      </c>
      <c r="I81" s="11" t="str">
        <f>IF(ROW()&lt;DATA!$O$1+4,SUM(C81:H81)," ")</f>
        <v xml:space="preserve"> </v>
      </c>
    </row>
    <row r="82">
      <c r="C82" s="11" t="str">
        <f ca="1">IF(ROW()&lt;DATA!$O$1+4,SUM(OFFSET(INDIRECT("VSETKY!"&amp;SUBSTITUTE(ADDRESS(1,(ROW()-4)*3+2,4),"1","")&amp;"4"),0,0,1,3))," ")</f>
        <v xml:space="preserve"> </v>
      </c>
      <c r="D82" s="11" t="str">
        <f ca="1">IF(ROW()&lt;DATA!$O$1+4,SUM(OFFSET(INDIRECT("VSETKY!"&amp;SUBSTITUTE(ADDRESS(1,(ROW()-4)*3+2,4),"1","")&amp;"26"),0,0,1,3))," ")</f>
        <v xml:space="preserve"> </v>
      </c>
      <c r="E82" s="11" t="str">
        <f ca="1">IF(ROW()&lt;DATA!$O$1+4,SUM(OFFSET(INDIRECT("VSETKY!"&amp;SUBSTITUTE(ADDRESS(1,(ROW()-4)*3+2,4),"1","")&amp;"53"),0,0,1,3))," ")</f>
        <v xml:space="preserve"> </v>
      </c>
      <c r="F82" s="11" t="str">
        <f ca="1">IF(ROW()&lt;DATA!$O$1+4,SUM(OFFSET(INDIRECT("VSETKY!"&amp;SUBSTITUTE(ADDRESS(1,(ROW()-4)*3+2,4),"1","")&amp;"64"),0,0,1,3))," ")</f>
        <v xml:space="preserve"> </v>
      </c>
      <c r="G82" s="11" t="str">
        <f ca="1">IF(ROW()&lt;DATA!$O$1+4,SUM(OFFSET(INDIRECT("VSETKY!"&amp;SUBSTITUTE(ADDRESS(1,(ROW()-4)*3+2,4),"1","")&amp;"81"),0,0,1,3))," ")</f>
        <v xml:space="preserve"> </v>
      </c>
      <c r="H82" s="11" t="str">
        <f ca="1">IF(ROW()&lt;DATA!$O$1+4,SUM(OFFSET(INDIRECT("VSETKY!"&amp;SUBSTITUTE(ADDRESS(1,(ROW()-4)*3+2,4),"1","")&amp;"92"),0,0,1,3))," ")</f>
        <v xml:space="preserve"> </v>
      </c>
      <c r="I82" s="11" t="str">
        <f>IF(ROW()&lt;DATA!$O$1+4,SUM(C82:H82)," ")</f>
        <v xml:space="preserve"> </v>
      </c>
    </row>
    <row r="83">
      <c r="C83" s="11" t="str">
        <f ca="1">IF(ROW()&lt;DATA!$O$1+4,SUM(OFFSET(INDIRECT("VSETKY!"&amp;SUBSTITUTE(ADDRESS(1,(ROW()-4)*3+2,4),"1","")&amp;"4"),0,0,1,3))," ")</f>
        <v xml:space="preserve"> </v>
      </c>
      <c r="D83" s="11" t="str">
        <f ca="1">IF(ROW()&lt;DATA!$O$1+4,SUM(OFFSET(INDIRECT("VSETKY!"&amp;SUBSTITUTE(ADDRESS(1,(ROW()-4)*3+2,4),"1","")&amp;"26"),0,0,1,3))," ")</f>
        <v xml:space="preserve"> </v>
      </c>
      <c r="E83" s="11" t="str">
        <f ca="1">IF(ROW()&lt;DATA!$O$1+4,SUM(OFFSET(INDIRECT("VSETKY!"&amp;SUBSTITUTE(ADDRESS(1,(ROW()-4)*3+2,4),"1","")&amp;"53"),0,0,1,3))," ")</f>
        <v xml:space="preserve"> </v>
      </c>
      <c r="F83" s="11" t="str">
        <f ca="1">IF(ROW()&lt;DATA!$O$1+4,SUM(OFFSET(INDIRECT("VSETKY!"&amp;SUBSTITUTE(ADDRESS(1,(ROW()-4)*3+2,4),"1","")&amp;"64"),0,0,1,3))," ")</f>
        <v xml:space="preserve"> </v>
      </c>
      <c r="G83" s="11" t="str">
        <f ca="1">IF(ROW()&lt;DATA!$O$1+4,SUM(OFFSET(INDIRECT("VSETKY!"&amp;SUBSTITUTE(ADDRESS(1,(ROW()-4)*3+2,4),"1","")&amp;"81"),0,0,1,3))," ")</f>
        <v xml:space="preserve"> </v>
      </c>
      <c r="H83" s="11" t="str">
        <f ca="1">IF(ROW()&lt;DATA!$O$1+4,SUM(OFFSET(INDIRECT("VSETKY!"&amp;SUBSTITUTE(ADDRESS(1,(ROW()-4)*3+2,4),"1","")&amp;"92"),0,0,1,3))," ")</f>
        <v xml:space="preserve"> </v>
      </c>
      <c r="I83" s="11" t="str">
        <f>IF(ROW()&lt;DATA!$O$1+4,SUM(C83:H83)," ")</f>
        <v xml:space="preserve"> </v>
      </c>
    </row>
    <row r="84">
      <c r="C84" s="11" t="str">
        <f ca="1">IF(ROW()&lt;DATA!$O$1+4,SUM(OFFSET(INDIRECT("VSETKY!"&amp;SUBSTITUTE(ADDRESS(1,(ROW()-4)*3+2,4),"1","")&amp;"4"),0,0,1,3))," ")</f>
        <v xml:space="preserve"> </v>
      </c>
      <c r="D84" s="11" t="str">
        <f ca="1">IF(ROW()&lt;DATA!$O$1+4,SUM(OFFSET(INDIRECT("VSETKY!"&amp;SUBSTITUTE(ADDRESS(1,(ROW()-4)*3+2,4),"1","")&amp;"26"),0,0,1,3))," ")</f>
        <v xml:space="preserve"> </v>
      </c>
      <c r="E84" s="11" t="str">
        <f ca="1">IF(ROW()&lt;DATA!$O$1+4,SUM(OFFSET(INDIRECT("VSETKY!"&amp;SUBSTITUTE(ADDRESS(1,(ROW()-4)*3+2,4),"1","")&amp;"53"),0,0,1,3))," ")</f>
        <v xml:space="preserve"> </v>
      </c>
      <c r="F84" s="11" t="str">
        <f ca="1">IF(ROW()&lt;DATA!$O$1+4,SUM(OFFSET(INDIRECT("VSETKY!"&amp;SUBSTITUTE(ADDRESS(1,(ROW()-4)*3+2,4),"1","")&amp;"64"),0,0,1,3))," ")</f>
        <v xml:space="preserve"> </v>
      </c>
      <c r="G84" s="11" t="str">
        <f ca="1">IF(ROW()&lt;DATA!$O$1+4,SUM(OFFSET(INDIRECT("VSETKY!"&amp;SUBSTITUTE(ADDRESS(1,(ROW()-4)*3+2,4),"1","")&amp;"81"),0,0,1,3))," ")</f>
        <v xml:space="preserve"> </v>
      </c>
      <c r="H84" s="11" t="str">
        <f ca="1">IF(ROW()&lt;DATA!$O$1+4,SUM(OFFSET(INDIRECT("VSETKY!"&amp;SUBSTITUTE(ADDRESS(1,(ROW()-4)*3+2,4),"1","")&amp;"92"),0,0,1,3))," ")</f>
        <v xml:space="preserve"> </v>
      </c>
      <c r="I84" s="11" t="str">
        <f>IF(ROW()&lt;DATA!$O$1+4,SUM(C84:H84)," ")</f>
        <v xml:space="preserve"> </v>
      </c>
    </row>
    <row r="85">
      <c r="C85" s="11" t="str">
        <f ca="1">IF(ROW()&lt;DATA!$O$1+4,SUM(OFFSET(INDIRECT("VSETKY!"&amp;SUBSTITUTE(ADDRESS(1,(ROW()-4)*3+2,4),"1","")&amp;"4"),0,0,1,3))," ")</f>
        <v xml:space="preserve"> </v>
      </c>
      <c r="D85" s="11" t="str">
        <f ca="1">IF(ROW()&lt;DATA!$O$1+4,SUM(OFFSET(INDIRECT("VSETKY!"&amp;SUBSTITUTE(ADDRESS(1,(ROW()-4)*3+2,4),"1","")&amp;"26"),0,0,1,3))," ")</f>
        <v xml:space="preserve"> </v>
      </c>
      <c r="E85" s="11" t="str">
        <f ca="1">IF(ROW()&lt;DATA!$O$1+4,SUM(OFFSET(INDIRECT("VSETKY!"&amp;SUBSTITUTE(ADDRESS(1,(ROW()-4)*3+2,4),"1","")&amp;"53"),0,0,1,3))," ")</f>
        <v xml:space="preserve"> </v>
      </c>
      <c r="F85" s="11" t="str">
        <f ca="1">IF(ROW()&lt;DATA!$O$1+4,SUM(OFFSET(INDIRECT("VSETKY!"&amp;SUBSTITUTE(ADDRESS(1,(ROW()-4)*3+2,4),"1","")&amp;"64"),0,0,1,3))," ")</f>
        <v xml:space="preserve"> </v>
      </c>
      <c r="G85" s="11" t="str">
        <f ca="1">IF(ROW()&lt;DATA!$O$1+4,SUM(OFFSET(INDIRECT("VSETKY!"&amp;SUBSTITUTE(ADDRESS(1,(ROW()-4)*3+2,4),"1","")&amp;"81"),0,0,1,3))," ")</f>
        <v xml:space="preserve"> </v>
      </c>
      <c r="H85" s="11" t="str">
        <f ca="1">IF(ROW()&lt;DATA!$O$1+4,SUM(OFFSET(INDIRECT("VSETKY!"&amp;SUBSTITUTE(ADDRESS(1,(ROW()-4)*3+2,4),"1","")&amp;"92"),0,0,1,3))," ")</f>
        <v xml:space="preserve"> </v>
      </c>
      <c r="I85" s="11" t="str">
        <f>IF(ROW()&lt;DATA!$O$1+4,SUM(C85:H85)," ")</f>
        <v xml:space="preserve"> </v>
      </c>
    </row>
    <row r="86">
      <c r="C86" s="11" t="str">
        <f ca="1">IF(ROW()&lt;DATA!$O$1+4,SUM(OFFSET(INDIRECT("VSETKY!"&amp;SUBSTITUTE(ADDRESS(1,(ROW()-4)*3+2,4),"1","")&amp;"4"),0,0,1,3))," ")</f>
        <v xml:space="preserve"> </v>
      </c>
      <c r="D86" s="11" t="str">
        <f ca="1">IF(ROW()&lt;DATA!$O$1+4,SUM(OFFSET(INDIRECT("VSETKY!"&amp;SUBSTITUTE(ADDRESS(1,(ROW()-4)*3+2,4),"1","")&amp;"26"),0,0,1,3))," ")</f>
        <v xml:space="preserve"> </v>
      </c>
      <c r="E86" s="11" t="str">
        <f ca="1">IF(ROW()&lt;DATA!$O$1+4,SUM(OFFSET(INDIRECT("VSETKY!"&amp;SUBSTITUTE(ADDRESS(1,(ROW()-4)*3+2,4),"1","")&amp;"53"),0,0,1,3))," ")</f>
        <v xml:space="preserve"> </v>
      </c>
      <c r="F86" s="11" t="str">
        <f ca="1">IF(ROW()&lt;DATA!$O$1+4,SUM(OFFSET(INDIRECT("VSETKY!"&amp;SUBSTITUTE(ADDRESS(1,(ROW()-4)*3+2,4),"1","")&amp;"64"),0,0,1,3))," ")</f>
        <v xml:space="preserve"> </v>
      </c>
      <c r="G86" s="11" t="str">
        <f ca="1">IF(ROW()&lt;DATA!$O$1+4,SUM(OFFSET(INDIRECT("VSETKY!"&amp;SUBSTITUTE(ADDRESS(1,(ROW()-4)*3+2,4),"1","")&amp;"81"),0,0,1,3))," ")</f>
        <v xml:space="preserve"> </v>
      </c>
      <c r="H86" s="11" t="str">
        <f ca="1">IF(ROW()&lt;DATA!$O$1+4,SUM(OFFSET(INDIRECT("VSETKY!"&amp;SUBSTITUTE(ADDRESS(1,(ROW()-4)*3+2,4),"1","")&amp;"92"),0,0,1,3))," ")</f>
        <v xml:space="preserve"> </v>
      </c>
      <c r="I86" s="11" t="str">
        <f>IF(ROW()&lt;DATA!$O$1+4,SUM(C86:H86)," ")</f>
        <v xml:space="preserve"> </v>
      </c>
    </row>
    <row r="87">
      <c r="C87" s="11" t="str">
        <f ca="1">IF(ROW()&lt;DATA!$O$1+4,SUM(OFFSET(INDIRECT("VSETKY!"&amp;SUBSTITUTE(ADDRESS(1,(ROW()-4)*3+2,4),"1","")&amp;"4"),0,0,1,3))," ")</f>
        <v xml:space="preserve"> </v>
      </c>
      <c r="D87" s="11" t="str">
        <f ca="1">IF(ROW()&lt;DATA!$O$1+4,SUM(OFFSET(INDIRECT("VSETKY!"&amp;SUBSTITUTE(ADDRESS(1,(ROW()-4)*3+2,4),"1","")&amp;"26"),0,0,1,3))," ")</f>
        <v xml:space="preserve"> </v>
      </c>
      <c r="E87" s="11" t="str">
        <f ca="1">IF(ROW()&lt;DATA!$O$1+4,SUM(OFFSET(INDIRECT("VSETKY!"&amp;SUBSTITUTE(ADDRESS(1,(ROW()-4)*3+2,4),"1","")&amp;"53"),0,0,1,3))," ")</f>
        <v xml:space="preserve"> </v>
      </c>
      <c r="F87" s="11" t="str">
        <f ca="1">IF(ROW()&lt;DATA!$O$1+4,SUM(OFFSET(INDIRECT("VSETKY!"&amp;SUBSTITUTE(ADDRESS(1,(ROW()-4)*3+2,4),"1","")&amp;"64"),0,0,1,3))," ")</f>
        <v xml:space="preserve"> </v>
      </c>
      <c r="G87" s="11" t="str">
        <f ca="1">IF(ROW()&lt;DATA!$O$1+4,SUM(OFFSET(INDIRECT("VSETKY!"&amp;SUBSTITUTE(ADDRESS(1,(ROW()-4)*3+2,4),"1","")&amp;"81"),0,0,1,3))," ")</f>
        <v xml:space="preserve"> </v>
      </c>
      <c r="H87" s="11" t="str">
        <f ca="1">IF(ROW()&lt;DATA!$O$1+4,SUM(OFFSET(INDIRECT("VSETKY!"&amp;SUBSTITUTE(ADDRESS(1,(ROW()-4)*3+2,4),"1","")&amp;"92"),0,0,1,3))," ")</f>
        <v xml:space="preserve"> </v>
      </c>
      <c r="I87" s="11" t="str">
        <f>IF(ROW()&lt;DATA!$O$1+4,SUM(C87:H87)," ")</f>
        <v xml:space="preserve"> </v>
      </c>
    </row>
    <row r="88">
      <c r="C88" s="11" t="str">
        <f ca="1">IF(ROW()&lt;DATA!$O$1+4,SUM(OFFSET(INDIRECT("VSETKY!"&amp;SUBSTITUTE(ADDRESS(1,(ROW()-4)*3+2,4),"1","")&amp;"4"),0,0,1,3))," ")</f>
        <v xml:space="preserve"> </v>
      </c>
      <c r="D88" s="11" t="str">
        <f ca="1">IF(ROW()&lt;DATA!$O$1+4,SUM(OFFSET(INDIRECT("VSETKY!"&amp;SUBSTITUTE(ADDRESS(1,(ROW()-4)*3+2,4),"1","")&amp;"26"),0,0,1,3))," ")</f>
        <v xml:space="preserve"> </v>
      </c>
      <c r="E88" s="11" t="str">
        <f ca="1">IF(ROW()&lt;DATA!$O$1+4,SUM(OFFSET(INDIRECT("VSETKY!"&amp;SUBSTITUTE(ADDRESS(1,(ROW()-4)*3+2,4),"1","")&amp;"53"),0,0,1,3))," ")</f>
        <v xml:space="preserve"> </v>
      </c>
      <c r="F88" s="11" t="str">
        <f ca="1">IF(ROW()&lt;DATA!$O$1+4,SUM(OFFSET(INDIRECT("VSETKY!"&amp;SUBSTITUTE(ADDRESS(1,(ROW()-4)*3+2,4),"1","")&amp;"64"),0,0,1,3))," ")</f>
        <v xml:space="preserve"> </v>
      </c>
      <c r="G88" s="11" t="str">
        <f ca="1">IF(ROW()&lt;DATA!$O$1+4,SUM(OFFSET(INDIRECT("VSETKY!"&amp;SUBSTITUTE(ADDRESS(1,(ROW()-4)*3+2,4),"1","")&amp;"81"),0,0,1,3))," ")</f>
        <v xml:space="preserve"> </v>
      </c>
      <c r="H88" s="11" t="str">
        <f ca="1">IF(ROW()&lt;DATA!$O$1+4,SUM(OFFSET(INDIRECT("VSETKY!"&amp;SUBSTITUTE(ADDRESS(1,(ROW()-4)*3+2,4),"1","")&amp;"92"),0,0,1,3))," ")</f>
        <v xml:space="preserve"> </v>
      </c>
      <c r="I88" s="11" t="str">
        <f>IF(ROW()&lt;DATA!$O$1+4,SUM(C88:H88)," ")</f>
        <v xml:space="preserve"> </v>
      </c>
    </row>
    <row r="89">
      <c r="C89" s="11" t="str">
        <f ca="1">IF(ROW()&lt;DATA!$O$1+4,SUM(OFFSET(INDIRECT("VSETKY!"&amp;SUBSTITUTE(ADDRESS(1,(ROW()-4)*3+2,4),"1","")&amp;"4"),0,0,1,3))," ")</f>
        <v xml:space="preserve"> </v>
      </c>
      <c r="D89" s="11" t="str">
        <f ca="1">IF(ROW()&lt;DATA!$O$1+4,SUM(OFFSET(INDIRECT("VSETKY!"&amp;SUBSTITUTE(ADDRESS(1,(ROW()-4)*3+2,4),"1","")&amp;"26"),0,0,1,3))," ")</f>
        <v xml:space="preserve"> </v>
      </c>
      <c r="E89" s="11" t="str">
        <f ca="1">IF(ROW()&lt;DATA!$O$1+4,SUM(OFFSET(INDIRECT("VSETKY!"&amp;SUBSTITUTE(ADDRESS(1,(ROW()-4)*3+2,4),"1","")&amp;"53"),0,0,1,3))," ")</f>
        <v xml:space="preserve"> </v>
      </c>
      <c r="F89" s="11" t="str">
        <f ca="1">IF(ROW()&lt;DATA!$O$1+4,SUM(OFFSET(INDIRECT("VSETKY!"&amp;SUBSTITUTE(ADDRESS(1,(ROW()-4)*3+2,4),"1","")&amp;"64"),0,0,1,3))," ")</f>
        <v xml:space="preserve"> </v>
      </c>
      <c r="G89" s="11" t="str">
        <f ca="1">IF(ROW()&lt;DATA!$O$1+4,SUM(OFFSET(INDIRECT("VSETKY!"&amp;SUBSTITUTE(ADDRESS(1,(ROW()-4)*3+2,4),"1","")&amp;"81"),0,0,1,3))," ")</f>
        <v xml:space="preserve"> </v>
      </c>
      <c r="H89" s="11" t="str">
        <f ca="1">IF(ROW()&lt;DATA!$O$1+4,SUM(OFFSET(INDIRECT("VSETKY!"&amp;SUBSTITUTE(ADDRESS(1,(ROW()-4)*3+2,4),"1","")&amp;"92"),0,0,1,3))," ")</f>
        <v xml:space="preserve"> </v>
      </c>
      <c r="I89" s="11" t="str">
        <f>IF(ROW()&lt;DATA!$O$1+4,SUM(C89:H89)," ")</f>
        <v xml:space="preserve"> </v>
      </c>
    </row>
    <row r="90">
      <c r="C90" s="11" t="str">
        <f ca="1">IF(ROW()&lt;DATA!$O$1+4,SUM(OFFSET(INDIRECT("VSETKY!"&amp;SUBSTITUTE(ADDRESS(1,(ROW()-4)*3+2,4),"1","")&amp;"4"),0,0,1,3))," ")</f>
        <v xml:space="preserve"> </v>
      </c>
      <c r="D90" s="11" t="str">
        <f ca="1">IF(ROW()&lt;DATA!$O$1+4,SUM(OFFSET(INDIRECT("VSETKY!"&amp;SUBSTITUTE(ADDRESS(1,(ROW()-4)*3+2,4),"1","")&amp;"26"),0,0,1,3))," ")</f>
        <v xml:space="preserve"> </v>
      </c>
      <c r="E90" s="11" t="str">
        <f ca="1">IF(ROW()&lt;DATA!$O$1+4,SUM(OFFSET(INDIRECT("VSETKY!"&amp;SUBSTITUTE(ADDRESS(1,(ROW()-4)*3+2,4),"1","")&amp;"53"),0,0,1,3))," ")</f>
        <v xml:space="preserve"> </v>
      </c>
      <c r="F90" s="11" t="str">
        <f ca="1">IF(ROW()&lt;DATA!$O$1+4,SUM(OFFSET(INDIRECT("VSETKY!"&amp;SUBSTITUTE(ADDRESS(1,(ROW()-4)*3+2,4),"1","")&amp;"64"),0,0,1,3))," ")</f>
        <v xml:space="preserve"> </v>
      </c>
      <c r="G90" s="11" t="str">
        <f ca="1">IF(ROW()&lt;DATA!$O$1+4,SUM(OFFSET(INDIRECT("VSETKY!"&amp;SUBSTITUTE(ADDRESS(1,(ROW()-4)*3+2,4),"1","")&amp;"81"),0,0,1,3))," ")</f>
        <v xml:space="preserve"> </v>
      </c>
      <c r="H90" s="11" t="str">
        <f ca="1">IF(ROW()&lt;DATA!$O$1+4,SUM(OFFSET(INDIRECT("VSETKY!"&amp;SUBSTITUTE(ADDRESS(1,(ROW()-4)*3+2,4),"1","")&amp;"92"),0,0,1,3))," ")</f>
        <v xml:space="preserve"> </v>
      </c>
      <c r="I90" s="11" t="str">
        <f>IF(ROW()&lt;DATA!$O$1+4,SUM(C90:H90)," ")</f>
        <v xml:space="preserve"> </v>
      </c>
    </row>
    <row r="91">
      <c r="C91" s="11" t="str">
        <f ca="1">IF(ROW()&lt;DATA!$O$1+4,SUM(OFFSET(INDIRECT("VSETKY!"&amp;SUBSTITUTE(ADDRESS(1,(ROW()-4)*3+2,4),"1","")&amp;"4"),0,0,1,3))," ")</f>
        <v xml:space="preserve"> </v>
      </c>
      <c r="D91" s="11" t="str">
        <f ca="1">IF(ROW()&lt;DATA!$O$1+4,SUM(OFFSET(INDIRECT("VSETKY!"&amp;SUBSTITUTE(ADDRESS(1,(ROW()-4)*3+2,4),"1","")&amp;"26"),0,0,1,3))," ")</f>
        <v xml:space="preserve"> </v>
      </c>
      <c r="E91" s="11" t="str">
        <f ca="1">IF(ROW()&lt;DATA!$O$1+4,SUM(OFFSET(INDIRECT("VSETKY!"&amp;SUBSTITUTE(ADDRESS(1,(ROW()-4)*3+2,4),"1","")&amp;"53"),0,0,1,3))," ")</f>
        <v xml:space="preserve"> </v>
      </c>
      <c r="F91" s="11" t="str">
        <f ca="1">IF(ROW()&lt;DATA!$O$1+4,SUM(OFFSET(INDIRECT("VSETKY!"&amp;SUBSTITUTE(ADDRESS(1,(ROW()-4)*3+2,4),"1","")&amp;"64"),0,0,1,3))," ")</f>
        <v xml:space="preserve"> </v>
      </c>
      <c r="G91" s="11" t="str">
        <f ca="1">IF(ROW()&lt;DATA!$O$1+4,SUM(OFFSET(INDIRECT("VSETKY!"&amp;SUBSTITUTE(ADDRESS(1,(ROW()-4)*3+2,4),"1","")&amp;"81"),0,0,1,3))," ")</f>
        <v xml:space="preserve"> </v>
      </c>
      <c r="H91" s="11" t="str">
        <f ca="1">IF(ROW()&lt;DATA!$O$1+4,SUM(OFFSET(INDIRECT("VSETKY!"&amp;SUBSTITUTE(ADDRESS(1,(ROW()-4)*3+2,4),"1","")&amp;"92"),0,0,1,3))," ")</f>
        <v xml:space="preserve"> </v>
      </c>
      <c r="I91" s="11" t="str">
        <f>IF(ROW()&lt;DATA!$O$1+4,SUM(C91:H91)," ")</f>
        <v xml:space="preserve"> </v>
      </c>
    </row>
    <row r="92">
      <c r="C92" s="11" t="str">
        <f ca="1">IF(ROW()&lt;DATA!$O$1+4,SUM(OFFSET(INDIRECT("VSETKY!"&amp;SUBSTITUTE(ADDRESS(1,(ROW()-4)*3+2,4),"1","")&amp;"4"),0,0,1,3))," ")</f>
        <v xml:space="preserve"> </v>
      </c>
      <c r="D92" s="11" t="str">
        <f ca="1">IF(ROW()&lt;DATA!$O$1+4,SUM(OFFSET(INDIRECT("VSETKY!"&amp;SUBSTITUTE(ADDRESS(1,(ROW()-4)*3+2,4),"1","")&amp;"26"),0,0,1,3))," ")</f>
        <v xml:space="preserve"> </v>
      </c>
      <c r="E92" s="11" t="str">
        <f ca="1">IF(ROW()&lt;DATA!$O$1+4,SUM(OFFSET(INDIRECT("VSETKY!"&amp;SUBSTITUTE(ADDRESS(1,(ROW()-4)*3+2,4),"1","")&amp;"53"),0,0,1,3))," ")</f>
        <v xml:space="preserve"> </v>
      </c>
      <c r="F92" s="11" t="str">
        <f ca="1">IF(ROW()&lt;DATA!$O$1+4,SUM(OFFSET(INDIRECT("VSETKY!"&amp;SUBSTITUTE(ADDRESS(1,(ROW()-4)*3+2,4),"1","")&amp;"64"),0,0,1,3))," ")</f>
        <v xml:space="preserve"> </v>
      </c>
      <c r="G92" s="11" t="str">
        <f ca="1">IF(ROW()&lt;DATA!$O$1+4,SUM(OFFSET(INDIRECT("VSETKY!"&amp;SUBSTITUTE(ADDRESS(1,(ROW()-4)*3+2,4),"1","")&amp;"81"),0,0,1,3))," ")</f>
        <v xml:space="preserve"> </v>
      </c>
      <c r="H92" s="11" t="str">
        <f ca="1">IF(ROW()&lt;DATA!$O$1+4,SUM(OFFSET(INDIRECT("VSETKY!"&amp;SUBSTITUTE(ADDRESS(1,(ROW()-4)*3+2,4),"1","")&amp;"92"),0,0,1,3))," ")</f>
        <v xml:space="preserve"> </v>
      </c>
      <c r="I92" s="11" t="str">
        <f>IF(ROW()&lt;DATA!$O$1+4,SUM(C92:H92)," ")</f>
        <v xml:space="preserve"> </v>
      </c>
    </row>
    <row r="93">
      <c r="C93" s="11" t="str">
        <f ca="1">IF(ROW()&lt;DATA!$O$1+4,SUM(OFFSET(INDIRECT("VSETKY!"&amp;SUBSTITUTE(ADDRESS(1,(ROW()-4)*3+2,4),"1","")&amp;"4"),0,0,1,3))," ")</f>
        <v xml:space="preserve"> </v>
      </c>
      <c r="D93" s="11" t="str">
        <f ca="1">IF(ROW()&lt;DATA!$O$1+4,SUM(OFFSET(INDIRECT("VSETKY!"&amp;SUBSTITUTE(ADDRESS(1,(ROW()-4)*3+2,4),"1","")&amp;"26"),0,0,1,3))," ")</f>
        <v xml:space="preserve"> </v>
      </c>
      <c r="E93" s="11" t="str">
        <f ca="1">IF(ROW()&lt;DATA!$O$1+4,SUM(OFFSET(INDIRECT("VSETKY!"&amp;SUBSTITUTE(ADDRESS(1,(ROW()-4)*3+2,4),"1","")&amp;"53"),0,0,1,3))," ")</f>
        <v xml:space="preserve"> </v>
      </c>
      <c r="F93" s="11" t="str">
        <f ca="1">IF(ROW()&lt;DATA!$O$1+4,SUM(OFFSET(INDIRECT("VSETKY!"&amp;SUBSTITUTE(ADDRESS(1,(ROW()-4)*3+2,4),"1","")&amp;"64"),0,0,1,3))," ")</f>
        <v xml:space="preserve"> </v>
      </c>
      <c r="G93" s="11" t="str">
        <f ca="1">IF(ROW()&lt;DATA!$O$1+4,SUM(OFFSET(INDIRECT("VSETKY!"&amp;SUBSTITUTE(ADDRESS(1,(ROW()-4)*3+2,4),"1","")&amp;"81"),0,0,1,3))," ")</f>
        <v xml:space="preserve"> </v>
      </c>
      <c r="H93" s="11" t="str">
        <f ca="1">IF(ROW()&lt;DATA!$O$1+4,SUM(OFFSET(INDIRECT("VSETKY!"&amp;SUBSTITUTE(ADDRESS(1,(ROW()-4)*3+2,4),"1","")&amp;"92"),0,0,1,3))," ")</f>
        <v xml:space="preserve"> </v>
      </c>
      <c r="I93" s="11" t="str">
        <f>IF(ROW()&lt;DATA!$O$1+4,SUM(C93:H93)," ")</f>
        <v xml:space="preserve"> </v>
      </c>
    </row>
    <row r="94">
      <c r="C94" s="11" t="str">
        <f ca="1">IF(ROW()&lt;DATA!$O$1+4,SUM(OFFSET(INDIRECT("VSETKY!"&amp;SUBSTITUTE(ADDRESS(1,(ROW()-4)*3+2,4),"1","")&amp;"4"),0,0,1,3))," ")</f>
        <v xml:space="preserve"> </v>
      </c>
      <c r="D94" s="11" t="str">
        <f ca="1">IF(ROW()&lt;DATA!$O$1+4,SUM(OFFSET(INDIRECT("VSETKY!"&amp;SUBSTITUTE(ADDRESS(1,(ROW()-4)*3+2,4),"1","")&amp;"26"),0,0,1,3))," ")</f>
        <v xml:space="preserve"> </v>
      </c>
      <c r="E94" s="11" t="str">
        <f ca="1">IF(ROW()&lt;DATA!$O$1+4,SUM(OFFSET(INDIRECT("VSETKY!"&amp;SUBSTITUTE(ADDRESS(1,(ROW()-4)*3+2,4),"1","")&amp;"53"),0,0,1,3))," ")</f>
        <v xml:space="preserve"> </v>
      </c>
      <c r="F94" s="11" t="str">
        <f ca="1">IF(ROW()&lt;DATA!$O$1+4,SUM(OFFSET(INDIRECT("VSETKY!"&amp;SUBSTITUTE(ADDRESS(1,(ROW()-4)*3+2,4),"1","")&amp;"64"),0,0,1,3))," ")</f>
        <v xml:space="preserve"> </v>
      </c>
      <c r="G94" s="11" t="str">
        <f ca="1">IF(ROW()&lt;DATA!$O$1+4,SUM(OFFSET(INDIRECT("VSETKY!"&amp;SUBSTITUTE(ADDRESS(1,(ROW()-4)*3+2,4),"1","")&amp;"81"),0,0,1,3))," ")</f>
        <v xml:space="preserve"> </v>
      </c>
      <c r="H94" s="11" t="str">
        <f ca="1">IF(ROW()&lt;DATA!$O$1+4,SUM(OFFSET(INDIRECT("VSETKY!"&amp;SUBSTITUTE(ADDRESS(1,(ROW()-4)*3+2,4),"1","")&amp;"92"),0,0,1,3))," ")</f>
        <v xml:space="preserve"> </v>
      </c>
      <c r="I94" s="11" t="str">
        <f>IF(ROW()&lt;DATA!$O$1+4,SUM(C94:H94)," ")</f>
        <v xml:space="preserve"> </v>
      </c>
    </row>
    <row r="95">
      <c r="C95" s="11" t="str">
        <f ca="1">IF(ROW()&lt;DATA!$O$1+4,SUM(OFFSET(INDIRECT("VSETKY!"&amp;SUBSTITUTE(ADDRESS(1,(ROW()-4)*3+2,4),"1","")&amp;"4"),0,0,1,3))," ")</f>
        <v xml:space="preserve"> </v>
      </c>
      <c r="D95" s="11" t="str">
        <f ca="1">IF(ROW()&lt;DATA!$O$1+4,SUM(OFFSET(INDIRECT("VSETKY!"&amp;SUBSTITUTE(ADDRESS(1,(ROW()-4)*3+2,4),"1","")&amp;"26"),0,0,1,3))," ")</f>
        <v xml:space="preserve"> </v>
      </c>
      <c r="E95" s="11" t="str">
        <f ca="1">IF(ROW()&lt;DATA!$O$1+4,SUM(OFFSET(INDIRECT("VSETKY!"&amp;SUBSTITUTE(ADDRESS(1,(ROW()-4)*3+2,4),"1","")&amp;"53"),0,0,1,3))," ")</f>
        <v xml:space="preserve"> </v>
      </c>
      <c r="F95" s="11" t="str">
        <f ca="1">IF(ROW()&lt;DATA!$O$1+4,SUM(OFFSET(INDIRECT("VSETKY!"&amp;SUBSTITUTE(ADDRESS(1,(ROW()-4)*3+2,4),"1","")&amp;"64"),0,0,1,3))," ")</f>
        <v xml:space="preserve"> </v>
      </c>
      <c r="G95" s="11" t="str">
        <f ca="1">IF(ROW()&lt;DATA!$O$1+4,SUM(OFFSET(INDIRECT("VSETKY!"&amp;SUBSTITUTE(ADDRESS(1,(ROW()-4)*3+2,4),"1","")&amp;"81"),0,0,1,3))," ")</f>
        <v xml:space="preserve"> </v>
      </c>
      <c r="H95" s="11" t="str">
        <f ca="1">IF(ROW()&lt;DATA!$O$1+4,SUM(OFFSET(INDIRECT("VSETKY!"&amp;SUBSTITUTE(ADDRESS(1,(ROW()-4)*3+2,4),"1","")&amp;"92"),0,0,1,3))," ")</f>
        <v xml:space="preserve"> </v>
      </c>
      <c r="I95" s="11" t="str">
        <f>IF(ROW()&lt;DATA!$O$1+4,SUM(C95:H95)," ")</f>
        <v xml:space="preserve"> </v>
      </c>
    </row>
    <row r="96">
      <c r="C96" s="11" t="str">
        <f ca="1">IF(ROW()&lt;DATA!$O$1+4,SUM(OFFSET(INDIRECT("VSETKY!"&amp;SUBSTITUTE(ADDRESS(1,(ROW()-4)*3+2,4),"1","")&amp;"4"),0,0,1,3))," ")</f>
        <v xml:space="preserve"> </v>
      </c>
      <c r="D96" s="11" t="str">
        <f ca="1">IF(ROW()&lt;DATA!$O$1+4,SUM(OFFSET(INDIRECT("VSETKY!"&amp;SUBSTITUTE(ADDRESS(1,(ROW()-4)*3+2,4),"1","")&amp;"26"),0,0,1,3))," ")</f>
        <v xml:space="preserve"> </v>
      </c>
      <c r="E96" s="11" t="str">
        <f ca="1">IF(ROW()&lt;DATA!$O$1+4,SUM(OFFSET(INDIRECT("VSETKY!"&amp;SUBSTITUTE(ADDRESS(1,(ROW()-4)*3+2,4),"1","")&amp;"53"),0,0,1,3))," ")</f>
        <v xml:space="preserve"> </v>
      </c>
      <c r="F96" s="11" t="str">
        <f ca="1">IF(ROW()&lt;DATA!$O$1+4,SUM(OFFSET(INDIRECT("VSETKY!"&amp;SUBSTITUTE(ADDRESS(1,(ROW()-4)*3+2,4),"1","")&amp;"64"),0,0,1,3))," ")</f>
        <v xml:space="preserve"> </v>
      </c>
      <c r="G96" s="11" t="str">
        <f ca="1">IF(ROW()&lt;DATA!$O$1+4,SUM(OFFSET(INDIRECT("VSETKY!"&amp;SUBSTITUTE(ADDRESS(1,(ROW()-4)*3+2,4),"1","")&amp;"81"),0,0,1,3))," ")</f>
        <v xml:space="preserve"> </v>
      </c>
      <c r="H96" s="11" t="str">
        <f ca="1">IF(ROW()&lt;DATA!$O$1+4,SUM(OFFSET(INDIRECT("VSETKY!"&amp;SUBSTITUTE(ADDRESS(1,(ROW()-4)*3+2,4),"1","")&amp;"92"),0,0,1,3))," ")</f>
        <v xml:space="preserve"> </v>
      </c>
      <c r="I96" s="11" t="str">
        <f>IF(ROW()&lt;DATA!$O$1+4,SUM(C96:H96)," ")</f>
        <v xml:space="preserve"> </v>
      </c>
    </row>
    <row r="97">
      <c r="C97" s="11" t="str">
        <f ca="1">IF(ROW()&lt;DATA!$O$1+4,SUM(OFFSET(INDIRECT("VSETKY!"&amp;SUBSTITUTE(ADDRESS(1,(ROW()-4)*3+2,4),"1","")&amp;"4"),0,0,1,3))," ")</f>
        <v xml:space="preserve"> </v>
      </c>
      <c r="D97" s="11" t="str">
        <f ca="1">IF(ROW()&lt;DATA!$O$1+4,SUM(OFFSET(INDIRECT("VSETKY!"&amp;SUBSTITUTE(ADDRESS(1,(ROW()-4)*3+2,4),"1","")&amp;"26"),0,0,1,3))," ")</f>
        <v xml:space="preserve"> </v>
      </c>
      <c r="E97" s="11" t="str">
        <f ca="1">IF(ROW()&lt;DATA!$O$1+4,SUM(OFFSET(INDIRECT("VSETKY!"&amp;SUBSTITUTE(ADDRESS(1,(ROW()-4)*3+2,4),"1","")&amp;"53"),0,0,1,3))," ")</f>
        <v xml:space="preserve"> </v>
      </c>
      <c r="F97" s="11" t="str">
        <f ca="1">IF(ROW()&lt;DATA!$O$1+4,SUM(OFFSET(INDIRECT("VSETKY!"&amp;SUBSTITUTE(ADDRESS(1,(ROW()-4)*3+2,4),"1","")&amp;"64"),0,0,1,3))," ")</f>
        <v xml:space="preserve"> </v>
      </c>
      <c r="G97" s="11" t="str">
        <f ca="1">IF(ROW()&lt;DATA!$O$1+4,SUM(OFFSET(INDIRECT("VSETKY!"&amp;SUBSTITUTE(ADDRESS(1,(ROW()-4)*3+2,4),"1","")&amp;"81"),0,0,1,3))," ")</f>
        <v xml:space="preserve"> </v>
      </c>
      <c r="H97" s="11" t="str">
        <f ca="1">IF(ROW()&lt;DATA!$O$1+4,SUM(OFFSET(INDIRECT("VSETKY!"&amp;SUBSTITUTE(ADDRESS(1,(ROW()-4)*3+2,4),"1","")&amp;"92"),0,0,1,3))," ")</f>
        <v xml:space="preserve"> </v>
      </c>
      <c r="I97" s="11" t="str">
        <f>IF(ROW()&lt;DATA!$O$1+4,SUM(C97:H97)," ")</f>
        <v xml:space="preserve"> </v>
      </c>
    </row>
    <row r="98">
      <c r="C98" s="11" t="str">
        <f ca="1">IF(ROW()&lt;DATA!$O$1+4,SUM(OFFSET(INDIRECT("VSETKY!"&amp;SUBSTITUTE(ADDRESS(1,(ROW()-4)*3+2,4),"1","")&amp;"4"),0,0,1,3))," ")</f>
        <v xml:space="preserve"> </v>
      </c>
      <c r="D98" s="11" t="str">
        <f ca="1">IF(ROW()&lt;DATA!$O$1+4,SUM(OFFSET(INDIRECT("VSETKY!"&amp;SUBSTITUTE(ADDRESS(1,(ROW()-4)*3+2,4),"1","")&amp;"26"),0,0,1,3))," ")</f>
        <v xml:space="preserve"> </v>
      </c>
      <c r="E98" s="11" t="str">
        <f ca="1">IF(ROW()&lt;DATA!$O$1+4,SUM(OFFSET(INDIRECT("VSETKY!"&amp;SUBSTITUTE(ADDRESS(1,(ROW()-4)*3+2,4),"1","")&amp;"53"),0,0,1,3))," ")</f>
        <v xml:space="preserve"> </v>
      </c>
      <c r="F98" s="11" t="str">
        <f ca="1">IF(ROW()&lt;DATA!$O$1+4,SUM(OFFSET(INDIRECT("VSETKY!"&amp;SUBSTITUTE(ADDRESS(1,(ROW()-4)*3+2,4),"1","")&amp;"64"),0,0,1,3))," ")</f>
        <v xml:space="preserve"> </v>
      </c>
      <c r="G98" s="11" t="str">
        <f ca="1">IF(ROW()&lt;DATA!$O$1+4,SUM(OFFSET(INDIRECT("VSETKY!"&amp;SUBSTITUTE(ADDRESS(1,(ROW()-4)*3+2,4),"1","")&amp;"81"),0,0,1,3))," ")</f>
        <v xml:space="preserve"> </v>
      </c>
      <c r="H98" s="11" t="str">
        <f ca="1">IF(ROW()&lt;DATA!$O$1+4,SUM(OFFSET(INDIRECT("VSETKY!"&amp;SUBSTITUTE(ADDRESS(1,(ROW()-4)*3+2,4),"1","")&amp;"92"),0,0,1,3))," ")</f>
        <v xml:space="preserve"> </v>
      </c>
      <c r="I98" s="11" t="str">
        <f>IF(ROW()&lt;DATA!$O$1+4,SUM(C98:H98)," ")</f>
        <v xml:space="preserve"> </v>
      </c>
    </row>
    <row r="99">
      <c r="C99" s="11" t="str">
        <f ca="1">IF(ROW()&lt;DATA!$O$1+4,SUM(OFFSET(INDIRECT("VSETKY!"&amp;SUBSTITUTE(ADDRESS(1,(ROW()-4)*3+2,4),"1","")&amp;"4"),0,0,1,3))," ")</f>
        <v xml:space="preserve"> </v>
      </c>
      <c r="D99" s="11" t="str">
        <f ca="1">IF(ROW()&lt;DATA!$O$1+4,SUM(OFFSET(INDIRECT("VSETKY!"&amp;SUBSTITUTE(ADDRESS(1,(ROW()-4)*3+2,4),"1","")&amp;"26"),0,0,1,3))," ")</f>
        <v xml:space="preserve"> </v>
      </c>
      <c r="E99" s="11" t="str">
        <f ca="1">IF(ROW()&lt;DATA!$O$1+4,SUM(OFFSET(INDIRECT("VSETKY!"&amp;SUBSTITUTE(ADDRESS(1,(ROW()-4)*3+2,4),"1","")&amp;"53"),0,0,1,3))," ")</f>
        <v xml:space="preserve"> </v>
      </c>
      <c r="F99" s="11" t="str">
        <f ca="1">IF(ROW()&lt;DATA!$O$1+4,SUM(OFFSET(INDIRECT("VSETKY!"&amp;SUBSTITUTE(ADDRESS(1,(ROW()-4)*3+2,4),"1","")&amp;"64"),0,0,1,3))," ")</f>
        <v xml:space="preserve"> </v>
      </c>
      <c r="G99" s="11" t="str">
        <f ca="1">IF(ROW()&lt;DATA!$O$1+4,SUM(OFFSET(INDIRECT("VSETKY!"&amp;SUBSTITUTE(ADDRESS(1,(ROW()-4)*3+2,4),"1","")&amp;"81"),0,0,1,3))," ")</f>
        <v xml:space="preserve"> </v>
      </c>
      <c r="H99" s="11" t="str">
        <f ca="1">IF(ROW()&lt;DATA!$O$1+4,SUM(OFFSET(INDIRECT("VSETKY!"&amp;SUBSTITUTE(ADDRESS(1,(ROW()-4)*3+2,4),"1","")&amp;"92"),0,0,1,3))," ")</f>
        <v xml:space="preserve"> </v>
      </c>
      <c r="I99" s="11" t="str">
        <f>IF(ROW()&lt;DATA!$O$1+4,SUM(C99:H99)," ")</f>
        <v xml:space="preserve"> </v>
      </c>
    </row>
    <row r="100">
      <c r="C100" s="11" t="str">
        <f ca="1">IF(ROW()&lt;DATA!$O$1+4,SUM(OFFSET(INDIRECT("VSETKY!"&amp;SUBSTITUTE(ADDRESS(1,(ROW()-4)*3+2,4),"1","")&amp;"4"),0,0,1,3))," ")</f>
        <v xml:space="preserve"> </v>
      </c>
      <c r="D100" s="11" t="str">
        <f ca="1">IF(ROW()&lt;DATA!$O$1+4,SUM(OFFSET(INDIRECT("VSETKY!"&amp;SUBSTITUTE(ADDRESS(1,(ROW()-4)*3+2,4),"1","")&amp;"26"),0,0,1,3))," ")</f>
        <v xml:space="preserve"> </v>
      </c>
      <c r="E100" s="11" t="str">
        <f ca="1">IF(ROW()&lt;DATA!$O$1+4,SUM(OFFSET(INDIRECT("VSETKY!"&amp;SUBSTITUTE(ADDRESS(1,(ROW()-4)*3+2,4),"1","")&amp;"53"),0,0,1,3))," ")</f>
        <v xml:space="preserve"> </v>
      </c>
      <c r="F100" s="11" t="str">
        <f ca="1">IF(ROW()&lt;DATA!$O$1+4,SUM(OFFSET(INDIRECT("VSETKY!"&amp;SUBSTITUTE(ADDRESS(1,(ROW()-4)*3+2,4),"1","")&amp;"64"),0,0,1,3))," ")</f>
        <v xml:space="preserve"> </v>
      </c>
      <c r="G100" s="11" t="str">
        <f ca="1">IF(ROW()&lt;DATA!$O$1+4,SUM(OFFSET(INDIRECT("VSETKY!"&amp;SUBSTITUTE(ADDRESS(1,(ROW()-4)*3+2,4),"1","")&amp;"81"),0,0,1,3))," ")</f>
        <v xml:space="preserve"> </v>
      </c>
      <c r="H100" s="11" t="str">
        <f ca="1">IF(ROW()&lt;DATA!$O$1+4,SUM(OFFSET(INDIRECT("VSETKY!"&amp;SUBSTITUTE(ADDRESS(1,(ROW()-4)*3+2,4),"1","")&amp;"92"),0,0,1,3))," ")</f>
        <v xml:space="preserve"> </v>
      </c>
      <c r="I100" s="11" t="str">
        <f>IF(ROW()&lt;DATA!$O$1+4,SUM(C100:H100)," ")</f>
        <v xml:space="preserve"> </v>
      </c>
    </row>
  </sheetData>
  <mergeCells>
    <mergeCell ref="A2:A3"/>
    <mergeCell ref="B2:B3"/>
    <mergeCell ref="C2:F2"/>
    <mergeCell ref="H1:I1"/>
    <mergeCell ref="A1:G1"/>
  </mergeCells>
  <pageMargins left="0.7" right="0.7" top="0.75" bottom="0.75" header="0.3" footer="0.3"/>
  <pageSetup paperSize="9" orientation="portrait" r:id="fl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1"/>
  <sheetViews>
    <sheetView topLeftCell="A1" workbookViewId="0">
      <selection activeCell="A1" sqref="A1:G1"/>
    </sheetView>
  </sheetViews>
  <sheetFormatPr defaultColWidth="9.140625" defaultRowHeight="15"/>
  <cols>
    <col min="1" max="1" width="10.5703125" style="12" customWidth="1"/>
    <col min="2" max="2" width="14.285156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</cols>
  <sheetData>
    <row r="1" ht="27" thickBot="1">
      <c r="A1" s="47" t="s">
        <v>209</v>
      </c>
      <c r="B1" s="47"/>
      <c r="C1" s="47"/>
      <c r="D1" s="47"/>
      <c r="E1" s="47"/>
      <c r="F1" s="47"/>
      <c r="G1" s="47"/>
      <c r="H1" s="46">
        <f ca="1">DATA!$M$1</f>
        <v>45595</v>
      </c>
      <c r="I1" s="46"/>
    </row>
    <row r="2" ht="15.75" customHeight="1">
      <c r="A2" s="40" t="s">
        <v>58</v>
      </c>
      <c r="B2" s="48" t="s">
        <v>2</v>
      </c>
      <c r="C2" s="44" t="s">
        <v>1</v>
      </c>
      <c r="D2" s="44"/>
      <c r="E2" s="44"/>
      <c r="F2" s="45"/>
    </row>
    <row r="3" ht="15.75">
      <c r="A3" s="41"/>
      <c r="B3" s="49"/>
      <c r="C3" s="1" t="s">
        <v>10</v>
      </c>
      <c r="D3" s="2" t="s">
        <v>11</v>
      </c>
      <c r="E3" s="3" t="s">
        <v>9</v>
      </c>
      <c r="F3" s="4" t="s">
        <v>12</v>
      </c>
      <c r="G3" s="6" t="s">
        <v>8</v>
      </c>
      <c r="H3" s="9" t="s">
        <v>13</v>
      </c>
      <c r="I3" s="10" t="s">
        <v>3</v>
      </c>
    </row>
    <row r="4">
      <c r="A4" s="58" t="s">
        <v>166</v>
      </c>
      <c r="B4" s="62" t="s">
        <v>102</v>
      </c>
      <c r="C4" s="67">
        <f ca="1">IF(ROW()&lt;DATA!$O$1+4,SUM(OFFSET(INDIRECT("VSETKY_PODIELY!"&amp;SUBSTITUTE(ADDRESS(1,(ROW()-4)*3+2,4),"1","")&amp;"4"),0,0,1,3))," ")</f>
        <v>3531.80808</v>
      </c>
      <c r="D4" s="67">
        <f ca="1">IF(ROW()&lt;DATA!$O$1+4,SUM(OFFSET(INDIRECT("VSETKY_PODIELY!"&amp;SUBSTITUTE(ADDRESS(1,(ROW()-4)*3+2,4),"1","")&amp;"26"),0,0,1,3))," ")</f>
        <v>1805.96221</v>
      </c>
      <c r="E4" s="67">
        <f ca="1">IF(ROW()&lt;DATA!$O$1+4,SUM(OFFSET(INDIRECT("VSETKY_PODIELY!"&amp;SUBSTITUTE(ADDRESS(1,(ROW()-4)*3+2,4),"1","")&amp;"53"),0,0,1,3))," ")</f>
        <v>225.05799</v>
      </c>
      <c r="F4" s="67">
        <f ca="1">IF(ROW()&lt;DATA!$O$1+4,SUM(OFFSET(INDIRECT("VSETKY_PODIELY!"&amp;SUBSTITUTE(ADDRESS(1,(ROW()-4)*3+2,4),"1","")&amp;"64"),0,0,1,3))," ")</f>
        <v>33.5834</v>
      </c>
      <c r="G4" s="67">
        <f ca="1">IF(ROW()&lt;DATA!$O$1+4,SUM(OFFSET(INDIRECT("VSETKY_PODIELY!"&amp;SUBSTITUTE(ADDRESS(1,(ROW()-4)*3+2,4),"1","")&amp;"81"),0,0,1,3))," ")</f>
        <v>2.4916600000000003</v>
      </c>
      <c r="H4" s="67">
        <f ca="1">IF(ROW()&lt;DATA!$O$1+4,SUM(OFFSET(INDIRECT("VSETKY_PODIELY!"&amp;SUBSTITUTE(ADDRESS(1,(ROW()-4)*3+2,4),"1","")&amp;"92"),0,0,1,3))," ")</f>
        <v>309.63048</v>
      </c>
      <c r="I4" s="71">
        <f>IF(ROW()&lt;DATA!$O$1+4,SUM(C4:H4)," ")</f>
        <v>5908.53382</v>
      </c>
    </row>
    <row r="5">
      <c r="A5" s="58" t="s">
        <v>167</v>
      </c>
      <c r="B5" s="62" t="s">
        <v>103</v>
      </c>
      <c r="C5" s="67">
        <f ca="1">IF(ROW()&lt;DATA!$O$1+4,SUM(OFFSET(INDIRECT("VSETKY_PODIELY!"&amp;SUBSTITUTE(ADDRESS(1,(ROW()-4)*3+2,4),"1","")&amp;"4"),0,0,1,3))," ")</f>
        <v>1189.57465</v>
      </c>
      <c r="D5" s="67">
        <f ca="1">IF(ROW()&lt;DATA!$O$1+4,SUM(OFFSET(INDIRECT("VSETKY_PODIELY!"&amp;SUBSTITUTE(ADDRESS(1,(ROW()-4)*3+2,4),"1","")&amp;"26"),0,0,1,3))," ")</f>
        <v>501.73058</v>
      </c>
      <c r="E5" s="67">
        <f ca="1">IF(ROW()&lt;DATA!$O$1+4,SUM(OFFSET(INDIRECT("VSETKY_PODIELY!"&amp;SUBSTITUTE(ADDRESS(1,(ROW()-4)*3+2,4),"1","")&amp;"53"),0,0,1,3))," ")</f>
        <v>106.18682</v>
      </c>
      <c r="F5" s="67">
        <f ca="1">IF(ROW()&lt;DATA!$O$1+4,SUM(OFFSET(INDIRECT("VSETKY_PODIELY!"&amp;SUBSTITUTE(ADDRESS(1,(ROW()-4)*3+2,4),"1","")&amp;"64"),0,0,1,3))," ")</f>
        <v>2</v>
      </c>
      <c r="G5" s="67">
        <f ca="1">IF(ROW()&lt;DATA!$O$1+4,SUM(OFFSET(INDIRECT("VSETKY_PODIELY!"&amp;SUBSTITUTE(ADDRESS(1,(ROW()-4)*3+2,4),"1","")&amp;"81"),0,0,1,3))," ")</f>
        <v>2.3</v>
      </c>
      <c r="H5" s="67">
        <f ca="1">IF(ROW()&lt;DATA!$O$1+4,SUM(OFFSET(INDIRECT("VSETKY_PODIELY!"&amp;SUBSTITUTE(ADDRESS(1,(ROW()-4)*3+2,4),"1","")&amp;"92"),0,0,1,3))," ")</f>
        <v>105.15</v>
      </c>
      <c r="I5" s="71">
        <f>IF(ROW()&lt;DATA!$O$1+4,SUM(C5:H5)," ")</f>
        <v>1906.94205</v>
      </c>
    </row>
    <row r="6">
      <c r="A6" s="58" t="s">
        <v>168</v>
      </c>
      <c r="B6" s="62" t="s">
        <v>104</v>
      </c>
      <c r="C6" s="67">
        <f ca="1">IF(ROW()&lt;DATA!$O$1+4,SUM(OFFSET(INDIRECT("VSETKY_PODIELY!"&amp;SUBSTITUTE(ADDRESS(1,(ROW()-4)*3+2,4),"1","")&amp;"4"),0,0,1,3))," ")</f>
        <v>1282.04096</v>
      </c>
      <c r="D6" s="67">
        <f ca="1">IF(ROW()&lt;DATA!$O$1+4,SUM(OFFSET(INDIRECT("VSETKY_PODIELY!"&amp;SUBSTITUTE(ADDRESS(1,(ROW()-4)*3+2,4),"1","")&amp;"26"),0,0,1,3))," ")</f>
        <v>306.77000000000006</v>
      </c>
      <c r="E6" s="67">
        <f ca="1">IF(ROW()&lt;DATA!$O$1+4,SUM(OFFSET(INDIRECT("VSETKY_PODIELY!"&amp;SUBSTITUTE(ADDRESS(1,(ROW()-4)*3+2,4),"1","")&amp;"53"),0,0,1,3))," ")</f>
        <v>103.61043</v>
      </c>
      <c r="F6" s="67">
        <f ca="1">IF(ROW()&lt;DATA!$O$1+4,SUM(OFFSET(INDIRECT("VSETKY_PODIELY!"&amp;SUBSTITUTE(ADDRESS(1,(ROW()-4)*3+2,4),"1","")&amp;"64"),0,0,1,3))," ")</f>
        <v>13.7</v>
      </c>
      <c r="G6" s="67">
        <f ca="1">IF(ROW()&lt;DATA!$O$1+4,SUM(OFFSET(INDIRECT("VSETKY_PODIELY!"&amp;SUBSTITUTE(ADDRESS(1,(ROW()-4)*3+2,4),"1","")&amp;"81"),0,0,1,3))," ")</f>
        <v>1.25</v>
      </c>
      <c r="H6" s="67">
        <f ca="1">IF(ROW()&lt;DATA!$O$1+4,SUM(OFFSET(INDIRECT("VSETKY_PODIELY!"&amp;SUBSTITUTE(ADDRESS(1,(ROW()-4)*3+2,4),"1","")&amp;"92"),0,0,1,3))," ")</f>
        <v>141.99353</v>
      </c>
      <c r="I6" s="71">
        <f>IF(ROW()&lt;DATA!$O$1+4,SUM(C6:H6)," ")</f>
        <v>1849.36492</v>
      </c>
    </row>
    <row r="7">
      <c r="A7" s="58" t="s">
        <v>169</v>
      </c>
      <c r="B7" s="62" t="s">
        <v>105</v>
      </c>
      <c r="C7" s="67">
        <f ca="1">IF(ROW()&lt;DATA!$O$1+4,SUM(OFFSET(INDIRECT("VSETKY_PODIELY!"&amp;SUBSTITUTE(ADDRESS(1,(ROW()-4)*3+2,4),"1","")&amp;"4"),0,0,1,3))," ")</f>
        <v>730.86886</v>
      </c>
      <c r="D7" s="67">
        <f ca="1">IF(ROW()&lt;DATA!$O$1+4,SUM(OFFSET(INDIRECT("VSETKY_PODIELY!"&amp;SUBSTITUTE(ADDRESS(1,(ROW()-4)*3+2,4),"1","")&amp;"26"),0,0,1,3))," ")</f>
        <v>134.92498999999998</v>
      </c>
      <c r="E7" s="67">
        <f ca="1">IF(ROW()&lt;DATA!$O$1+4,SUM(OFFSET(INDIRECT("VSETKY_PODIELY!"&amp;SUBSTITUTE(ADDRESS(1,(ROW()-4)*3+2,4),"1","")&amp;"53"),0,0,1,3))," ")</f>
        <v>94.35049</v>
      </c>
      <c r="F7" s="67">
        <f ca="1">IF(ROW()&lt;DATA!$O$1+4,SUM(OFFSET(INDIRECT("VSETKY_PODIELY!"&amp;SUBSTITUTE(ADDRESS(1,(ROW()-4)*3+2,4),"1","")&amp;"64"),0,0,1,3))," ")</f>
        <v>3</v>
      </c>
      <c r="G7" s="67">
        <f ca="1">IF(ROW()&lt;DATA!$O$1+4,SUM(OFFSET(INDIRECT("VSETKY_PODIELY!"&amp;SUBSTITUTE(ADDRESS(1,(ROW()-4)*3+2,4),"1","")&amp;"81"),0,0,1,3))," ")</f>
        <v>1.74998</v>
      </c>
      <c r="H7" s="67">
        <f ca="1">IF(ROW()&lt;DATA!$O$1+4,SUM(OFFSET(INDIRECT("VSETKY_PODIELY!"&amp;SUBSTITUTE(ADDRESS(1,(ROW()-4)*3+2,4),"1","")&amp;"92"),0,0,1,3))," ")</f>
        <v>36.86</v>
      </c>
      <c r="I7" s="71">
        <f>IF(ROW()&lt;DATA!$O$1+4,SUM(C7:H7)," ")</f>
        <v>1001.75432</v>
      </c>
    </row>
    <row r="8">
      <c r="A8" s="58" t="s">
        <v>170</v>
      </c>
      <c r="B8" s="62" t="s">
        <v>106</v>
      </c>
      <c r="C8" s="67">
        <f ca="1">IF(ROW()&lt;DATA!$O$1+4,SUM(OFFSET(INDIRECT("VSETKY_PODIELY!"&amp;SUBSTITUTE(ADDRESS(1,(ROW()-4)*3+2,4),"1","")&amp;"4"),0,0,1,3))," ")</f>
        <v>508.83541</v>
      </c>
      <c r="D8" s="67">
        <f ca="1">IF(ROW()&lt;DATA!$O$1+4,SUM(OFFSET(INDIRECT("VSETKY_PODIELY!"&amp;SUBSTITUTE(ADDRESS(1,(ROW()-4)*3+2,4),"1","")&amp;"26"),0,0,1,3))," ")</f>
        <v>164.74385999999997</v>
      </c>
      <c r="E8" s="67">
        <f ca="1">IF(ROW()&lt;DATA!$O$1+4,SUM(OFFSET(INDIRECT("VSETKY_PODIELY!"&amp;SUBSTITUTE(ADDRESS(1,(ROW()-4)*3+2,4),"1","")&amp;"53"),0,0,1,3))," ")</f>
        <v>25.54</v>
      </c>
      <c r="F8" s="67">
        <f ca="1">IF(ROW()&lt;DATA!$O$1+4,SUM(OFFSET(INDIRECT("VSETKY_PODIELY!"&amp;SUBSTITUTE(ADDRESS(1,(ROW()-4)*3+2,4),"1","")&amp;"64"),0,0,1,3))," ")</f>
        <v>0</v>
      </c>
      <c r="G8" s="67">
        <f ca="1">IF(ROW()&lt;DATA!$O$1+4,SUM(OFFSET(INDIRECT("VSETKY_PODIELY!"&amp;SUBSTITUTE(ADDRESS(1,(ROW()-4)*3+2,4),"1","")&amp;"81"),0,0,1,3))," ")</f>
        <v>0.84</v>
      </c>
      <c r="H8" s="67">
        <f ca="1">IF(ROW()&lt;DATA!$O$1+4,SUM(OFFSET(INDIRECT("VSETKY_PODIELY!"&amp;SUBSTITUTE(ADDRESS(1,(ROW()-4)*3+2,4),"1","")&amp;"92"),0,0,1,3))," ")</f>
        <v>25.94</v>
      </c>
      <c r="I8" s="71">
        <f>IF(ROW()&lt;DATA!$O$1+4,SUM(C8:H8)," ")</f>
        <v>725.89927</v>
      </c>
    </row>
    <row r="9">
      <c r="A9" s="58" t="s">
        <v>171</v>
      </c>
      <c r="B9" s="62" t="s">
        <v>107</v>
      </c>
      <c r="C9" s="67">
        <f ca="1">IF(ROW()&lt;DATA!$O$1+4,SUM(OFFSET(INDIRECT("VSETKY_PODIELY!"&amp;SUBSTITUTE(ADDRESS(1,(ROW()-4)*3+2,4),"1","")&amp;"4"),0,0,1,3))," ")</f>
        <v>757.57585999999987</v>
      </c>
      <c r="D9" s="67">
        <f ca="1">IF(ROW()&lt;DATA!$O$1+4,SUM(OFFSET(INDIRECT("VSETKY_PODIELY!"&amp;SUBSTITUTE(ADDRESS(1,(ROW()-4)*3+2,4),"1","")&amp;"26"),0,0,1,3))," ")</f>
        <v>275.64590000000003</v>
      </c>
      <c r="E9" s="67">
        <f ca="1">IF(ROW()&lt;DATA!$O$1+4,SUM(OFFSET(INDIRECT("VSETKY_PODIELY!"&amp;SUBSTITUTE(ADDRESS(1,(ROW()-4)*3+2,4),"1","")&amp;"53"),0,0,1,3))," ")</f>
        <v>77.145000000000013</v>
      </c>
      <c r="F9" s="67">
        <f ca="1">IF(ROW()&lt;DATA!$O$1+4,SUM(OFFSET(INDIRECT("VSETKY_PODIELY!"&amp;SUBSTITUTE(ADDRESS(1,(ROW()-4)*3+2,4),"1","")&amp;"64"),0,0,1,3))," ")</f>
        <v>14.5</v>
      </c>
      <c r="G9" s="67">
        <f ca="1">IF(ROW()&lt;DATA!$O$1+4,SUM(OFFSET(INDIRECT("VSETKY_PODIELY!"&amp;SUBSTITUTE(ADDRESS(1,(ROW()-4)*3+2,4),"1","")&amp;"81"),0,0,1,3))," ")</f>
        <v>0</v>
      </c>
      <c r="H9" s="67">
        <f ca="1">IF(ROW()&lt;DATA!$O$1+4,SUM(OFFSET(INDIRECT("VSETKY_PODIELY!"&amp;SUBSTITUTE(ADDRESS(1,(ROW()-4)*3+2,4),"1","")&amp;"92"),0,0,1,3))," ")</f>
        <v>72.60292</v>
      </c>
      <c r="I9" s="71">
        <f>IF(ROW()&lt;DATA!$O$1+4,SUM(C9:H9)," ")</f>
        <v>1197.46968</v>
      </c>
    </row>
    <row r="10">
      <c r="A10" s="58" t="s">
        <v>172</v>
      </c>
      <c r="B10" s="62" t="s">
        <v>108</v>
      </c>
      <c r="C10" s="67">
        <f ca="1">IF(ROW()&lt;DATA!$O$1+4,SUM(OFFSET(INDIRECT("VSETKY_PODIELY!"&amp;SUBSTITUTE(ADDRESS(1,(ROW()-4)*3+2,4),"1","")&amp;"4"),0,0,1,3))," ")</f>
        <v>754.47825</v>
      </c>
      <c r="D10" s="67">
        <f ca="1">IF(ROW()&lt;DATA!$O$1+4,SUM(OFFSET(INDIRECT("VSETKY_PODIELY!"&amp;SUBSTITUTE(ADDRESS(1,(ROW()-4)*3+2,4),"1","")&amp;"26"),0,0,1,3))," ")</f>
        <v>168.67902</v>
      </c>
      <c r="E10" s="67">
        <f ca="1">IF(ROW()&lt;DATA!$O$1+4,SUM(OFFSET(INDIRECT("VSETKY_PODIELY!"&amp;SUBSTITUTE(ADDRESS(1,(ROW()-4)*3+2,4),"1","")&amp;"53"),0,0,1,3))," ")</f>
        <v>73.948760000000013</v>
      </c>
      <c r="F10" s="67">
        <f ca="1">IF(ROW()&lt;DATA!$O$1+4,SUM(OFFSET(INDIRECT("VSETKY_PODIELY!"&amp;SUBSTITUTE(ADDRESS(1,(ROW()-4)*3+2,4),"1","")&amp;"64"),0,0,1,3))," ")</f>
        <v>7</v>
      </c>
      <c r="G10" s="67">
        <f ca="1">IF(ROW()&lt;DATA!$O$1+4,SUM(OFFSET(INDIRECT("VSETKY_PODIELY!"&amp;SUBSTITUTE(ADDRESS(1,(ROW()-4)*3+2,4),"1","")&amp;"81"),0,0,1,3))," ")</f>
        <v>0</v>
      </c>
      <c r="H10" s="67">
        <f ca="1">IF(ROW()&lt;DATA!$O$1+4,SUM(OFFSET(INDIRECT("VSETKY_PODIELY!"&amp;SUBSTITUTE(ADDRESS(1,(ROW()-4)*3+2,4),"1","")&amp;"92"),0,0,1,3))," ")</f>
        <v>114.32621999999998</v>
      </c>
      <c r="I10" s="71">
        <f>IF(ROW()&lt;DATA!$O$1+4,SUM(C10:H10)," ")</f>
        <v>1118.43225</v>
      </c>
    </row>
    <row r="11">
      <c r="A11" s="58" t="s">
        <v>173</v>
      </c>
      <c r="B11" s="62" t="s">
        <v>109</v>
      </c>
      <c r="C11" s="67">
        <f ca="1">IF(ROW()&lt;DATA!$O$1+4,SUM(OFFSET(INDIRECT("VSETKY_PODIELY!"&amp;SUBSTITUTE(ADDRESS(1,(ROW()-4)*3+2,4),"1","")&amp;"4"),0,0,1,3))," ")</f>
        <v>698.35328999999987</v>
      </c>
      <c r="D11" s="67">
        <f ca="1">IF(ROW()&lt;DATA!$O$1+4,SUM(OFFSET(INDIRECT("VSETKY_PODIELY!"&amp;SUBSTITUTE(ADDRESS(1,(ROW()-4)*3+2,4),"1","")&amp;"26"),0,0,1,3))," ")</f>
        <v>235.06644</v>
      </c>
      <c r="E11" s="67">
        <f ca="1">IF(ROW()&lt;DATA!$O$1+4,SUM(OFFSET(INDIRECT("VSETKY_PODIELY!"&amp;SUBSTITUTE(ADDRESS(1,(ROW()-4)*3+2,4),"1","")&amp;"53"),0,0,1,3))," ")</f>
        <v>73.21357</v>
      </c>
      <c r="F11" s="67">
        <f ca="1">IF(ROW()&lt;DATA!$O$1+4,SUM(OFFSET(INDIRECT("VSETKY_PODIELY!"&amp;SUBSTITUTE(ADDRESS(1,(ROW()-4)*3+2,4),"1","")&amp;"64"),0,0,1,3))," ")</f>
        <v>1.11142</v>
      </c>
      <c r="G11" s="67">
        <f ca="1">IF(ROW()&lt;DATA!$O$1+4,SUM(OFFSET(INDIRECT("VSETKY_PODIELY!"&amp;SUBSTITUTE(ADDRESS(1,(ROW()-4)*3+2,4),"1","")&amp;"81"),0,0,1,3))," ")</f>
        <v>1.5</v>
      </c>
      <c r="H11" s="67">
        <f ca="1">IF(ROW()&lt;DATA!$O$1+4,SUM(OFFSET(INDIRECT("VSETKY_PODIELY!"&amp;SUBSTITUTE(ADDRESS(1,(ROW()-4)*3+2,4),"1","")&amp;"92"),0,0,1,3))," ")</f>
        <v>113.09926999999998</v>
      </c>
      <c r="I11" s="71">
        <f>IF(ROW()&lt;DATA!$O$1+4,SUM(C11:H11)," ")</f>
        <v>1122.3439899999998</v>
      </c>
    </row>
    <row r="12">
      <c r="A12" s="58" t="s">
        <v>174</v>
      </c>
      <c r="B12" s="62" t="s">
        <v>110</v>
      </c>
      <c r="C12" s="67">
        <f ca="1">IF(ROW()&lt;DATA!$O$1+4,SUM(OFFSET(INDIRECT("VSETKY_PODIELY!"&amp;SUBSTITUTE(ADDRESS(1,(ROW()-4)*3+2,4),"1","")&amp;"4"),0,0,1,3))," ")</f>
        <v>1777.7943</v>
      </c>
      <c r="D12" s="67">
        <f ca="1">IF(ROW()&lt;DATA!$O$1+4,SUM(OFFSET(INDIRECT("VSETKY_PODIELY!"&amp;SUBSTITUTE(ADDRESS(1,(ROW()-4)*3+2,4),"1","")&amp;"26"),0,0,1,3))," ")</f>
        <v>151.7</v>
      </c>
      <c r="E12" s="67">
        <f ca="1">IF(ROW()&lt;DATA!$O$1+4,SUM(OFFSET(INDIRECT("VSETKY_PODIELY!"&amp;SUBSTITUTE(ADDRESS(1,(ROW()-4)*3+2,4),"1","")&amp;"53"),0,0,1,3))," ")</f>
        <v>87.777</v>
      </c>
      <c r="F12" s="67">
        <f ca="1">IF(ROW()&lt;DATA!$O$1+4,SUM(OFFSET(INDIRECT("VSETKY_PODIELY!"&amp;SUBSTITUTE(ADDRESS(1,(ROW()-4)*3+2,4),"1","")&amp;"64"),0,0,1,3))," ")</f>
        <v>3</v>
      </c>
      <c r="G12" s="67">
        <f ca="1">IF(ROW()&lt;DATA!$O$1+4,SUM(OFFSET(INDIRECT("VSETKY_PODIELY!"&amp;SUBSTITUTE(ADDRESS(1,(ROW()-4)*3+2,4),"1","")&amp;"81"),0,0,1,3))," ")</f>
        <v>60.39</v>
      </c>
      <c r="H12" s="67">
        <f ca="1">IF(ROW()&lt;DATA!$O$1+4,SUM(OFFSET(INDIRECT("VSETKY_PODIELY!"&amp;SUBSTITUTE(ADDRESS(1,(ROW()-4)*3+2,4),"1","")&amp;"92"),0,0,1,3))," ")</f>
        <v>34.21285</v>
      </c>
      <c r="I12" s="71">
        <f>IF(ROW()&lt;DATA!$O$1+4,SUM(C12:H12)," ")</f>
        <v>2114.87415</v>
      </c>
    </row>
    <row r="13">
      <c r="A13" s="58" t="s">
        <v>175</v>
      </c>
      <c r="B13" s="62" t="s">
        <v>111</v>
      </c>
      <c r="C13" s="67">
        <f ca="1">IF(ROW()&lt;DATA!$O$1+4,SUM(OFFSET(INDIRECT("VSETKY_PODIELY!"&amp;SUBSTITUTE(ADDRESS(1,(ROW()-4)*3+2,4),"1","")&amp;"4"),0,0,1,3))," ")</f>
        <v>1317.96505</v>
      </c>
      <c r="D13" s="67">
        <f ca="1">IF(ROW()&lt;DATA!$O$1+4,SUM(OFFSET(INDIRECT("VSETKY_PODIELY!"&amp;SUBSTITUTE(ADDRESS(1,(ROW()-4)*3+2,4),"1","")&amp;"26"),0,0,1,3))," ")</f>
        <v>94.91951</v>
      </c>
      <c r="E13" s="67">
        <f ca="1">IF(ROW()&lt;DATA!$O$1+4,SUM(OFFSET(INDIRECT("VSETKY_PODIELY!"&amp;SUBSTITUTE(ADDRESS(1,(ROW()-4)*3+2,4),"1","")&amp;"53"),0,0,1,3))," ")</f>
        <v>37.53467</v>
      </c>
      <c r="F13" s="67">
        <f ca="1">IF(ROW()&lt;DATA!$O$1+4,SUM(OFFSET(INDIRECT("VSETKY_PODIELY!"&amp;SUBSTITUTE(ADDRESS(1,(ROW()-4)*3+2,4),"1","")&amp;"64"),0,0,1,3))," ")</f>
        <v>1</v>
      </c>
      <c r="G13" s="67">
        <f ca="1">IF(ROW()&lt;DATA!$O$1+4,SUM(OFFSET(INDIRECT("VSETKY_PODIELY!"&amp;SUBSTITUTE(ADDRESS(1,(ROW()-4)*3+2,4),"1","")&amp;"81"),0,0,1,3))," ")</f>
        <v>80.78996</v>
      </c>
      <c r="H13" s="67">
        <f ca="1">IF(ROW()&lt;DATA!$O$1+4,SUM(OFFSET(INDIRECT("VSETKY_PODIELY!"&amp;SUBSTITUTE(ADDRESS(1,(ROW()-4)*3+2,4),"1","")&amp;"92"),0,0,1,3))," ")</f>
        <v>11.5</v>
      </c>
      <c r="I13" s="71">
        <f>IF(ROW()&lt;DATA!$O$1+4,SUM(C13:H13)," ")</f>
        <v>1543.70919</v>
      </c>
    </row>
    <row r="14">
      <c r="A14" s="58" t="s">
        <v>176</v>
      </c>
      <c r="B14" s="62" t="s">
        <v>112</v>
      </c>
      <c r="C14" s="67">
        <f ca="1">IF(ROW()&lt;DATA!$O$1+4,SUM(OFFSET(INDIRECT("VSETKY_PODIELY!"&amp;SUBSTITUTE(ADDRESS(1,(ROW()-4)*3+2,4),"1","")&amp;"4"),0,0,1,3))," ")</f>
        <v>311.03889999999994</v>
      </c>
      <c r="D14" s="67">
        <f ca="1">IF(ROW()&lt;DATA!$O$1+4,SUM(OFFSET(INDIRECT("VSETKY_PODIELY!"&amp;SUBSTITUTE(ADDRESS(1,(ROW()-4)*3+2,4),"1","")&amp;"26"),0,0,1,3))," ")</f>
        <v>50.33239</v>
      </c>
      <c r="E14" s="67">
        <f ca="1">IF(ROW()&lt;DATA!$O$1+4,SUM(OFFSET(INDIRECT("VSETKY_PODIELY!"&amp;SUBSTITUTE(ADDRESS(1,(ROW()-4)*3+2,4),"1","")&amp;"53"),0,0,1,3))," ")</f>
        <v>3.85</v>
      </c>
      <c r="F14" s="67">
        <f ca="1">IF(ROW()&lt;DATA!$O$1+4,SUM(OFFSET(INDIRECT("VSETKY_PODIELY!"&amp;SUBSTITUTE(ADDRESS(1,(ROW()-4)*3+2,4),"1","")&amp;"64"),0,0,1,3))," ")</f>
        <v>0</v>
      </c>
      <c r="G14" s="67">
        <f ca="1">IF(ROW()&lt;DATA!$O$1+4,SUM(OFFSET(INDIRECT("VSETKY_PODIELY!"&amp;SUBSTITUTE(ADDRESS(1,(ROW()-4)*3+2,4),"1","")&amp;"81"),0,0,1,3))," ")</f>
        <v>0</v>
      </c>
      <c r="H14" s="67">
        <f ca="1">IF(ROW()&lt;DATA!$O$1+4,SUM(OFFSET(INDIRECT("VSETKY_PODIELY!"&amp;SUBSTITUTE(ADDRESS(1,(ROW()-4)*3+2,4),"1","")&amp;"92"),0,0,1,3))," ")</f>
        <v>4.5</v>
      </c>
      <c r="I14" s="71">
        <f>IF(ROW()&lt;DATA!$O$1+4,SUM(C14:H14)," ")</f>
        <v>369.72128999999994</v>
      </c>
    </row>
    <row r="15">
      <c r="A15" s="58" t="s">
        <v>177</v>
      </c>
      <c r="B15" s="62" t="s">
        <v>113</v>
      </c>
      <c r="C15" s="67">
        <f ca="1">IF(ROW()&lt;DATA!$O$1+4,SUM(OFFSET(INDIRECT("VSETKY_PODIELY!"&amp;SUBSTITUTE(ADDRESS(1,(ROW()-4)*3+2,4),"1","")&amp;"4"),0,0,1,3))," ")</f>
        <v>1202.86171</v>
      </c>
      <c r="D15" s="67">
        <f ca="1">IF(ROW()&lt;DATA!$O$1+4,SUM(OFFSET(INDIRECT("VSETKY_PODIELY!"&amp;SUBSTITUTE(ADDRESS(1,(ROW()-4)*3+2,4),"1","")&amp;"26"),0,0,1,3))," ")</f>
        <v>111.2334</v>
      </c>
      <c r="E15" s="67">
        <f ca="1">IF(ROW()&lt;DATA!$O$1+4,SUM(OFFSET(INDIRECT("VSETKY_PODIELY!"&amp;SUBSTITUTE(ADDRESS(1,(ROW()-4)*3+2,4),"1","")&amp;"53"),0,0,1,3))," ")</f>
        <v>40.6862</v>
      </c>
      <c r="F15" s="67">
        <f ca="1">IF(ROW()&lt;DATA!$O$1+4,SUM(OFFSET(INDIRECT("VSETKY_PODIELY!"&amp;SUBSTITUTE(ADDRESS(1,(ROW()-4)*3+2,4),"1","")&amp;"64"),0,0,1,3))," ")</f>
        <v>0</v>
      </c>
      <c r="G15" s="67">
        <f ca="1">IF(ROW()&lt;DATA!$O$1+4,SUM(OFFSET(INDIRECT("VSETKY_PODIELY!"&amp;SUBSTITUTE(ADDRESS(1,(ROW()-4)*3+2,4),"1","")&amp;"81"),0,0,1,3))," ")</f>
        <v>0</v>
      </c>
      <c r="H15" s="67">
        <f ca="1">IF(ROW()&lt;DATA!$O$1+4,SUM(OFFSET(INDIRECT("VSETKY_PODIELY!"&amp;SUBSTITUTE(ADDRESS(1,(ROW()-4)*3+2,4),"1","")&amp;"92"),0,0,1,3))," ")</f>
        <v>18.41</v>
      </c>
      <c r="I15" s="71">
        <f>IF(ROW()&lt;DATA!$O$1+4,SUM(C15:H15)," ")</f>
        <v>1373.19131</v>
      </c>
    </row>
    <row r="16">
      <c r="A16" s="58" t="s">
        <v>178</v>
      </c>
      <c r="B16" s="62" t="s">
        <v>114</v>
      </c>
      <c r="C16" s="67">
        <f ca="1">IF(ROW()&lt;DATA!$O$1+4,SUM(OFFSET(INDIRECT("VSETKY_PODIELY!"&amp;SUBSTITUTE(ADDRESS(1,(ROW()-4)*3+2,4),"1","")&amp;"4"),0,0,1,3))," ")</f>
        <v>718.17773</v>
      </c>
      <c r="D16" s="67">
        <f ca="1">IF(ROW()&lt;DATA!$O$1+4,SUM(OFFSET(INDIRECT("VSETKY_PODIELY!"&amp;SUBSTITUTE(ADDRESS(1,(ROW()-4)*3+2,4),"1","")&amp;"26"),0,0,1,3))," ")</f>
        <v>402.23239</v>
      </c>
      <c r="E16" s="67">
        <f ca="1">IF(ROW()&lt;DATA!$O$1+4,SUM(OFFSET(INDIRECT("VSETKY_PODIELY!"&amp;SUBSTITUTE(ADDRESS(1,(ROW()-4)*3+2,4),"1","")&amp;"53"),0,0,1,3))," ")</f>
        <v>47.9714</v>
      </c>
      <c r="F16" s="67">
        <f ca="1">IF(ROW()&lt;DATA!$O$1+4,SUM(OFFSET(INDIRECT("VSETKY_PODIELY!"&amp;SUBSTITUTE(ADDRESS(1,(ROW()-4)*3+2,4),"1","")&amp;"64"),0,0,1,3))," ")</f>
        <v>0</v>
      </c>
      <c r="G16" s="67">
        <f ca="1">IF(ROW()&lt;DATA!$O$1+4,SUM(OFFSET(INDIRECT("VSETKY_PODIELY!"&amp;SUBSTITUTE(ADDRESS(1,(ROW()-4)*3+2,4),"1","")&amp;"81"),0,0,1,3))," ")</f>
        <v>11.555</v>
      </c>
      <c r="H16" s="67">
        <f ca="1">IF(ROW()&lt;DATA!$O$1+4,SUM(OFFSET(INDIRECT("VSETKY_PODIELY!"&amp;SUBSTITUTE(ADDRESS(1,(ROW()-4)*3+2,4),"1","")&amp;"92"),0,0,1,3))," ")</f>
        <v>22.8672</v>
      </c>
      <c r="I16" s="71">
        <f>IF(ROW()&lt;DATA!$O$1+4,SUM(C16:H16)," ")</f>
        <v>1202.8037199999998</v>
      </c>
    </row>
    <row r="17">
      <c r="A17" s="58" t="s">
        <v>179</v>
      </c>
      <c r="B17" s="62" t="s">
        <v>115</v>
      </c>
      <c r="C17" s="67">
        <f ca="1">IF(ROW()&lt;DATA!$O$1+4,SUM(OFFSET(INDIRECT("VSETKY_PODIELY!"&amp;SUBSTITUTE(ADDRESS(1,(ROW()-4)*3+2,4),"1","")&amp;"4"),0,0,1,3))," ")</f>
        <v>360.86419</v>
      </c>
      <c r="D17" s="67">
        <f ca="1">IF(ROW()&lt;DATA!$O$1+4,SUM(OFFSET(INDIRECT("VSETKY_PODIELY!"&amp;SUBSTITUTE(ADDRESS(1,(ROW()-4)*3+2,4),"1","")&amp;"26"),0,0,1,3))," ")</f>
        <v>98.14351</v>
      </c>
      <c r="E17" s="67">
        <f ca="1">IF(ROW()&lt;DATA!$O$1+4,SUM(OFFSET(INDIRECT("VSETKY_PODIELY!"&amp;SUBSTITUTE(ADDRESS(1,(ROW()-4)*3+2,4),"1","")&amp;"53"),0,0,1,3))," ")</f>
        <v>15.67</v>
      </c>
      <c r="F17" s="67">
        <f ca="1">IF(ROW()&lt;DATA!$O$1+4,SUM(OFFSET(INDIRECT("VSETKY_PODIELY!"&amp;SUBSTITUTE(ADDRESS(1,(ROW()-4)*3+2,4),"1","")&amp;"64"),0,0,1,3))," ")</f>
        <v>7.72</v>
      </c>
      <c r="G17" s="67">
        <f ca="1">IF(ROW()&lt;DATA!$O$1+4,SUM(OFFSET(INDIRECT("VSETKY_PODIELY!"&amp;SUBSTITUTE(ADDRESS(1,(ROW()-4)*3+2,4),"1","")&amp;"81"),0,0,1,3))," ")</f>
        <v>17.3</v>
      </c>
      <c r="H17" s="67">
        <f ca="1">IF(ROW()&lt;DATA!$O$1+4,SUM(OFFSET(INDIRECT("VSETKY_PODIELY!"&amp;SUBSTITUTE(ADDRESS(1,(ROW()-4)*3+2,4),"1","")&amp;"92"),0,0,1,3))," ")</f>
        <v>22.75</v>
      </c>
      <c r="I17" s="71">
        <f>IF(ROW()&lt;DATA!$O$1+4,SUM(C17:H17)," ")</f>
        <v>522.44769999999994</v>
      </c>
    </row>
    <row r="18">
      <c r="A18" s="58" t="s">
        <v>180</v>
      </c>
      <c r="B18" s="62" t="s">
        <v>116</v>
      </c>
      <c r="C18" s="67">
        <f ca="1">IF(ROW()&lt;DATA!$O$1+4,SUM(OFFSET(INDIRECT("VSETKY_PODIELY!"&amp;SUBSTITUTE(ADDRESS(1,(ROW()-4)*3+2,4),"1","")&amp;"4"),0,0,1,3))," ")</f>
        <v>36</v>
      </c>
      <c r="D18" s="67">
        <f ca="1">IF(ROW()&lt;DATA!$O$1+4,SUM(OFFSET(INDIRECT("VSETKY_PODIELY!"&amp;SUBSTITUTE(ADDRESS(1,(ROW()-4)*3+2,4),"1","")&amp;"26"),0,0,1,3))," ")</f>
        <v>95.88</v>
      </c>
      <c r="E18" s="67">
        <f ca="1">IF(ROW()&lt;DATA!$O$1+4,SUM(OFFSET(INDIRECT("VSETKY_PODIELY!"&amp;SUBSTITUTE(ADDRESS(1,(ROW()-4)*3+2,4),"1","")&amp;"53"),0,0,1,3))," ")</f>
        <v>0</v>
      </c>
      <c r="F18" s="67">
        <f ca="1">IF(ROW()&lt;DATA!$O$1+4,SUM(OFFSET(INDIRECT("VSETKY_PODIELY!"&amp;SUBSTITUTE(ADDRESS(1,(ROW()-4)*3+2,4),"1","")&amp;"64"),0,0,1,3))," ")</f>
        <v>3.25</v>
      </c>
      <c r="G18" s="67">
        <f ca="1">IF(ROW()&lt;DATA!$O$1+4,SUM(OFFSET(INDIRECT("VSETKY_PODIELY!"&amp;SUBSTITUTE(ADDRESS(1,(ROW()-4)*3+2,4),"1","")&amp;"81"),0,0,1,3))," ")</f>
        <v>0</v>
      </c>
      <c r="H18" s="67">
        <f ca="1">IF(ROW()&lt;DATA!$O$1+4,SUM(OFFSET(INDIRECT("VSETKY_PODIELY!"&amp;SUBSTITUTE(ADDRESS(1,(ROW()-4)*3+2,4),"1","")&amp;"92"),0,0,1,3))," ")</f>
        <v>11.40475</v>
      </c>
      <c r="I18" s="71">
        <f>IF(ROW()&lt;DATA!$O$1+4,SUM(C18:H18)," ")</f>
        <v>146.53475</v>
      </c>
    </row>
    <row r="19">
      <c r="A19" s="58" t="s">
        <v>181</v>
      </c>
      <c r="B19" s="62" t="s">
        <v>117</v>
      </c>
      <c r="C19" s="67">
        <f ca="1">IF(ROW()&lt;DATA!$O$1+4,SUM(OFFSET(INDIRECT("VSETKY_PODIELY!"&amp;SUBSTITUTE(ADDRESS(1,(ROW()-4)*3+2,4),"1","")&amp;"4"),0,0,1,3))," ")</f>
        <v>18.25333</v>
      </c>
      <c r="D19" s="67">
        <f ca="1">IF(ROW()&lt;DATA!$O$1+4,SUM(OFFSET(INDIRECT("VSETKY_PODIELY!"&amp;SUBSTITUTE(ADDRESS(1,(ROW()-4)*3+2,4),"1","")&amp;"26"),0,0,1,3))," ")</f>
        <v>41.69189</v>
      </c>
      <c r="E19" s="67">
        <f ca="1">IF(ROW()&lt;DATA!$O$1+4,SUM(OFFSET(INDIRECT("VSETKY_PODIELY!"&amp;SUBSTITUTE(ADDRESS(1,(ROW()-4)*3+2,4),"1","")&amp;"53"),0,0,1,3))," ")</f>
        <v>0</v>
      </c>
      <c r="F19" s="67">
        <f ca="1">IF(ROW()&lt;DATA!$O$1+4,SUM(OFFSET(INDIRECT("VSETKY_PODIELY!"&amp;SUBSTITUTE(ADDRESS(1,(ROW()-4)*3+2,4),"1","")&amp;"64"),0,0,1,3))," ")</f>
        <v>24.79628</v>
      </c>
      <c r="G19" s="67">
        <f ca="1">IF(ROW()&lt;DATA!$O$1+4,SUM(OFFSET(INDIRECT("VSETKY_PODIELY!"&amp;SUBSTITUTE(ADDRESS(1,(ROW()-4)*3+2,4),"1","")&amp;"81"),0,0,1,3))," ")</f>
        <v>0</v>
      </c>
      <c r="H19" s="67">
        <f ca="1">IF(ROW()&lt;DATA!$O$1+4,SUM(OFFSET(INDIRECT("VSETKY_PODIELY!"&amp;SUBSTITUTE(ADDRESS(1,(ROW()-4)*3+2,4),"1","")&amp;"92"),0,0,1,3))," ")</f>
        <v>41.84846</v>
      </c>
      <c r="I19" s="71">
        <f>IF(ROW()&lt;DATA!$O$1+4,SUM(C19:H19)," ")</f>
        <v>126.58996</v>
      </c>
    </row>
    <row r="20">
      <c r="A20" s="58" t="s">
        <v>182</v>
      </c>
      <c r="B20" s="62" t="s">
        <v>118</v>
      </c>
      <c r="C20" s="67">
        <f ca="1">IF(ROW()&lt;DATA!$O$1+4,SUM(OFFSET(INDIRECT("VSETKY_PODIELY!"&amp;SUBSTITUTE(ADDRESS(1,(ROW()-4)*3+2,4),"1","")&amp;"4"),0,0,1,3))," ")</f>
        <v>45.68333</v>
      </c>
      <c r="D20" s="67">
        <f ca="1">IF(ROW()&lt;DATA!$O$1+4,SUM(OFFSET(INDIRECT("VSETKY_PODIELY!"&amp;SUBSTITUTE(ADDRESS(1,(ROW()-4)*3+2,4),"1","")&amp;"26"),0,0,1,3))," ")</f>
        <v>138.75</v>
      </c>
      <c r="E20" s="67">
        <f ca="1">IF(ROW()&lt;DATA!$O$1+4,SUM(OFFSET(INDIRECT("VSETKY_PODIELY!"&amp;SUBSTITUTE(ADDRESS(1,(ROW()-4)*3+2,4),"1","")&amp;"53"),0,0,1,3))," ")</f>
        <v>1</v>
      </c>
      <c r="F20" s="67">
        <f ca="1">IF(ROW()&lt;DATA!$O$1+4,SUM(OFFSET(INDIRECT("VSETKY_PODIELY!"&amp;SUBSTITUTE(ADDRESS(1,(ROW()-4)*3+2,4),"1","")&amp;"64"),0,0,1,3))," ")</f>
        <v>6.03448</v>
      </c>
      <c r="G20" s="67">
        <f ca="1">IF(ROW()&lt;DATA!$O$1+4,SUM(OFFSET(INDIRECT("VSETKY_PODIELY!"&amp;SUBSTITUTE(ADDRESS(1,(ROW()-4)*3+2,4),"1","")&amp;"81"),0,0,1,3))," ")</f>
        <v>0</v>
      </c>
      <c r="H20" s="67">
        <f ca="1">IF(ROW()&lt;DATA!$O$1+4,SUM(OFFSET(INDIRECT("VSETKY_PODIELY!"&amp;SUBSTITUTE(ADDRESS(1,(ROW()-4)*3+2,4),"1","")&amp;"92"),0,0,1,3))," ")</f>
        <v>15</v>
      </c>
      <c r="I20" s="71">
        <f>IF(ROW()&lt;DATA!$O$1+4,SUM(C20:H20)," ")</f>
        <v>206.46781</v>
      </c>
    </row>
    <row r="21">
      <c r="A21" s="58" t="s">
        <v>183</v>
      </c>
      <c r="B21" s="62" t="s">
        <v>119</v>
      </c>
      <c r="C21" s="67">
        <f ca="1">IF(ROW()&lt;DATA!$O$1+4,SUM(OFFSET(INDIRECT("VSETKY_PODIELY!"&amp;SUBSTITUTE(ADDRESS(1,(ROW()-4)*3+2,4),"1","")&amp;"4"),0,0,1,3))," ")</f>
        <v>368.86499</v>
      </c>
      <c r="D21" s="67">
        <f ca="1">IF(ROW()&lt;DATA!$O$1+4,SUM(OFFSET(INDIRECT("VSETKY_PODIELY!"&amp;SUBSTITUTE(ADDRESS(1,(ROW()-4)*3+2,4),"1","")&amp;"26"),0,0,1,3))," ")</f>
        <v>177.0023</v>
      </c>
      <c r="E21" s="67">
        <f ca="1">IF(ROW()&lt;DATA!$O$1+4,SUM(OFFSET(INDIRECT("VSETKY_PODIELY!"&amp;SUBSTITUTE(ADDRESS(1,(ROW()-4)*3+2,4),"1","")&amp;"53"),0,0,1,3))," ")</f>
        <v>34.51969</v>
      </c>
      <c r="F21" s="67">
        <f ca="1">IF(ROW()&lt;DATA!$O$1+4,SUM(OFFSET(INDIRECT("VSETKY_PODIELY!"&amp;SUBSTITUTE(ADDRESS(1,(ROW()-4)*3+2,4),"1","")&amp;"64"),0,0,1,3))," ")</f>
        <v>0</v>
      </c>
      <c r="G21" s="67">
        <f ca="1">IF(ROW()&lt;DATA!$O$1+4,SUM(OFFSET(INDIRECT("VSETKY_PODIELY!"&amp;SUBSTITUTE(ADDRESS(1,(ROW()-4)*3+2,4),"1","")&amp;"81"),0,0,1,3))," ")</f>
        <v>0</v>
      </c>
      <c r="H21" s="67">
        <f ca="1">IF(ROW()&lt;DATA!$O$1+4,SUM(OFFSET(INDIRECT("VSETKY_PODIELY!"&amp;SUBSTITUTE(ADDRESS(1,(ROW()-4)*3+2,4),"1","")&amp;"92"),0,0,1,3))," ")</f>
        <v>39.53</v>
      </c>
      <c r="I21" s="71">
        <f>IF(ROW()&lt;DATA!$O$1+4,SUM(C21:H21)," ")</f>
        <v>619.91698</v>
      </c>
    </row>
    <row r="22">
      <c r="A22" s="58" t="s">
        <v>184</v>
      </c>
      <c r="B22" s="62" t="s">
        <v>120</v>
      </c>
      <c r="C22" s="67">
        <f ca="1">IF(ROW()&lt;DATA!$O$1+4,SUM(OFFSET(INDIRECT("VSETKY_PODIELY!"&amp;SUBSTITUTE(ADDRESS(1,(ROW()-4)*3+2,4),"1","")&amp;"4"),0,0,1,3))," ")</f>
        <v>346.18457</v>
      </c>
      <c r="D22" s="67">
        <f ca="1">IF(ROW()&lt;DATA!$O$1+4,SUM(OFFSET(INDIRECT("VSETKY_PODIELY!"&amp;SUBSTITUTE(ADDRESS(1,(ROW()-4)*3+2,4),"1","")&amp;"26"),0,0,1,3))," ")</f>
        <v>125.85611</v>
      </c>
      <c r="E22" s="67">
        <f ca="1">IF(ROW()&lt;DATA!$O$1+4,SUM(OFFSET(INDIRECT("VSETKY_PODIELY!"&amp;SUBSTITUTE(ADDRESS(1,(ROW()-4)*3+2,4),"1","")&amp;"53"),0,0,1,3))," ")</f>
        <v>18.380000000000003</v>
      </c>
      <c r="F22" s="67">
        <f ca="1">IF(ROW()&lt;DATA!$O$1+4,SUM(OFFSET(INDIRECT("VSETKY_PODIELY!"&amp;SUBSTITUTE(ADDRESS(1,(ROW()-4)*3+2,4),"1","")&amp;"64"),0,0,1,3))," ")</f>
        <v>3</v>
      </c>
      <c r="G22" s="67">
        <f ca="1">IF(ROW()&lt;DATA!$O$1+4,SUM(OFFSET(INDIRECT("VSETKY_PODIELY!"&amp;SUBSTITUTE(ADDRESS(1,(ROW()-4)*3+2,4),"1","")&amp;"81"),0,0,1,3))," ")</f>
        <v>0</v>
      </c>
      <c r="H22" s="67">
        <f ca="1">IF(ROW()&lt;DATA!$O$1+4,SUM(OFFSET(INDIRECT("VSETKY_PODIELY!"&amp;SUBSTITUTE(ADDRESS(1,(ROW()-4)*3+2,4),"1","")&amp;"92"),0,0,1,3))," ")</f>
        <v>6</v>
      </c>
      <c r="I22" s="71">
        <f>IF(ROW()&lt;DATA!$O$1+4,SUM(C22:H22)," ")</f>
        <v>499.42068</v>
      </c>
    </row>
    <row r="23">
      <c r="A23" s="58" t="s">
        <v>185</v>
      </c>
      <c r="B23" s="62" t="s">
        <v>121</v>
      </c>
      <c r="C23" s="67">
        <f ca="1">IF(ROW()&lt;DATA!$O$1+4,SUM(OFFSET(INDIRECT("VSETKY_PODIELY!"&amp;SUBSTITUTE(ADDRESS(1,(ROW()-4)*3+2,4),"1","")&amp;"4"),0,0,1,3))," ")</f>
        <v>1480.59818</v>
      </c>
      <c r="D23" s="67">
        <f ca="1">IF(ROW()&lt;DATA!$O$1+4,SUM(OFFSET(INDIRECT("VSETKY_PODIELY!"&amp;SUBSTITUTE(ADDRESS(1,(ROW()-4)*3+2,4),"1","")&amp;"26"),0,0,1,3))," ")</f>
        <v>666.52676000000013</v>
      </c>
      <c r="E23" s="67">
        <f ca="1">IF(ROW()&lt;DATA!$O$1+4,SUM(OFFSET(INDIRECT("VSETKY_PODIELY!"&amp;SUBSTITUTE(ADDRESS(1,(ROW()-4)*3+2,4),"1","")&amp;"53"),0,0,1,3))," ")</f>
        <v>78.64415</v>
      </c>
      <c r="F23" s="67">
        <f ca="1">IF(ROW()&lt;DATA!$O$1+4,SUM(OFFSET(INDIRECT("VSETKY_PODIELY!"&amp;SUBSTITUTE(ADDRESS(1,(ROW()-4)*3+2,4),"1","")&amp;"64"),0,0,1,3))," ")</f>
        <v>5.4</v>
      </c>
      <c r="G23" s="67">
        <f ca="1">IF(ROW()&lt;DATA!$O$1+4,SUM(OFFSET(INDIRECT("VSETKY_PODIELY!"&amp;SUBSTITUTE(ADDRESS(1,(ROW()-4)*3+2,4),"1","")&amp;"81"),0,0,1,3))," ")</f>
        <v>99.356720000000013</v>
      </c>
      <c r="H23" s="67">
        <f ca="1">IF(ROW()&lt;DATA!$O$1+4,SUM(OFFSET(INDIRECT("VSETKY_PODIELY!"&amp;SUBSTITUTE(ADDRESS(1,(ROW()-4)*3+2,4),"1","")&amp;"92"),0,0,1,3))," ")</f>
        <v>28.109990000000003</v>
      </c>
      <c r="I23" s="71">
        <f>IF(ROW()&lt;DATA!$O$1+4,SUM(C23:H23)," ")</f>
        <v>2358.6358</v>
      </c>
    </row>
    <row r="24">
      <c r="A24" s="58" t="s">
        <v>186</v>
      </c>
      <c r="B24" s="62" t="s">
        <v>122</v>
      </c>
      <c r="C24" s="67">
        <f ca="1">IF(ROW()&lt;DATA!$O$1+4,SUM(OFFSET(INDIRECT("VSETKY_PODIELY!"&amp;SUBSTITUTE(ADDRESS(1,(ROW()-4)*3+2,4),"1","")&amp;"4"),0,0,1,3))," ")</f>
        <v>105.66999999999998</v>
      </c>
      <c r="D24" s="67">
        <f ca="1">IF(ROW()&lt;DATA!$O$1+4,SUM(OFFSET(INDIRECT("VSETKY_PODIELY!"&amp;SUBSTITUTE(ADDRESS(1,(ROW()-4)*3+2,4),"1","")&amp;"26"),0,0,1,3))," ")</f>
        <v>15.1</v>
      </c>
      <c r="E24" s="67">
        <f ca="1">IF(ROW()&lt;DATA!$O$1+4,SUM(OFFSET(INDIRECT("VSETKY_PODIELY!"&amp;SUBSTITUTE(ADDRESS(1,(ROW()-4)*3+2,4),"1","")&amp;"53"),0,0,1,3))," ")</f>
        <v>6.83</v>
      </c>
      <c r="F24" s="67">
        <f ca="1">IF(ROW()&lt;DATA!$O$1+4,SUM(OFFSET(INDIRECT("VSETKY_PODIELY!"&amp;SUBSTITUTE(ADDRESS(1,(ROW()-4)*3+2,4),"1","")&amp;"64"),0,0,1,3))," ")</f>
        <v>0</v>
      </c>
      <c r="G24" s="67">
        <f ca="1">IF(ROW()&lt;DATA!$O$1+4,SUM(OFFSET(INDIRECT("VSETKY_PODIELY!"&amp;SUBSTITUTE(ADDRESS(1,(ROW()-4)*3+2,4),"1","")&amp;"81"),0,0,1,3))," ")</f>
        <v>1.67</v>
      </c>
      <c r="H24" s="67">
        <f ca="1">IF(ROW()&lt;DATA!$O$1+4,SUM(OFFSET(INDIRECT("VSETKY_PODIELY!"&amp;SUBSTITUTE(ADDRESS(1,(ROW()-4)*3+2,4),"1","")&amp;"92"),0,0,1,3))," ")</f>
        <v>12.4</v>
      </c>
      <c r="I24" s="71">
        <f>IF(ROW()&lt;DATA!$O$1+4,SUM(C24:H24)," ")</f>
        <v>141.67</v>
      </c>
    </row>
    <row r="25">
      <c r="A25" s="58" t="s">
        <v>187</v>
      </c>
      <c r="B25" s="62" t="s">
        <v>123</v>
      </c>
      <c r="C25" s="67">
        <f ca="1">IF(ROW()&lt;DATA!$O$1+4,SUM(OFFSET(INDIRECT("VSETKY_PODIELY!"&amp;SUBSTITUTE(ADDRESS(1,(ROW()-4)*3+2,4),"1","")&amp;"4"),0,0,1,3))," ")</f>
        <v>0</v>
      </c>
      <c r="D25" s="67">
        <f ca="1">IF(ROW()&lt;DATA!$O$1+4,SUM(OFFSET(INDIRECT("VSETKY_PODIELY!"&amp;SUBSTITUTE(ADDRESS(1,(ROW()-4)*3+2,4),"1","")&amp;"26"),0,0,1,3))," ")</f>
        <v>0</v>
      </c>
      <c r="E25" s="67">
        <f ca="1">IF(ROW()&lt;DATA!$O$1+4,SUM(OFFSET(INDIRECT("VSETKY_PODIELY!"&amp;SUBSTITUTE(ADDRESS(1,(ROW()-4)*3+2,4),"1","")&amp;"53"),0,0,1,3))," ")</f>
        <v>0</v>
      </c>
      <c r="F25" s="67">
        <f ca="1">IF(ROW()&lt;DATA!$O$1+4,SUM(OFFSET(INDIRECT("VSETKY_PODIELY!"&amp;SUBSTITUTE(ADDRESS(1,(ROW()-4)*3+2,4),"1","")&amp;"64"),0,0,1,3))," ")</f>
        <v>0</v>
      </c>
      <c r="G25" s="67">
        <f ca="1">IF(ROW()&lt;DATA!$O$1+4,SUM(OFFSET(INDIRECT("VSETKY_PODIELY!"&amp;SUBSTITUTE(ADDRESS(1,(ROW()-4)*3+2,4),"1","")&amp;"81"),0,0,1,3))," ")</f>
        <v>0</v>
      </c>
      <c r="H25" s="67">
        <f ca="1">IF(ROW()&lt;DATA!$O$1+4,SUM(OFFSET(INDIRECT("VSETKY_PODIELY!"&amp;SUBSTITUTE(ADDRESS(1,(ROW()-4)*3+2,4),"1","")&amp;"92"),0,0,1,3))," ")</f>
        <v>0</v>
      </c>
      <c r="I25" s="71">
        <f>IF(ROW()&lt;DATA!$O$1+4,SUM(C25:H25)," ")</f>
        <v>0</v>
      </c>
    </row>
    <row r="26">
      <c r="A26" s="58" t="s">
        <v>188</v>
      </c>
      <c r="B26" s="62" t="s">
        <v>124</v>
      </c>
      <c r="C26" s="67">
        <f ca="1">IF(ROW()&lt;DATA!$O$1+4,SUM(OFFSET(INDIRECT("VSETKY_PODIELY!"&amp;SUBSTITUTE(ADDRESS(1,(ROW()-4)*3+2,4),"1","")&amp;"4"),0,0,1,3))," ")</f>
        <v>5.34</v>
      </c>
      <c r="D26" s="67">
        <f ca="1">IF(ROW()&lt;DATA!$O$1+4,SUM(OFFSET(INDIRECT("VSETKY_PODIELY!"&amp;SUBSTITUTE(ADDRESS(1,(ROW()-4)*3+2,4),"1","")&amp;"26"),0,0,1,3))," ")</f>
        <v>1</v>
      </c>
      <c r="E26" s="67">
        <f ca="1">IF(ROW()&lt;DATA!$O$1+4,SUM(OFFSET(INDIRECT("VSETKY_PODIELY!"&amp;SUBSTITUTE(ADDRESS(1,(ROW()-4)*3+2,4),"1","")&amp;"53"),0,0,1,3))," ")</f>
        <v>0</v>
      </c>
      <c r="F26" s="67">
        <f ca="1">IF(ROW()&lt;DATA!$O$1+4,SUM(OFFSET(INDIRECT("VSETKY_PODIELY!"&amp;SUBSTITUTE(ADDRESS(1,(ROW()-4)*3+2,4),"1","")&amp;"64"),0,0,1,3))," ")</f>
        <v>0</v>
      </c>
      <c r="G26" s="67">
        <f ca="1">IF(ROW()&lt;DATA!$O$1+4,SUM(OFFSET(INDIRECT("VSETKY_PODIELY!"&amp;SUBSTITUTE(ADDRESS(1,(ROW()-4)*3+2,4),"1","")&amp;"81"),0,0,1,3))," ")</f>
        <v>0</v>
      </c>
      <c r="H26" s="67">
        <f ca="1">IF(ROW()&lt;DATA!$O$1+4,SUM(OFFSET(INDIRECT("VSETKY_PODIELY!"&amp;SUBSTITUTE(ADDRESS(1,(ROW()-4)*3+2,4),"1","")&amp;"92"),0,0,1,3))," ")</f>
        <v>0</v>
      </c>
      <c r="I26" s="71">
        <f>IF(ROW()&lt;DATA!$O$1+4,SUM(C26:H26)," ")</f>
        <v>6.34</v>
      </c>
    </row>
    <row r="27">
      <c r="A27" s="58" t="s">
        <v>189</v>
      </c>
      <c r="B27" s="62" t="s">
        <v>125</v>
      </c>
      <c r="C27" s="67">
        <f ca="1">IF(ROW()&lt;DATA!$O$1+4,SUM(OFFSET(INDIRECT("VSETKY_PODIELY!"&amp;SUBSTITUTE(ADDRESS(1,(ROW()-4)*3+2,4),"1","")&amp;"4"),0,0,1,3))," ")</f>
        <v>258.37833</v>
      </c>
      <c r="D27" s="67">
        <f ca="1">IF(ROW()&lt;DATA!$O$1+4,SUM(OFFSET(INDIRECT("VSETKY_PODIELY!"&amp;SUBSTITUTE(ADDRESS(1,(ROW()-4)*3+2,4),"1","")&amp;"26"),0,0,1,3))," ")</f>
        <v>52.1</v>
      </c>
      <c r="E27" s="67">
        <f ca="1">IF(ROW()&lt;DATA!$O$1+4,SUM(OFFSET(INDIRECT("VSETKY_PODIELY!"&amp;SUBSTITUTE(ADDRESS(1,(ROW()-4)*3+2,4),"1","")&amp;"53"),0,0,1,3))," ")</f>
        <v>17.95</v>
      </c>
      <c r="F27" s="67">
        <f ca="1">IF(ROW()&lt;DATA!$O$1+4,SUM(OFFSET(INDIRECT("VSETKY_PODIELY!"&amp;SUBSTITUTE(ADDRESS(1,(ROW()-4)*3+2,4),"1","")&amp;"64"),0,0,1,3))," ")</f>
        <v>0</v>
      </c>
      <c r="G27" s="67">
        <f ca="1">IF(ROW()&lt;DATA!$O$1+4,SUM(OFFSET(INDIRECT("VSETKY_PODIELY!"&amp;SUBSTITUTE(ADDRESS(1,(ROW()-4)*3+2,4),"1","")&amp;"81"),0,0,1,3))," ")</f>
        <v>0</v>
      </c>
      <c r="H27" s="67">
        <f ca="1">IF(ROW()&lt;DATA!$O$1+4,SUM(OFFSET(INDIRECT("VSETKY_PODIELY!"&amp;SUBSTITUTE(ADDRESS(1,(ROW()-4)*3+2,4),"1","")&amp;"92"),0,0,1,3))," ")</f>
        <v>10.68078</v>
      </c>
      <c r="I27" s="71">
        <f>IF(ROW()&lt;DATA!$O$1+4,SUM(C27:H27)," ")</f>
        <v>339.10911</v>
      </c>
    </row>
    <row r="28">
      <c r="A28" s="58" t="s">
        <v>190</v>
      </c>
      <c r="B28" s="62" t="s">
        <v>126</v>
      </c>
      <c r="C28" s="67">
        <f ca="1">IF(ROW()&lt;DATA!$O$1+4,SUM(OFFSET(INDIRECT("VSETKY_PODIELY!"&amp;SUBSTITUTE(ADDRESS(1,(ROW()-4)*3+2,4),"1","")&amp;"4"),0,0,1,3))," ")</f>
        <v>148.90199</v>
      </c>
      <c r="D28" s="67">
        <f ca="1">IF(ROW()&lt;DATA!$O$1+4,SUM(OFFSET(INDIRECT("VSETKY_PODIELY!"&amp;SUBSTITUTE(ADDRESS(1,(ROW()-4)*3+2,4),"1","")&amp;"26"),0,0,1,3))," ")</f>
        <v>23.38501</v>
      </c>
      <c r="E28" s="67">
        <f ca="1">IF(ROW()&lt;DATA!$O$1+4,SUM(OFFSET(INDIRECT("VSETKY_PODIELY!"&amp;SUBSTITUTE(ADDRESS(1,(ROW()-4)*3+2,4),"1","")&amp;"53"),0,0,1,3))," ")</f>
        <v>10.370000000000002</v>
      </c>
      <c r="F28" s="67">
        <f ca="1">IF(ROW()&lt;DATA!$O$1+4,SUM(OFFSET(INDIRECT("VSETKY_PODIELY!"&amp;SUBSTITUTE(ADDRESS(1,(ROW()-4)*3+2,4),"1","")&amp;"64"),0,0,1,3))," ")</f>
        <v>2</v>
      </c>
      <c r="G28" s="67">
        <f ca="1">IF(ROW()&lt;DATA!$O$1+4,SUM(OFFSET(INDIRECT("VSETKY_PODIELY!"&amp;SUBSTITUTE(ADDRESS(1,(ROW()-4)*3+2,4),"1","")&amp;"81"),0,0,1,3))," ")</f>
        <v>0</v>
      </c>
      <c r="H28" s="67">
        <f ca="1">IF(ROW()&lt;DATA!$O$1+4,SUM(OFFSET(INDIRECT("VSETKY_PODIELY!"&amp;SUBSTITUTE(ADDRESS(1,(ROW()-4)*3+2,4),"1","")&amp;"92"),0,0,1,3))," ")</f>
        <v>6</v>
      </c>
      <c r="I28" s="71">
        <f>IF(ROW()&lt;DATA!$O$1+4,SUM(C28:H28)," ")</f>
        <v>190.657</v>
      </c>
    </row>
    <row r="29">
      <c r="A29" s="58" t="s">
        <v>191</v>
      </c>
      <c r="B29" s="62" t="s">
        <v>127</v>
      </c>
      <c r="C29" s="67">
        <f ca="1">IF(ROW()&lt;DATA!$O$1+4,SUM(OFFSET(INDIRECT("VSETKY_PODIELY!"&amp;SUBSTITUTE(ADDRESS(1,(ROW()-4)*3+2,4),"1","")&amp;"4"),0,0,1,3))," ")</f>
        <v>95.47391</v>
      </c>
      <c r="D29" s="67">
        <f ca="1">IF(ROW()&lt;DATA!$O$1+4,SUM(OFFSET(INDIRECT("VSETKY_PODIELY!"&amp;SUBSTITUTE(ADDRESS(1,(ROW()-4)*3+2,4),"1","")&amp;"26"),0,0,1,3))," ")</f>
        <v>18.659999999999997</v>
      </c>
      <c r="E29" s="67">
        <f ca="1">IF(ROW()&lt;DATA!$O$1+4,SUM(OFFSET(INDIRECT("VSETKY_PODIELY!"&amp;SUBSTITUTE(ADDRESS(1,(ROW()-4)*3+2,4),"1","")&amp;"53"),0,0,1,3))," ")</f>
        <v>8.1</v>
      </c>
      <c r="F29" s="67">
        <f ca="1">IF(ROW()&lt;DATA!$O$1+4,SUM(OFFSET(INDIRECT("VSETKY_PODIELY!"&amp;SUBSTITUTE(ADDRESS(1,(ROW()-4)*3+2,4),"1","")&amp;"64"),0,0,1,3))," ")</f>
        <v>0</v>
      </c>
      <c r="G29" s="67">
        <f ca="1">IF(ROW()&lt;DATA!$O$1+4,SUM(OFFSET(INDIRECT("VSETKY_PODIELY!"&amp;SUBSTITUTE(ADDRESS(1,(ROW()-4)*3+2,4),"1","")&amp;"81"),0,0,1,3))," ")</f>
        <v>0</v>
      </c>
      <c r="H29" s="67">
        <f ca="1">IF(ROW()&lt;DATA!$O$1+4,SUM(OFFSET(INDIRECT("VSETKY_PODIELY!"&amp;SUBSTITUTE(ADDRESS(1,(ROW()-4)*3+2,4),"1","")&amp;"92"),0,0,1,3))," ")</f>
        <v>2.8742300000000003</v>
      </c>
      <c r="I29" s="71">
        <f>IF(ROW()&lt;DATA!$O$1+4,SUM(C29:H29)," ")</f>
        <v>125.10814</v>
      </c>
    </row>
    <row r="30">
      <c r="A30" s="58" t="s">
        <v>192</v>
      </c>
      <c r="B30" s="62" t="s">
        <v>128</v>
      </c>
      <c r="C30" s="67">
        <f ca="1">IF(ROW()&lt;DATA!$O$1+4,SUM(OFFSET(INDIRECT("VSETKY_PODIELY!"&amp;SUBSTITUTE(ADDRESS(1,(ROW()-4)*3+2,4),"1","")&amp;"4"),0,0,1,3))," ")</f>
        <v>15.4022</v>
      </c>
      <c r="D30" s="67">
        <f ca="1">IF(ROW()&lt;DATA!$O$1+4,SUM(OFFSET(INDIRECT("VSETKY_PODIELY!"&amp;SUBSTITUTE(ADDRESS(1,(ROW()-4)*3+2,4),"1","")&amp;"26"),0,0,1,3))," ")</f>
        <v>0</v>
      </c>
      <c r="E30" s="67">
        <f ca="1">IF(ROW()&lt;DATA!$O$1+4,SUM(OFFSET(INDIRECT("VSETKY_PODIELY!"&amp;SUBSTITUTE(ADDRESS(1,(ROW()-4)*3+2,4),"1","")&amp;"53"),0,0,1,3))," ")</f>
        <v>2.33334</v>
      </c>
      <c r="F30" s="67">
        <f ca="1">IF(ROW()&lt;DATA!$O$1+4,SUM(OFFSET(INDIRECT("VSETKY_PODIELY!"&amp;SUBSTITUTE(ADDRESS(1,(ROW()-4)*3+2,4),"1","")&amp;"64"),0,0,1,3))," ")</f>
        <v>0</v>
      </c>
      <c r="G30" s="67">
        <f ca="1">IF(ROW()&lt;DATA!$O$1+4,SUM(OFFSET(INDIRECT("VSETKY_PODIELY!"&amp;SUBSTITUTE(ADDRESS(1,(ROW()-4)*3+2,4),"1","")&amp;"81"),0,0,1,3))," ")</f>
        <v>0</v>
      </c>
      <c r="H30" s="67">
        <f ca="1">IF(ROW()&lt;DATA!$O$1+4,SUM(OFFSET(INDIRECT("VSETKY_PODIELY!"&amp;SUBSTITUTE(ADDRESS(1,(ROW()-4)*3+2,4),"1","")&amp;"92"),0,0,1,3))," ")</f>
        <v>0.5</v>
      </c>
      <c r="I30" s="71">
        <f>IF(ROW()&lt;DATA!$O$1+4,SUM(C30:H30)," ")</f>
        <v>18.23554</v>
      </c>
    </row>
    <row r="31">
      <c r="A31" s="58" t="s">
        <v>193</v>
      </c>
      <c r="B31" s="62" t="s">
        <v>129</v>
      </c>
      <c r="C31" s="67">
        <f ca="1">IF(ROW()&lt;DATA!$O$1+4,SUM(OFFSET(INDIRECT("VSETKY_PODIELY!"&amp;SUBSTITUTE(ADDRESS(1,(ROW()-4)*3+2,4),"1","")&amp;"4"),0,0,1,3))," ")</f>
        <v>1</v>
      </c>
      <c r="D31" s="67">
        <f ca="1">IF(ROW()&lt;DATA!$O$1+4,SUM(OFFSET(INDIRECT("VSETKY_PODIELY!"&amp;SUBSTITUTE(ADDRESS(1,(ROW()-4)*3+2,4),"1","")&amp;"26"),0,0,1,3))," ")</f>
        <v>0</v>
      </c>
      <c r="E31" s="67">
        <f ca="1">IF(ROW()&lt;DATA!$O$1+4,SUM(OFFSET(INDIRECT("VSETKY_PODIELY!"&amp;SUBSTITUTE(ADDRESS(1,(ROW()-4)*3+2,4),"1","")&amp;"53"),0,0,1,3))," ")</f>
        <v>0</v>
      </c>
      <c r="F31" s="67">
        <f ca="1">IF(ROW()&lt;DATA!$O$1+4,SUM(OFFSET(INDIRECT("VSETKY_PODIELY!"&amp;SUBSTITUTE(ADDRESS(1,(ROW()-4)*3+2,4),"1","")&amp;"64"),0,0,1,3))," ")</f>
        <v>0</v>
      </c>
      <c r="G31" s="67">
        <f ca="1">IF(ROW()&lt;DATA!$O$1+4,SUM(OFFSET(INDIRECT("VSETKY_PODIELY!"&amp;SUBSTITUTE(ADDRESS(1,(ROW()-4)*3+2,4),"1","")&amp;"81"),0,0,1,3))," ")</f>
        <v>0</v>
      </c>
      <c r="H31" s="67">
        <f ca="1">IF(ROW()&lt;DATA!$O$1+4,SUM(OFFSET(INDIRECT("VSETKY_PODIELY!"&amp;SUBSTITUTE(ADDRESS(1,(ROW()-4)*3+2,4),"1","")&amp;"92"),0,0,1,3))," ")</f>
        <v>0</v>
      </c>
      <c r="I31" s="71">
        <f>IF(ROW()&lt;DATA!$O$1+4,SUM(C31:H31)," ")</f>
        <v>1</v>
      </c>
    </row>
    <row r="32">
      <c r="A32" s="58" t="s">
        <v>194</v>
      </c>
      <c r="B32" s="62" t="s">
        <v>130</v>
      </c>
      <c r="C32" s="67">
        <f ca="1">IF(ROW()&lt;DATA!$O$1+4,SUM(OFFSET(INDIRECT("VSETKY_PODIELY!"&amp;SUBSTITUTE(ADDRESS(1,(ROW()-4)*3+2,4),"1","")&amp;"4"),0,0,1,3))," ")</f>
        <v>40.823260000000006</v>
      </c>
      <c r="D32" s="67">
        <f ca="1">IF(ROW()&lt;DATA!$O$1+4,SUM(OFFSET(INDIRECT("VSETKY_PODIELY!"&amp;SUBSTITUTE(ADDRESS(1,(ROW()-4)*3+2,4),"1","")&amp;"26"),0,0,1,3))," ")</f>
        <v>1.66667</v>
      </c>
      <c r="E32" s="67">
        <f ca="1">IF(ROW()&lt;DATA!$O$1+4,SUM(OFFSET(INDIRECT("VSETKY_PODIELY!"&amp;SUBSTITUTE(ADDRESS(1,(ROW()-4)*3+2,4),"1","")&amp;"53"),0,0,1,3))," ")</f>
        <v>5.5</v>
      </c>
      <c r="F32" s="67">
        <f ca="1">IF(ROW()&lt;DATA!$O$1+4,SUM(OFFSET(INDIRECT("VSETKY_PODIELY!"&amp;SUBSTITUTE(ADDRESS(1,(ROW()-4)*3+2,4),"1","")&amp;"64"),0,0,1,3))," ")</f>
        <v>0</v>
      </c>
      <c r="G32" s="67">
        <f ca="1">IF(ROW()&lt;DATA!$O$1+4,SUM(OFFSET(INDIRECT("VSETKY_PODIELY!"&amp;SUBSTITUTE(ADDRESS(1,(ROW()-4)*3+2,4),"1","")&amp;"81"),0,0,1,3))," ")</f>
        <v>0</v>
      </c>
      <c r="H32" s="67">
        <f ca="1">IF(ROW()&lt;DATA!$O$1+4,SUM(OFFSET(INDIRECT("VSETKY_PODIELY!"&amp;SUBSTITUTE(ADDRESS(1,(ROW()-4)*3+2,4),"1","")&amp;"92"),0,0,1,3))," ")</f>
        <v>1.33</v>
      </c>
      <c r="I32" s="71">
        <f>IF(ROW()&lt;DATA!$O$1+4,SUM(C32:H32)," ")</f>
        <v>49.319930000000006</v>
      </c>
    </row>
    <row r="33">
      <c r="A33" s="58" t="s">
        <v>195</v>
      </c>
      <c r="B33" s="62" t="s">
        <v>131</v>
      </c>
      <c r="C33" s="67">
        <f ca="1">IF(ROW()&lt;DATA!$O$1+4,SUM(OFFSET(INDIRECT("VSETKY_PODIELY!"&amp;SUBSTITUTE(ADDRESS(1,(ROW()-4)*3+2,4),"1","")&amp;"4"),0,0,1,3))," ")</f>
        <v>17.009999999999997</v>
      </c>
      <c r="D33" s="67">
        <f ca="1">IF(ROW()&lt;DATA!$O$1+4,SUM(OFFSET(INDIRECT("VSETKY_PODIELY!"&amp;SUBSTITUTE(ADDRESS(1,(ROW()-4)*3+2,4),"1","")&amp;"26"),0,0,1,3))," ")</f>
        <v>6.5</v>
      </c>
      <c r="E33" s="67">
        <f ca="1">IF(ROW()&lt;DATA!$O$1+4,SUM(OFFSET(INDIRECT("VSETKY_PODIELY!"&amp;SUBSTITUTE(ADDRESS(1,(ROW()-4)*3+2,4),"1","")&amp;"53"),0,0,1,3))," ")</f>
        <v>1</v>
      </c>
      <c r="F33" s="67">
        <f ca="1">IF(ROW()&lt;DATA!$O$1+4,SUM(OFFSET(INDIRECT("VSETKY_PODIELY!"&amp;SUBSTITUTE(ADDRESS(1,(ROW()-4)*3+2,4),"1","")&amp;"64"),0,0,1,3))," ")</f>
        <v>0</v>
      </c>
      <c r="G33" s="67">
        <f ca="1">IF(ROW()&lt;DATA!$O$1+4,SUM(OFFSET(INDIRECT("VSETKY_PODIELY!"&amp;SUBSTITUTE(ADDRESS(1,(ROW()-4)*3+2,4),"1","")&amp;"81"),0,0,1,3))," ")</f>
        <v>0</v>
      </c>
      <c r="H33" s="67">
        <f ca="1">IF(ROW()&lt;DATA!$O$1+4,SUM(OFFSET(INDIRECT("VSETKY_PODIELY!"&amp;SUBSTITUTE(ADDRESS(1,(ROW()-4)*3+2,4),"1","")&amp;"92"),0,0,1,3))," ")</f>
        <v>1</v>
      </c>
      <c r="I33" s="71">
        <f>IF(ROW()&lt;DATA!$O$1+4,SUM(C33:H33)," ")</f>
        <v>25.509999999999997</v>
      </c>
    </row>
    <row r="34">
      <c r="A34" s="58" t="s">
        <v>196</v>
      </c>
      <c r="B34" s="62" t="s">
        <v>132</v>
      </c>
      <c r="C34" s="67">
        <f ca="1">IF(ROW()&lt;DATA!$O$1+4,SUM(OFFSET(INDIRECT("VSETKY_PODIELY!"&amp;SUBSTITUTE(ADDRESS(1,(ROW()-4)*3+2,4),"1","")&amp;"4"),0,0,1,3))," ")</f>
        <v>129.65658000000002</v>
      </c>
      <c r="D34" s="67">
        <f ca="1">IF(ROW()&lt;DATA!$O$1+4,SUM(OFFSET(INDIRECT("VSETKY_PODIELY!"&amp;SUBSTITUTE(ADDRESS(1,(ROW()-4)*3+2,4),"1","")&amp;"26"),0,0,1,3))," ")</f>
        <v>73.20845</v>
      </c>
      <c r="E34" s="67">
        <f ca="1">IF(ROW()&lt;DATA!$O$1+4,SUM(OFFSET(INDIRECT("VSETKY_PODIELY!"&amp;SUBSTITUTE(ADDRESS(1,(ROW()-4)*3+2,4),"1","")&amp;"53"),0,0,1,3))," ")</f>
        <v>6.1253</v>
      </c>
      <c r="F34" s="67">
        <f ca="1">IF(ROW()&lt;DATA!$O$1+4,SUM(OFFSET(INDIRECT("VSETKY_PODIELY!"&amp;SUBSTITUTE(ADDRESS(1,(ROW()-4)*3+2,4),"1","")&amp;"64"),0,0,1,3))," ")</f>
        <v>0</v>
      </c>
      <c r="G34" s="67">
        <f ca="1">IF(ROW()&lt;DATA!$O$1+4,SUM(OFFSET(INDIRECT("VSETKY_PODIELY!"&amp;SUBSTITUTE(ADDRESS(1,(ROW()-4)*3+2,4),"1","")&amp;"81"),0,0,1,3))," ")</f>
        <v>0</v>
      </c>
      <c r="H34" s="67">
        <f ca="1">IF(ROW()&lt;DATA!$O$1+4,SUM(OFFSET(INDIRECT("VSETKY_PODIELY!"&amp;SUBSTITUTE(ADDRESS(1,(ROW()-4)*3+2,4),"1","")&amp;"92"),0,0,1,3))," ")</f>
        <v>10.105139999999998</v>
      </c>
      <c r="I34" s="71">
        <f>IF(ROW()&lt;DATA!$O$1+4,SUM(C34:H34)," ")</f>
        <v>219.09547000000003</v>
      </c>
    </row>
    <row r="35">
      <c r="A35" s="58" t="s">
        <v>197</v>
      </c>
      <c r="B35" s="62" t="s">
        <v>133</v>
      </c>
      <c r="C35" s="67">
        <f ca="1">IF(ROW()&lt;DATA!$O$1+4,SUM(OFFSET(INDIRECT("VSETKY_PODIELY!"&amp;SUBSTITUTE(ADDRESS(1,(ROW()-4)*3+2,4),"1","")&amp;"4"),0,0,1,3))," ")</f>
        <v>166.46951</v>
      </c>
      <c r="D35" s="67">
        <f ca="1">IF(ROW()&lt;DATA!$O$1+4,SUM(OFFSET(INDIRECT("VSETKY_PODIELY!"&amp;SUBSTITUTE(ADDRESS(1,(ROW()-4)*3+2,4),"1","")&amp;"26"),0,0,1,3))," ")</f>
        <v>8.56667</v>
      </c>
      <c r="E35" s="67">
        <f ca="1">IF(ROW()&lt;DATA!$O$1+4,SUM(OFFSET(INDIRECT("VSETKY_PODIELY!"&amp;SUBSTITUTE(ADDRESS(1,(ROW()-4)*3+2,4),"1","")&amp;"53"),0,0,1,3))," ")</f>
        <v>4.95</v>
      </c>
      <c r="F35" s="67">
        <f ca="1">IF(ROW()&lt;DATA!$O$1+4,SUM(OFFSET(INDIRECT("VSETKY_PODIELY!"&amp;SUBSTITUTE(ADDRESS(1,(ROW()-4)*3+2,4),"1","")&amp;"64"),0,0,1,3))," ")</f>
        <v>0</v>
      </c>
      <c r="G35" s="67">
        <f ca="1">IF(ROW()&lt;DATA!$O$1+4,SUM(OFFSET(INDIRECT("VSETKY_PODIELY!"&amp;SUBSTITUTE(ADDRESS(1,(ROW()-4)*3+2,4),"1","")&amp;"81"),0,0,1,3))," ")</f>
        <v>0</v>
      </c>
      <c r="H35" s="67">
        <f ca="1">IF(ROW()&lt;DATA!$O$1+4,SUM(OFFSET(INDIRECT("VSETKY_PODIELY!"&amp;SUBSTITUTE(ADDRESS(1,(ROW()-4)*3+2,4),"1","")&amp;"92"),0,0,1,3))," ")</f>
        <v>3</v>
      </c>
      <c r="I35" s="71">
        <f>IF(ROW()&lt;DATA!$O$1+4,SUM(C35:H35)," ")</f>
        <v>182.98618000000003</v>
      </c>
    </row>
    <row r="36">
      <c r="A36" s="58" t="s">
        <v>198</v>
      </c>
      <c r="B36" s="62" t="s">
        <v>134</v>
      </c>
      <c r="C36" s="67">
        <f ca="1">IF(ROW()&lt;DATA!$O$1+4,SUM(OFFSET(INDIRECT("VSETKY_PODIELY!"&amp;SUBSTITUTE(ADDRESS(1,(ROW()-4)*3+2,4),"1","")&amp;"4"),0,0,1,3))," ")</f>
        <v>31.255</v>
      </c>
      <c r="D36" s="67">
        <f ca="1">IF(ROW()&lt;DATA!$O$1+4,SUM(OFFSET(INDIRECT("VSETKY_PODIELY!"&amp;SUBSTITUTE(ADDRESS(1,(ROW()-4)*3+2,4),"1","")&amp;"26"),0,0,1,3))," ")</f>
        <v>2.5</v>
      </c>
      <c r="E36" s="67">
        <f ca="1">IF(ROW()&lt;DATA!$O$1+4,SUM(OFFSET(INDIRECT("VSETKY_PODIELY!"&amp;SUBSTITUTE(ADDRESS(1,(ROW()-4)*3+2,4),"1","")&amp;"53"),0,0,1,3))," ")</f>
        <v>0</v>
      </c>
      <c r="F36" s="67">
        <f ca="1">IF(ROW()&lt;DATA!$O$1+4,SUM(OFFSET(INDIRECT("VSETKY_PODIELY!"&amp;SUBSTITUTE(ADDRESS(1,(ROW()-4)*3+2,4),"1","")&amp;"64"),0,0,1,3))," ")</f>
        <v>0</v>
      </c>
      <c r="G36" s="67">
        <f ca="1">IF(ROW()&lt;DATA!$O$1+4,SUM(OFFSET(INDIRECT("VSETKY_PODIELY!"&amp;SUBSTITUTE(ADDRESS(1,(ROW()-4)*3+2,4),"1","")&amp;"81"),0,0,1,3))," ")</f>
        <v>0</v>
      </c>
      <c r="H36" s="67">
        <f ca="1">IF(ROW()&lt;DATA!$O$1+4,SUM(OFFSET(INDIRECT("VSETKY_PODIELY!"&amp;SUBSTITUTE(ADDRESS(1,(ROW()-4)*3+2,4),"1","")&amp;"92"),0,0,1,3))," ")</f>
        <v>0</v>
      </c>
      <c r="I36" s="71">
        <f>IF(ROW()&lt;DATA!$O$1+4,SUM(C36:H36)," ")</f>
        <v>33.755</v>
      </c>
    </row>
    <row r="37">
      <c r="A37" s="58" t="s">
        <v>199</v>
      </c>
      <c r="B37" s="62" t="s">
        <v>135</v>
      </c>
      <c r="C37" s="67">
        <f ca="1">IF(ROW()&lt;DATA!$O$1+4,SUM(OFFSET(INDIRECT("VSETKY_PODIELY!"&amp;SUBSTITUTE(ADDRESS(1,(ROW()-4)*3+2,4),"1","")&amp;"4"),0,0,1,3))," ")</f>
        <v>0</v>
      </c>
      <c r="D37" s="67">
        <f ca="1">IF(ROW()&lt;DATA!$O$1+4,SUM(OFFSET(INDIRECT("VSETKY_PODIELY!"&amp;SUBSTITUTE(ADDRESS(1,(ROW()-4)*3+2,4),"1","")&amp;"26"),0,0,1,3))," ")</f>
        <v>0</v>
      </c>
      <c r="E37" s="67">
        <f ca="1">IF(ROW()&lt;DATA!$O$1+4,SUM(OFFSET(INDIRECT("VSETKY_PODIELY!"&amp;SUBSTITUTE(ADDRESS(1,(ROW()-4)*3+2,4),"1","")&amp;"53"),0,0,1,3))," ")</f>
        <v>0</v>
      </c>
      <c r="F37" s="67">
        <f ca="1">IF(ROW()&lt;DATA!$O$1+4,SUM(OFFSET(INDIRECT("VSETKY_PODIELY!"&amp;SUBSTITUTE(ADDRESS(1,(ROW()-4)*3+2,4),"1","")&amp;"64"),0,0,1,3))," ")</f>
        <v>0</v>
      </c>
      <c r="G37" s="67">
        <f ca="1">IF(ROW()&lt;DATA!$O$1+4,SUM(OFFSET(INDIRECT("VSETKY_PODIELY!"&amp;SUBSTITUTE(ADDRESS(1,(ROW()-4)*3+2,4),"1","")&amp;"81"),0,0,1,3))," ")</f>
        <v>0</v>
      </c>
      <c r="H37" s="67">
        <f ca="1">IF(ROW()&lt;DATA!$O$1+4,SUM(OFFSET(INDIRECT("VSETKY_PODIELY!"&amp;SUBSTITUTE(ADDRESS(1,(ROW()-4)*3+2,4),"1","")&amp;"92"),0,0,1,3))," ")</f>
        <v>0</v>
      </c>
      <c r="I37" s="71">
        <f>IF(ROW()&lt;DATA!$O$1+4,SUM(C37:H37)," ")</f>
        <v>0</v>
      </c>
    </row>
    <row r="38">
      <c r="A38" s="58" t="s">
        <v>200</v>
      </c>
      <c r="B38" s="62" t="s">
        <v>136</v>
      </c>
      <c r="C38" s="67">
        <f ca="1">IF(ROW()&lt;DATA!$O$1+4,SUM(OFFSET(INDIRECT("VSETKY_PODIELY!"&amp;SUBSTITUTE(ADDRESS(1,(ROW()-4)*3+2,4),"1","")&amp;"4"),0,0,1,3))," ")</f>
        <v>0.05263</v>
      </c>
      <c r="D38" s="67">
        <f ca="1">IF(ROW()&lt;DATA!$O$1+4,SUM(OFFSET(INDIRECT("VSETKY_PODIELY!"&amp;SUBSTITUTE(ADDRESS(1,(ROW()-4)*3+2,4),"1","")&amp;"26"),0,0,1,3))," ")</f>
        <v>0.11112</v>
      </c>
      <c r="E38" s="67">
        <f ca="1">IF(ROW()&lt;DATA!$O$1+4,SUM(OFFSET(INDIRECT("VSETKY_PODIELY!"&amp;SUBSTITUTE(ADDRESS(1,(ROW()-4)*3+2,4),"1","")&amp;"53"),0,0,1,3))," ")</f>
        <v>0.1225</v>
      </c>
      <c r="F38" s="67">
        <f ca="1">IF(ROW()&lt;DATA!$O$1+4,SUM(OFFSET(INDIRECT("VSETKY_PODIELY!"&amp;SUBSTITUTE(ADDRESS(1,(ROW()-4)*3+2,4),"1","")&amp;"64"),0,0,1,3))," ")</f>
        <v>0</v>
      </c>
      <c r="G38" s="67">
        <f ca="1">IF(ROW()&lt;DATA!$O$1+4,SUM(OFFSET(INDIRECT("VSETKY_PODIELY!"&amp;SUBSTITUTE(ADDRESS(1,(ROW()-4)*3+2,4),"1","")&amp;"81"),0,0,1,3))," ")</f>
        <v>0</v>
      </c>
      <c r="H38" s="67">
        <f ca="1">IF(ROW()&lt;DATA!$O$1+4,SUM(OFFSET(INDIRECT("VSETKY_PODIELY!"&amp;SUBSTITUTE(ADDRESS(1,(ROW()-4)*3+2,4),"1","")&amp;"92"),0,0,1,3))," ")</f>
        <v>0</v>
      </c>
      <c r="I38" s="71">
        <f>IF(ROW()&lt;DATA!$O$1+4,SUM(C38:H38)," ")</f>
        <v>0.28625</v>
      </c>
    </row>
    <row r="39">
      <c r="A39" s="58" t="s">
        <v>201</v>
      </c>
      <c r="B39" s="62" t="s">
        <v>137</v>
      </c>
      <c r="C39" s="67">
        <f ca="1">IF(ROW()&lt;DATA!$O$1+4,SUM(OFFSET(INDIRECT("VSETKY_PODIELY!"&amp;SUBSTITUTE(ADDRESS(1,(ROW()-4)*3+2,4),"1","")&amp;"4"),0,0,1,3))," ")</f>
        <v>0</v>
      </c>
      <c r="D39" s="67">
        <f ca="1">IF(ROW()&lt;DATA!$O$1+4,SUM(OFFSET(INDIRECT("VSETKY_PODIELY!"&amp;SUBSTITUTE(ADDRESS(1,(ROW()-4)*3+2,4),"1","")&amp;"26"),0,0,1,3))," ")</f>
        <v>0</v>
      </c>
      <c r="E39" s="67">
        <f ca="1">IF(ROW()&lt;DATA!$O$1+4,SUM(OFFSET(INDIRECT("VSETKY_PODIELY!"&amp;SUBSTITUTE(ADDRESS(1,(ROW()-4)*3+2,4),"1","")&amp;"53"),0,0,1,3))," ")</f>
        <v>0</v>
      </c>
      <c r="F39" s="67">
        <f ca="1">IF(ROW()&lt;DATA!$O$1+4,SUM(OFFSET(INDIRECT("VSETKY_PODIELY!"&amp;SUBSTITUTE(ADDRESS(1,(ROW()-4)*3+2,4),"1","")&amp;"64"),0,0,1,3))," ")</f>
        <v>0</v>
      </c>
      <c r="G39" s="67">
        <f ca="1">IF(ROW()&lt;DATA!$O$1+4,SUM(OFFSET(INDIRECT("VSETKY_PODIELY!"&amp;SUBSTITUTE(ADDRESS(1,(ROW()-4)*3+2,4),"1","")&amp;"81"),0,0,1,3))," ")</f>
        <v>0</v>
      </c>
      <c r="H39" s="67">
        <f ca="1">IF(ROW()&lt;DATA!$O$1+4,SUM(OFFSET(INDIRECT("VSETKY_PODIELY!"&amp;SUBSTITUTE(ADDRESS(1,(ROW()-4)*3+2,4),"1","")&amp;"92"),0,0,1,3))," ")</f>
        <v>0</v>
      </c>
      <c r="I39" s="71">
        <f>IF(ROW()&lt;DATA!$O$1+4,SUM(C39:H39)," ")</f>
        <v>0</v>
      </c>
    </row>
    <row r="40">
      <c r="A40" s="58" t="s">
        <v>202</v>
      </c>
      <c r="B40" s="62" t="s">
        <v>138</v>
      </c>
      <c r="C40" s="67">
        <f ca="1">IF(ROW()&lt;DATA!$O$1+4,SUM(OFFSET(INDIRECT("VSETKY_PODIELY!"&amp;SUBSTITUTE(ADDRESS(1,(ROW()-4)*3+2,4),"1","")&amp;"4"),0,0,1,3))," ")</f>
        <v>6.5333399999999987</v>
      </c>
      <c r="D40" s="67">
        <f ca="1">IF(ROW()&lt;DATA!$O$1+4,SUM(OFFSET(INDIRECT("VSETKY_PODIELY!"&amp;SUBSTITUTE(ADDRESS(1,(ROW()-4)*3+2,4),"1","")&amp;"26"),0,0,1,3))," ")</f>
        <v>2.3</v>
      </c>
      <c r="E40" s="67">
        <f ca="1">IF(ROW()&lt;DATA!$O$1+4,SUM(OFFSET(INDIRECT("VSETKY_PODIELY!"&amp;SUBSTITUTE(ADDRESS(1,(ROW()-4)*3+2,4),"1","")&amp;"53"),0,0,1,3))," ")</f>
        <v>0</v>
      </c>
      <c r="F40" s="67">
        <f ca="1">IF(ROW()&lt;DATA!$O$1+4,SUM(OFFSET(INDIRECT("VSETKY_PODIELY!"&amp;SUBSTITUTE(ADDRESS(1,(ROW()-4)*3+2,4),"1","")&amp;"64"),0,0,1,3))," ")</f>
        <v>0</v>
      </c>
      <c r="G40" s="67">
        <f ca="1">IF(ROW()&lt;DATA!$O$1+4,SUM(OFFSET(INDIRECT("VSETKY_PODIELY!"&amp;SUBSTITUTE(ADDRESS(1,(ROW()-4)*3+2,4),"1","")&amp;"81"),0,0,1,3))," ")</f>
        <v>0.2</v>
      </c>
      <c r="H40" s="67">
        <f ca="1">IF(ROW()&lt;DATA!$O$1+4,SUM(OFFSET(INDIRECT("VSETKY_PODIELY!"&amp;SUBSTITUTE(ADDRESS(1,(ROW()-4)*3+2,4),"1","")&amp;"92"),0,0,1,3))," ")</f>
        <v>0</v>
      </c>
      <c r="I40" s="71">
        <f>IF(ROW()&lt;DATA!$O$1+4,SUM(C40:H40)," ")</f>
        <v>9.0333399999999987</v>
      </c>
    </row>
    <row r="41">
      <c r="A41" s="58" t="s">
        <v>203</v>
      </c>
      <c r="B41" s="62" t="s">
        <v>139</v>
      </c>
      <c r="C41" s="67">
        <f ca="1">IF(ROW()&lt;DATA!$O$1+4,SUM(OFFSET(INDIRECT("VSETKY_PODIELY!"&amp;SUBSTITUTE(ADDRESS(1,(ROW()-4)*3+2,4),"1","")&amp;"4"),0,0,1,3))," ")</f>
        <v>0</v>
      </c>
      <c r="D41" s="67">
        <f ca="1">IF(ROW()&lt;DATA!$O$1+4,SUM(OFFSET(INDIRECT("VSETKY_PODIELY!"&amp;SUBSTITUTE(ADDRESS(1,(ROW()-4)*3+2,4),"1","")&amp;"26"),0,0,1,3))," ")</f>
        <v>0</v>
      </c>
      <c r="E41" s="67">
        <f ca="1">IF(ROW()&lt;DATA!$O$1+4,SUM(OFFSET(INDIRECT("VSETKY_PODIELY!"&amp;SUBSTITUTE(ADDRESS(1,(ROW()-4)*3+2,4),"1","")&amp;"53"),0,0,1,3))," ")</f>
        <v>0</v>
      </c>
      <c r="F41" s="67">
        <f ca="1">IF(ROW()&lt;DATA!$O$1+4,SUM(OFFSET(INDIRECT("VSETKY_PODIELY!"&amp;SUBSTITUTE(ADDRESS(1,(ROW()-4)*3+2,4),"1","")&amp;"64"),0,0,1,3))," ")</f>
        <v>0</v>
      </c>
      <c r="G41" s="67">
        <f ca="1">IF(ROW()&lt;DATA!$O$1+4,SUM(OFFSET(INDIRECT("VSETKY_PODIELY!"&amp;SUBSTITUTE(ADDRESS(1,(ROW()-4)*3+2,4),"1","")&amp;"81"),0,0,1,3))," ")</f>
        <v>0</v>
      </c>
      <c r="H41" s="67">
        <f ca="1">IF(ROW()&lt;DATA!$O$1+4,SUM(OFFSET(INDIRECT("VSETKY_PODIELY!"&amp;SUBSTITUTE(ADDRESS(1,(ROW()-4)*3+2,4),"1","")&amp;"92"),0,0,1,3))," ")</f>
        <v>0</v>
      </c>
      <c r="I41" s="71">
        <f>IF(ROW()&lt;DATA!$O$1+4,SUM(C41:H41)," ")</f>
        <v>0</v>
      </c>
    </row>
    <row r="42">
      <c r="A42" s="58" t="s">
        <v>204</v>
      </c>
      <c r="B42" s="62" t="s">
        <v>140</v>
      </c>
      <c r="C42" s="67">
        <f ca="1">IF(ROW()&lt;DATA!$O$1+4,SUM(OFFSET(INDIRECT("VSETKY_PODIELY!"&amp;SUBSTITUTE(ADDRESS(1,(ROW()-4)*3+2,4),"1","")&amp;"4"),0,0,1,3))," ")</f>
        <v>0</v>
      </c>
      <c r="D42" s="67">
        <f ca="1">IF(ROW()&lt;DATA!$O$1+4,SUM(OFFSET(INDIRECT("VSETKY_PODIELY!"&amp;SUBSTITUTE(ADDRESS(1,(ROW()-4)*3+2,4),"1","")&amp;"26"),0,0,1,3))," ")</f>
        <v>0</v>
      </c>
      <c r="E42" s="67">
        <f ca="1">IF(ROW()&lt;DATA!$O$1+4,SUM(OFFSET(INDIRECT("VSETKY_PODIELY!"&amp;SUBSTITUTE(ADDRESS(1,(ROW()-4)*3+2,4),"1","")&amp;"53"),0,0,1,3))," ")</f>
        <v>0</v>
      </c>
      <c r="F42" s="67">
        <f ca="1">IF(ROW()&lt;DATA!$O$1+4,SUM(OFFSET(INDIRECT("VSETKY_PODIELY!"&amp;SUBSTITUTE(ADDRESS(1,(ROW()-4)*3+2,4),"1","")&amp;"64"),0,0,1,3))," ")</f>
        <v>0</v>
      </c>
      <c r="G42" s="67">
        <f ca="1">IF(ROW()&lt;DATA!$O$1+4,SUM(OFFSET(INDIRECT("VSETKY_PODIELY!"&amp;SUBSTITUTE(ADDRESS(1,(ROW()-4)*3+2,4),"1","")&amp;"81"),0,0,1,3))," ")</f>
        <v>0</v>
      </c>
      <c r="H42" s="67">
        <f ca="1">IF(ROW()&lt;DATA!$O$1+4,SUM(OFFSET(INDIRECT("VSETKY_PODIELY!"&amp;SUBSTITUTE(ADDRESS(1,(ROW()-4)*3+2,4),"1","")&amp;"92"),0,0,1,3))," ")</f>
        <v>0</v>
      </c>
      <c r="I42" s="71">
        <f>IF(ROW()&lt;DATA!$O$1+4,SUM(C42:H42)," ")</f>
        <v>0</v>
      </c>
    </row>
    <row r="43">
      <c r="A43" s="58" t="s">
        <v>205</v>
      </c>
      <c r="B43" s="62" t="s">
        <v>141</v>
      </c>
      <c r="C43" s="67">
        <f ca="1">IF(ROW()&lt;DATA!$O$1+4,SUM(OFFSET(INDIRECT("VSETKY_PODIELY!"&amp;SUBSTITUTE(ADDRESS(1,(ROW()-4)*3+2,4),"1","")&amp;"4"),0,0,1,3))," ")</f>
        <v>0</v>
      </c>
      <c r="D43" s="67">
        <f ca="1">IF(ROW()&lt;DATA!$O$1+4,SUM(OFFSET(INDIRECT("VSETKY_PODIELY!"&amp;SUBSTITUTE(ADDRESS(1,(ROW()-4)*3+2,4),"1","")&amp;"26"),0,0,1,3))," ")</f>
        <v>0</v>
      </c>
      <c r="E43" s="67">
        <f ca="1">IF(ROW()&lt;DATA!$O$1+4,SUM(OFFSET(INDIRECT("VSETKY_PODIELY!"&amp;SUBSTITUTE(ADDRESS(1,(ROW()-4)*3+2,4),"1","")&amp;"53"),0,0,1,3))," ")</f>
        <v>0</v>
      </c>
      <c r="F43" s="67">
        <f ca="1">IF(ROW()&lt;DATA!$O$1+4,SUM(OFFSET(INDIRECT("VSETKY_PODIELY!"&amp;SUBSTITUTE(ADDRESS(1,(ROW()-4)*3+2,4),"1","")&amp;"64"),0,0,1,3))," ")</f>
        <v>0</v>
      </c>
      <c r="G43" s="67">
        <f ca="1">IF(ROW()&lt;DATA!$O$1+4,SUM(OFFSET(INDIRECT("VSETKY_PODIELY!"&amp;SUBSTITUTE(ADDRESS(1,(ROW()-4)*3+2,4),"1","")&amp;"81"),0,0,1,3))," ")</f>
        <v>0</v>
      </c>
      <c r="H43" s="67">
        <f ca="1">IF(ROW()&lt;DATA!$O$1+4,SUM(OFFSET(INDIRECT("VSETKY_PODIELY!"&amp;SUBSTITUTE(ADDRESS(1,(ROW()-4)*3+2,4),"1","")&amp;"92"),0,0,1,3))," ")</f>
        <v>0</v>
      </c>
      <c r="I43" s="71">
        <f>IF(ROW()&lt;DATA!$O$1+4,SUM(C43:H43)," ")</f>
        <v>0</v>
      </c>
    </row>
    <row r="44">
      <c r="A44" s="58" t="s">
        <v>206</v>
      </c>
      <c r="B44" s="62" t="s">
        <v>142</v>
      </c>
      <c r="C44" s="67">
        <f ca="1">IF(ROW()&lt;DATA!$O$1+4,SUM(OFFSET(INDIRECT("VSETKY_PODIELY!"&amp;SUBSTITUTE(ADDRESS(1,(ROW()-4)*3+2,4),"1","")&amp;"4"),0,0,1,3))," ")</f>
        <v>0</v>
      </c>
      <c r="D44" s="67">
        <f ca="1">IF(ROW()&lt;DATA!$O$1+4,SUM(OFFSET(INDIRECT("VSETKY_PODIELY!"&amp;SUBSTITUTE(ADDRESS(1,(ROW()-4)*3+2,4),"1","")&amp;"26"),0,0,1,3))," ")</f>
        <v>0</v>
      </c>
      <c r="E44" s="67">
        <f ca="1">IF(ROW()&lt;DATA!$O$1+4,SUM(OFFSET(INDIRECT("VSETKY_PODIELY!"&amp;SUBSTITUTE(ADDRESS(1,(ROW()-4)*3+2,4),"1","")&amp;"53"),0,0,1,3))," ")</f>
        <v>0</v>
      </c>
      <c r="F44" s="67">
        <f ca="1">IF(ROW()&lt;DATA!$O$1+4,SUM(OFFSET(INDIRECT("VSETKY_PODIELY!"&amp;SUBSTITUTE(ADDRESS(1,(ROW()-4)*3+2,4),"1","")&amp;"64"),0,0,1,3))," ")</f>
        <v>0</v>
      </c>
      <c r="G44" s="67">
        <f ca="1">IF(ROW()&lt;DATA!$O$1+4,SUM(OFFSET(INDIRECT("VSETKY_PODIELY!"&amp;SUBSTITUTE(ADDRESS(1,(ROW()-4)*3+2,4),"1","")&amp;"81"),0,0,1,3))," ")</f>
        <v>0</v>
      </c>
      <c r="H44" s="67">
        <f ca="1">IF(ROW()&lt;DATA!$O$1+4,SUM(OFFSET(INDIRECT("VSETKY_PODIELY!"&amp;SUBSTITUTE(ADDRESS(1,(ROW()-4)*3+2,4),"1","")&amp;"92"),0,0,1,3))," ")</f>
        <v>0</v>
      </c>
      <c r="I44" s="71">
        <f>IF(ROW()&lt;DATA!$O$1+4,SUM(C44:H44)," ")</f>
        <v>0</v>
      </c>
    </row>
    <row r="45">
      <c r="A45" s="58" t="s">
        <v>207</v>
      </c>
      <c r="B45" s="62" t="s">
        <v>143</v>
      </c>
      <c r="C45" s="67">
        <f ca="1">IF(ROW()&lt;DATA!$O$1+4,SUM(OFFSET(INDIRECT("VSETKY_PODIELY!"&amp;SUBSTITUTE(ADDRESS(1,(ROW()-4)*3+2,4),"1","")&amp;"4"),0,0,1,3))," ")</f>
        <v>25.643400000000003</v>
      </c>
      <c r="D45" s="67">
        <f ca="1">IF(ROW()&lt;DATA!$O$1+4,SUM(OFFSET(INDIRECT("VSETKY_PODIELY!"&amp;SUBSTITUTE(ADDRESS(1,(ROW()-4)*3+2,4),"1","")&amp;"26"),0,0,1,3))," ")</f>
        <v>2.3</v>
      </c>
      <c r="E45" s="67">
        <f ca="1">IF(ROW()&lt;DATA!$O$1+4,SUM(OFFSET(INDIRECT("VSETKY_PODIELY!"&amp;SUBSTITUTE(ADDRESS(1,(ROW()-4)*3+2,4),"1","")&amp;"53"),0,0,1,3))," ")</f>
        <v>0.5</v>
      </c>
      <c r="F45" s="67">
        <f ca="1">IF(ROW()&lt;DATA!$O$1+4,SUM(OFFSET(INDIRECT("VSETKY_PODIELY!"&amp;SUBSTITUTE(ADDRESS(1,(ROW()-4)*3+2,4),"1","")&amp;"64"),0,0,1,3))," ")</f>
        <v>0</v>
      </c>
      <c r="G45" s="67">
        <f ca="1">IF(ROW()&lt;DATA!$O$1+4,SUM(OFFSET(INDIRECT("VSETKY_PODIELY!"&amp;SUBSTITUTE(ADDRESS(1,(ROW()-4)*3+2,4),"1","")&amp;"81"),0,0,1,3))," ")</f>
        <v>0</v>
      </c>
      <c r="H45" s="67">
        <f ca="1">IF(ROW()&lt;DATA!$O$1+4,SUM(OFFSET(INDIRECT("VSETKY_PODIELY!"&amp;SUBSTITUTE(ADDRESS(1,(ROW()-4)*3+2,4),"1","")&amp;"92"),0,0,1,3))," ")</f>
        <v>0.33</v>
      </c>
      <c r="I45" s="71">
        <f>IF(ROW()&lt;DATA!$O$1+4,SUM(C45:H45)," ")</f>
        <v>28.773400000000003</v>
      </c>
    </row>
    <row r="46">
      <c r="B46" s="76" t="s">
        <v>208</v>
      </c>
      <c r="C46" s="80">
        <f>SUM(INDIRECT(ADDRESS(4,3)):INDIRECT(ADDRESS(45,3)))</f>
        <v>18485.43178999999</v>
      </c>
      <c r="D46" s="80">
        <f>SUM(INDIRECT(ADDRESS(4,4)):INDIRECT(ADDRESS(45,4)))</f>
        <v>5955.18918</v>
      </c>
      <c r="E46" s="80">
        <f>SUM(INDIRECT(ADDRESS(4,5)):INDIRECT(ADDRESS(45,5)))</f>
        <v>1208.8673099999998</v>
      </c>
      <c r="F46" s="80">
        <f>SUM(INDIRECT(ADDRESS(4,6)):INDIRECT(ADDRESS(45,6)))</f>
        <v>131.09557999999998</v>
      </c>
      <c r="G46" s="80">
        <f>SUM(INDIRECT(ADDRESS(4,7)):INDIRECT(ADDRESS(45,7)))</f>
        <v>281.39332</v>
      </c>
      <c r="H46" s="80">
        <f>SUM(INDIRECT(ADDRESS(4,8)):INDIRECT(ADDRESS(45,8)))</f>
        <v>1223.9558199999995</v>
      </c>
      <c r="I46" s="76">
        <f>SUM(INDIRECT(ADDRESS(4,9)):INDIRECT(ADDRESS(45,9)))</f>
        <v>27285.933</v>
      </c>
    </row>
    <row r="47">
      <c r="C47" s="11" t="str">
        <f ca="1">IF(ROW()&lt;DATA!$O$1+4,SUM(OFFSET(INDIRECT("VSETKY_PODIELY!"&amp;SUBSTITUTE(ADDRESS(1,(ROW()-4)*3+2,4),"1","")&amp;"4"),0,0,1,3))," ")</f>
        <v xml:space="preserve"> </v>
      </c>
      <c r="D47" s="11" t="str">
        <f ca="1">IF(ROW()&lt;DATA!$O$1+4,SUM(OFFSET(INDIRECT("VSETKY_PODIELY!"&amp;SUBSTITUTE(ADDRESS(1,(ROW()-4)*3+2,4),"1","")&amp;"26"),0,0,1,3))," ")</f>
        <v xml:space="preserve"> </v>
      </c>
      <c r="E47" s="11" t="str">
        <f ca="1">IF(ROW()&lt;DATA!$O$1+4,SUM(OFFSET(INDIRECT("VSETKY_PODIELY!"&amp;SUBSTITUTE(ADDRESS(1,(ROW()-4)*3+2,4),"1","")&amp;"53"),0,0,1,3))," ")</f>
        <v xml:space="preserve"> </v>
      </c>
      <c r="F47" s="11" t="str">
        <f ca="1">IF(ROW()&lt;DATA!$O$1+4,SUM(OFFSET(INDIRECT("VSETKY_PODIELY!"&amp;SUBSTITUTE(ADDRESS(1,(ROW()-4)*3+2,4),"1","")&amp;"64"),0,0,1,3))," ")</f>
        <v xml:space="preserve"> </v>
      </c>
      <c r="G47" s="11" t="str">
        <f ca="1">IF(ROW()&lt;DATA!$O$1+4,SUM(OFFSET(INDIRECT("VSETKY_PODIELY!"&amp;SUBSTITUTE(ADDRESS(1,(ROW()-4)*3+2,4),"1","")&amp;"81"),0,0,1,3))," ")</f>
        <v xml:space="preserve"> </v>
      </c>
      <c r="H47" s="11" t="str">
        <f ca="1">IF(ROW()&lt;DATA!$O$1+4,SUM(OFFSET(INDIRECT("VSETKY_PODIELY!"&amp;SUBSTITUTE(ADDRESS(1,(ROW()-4)*3+2,4),"1","")&amp;"92"),0,0,1,3))," ")</f>
        <v xml:space="preserve"> </v>
      </c>
      <c r="I47" s="11" t="str">
        <f>IF(ROW()&lt;DATA!$O$1+4,SUM(C47:H47)," ")</f>
        <v xml:space="preserve"> </v>
      </c>
    </row>
    <row r="48">
      <c r="C48" s="11" t="str">
        <f ca="1">IF(ROW()&lt;DATA!$O$1+4,SUM(OFFSET(INDIRECT("VSETKY_PODIELY!"&amp;SUBSTITUTE(ADDRESS(1,(ROW()-4)*3+2,4),"1","")&amp;"4"),0,0,1,3))," ")</f>
        <v xml:space="preserve"> </v>
      </c>
      <c r="D48" s="11" t="str">
        <f ca="1">IF(ROW()&lt;DATA!$O$1+4,SUM(OFFSET(INDIRECT("VSETKY_PODIELY!"&amp;SUBSTITUTE(ADDRESS(1,(ROW()-4)*3+2,4),"1","")&amp;"26"),0,0,1,3))," ")</f>
        <v xml:space="preserve"> </v>
      </c>
      <c r="E48" s="11" t="str">
        <f ca="1">IF(ROW()&lt;DATA!$O$1+4,SUM(OFFSET(INDIRECT("VSETKY_PODIELY!"&amp;SUBSTITUTE(ADDRESS(1,(ROW()-4)*3+2,4),"1","")&amp;"53"),0,0,1,3))," ")</f>
        <v xml:space="preserve"> </v>
      </c>
      <c r="F48" s="11" t="str">
        <f ca="1">IF(ROW()&lt;DATA!$O$1+4,SUM(OFFSET(INDIRECT("VSETKY_PODIELY!"&amp;SUBSTITUTE(ADDRESS(1,(ROW()-4)*3+2,4),"1","")&amp;"64"),0,0,1,3))," ")</f>
        <v xml:space="preserve"> </v>
      </c>
      <c r="G48" s="11" t="str">
        <f ca="1">IF(ROW()&lt;DATA!$O$1+4,SUM(OFFSET(INDIRECT("VSETKY_PODIELY!"&amp;SUBSTITUTE(ADDRESS(1,(ROW()-4)*3+2,4),"1","")&amp;"81"),0,0,1,3))," ")</f>
        <v xml:space="preserve"> </v>
      </c>
      <c r="H48" s="11" t="str">
        <f ca="1">IF(ROW()&lt;DATA!$O$1+4,SUM(OFFSET(INDIRECT("VSETKY_PODIELY!"&amp;SUBSTITUTE(ADDRESS(1,(ROW()-4)*3+2,4),"1","")&amp;"92"),0,0,1,3))," ")</f>
        <v xml:space="preserve"> </v>
      </c>
      <c r="I48" s="11" t="str">
        <f>IF(ROW()&lt;DATA!$O$1+4,SUM(C48:H48)," ")</f>
        <v xml:space="preserve"> </v>
      </c>
    </row>
    <row r="49">
      <c r="C49" s="11" t="str">
        <f ca="1">IF(ROW()&lt;DATA!$O$1+4,SUM(OFFSET(INDIRECT("VSETKY_PODIELY!"&amp;SUBSTITUTE(ADDRESS(1,(ROW()-4)*3+2,4),"1","")&amp;"4"),0,0,1,3))," ")</f>
        <v xml:space="preserve"> </v>
      </c>
      <c r="D49" s="11" t="str">
        <f ca="1">IF(ROW()&lt;DATA!$O$1+4,SUM(OFFSET(INDIRECT("VSETKY_PODIELY!"&amp;SUBSTITUTE(ADDRESS(1,(ROW()-4)*3+2,4),"1","")&amp;"26"),0,0,1,3))," ")</f>
        <v xml:space="preserve"> </v>
      </c>
      <c r="E49" s="11" t="str">
        <f ca="1">IF(ROW()&lt;DATA!$O$1+4,SUM(OFFSET(INDIRECT("VSETKY_PODIELY!"&amp;SUBSTITUTE(ADDRESS(1,(ROW()-4)*3+2,4),"1","")&amp;"53"),0,0,1,3))," ")</f>
        <v xml:space="preserve"> </v>
      </c>
      <c r="F49" s="11" t="str">
        <f ca="1">IF(ROW()&lt;DATA!$O$1+4,SUM(OFFSET(INDIRECT("VSETKY_PODIELY!"&amp;SUBSTITUTE(ADDRESS(1,(ROW()-4)*3+2,4),"1","")&amp;"64"),0,0,1,3))," ")</f>
        <v xml:space="preserve"> </v>
      </c>
      <c r="G49" s="11" t="str">
        <f ca="1">IF(ROW()&lt;DATA!$O$1+4,SUM(OFFSET(INDIRECT("VSETKY_PODIELY!"&amp;SUBSTITUTE(ADDRESS(1,(ROW()-4)*3+2,4),"1","")&amp;"81"),0,0,1,3))," ")</f>
        <v xml:space="preserve"> </v>
      </c>
      <c r="H49" s="11" t="str">
        <f ca="1">IF(ROW()&lt;DATA!$O$1+4,SUM(OFFSET(INDIRECT("VSETKY_PODIELY!"&amp;SUBSTITUTE(ADDRESS(1,(ROW()-4)*3+2,4),"1","")&amp;"92"),0,0,1,3))," ")</f>
        <v xml:space="preserve"> </v>
      </c>
      <c r="I49" s="11" t="str">
        <f>IF(ROW()&lt;DATA!$O$1+4,SUM(C49:H49)," ")</f>
        <v xml:space="preserve"> </v>
      </c>
    </row>
    <row r="50">
      <c r="C50" s="11" t="str">
        <f ca="1">IF(ROW()&lt;DATA!$O$1+4,SUM(OFFSET(INDIRECT("VSETKY_PODIELY!"&amp;SUBSTITUTE(ADDRESS(1,(ROW()-4)*3+2,4),"1","")&amp;"4"),0,0,1,3))," ")</f>
        <v xml:space="preserve"> </v>
      </c>
      <c r="D50" s="11" t="str">
        <f ca="1">IF(ROW()&lt;DATA!$O$1+4,SUM(OFFSET(INDIRECT("VSETKY_PODIELY!"&amp;SUBSTITUTE(ADDRESS(1,(ROW()-4)*3+2,4),"1","")&amp;"26"),0,0,1,3))," ")</f>
        <v xml:space="preserve"> </v>
      </c>
      <c r="E50" s="11" t="str">
        <f ca="1">IF(ROW()&lt;DATA!$O$1+4,SUM(OFFSET(INDIRECT("VSETKY_PODIELY!"&amp;SUBSTITUTE(ADDRESS(1,(ROW()-4)*3+2,4),"1","")&amp;"53"),0,0,1,3))," ")</f>
        <v xml:space="preserve"> </v>
      </c>
      <c r="F50" s="11" t="str">
        <f ca="1">IF(ROW()&lt;DATA!$O$1+4,SUM(OFFSET(INDIRECT("VSETKY_PODIELY!"&amp;SUBSTITUTE(ADDRESS(1,(ROW()-4)*3+2,4),"1","")&amp;"64"),0,0,1,3))," ")</f>
        <v xml:space="preserve"> </v>
      </c>
      <c r="G50" s="11" t="str">
        <f ca="1">IF(ROW()&lt;DATA!$O$1+4,SUM(OFFSET(INDIRECT("VSETKY_PODIELY!"&amp;SUBSTITUTE(ADDRESS(1,(ROW()-4)*3+2,4),"1","")&amp;"81"),0,0,1,3))," ")</f>
        <v xml:space="preserve"> </v>
      </c>
      <c r="H50" s="11" t="str">
        <f ca="1">IF(ROW()&lt;DATA!$O$1+4,SUM(OFFSET(INDIRECT("VSETKY_PODIELY!"&amp;SUBSTITUTE(ADDRESS(1,(ROW()-4)*3+2,4),"1","")&amp;"92"),0,0,1,3))," ")</f>
        <v xml:space="preserve"> </v>
      </c>
      <c r="I50" s="11" t="str">
        <f>IF(ROW()&lt;DATA!$O$1+4,SUM(C50:H50)," ")</f>
        <v xml:space="preserve"> </v>
      </c>
    </row>
    <row r="51">
      <c r="C51" s="11" t="str">
        <f ca="1">IF(ROW()&lt;DATA!$O$1+4,SUM(OFFSET(INDIRECT("VSETKY_PODIELY!"&amp;SUBSTITUTE(ADDRESS(1,(ROW()-4)*3+2,4),"1","")&amp;"4"),0,0,1,3))," ")</f>
        <v xml:space="preserve"> </v>
      </c>
      <c r="D51" s="11" t="str">
        <f ca="1">IF(ROW()&lt;DATA!$O$1+4,SUM(OFFSET(INDIRECT("VSETKY_PODIELY!"&amp;SUBSTITUTE(ADDRESS(1,(ROW()-4)*3+2,4),"1","")&amp;"26"),0,0,1,3))," ")</f>
        <v xml:space="preserve"> </v>
      </c>
      <c r="E51" s="11" t="str">
        <f ca="1">IF(ROW()&lt;DATA!$O$1+4,SUM(OFFSET(INDIRECT("VSETKY_PODIELY!"&amp;SUBSTITUTE(ADDRESS(1,(ROW()-4)*3+2,4),"1","")&amp;"53"),0,0,1,3))," ")</f>
        <v xml:space="preserve"> </v>
      </c>
      <c r="F51" s="11" t="str">
        <f ca="1">IF(ROW()&lt;DATA!$O$1+4,SUM(OFFSET(INDIRECT("VSETKY_PODIELY!"&amp;SUBSTITUTE(ADDRESS(1,(ROW()-4)*3+2,4),"1","")&amp;"64"),0,0,1,3))," ")</f>
        <v xml:space="preserve"> </v>
      </c>
      <c r="G51" s="11" t="str">
        <f ca="1">IF(ROW()&lt;DATA!$O$1+4,SUM(OFFSET(INDIRECT("VSETKY_PODIELY!"&amp;SUBSTITUTE(ADDRESS(1,(ROW()-4)*3+2,4),"1","")&amp;"81"),0,0,1,3))," ")</f>
        <v xml:space="preserve"> </v>
      </c>
      <c r="H51" s="11" t="str">
        <f ca="1">IF(ROW()&lt;DATA!$O$1+4,SUM(OFFSET(INDIRECT("VSETKY_PODIELY!"&amp;SUBSTITUTE(ADDRESS(1,(ROW()-4)*3+2,4),"1","")&amp;"92"),0,0,1,3))," ")</f>
        <v xml:space="preserve"> </v>
      </c>
      <c r="I51" s="11" t="str">
        <f>IF(ROW()&lt;DATA!$O$1+4,SUM(C51:H51)," ")</f>
        <v xml:space="preserve"> </v>
      </c>
    </row>
    <row r="52">
      <c r="C52" s="11" t="str">
        <f ca="1">IF(ROW()&lt;DATA!$O$1+4,SUM(OFFSET(INDIRECT("VSETKY_PODIELY!"&amp;SUBSTITUTE(ADDRESS(1,(ROW()-4)*3+2,4),"1","")&amp;"4"),0,0,1,3))," ")</f>
        <v xml:space="preserve"> </v>
      </c>
      <c r="D52" s="11" t="str">
        <f ca="1">IF(ROW()&lt;DATA!$O$1+4,SUM(OFFSET(INDIRECT("VSETKY_PODIELY!"&amp;SUBSTITUTE(ADDRESS(1,(ROW()-4)*3+2,4),"1","")&amp;"26"),0,0,1,3))," ")</f>
        <v xml:space="preserve"> </v>
      </c>
      <c r="E52" s="11" t="str">
        <f ca="1">IF(ROW()&lt;DATA!$O$1+4,SUM(OFFSET(INDIRECT("VSETKY_PODIELY!"&amp;SUBSTITUTE(ADDRESS(1,(ROW()-4)*3+2,4),"1","")&amp;"53"),0,0,1,3))," ")</f>
        <v xml:space="preserve"> </v>
      </c>
      <c r="F52" s="11" t="str">
        <f ca="1">IF(ROW()&lt;DATA!$O$1+4,SUM(OFFSET(INDIRECT("VSETKY_PODIELY!"&amp;SUBSTITUTE(ADDRESS(1,(ROW()-4)*3+2,4),"1","")&amp;"64"),0,0,1,3))," ")</f>
        <v xml:space="preserve"> </v>
      </c>
      <c r="G52" s="11" t="str">
        <f ca="1">IF(ROW()&lt;DATA!$O$1+4,SUM(OFFSET(INDIRECT("VSETKY_PODIELY!"&amp;SUBSTITUTE(ADDRESS(1,(ROW()-4)*3+2,4),"1","")&amp;"81"),0,0,1,3))," ")</f>
        <v xml:space="preserve"> </v>
      </c>
      <c r="H52" s="11" t="str">
        <f ca="1">IF(ROW()&lt;DATA!$O$1+4,SUM(OFFSET(INDIRECT("VSETKY_PODIELY!"&amp;SUBSTITUTE(ADDRESS(1,(ROW()-4)*3+2,4),"1","")&amp;"92"),0,0,1,3))," ")</f>
        <v xml:space="preserve"> </v>
      </c>
      <c r="I52" s="11" t="str">
        <f>IF(ROW()&lt;DATA!$O$1+4,SUM(C52:H52)," ")</f>
        <v xml:space="preserve"> </v>
      </c>
    </row>
    <row r="53">
      <c r="C53" s="11" t="str">
        <f ca="1">IF(ROW()&lt;DATA!$O$1+4,SUM(OFFSET(INDIRECT("VSETKY_PODIELY!"&amp;SUBSTITUTE(ADDRESS(1,(ROW()-4)*3+2,4),"1","")&amp;"4"),0,0,1,3))," ")</f>
        <v xml:space="preserve"> </v>
      </c>
      <c r="D53" s="11" t="str">
        <f ca="1">IF(ROW()&lt;DATA!$O$1+4,SUM(OFFSET(INDIRECT("VSETKY_PODIELY!"&amp;SUBSTITUTE(ADDRESS(1,(ROW()-4)*3+2,4),"1","")&amp;"26"),0,0,1,3))," ")</f>
        <v xml:space="preserve"> </v>
      </c>
      <c r="E53" s="11" t="str">
        <f ca="1">IF(ROW()&lt;DATA!$O$1+4,SUM(OFFSET(INDIRECT("VSETKY_PODIELY!"&amp;SUBSTITUTE(ADDRESS(1,(ROW()-4)*3+2,4),"1","")&amp;"53"),0,0,1,3))," ")</f>
        <v xml:space="preserve"> </v>
      </c>
      <c r="F53" s="11" t="str">
        <f ca="1">IF(ROW()&lt;DATA!$O$1+4,SUM(OFFSET(INDIRECT("VSETKY_PODIELY!"&amp;SUBSTITUTE(ADDRESS(1,(ROW()-4)*3+2,4),"1","")&amp;"64"),0,0,1,3))," ")</f>
        <v xml:space="preserve"> </v>
      </c>
      <c r="G53" s="11" t="str">
        <f ca="1">IF(ROW()&lt;DATA!$O$1+4,SUM(OFFSET(INDIRECT("VSETKY_PODIELY!"&amp;SUBSTITUTE(ADDRESS(1,(ROW()-4)*3+2,4),"1","")&amp;"81"),0,0,1,3))," ")</f>
        <v xml:space="preserve"> </v>
      </c>
      <c r="H53" s="11" t="str">
        <f ca="1">IF(ROW()&lt;DATA!$O$1+4,SUM(OFFSET(INDIRECT("VSETKY_PODIELY!"&amp;SUBSTITUTE(ADDRESS(1,(ROW()-4)*3+2,4),"1","")&amp;"92"),0,0,1,3))," ")</f>
        <v xml:space="preserve"> </v>
      </c>
      <c r="I53" s="11" t="str">
        <f>IF(ROW()&lt;DATA!$O$1+4,SUM(C53:H53)," ")</f>
        <v xml:space="preserve"> </v>
      </c>
    </row>
    <row r="54">
      <c r="C54" s="11" t="str">
        <f ca="1">IF(ROW()&lt;DATA!$O$1+4,SUM(OFFSET(INDIRECT("VSETKY_PODIELY!"&amp;SUBSTITUTE(ADDRESS(1,(ROW()-4)*3+2,4),"1","")&amp;"4"),0,0,1,3))," ")</f>
        <v xml:space="preserve"> </v>
      </c>
      <c r="D54" s="11" t="str">
        <f ca="1">IF(ROW()&lt;DATA!$O$1+4,SUM(OFFSET(INDIRECT("VSETKY_PODIELY!"&amp;SUBSTITUTE(ADDRESS(1,(ROW()-4)*3+2,4),"1","")&amp;"26"),0,0,1,3))," ")</f>
        <v xml:space="preserve"> </v>
      </c>
      <c r="E54" s="11" t="str">
        <f ca="1">IF(ROW()&lt;DATA!$O$1+4,SUM(OFFSET(INDIRECT("VSETKY_PODIELY!"&amp;SUBSTITUTE(ADDRESS(1,(ROW()-4)*3+2,4),"1","")&amp;"53"),0,0,1,3))," ")</f>
        <v xml:space="preserve"> </v>
      </c>
      <c r="F54" s="11" t="str">
        <f ca="1">IF(ROW()&lt;DATA!$O$1+4,SUM(OFFSET(INDIRECT("VSETKY_PODIELY!"&amp;SUBSTITUTE(ADDRESS(1,(ROW()-4)*3+2,4),"1","")&amp;"64"),0,0,1,3))," ")</f>
        <v xml:space="preserve"> </v>
      </c>
      <c r="G54" s="11" t="str">
        <f ca="1">IF(ROW()&lt;DATA!$O$1+4,SUM(OFFSET(INDIRECT("VSETKY_PODIELY!"&amp;SUBSTITUTE(ADDRESS(1,(ROW()-4)*3+2,4),"1","")&amp;"81"),0,0,1,3))," ")</f>
        <v xml:space="preserve"> </v>
      </c>
      <c r="H54" s="11" t="str">
        <f ca="1">IF(ROW()&lt;DATA!$O$1+4,SUM(OFFSET(INDIRECT("VSETKY_PODIELY!"&amp;SUBSTITUTE(ADDRESS(1,(ROW()-4)*3+2,4),"1","")&amp;"92"),0,0,1,3))," ")</f>
        <v xml:space="preserve"> </v>
      </c>
      <c r="I54" s="11" t="str">
        <f>IF(ROW()&lt;DATA!$O$1+4,SUM(C54:H54)," ")</f>
        <v xml:space="preserve"> </v>
      </c>
    </row>
    <row r="55">
      <c r="C55" s="11" t="str">
        <f ca="1">IF(ROW()&lt;DATA!$O$1+4,SUM(OFFSET(INDIRECT("VSETKY_PODIELY!"&amp;SUBSTITUTE(ADDRESS(1,(ROW()-4)*3+2,4),"1","")&amp;"4"),0,0,1,3))," ")</f>
        <v xml:space="preserve"> </v>
      </c>
      <c r="D55" s="11" t="str">
        <f ca="1">IF(ROW()&lt;DATA!$O$1+4,SUM(OFFSET(INDIRECT("VSETKY_PODIELY!"&amp;SUBSTITUTE(ADDRESS(1,(ROW()-4)*3+2,4),"1","")&amp;"26"),0,0,1,3))," ")</f>
        <v xml:space="preserve"> </v>
      </c>
      <c r="E55" s="11" t="str">
        <f ca="1">IF(ROW()&lt;DATA!$O$1+4,SUM(OFFSET(INDIRECT("VSETKY_PODIELY!"&amp;SUBSTITUTE(ADDRESS(1,(ROW()-4)*3+2,4),"1","")&amp;"53"),0,0,1,3))," ")</f>
        <v xml:space="preserve"> </v>
      </c>
      <c r="F55" s="11" t="str">
        <f ca="1">IF(ROW()&lt;DATA!$O$1+4,SUM(OFFSET(INDIRECT("VSETKY_PODIELY!"&amp;SUBSTITUTE(ADDRESS(1,(ROW()-4)*3+2,4),"1","")&amp;"64"),0,0,1,3))," ")</f>
        <v xml:space="preserve"> </v>
      </c>
      <c r="G55" s="11" t="str">
        <f ca="1">IF(ROW()&lt;DATA!$O$1+4,SUM(OFFSET(INDIRECT("VSETKY_PODIELY!"&amp;SUBSTITUTE(ADDRESS(1,(ROW()-4)*3+2,4),"1","")&amp;"81"),0,0,1,3))," ")</f>
        <v xml:space="preserve"> </v>
      </c>
      <c r="H55" s="11" t="str">
        <f ca="1">IF(ROW()&lt;DATA!$O$1+4,SUM(OFFSET(INDIRECT("VSETKY_PODIELY!"&amp;SUBSTITUTE(ADDRESS(1,(ROW()-4)*3+2,4),"1","")&amp;"92"),0,0,1,3))," ")</f>
        <v xml:space="preserve"> </v>
      </c>
      <c r="I55" s="11" t="str">
        <f>IF(ROW()&lt;DATA!$O$1+4,SUM(C55:H55)," ")</f>
        <v xml:space="preserve"> </v>
      </c>
    </row>
    <row r="56">
      <c r="C56" s="11" t="str">
        <f ca="1">IF(ROW()&lt;DATA!$O$1+4,SUM(OFFSET(INDIRECT("VSETKY_PODIELY!"&amp;SUBSTITUTE(ADDRESS(1,(ROW()-4)*3+2,4),"1","")&amp;"4"),0,0,1,3))," ")</f>
        <v xml:space="preserve"> </v>
      </c>
      <c r="D56" s="11" t="str">
        <f ca="1">IF(ROW()&lt;DATA!$O$1+4,SUM(OFFSET(INDIRECT("VSETKY_PODIELY!"&amp;SUBSTITUTE(ADDRESS(1,(ROW()-4)*3+2,4),"1","")&amp;"26"),0,0,1,3))," ")</f>
        <v xml:space="preserve"> </v>
      </c>
      <c r="E56" s="11" t="str">
        <f ca="1">IF(ROW()&lt;DATA!$O$1+4,SUM(OFFSET(INDIRECT("VSETKY_PODIELY!"&amp;SUBSTITUTE(ADDRESS(1,(ROW()-4)*3+2,4),"1","")&amp;"53"),0,0,1,3))," ")</f>
        <v xml:space="preserve"> </v>
      </c>
      <c r="F56" s="11" t="str">
        <f ca="1">IF(ROW()&lt;DATA!$O$1+4,SUM(OFFSET(INDIRECT("VSETKY_PODIELY!"&amp;SUBSTITUTE(ADDRESS(1,(ROW()-4)*3+2,4),"1","")&amp;"64"),0,0,1,3))," ")</f>
        <v xml:space="preserve"> </v>
      </c>
      <c r="G56" s="11" t="str">
        <f ca="1">IF(ROW()&lt;DATA!$O$1+4,SUM(OFFSET(INDIRECT("VSETKY_PODIELY!"&amp;SUBSTITUTE(ADDRESS(1,(ROW()-4)*3+2,4),"1","")&amp;"81"),0,0,1,3))," ")</f>
        <v xml:space="preserve"> </v>
      </c>
      <c r="H56" s="11" t="str">
        <f ca="1">IF(ROW()&lt;DATA!$O$1+4,SUM(OFFSET(INDIRECT("VSETKY_PODIELY!"&amp;SUBSTITUTE(ADDRESS(1,(ROW()-4)*3+2,4),"1","")&amp;"92"),0,0,1,3))," ")</f>
        <v xml:space="preserve"> </v>
      </c>
      <c r="I56" s="11" t="str">
        <f>IF(ROW()&lt;DATA!$O$1+4,SUM(C56:H56)," ")</f>
        <v xml:space="preserve"> </v>
      </c>
    </row>
    <row r="57">
      <c r="C57" s="11" t="str">
        <f ca="1">IF(ROW()&lt;DATA!$O$1+4,SUM(OFFSET(INDIRECT("VSETKY_PODIELY!"&amp;SUBSTITUTE(ADDRESS(1,(ROW()-4)*3+2,4),"1","")&amp;"4"),0,0,1,3))," ")</f>
        <v xml:space="preserve"> </v>
      </c>
      <c r="D57" s="11" t="str">
        <f ca="1">IF(ROW()&lt;DATA!$O$1+4,SUM(OFFSET(INDIRECT("VSETKY_PODIELY!"&amp;SUBSTITUTE(ADDRESS(1,(ROW()-4)*3+2,4),"1","")&amp;"26"),0,0,1,3))," ")</f>
        <v xml:space="preserve"> </v>
      </c>
      <c r="E57" s="11" t="str">
        <f ca="1">IF(ROW()&lt;DATA!$O$1+4,SUM(OFFSET(INDIRECT("VSETKY_PODIELY!"&amp;SUBSTITUTE(ADDRESS(1,(ROW()-4)*3+2,4),"1","")&amp;"53"),0,0,1,3))," ")</f>
        <v xml:space="preserve"> </v>
      </c>
      <c r="F57" s="11" t="str">
        <f ca="1">IF(ROW()&lt;DATA!$O$1+4,SUM(OFFSET(INDIRECT("VSETKY_PODIELY!"&amp;SUBSTITUTE(ADDRESS(1,(ROW()-4)*3+2,4),"1","")&amp;"64"),0,0,1,3))," ")</f>
        <v xml:space="preserve"> </v>
      </c>
      <c r="G57" s="11" t="str">
        <f ca="1">IF(ROW()&lt;DATA!$O$1+4,SUM(OFFSET(INDIRECT("VSETKY_PODIELY!"&amp;SUBSTITUTE(ADDRESS(1,(ROW()-4)*3+2,4),"1","")&amp;"81"),0,0,1,3))," ")</f>
        <v xml:space="preserve"> </v>
      </c>
      <c r="H57" s="11" t="str">
        <f ca="1">IF(ROW()&lt;DATA!$O$1+4,SUM(OFFSET(INDIRECT("VSETKY_PODIELY!"&amp;SUBSTITUTE(ADDRESS(1,(ROW()-4)*3+2,4),"1","")&amp;"92"),0,0,1,3))," ")</f>
        <v xml:space="preserve"> </v>
      </c>
      <c r="I57" s="11" t="str">
        <f>IF(ROW()&lt;DATA!$O$1+4,SUM(C57:H57)," ")</f>
        <v xml:space="preserve"> </v>
      </c>
    </row>
    <row r="58">
      <c r="C58" s="11" t="str">
        <f ca="1">IF(ROW()&lt;DATA!$O$1+4,SUM(OFFSET(INDIRECT("VSETKY_PODIELY!"&amp;SUBSTITUTE(ADDRESS(1,(ROW()-4)*3+2,4),"1","")&amp;"4"),0,0,1,3))," ")</f>
        <v xml:space="preserve"> </v>
      </c>
      <c r="D58" s="11" t="str">
        <f ca="1">IF(ROW()&lt;DATA!$O$1+4,SUM(OFFSET(INDIRECT("VSETKY_PODIELY!"&amp;SUBSTITUTE(ADDRESS(1,(ROW()-4)*3+2,4),"1","")&amp;"26"),0,0,1,3))," ")</f>
        <v xml:space="preserve"> </v>
      </c>
      <c r="E58" s="11" t="str">
        <f ca="1">IF(ROW()&lt;DATA!$O$1+4,SUM(OFFSET(INDIRECT("VSETKY_PODIELY!"&amp;SUBSTITUTE(ADDRESS(1,(ROW()-4)*3+2,4),"1","")&amp;"53"),0,0,1,3))," ")</f>
        <v xml:space="preserve"> </v>
      </c>
      <c r="F58" s="11" t="str">
        <f ca="1">IF(ROW()&lt;DATA!$O$1+4,SUM(OFFSET(INDIRECT("VSETKY_PODIELY!"&amp;SUBSTITUTE(ADDRESS(1,(ROW()-4)*3+2,4),"1","")&amp;"64"),0,0,1,3))," ")</f>
        <v xml:space="preserve"> </v>
      </c>
      <c r="G58" s="11" t="str">
        <f ca="1">IF(ROW()&lt;DATA!$O$1+4,SUM(OFFSET(INDIRECT("VSETKY_PODIELY!"&amp;SUBSTITUTE(ADDRESS(1,(ROW()-4)*3+2,4),"1","")&amp;"81"),0,0,1,3))," ")</f>
        <v xml:space="preserve"> </v>
      </c>
      <c r="H58" s="11" t="str">
        <f ca="1">IF(ROW()&lt;DATA!$O$1+4,SUM(OFFSET(INDIRECT("VSETKY_PODIELY!"&amp;SUBSTITUTE(ADDRESS(1,(ROW()-4)*3+2,4),"1","")&amp;"92"),0,0,1,3))," ")</f>
        <v xml:space="preserve"> </v>
      </c>
      <c r="I58" s="11" t="str">
        <f>IF(ROW()&lt;DATA!$O$1+4,SUM(C58:H58)," ")</f>
        <v xml:space="preserve"> </v>
      </c>
    </row>
    <row r="59">
      <c r="C59" s="11" t="str">
        <f ca="1">IF(ROW()&lt;DATA!$O$1+4,SUM(OFFSET(INDIRECT("VSETKY_PODIELY!"&amp;SUBSTITUTE(ADDRESS(1,(ROW()-4)*3+2,4),"1","")&amp;"4"),0,0,1,3))," ")</f>
        <v xml:space="preserve"> </v>
      </c>
      <c r="D59" s="11" t="str">
        <f ca="1">IF(ROW()&lt;DATA!$O$1+4,SUM(OFFSET(INDIRECT("VSETKY_PODIELY!"&amp;SUBSTITUTE(ADDRESS(1,(ROW()-4)*3+2,4),"1","")&amp;"26"),0,0,1,3))," ")</f>
        <v xml:space="preserve"> </v>
      </c>
      <c r="E59" s="11" t="str">
        <f ca="1">IF(ROW()&lt;DATA!$O$1+4,SUM(OFFSET(INDIRECT("VSETKY_PODIELY!"&amp;SUBSTITUTE(ADDRESS(1,(ROW()-4)*3+2,4),"1","")&amp;"53"),0,0,1,3))," ")</f>
        <v xml:space="preserve"> </v>
      </c>
      <c r="F59" s="11" t="str">
        <f ca="1">IF(ROW()&lt;DATA!$O$1+4,SUM(OFFSET(INDIRECT("VSETKY_PODIELY!"&amp;SUBSTITUTE(ADDRESS(1,(ROW()-4)*3+2,4),"1","")&amp;"64"),0,0,1,3))," ")</f>
        <v xml:space="preserve"> </v>
      </c>
      <c r="G59" s="11" t="str">
        <f ca="1">IF(ROW()&lt;DATA!$O$1+4,SUM(OFFSET(INDIRECT("VSETKY_PODIELY!"&amp;SUBSTITUTE(ADDRESS(1,(ROW()-4)*3+2,4),"1","")&amp;"81"),0,0,1,3))," ")</f>
        <v xml:space="preserve"> </v>
      </c>
      <c r="H59" s="11" t="str">
        <f ca="1">IF(ROW()&lt;DATA!$O$1+4,SUM(OFFSET(INDIRECT("VSETKY_PODIELY!"&amp;SUBSTITUTE(ADDRESS(1,(ROW()-4)*3+2,4),"1","")&amp;"92"),0,0,1,3))," ")</f>
        <v xml:space="preserve"> </v>
      </c>
      <c r="I59" s="11" t="str">
        <f>IF(ROW()&lt;DATA!$O$1+4,SUM(C59:H59)," ")</f>
        <v xml:space="preserve"> </v>
      </c>
    </row>
    <row r="60">
      <c r="C60" s="11" t="str">
        <f ca="1">IF(ROW()&lt;DATA!$O$1+4,SUM(OFFSET(INDIRECT("VSETKY_PODIELY!"&amp;SUBSTITUTE(ADDRESS(1,(ROW()-4)*3+2,4),"1","")&amp;"4"),0,0,1,3))," ")</f>
        <v xml:space="preserve"> </v>
      </c>
      <c r="D60" s="11" t="str">
        <f ca="1">IF(ROW()&lt;DATA!$O$1+4,SUM(OFFSET(INDIRECT("VSETKY_PODIELY!"&amp;SUBSTITUTE(ADDRESS(1,(ROW()-4)*3+2,4),"1","")&amp;"26"),0,0,1,3))," ")</f>
        <v xml:space="preserve"> </v>
      </c>
      <c r="E60" s="11" t="str">
        <f ca="1">IF(ROW()&lt;DATA!$O$1+4,SUM(OFFSET(INDIRECT("VSETKY_PODIELY!"&amp;SUBSTITUTE(ADDRESS(1,(ROW()-4)*3+2,4),"1","")&amp;"53"),0,0,1,3))," ")</f>
        <v xml:space="preserve"> </v>
      </c>
      <c r="F60" s="11" t="str">
        <f ca="1">IF(ROW()&lt;DATA!$O$1+4,SUM(OFFSET(INDIRECT("VSETKY_PODIELY!"&amp;SUBSTITUTE(ADDRESS(1,(ROW()-4)*3+2,4),"1","")&amp;"64"),0,0,1,3))," ")</f>
        <v xml:space="preserve"> </v>
      </c>
      <c r="G60" s="11" t="str">
        <f ca="1">IF(ROW()&lt;DATA!$O$1+4,SUM(OFFSET(INDIRECT("VSETKY_PODIELY!"&amp;SUBSTITUTE(ADDRESS(1,(ROW()-4)*3+2,4),"1","")&amp;"81"),0,0,1,3))," ")</f>
        <v xml:space="preserve"> </v>
      </c>
      <c r="H60" s="11" t="str">
        <f ca="1">IF(ROW()&lt;DATA!$O$1+4,SUM(OFFSET(INDIRECT("VSETKY_PODIELY!"&amp;SUBSTITUTE(ADDRESS(1,(ROW()-4)*3+2,4),"1","")&amp;"92"),0,0,1,3))," ")</f>
        <v xml:space="preserve"> </v>
      </c>
      <c r="I60" s="11" t="str">
        <f>IF(ROW()&lt;DATA!$O$1+4,SUM(C60:H60)," ")</f>
        <v xml:space="preserve"> </v>
      </c>
    </row>
    <row r="61">
      <c r="C61" s="11" t="str">
        <f ca="1">IF(ROW()&lt;DATA!$O$1+4,SUM(OFFSET(INDIRECT("VSETKY_PODIELY!"&amp;SUBSTITUTE(ADDRESS(1,(ROW()-4)*3+2,4),"1","")&amp;"4"),0,0,1,3))," ")</f>
        <v xml:space="preserve"> </v>
      </c>
      <c r="D61" s="11" t="str">
        <f ca="1">IF(ROW()&lt;DATA!$O$1+4,SUM(OFFSET(INDIRECT("VSETKY_PODIELY!"&amp;SUBSTITUTE(ADDRESS(1,(ROW()-4)*3+2,4),"1","")&amp;"26"),0,0,1,3))," ")</f>
        <v xml:space="preserve"> </v>
      </c>
      <c r="E61" s="11" t="str">
        <f ca="1">IF(ROW()&lt;DATA!$O$1+4,SUM(OFFSET(INDIRECT("VSETKY_PODIELY!"&amp;SUBSTITUTE(ADDRESS(1,(ROW()-4)*3+2,4),"1","")&amp;"53"),0,0,1,3))," ")</f>
        <v xml:space="preserve"> </v>
      </c>
      <c r="F61" s="11" t="str">
        <f ca="1">IF(ROW()&lt;DATA!$O$1+4,SUM(OFFSET(INDIRECT("VSETKY_PODIELY!"&amp;SUBSTITUTE(ADDRESS(1,(ROW()-4)*3+2,4),"1","")&amp;"64"),0,0,1,3))," ")</f>
        <v xml:space="preserve"> </v>
      </c>
      <c r="G61" s="11" t="str">
        <f ca="1">IF(ROW()&lt;DATA!$O$1+4,SUM(OFFSET(INDIRECT("VSETKY_PODIELY!"&amp;SUBSTITUTE(ADDRESS(1,(ROW()-4)*3+2,4),"1","")&amp;"81"),0,0,1,3))," ")</f>
        <v xml:space="preserve"> </v>
      </c>
      <c r="H61" s="11" t="str">
        <f ca="1">IF(ROW()&lt;DATA!$O$1+4,SUM(OFFSET(INDIRECT("VSETKY_PODIELY!"&amp;SUBSTITUTE(ADDRESS(1,(ROW()-4)*3+2,4),"1","")&amp;"92"),0,0,1,3))," ")</f>
        <v xml:space="preserve"> </v>
      </c>
      <c r="I61" s="11" t="str">
        <f>IF(ROW()&lt;DATA!$O$1+4,SUM(C61:H61)," ")</f>
        <v xml:space="preserve"> </v>
      </c>
    </row>
    <row r="62">
      <c r="C62" s="11" t="str">
        <f ca="1">IF(ROW()&lt;DATA!$O$1+4,SUM(OFFSET(INDIRECT("VSETKY_PODIELY!"&amp;SUBSTITUTE(ADDRESS(1,(ROW()-4)*3+2,4),"1","")&amp;"4"),0,0,1,3))," ")</f>
        <v xml:space="preserve"> </v>
      </c>
      <c r="D62" s="11" t="str">
        <f ca="1">IF(ROW()&lt;DATA!$O$1+4,SUM(OFFSET(INDIRECT("VSETKY_PODIELY!"&amp;SUBSTITUTE(ADDRESS(1,(ROW()-4)*3+2,4),"1","")&amp;"26"),0,0,1,3))," ")</f>
        <v xml:space="preserve"> </v>
      </c>
      <c r="E62" s="11" t="str">
        <f ca="1">IF(ROW()&lt;DATA!$O$1+4,SUM(OFFSET(INDIRECT("VSETKY_PODIELY!"&amp;SUBSTITUTE(ADDRESS(1,(ROW()-4)*3+2,4),"1","")&amp;"53"),0,0,1,3))," ")</f>
        <v xml:space="preserve"> </v>
      </c>
      <c r="F62" s="11" t="str">
        <f ca="1">IF(ROW()&lt;DATA!$O$1+4,SUM(OFFSET(INDIRECT("VSETKY_PODIELY!"&amp;SUBSTITUTE(ADDRESS(1,(ROW()-4)*3+2,4),"1","")&amp;"64"),0,0,1,3))," ")</f>
        <v xml:space="preserve"> </v>
      </c>
      <c r="G62" s="11" t="str">
        <f ca="1">IF(ROW()&lt;DATA!$O$1+4,SUM(OFFSET(INDIRECT("VSETKY_PODIELY!"&amp;SUBSTITUTE(ADDRESS(1,(ROW()-4)*3+2,4),"1","")&amp;"81"),0,0,1,3))," ")</f>
        <v xml:space="preserve"> </v>
      </c>
      <c r="H62" s="11" t="str">
        <f ca="1">IF(ROW()&lt;DATA!$O$1+4,SUM(OFFSET(INDIRECT("VSETKY_PODIELY!"&amp;SUBSTITUTE(ADDRESS(1,(ROW()-4)*3+2,4),"1","")&amp;"92"),0,0,1,3))," ")</f>
        <v xml:space="preserve"> </v>
      </c>
      <c r="I62" s="11" t="str">
        <f>IF(ROW()&lt;DATA!$O$1+4,SUM(C62:H62)," ")</f>
        <v xml:space="preserve"> </v>
      </c>
    </row>
    <row r="63">
      <c r="C63" s="11" t="str">
        <f ca="1">IF(ROW()&lt;DATA!$O$1+4,SUM(OFFSET(INDIRECT("VSETKY_PODIELY!"&amp;SUBSTITUTE(ADDRESS(1,(ROW()-4)*3+2,4),"1","")&amp;"4"),0,0,1,3))," ")</f>
        <v xml:space="preserve"> </v>
      </c>
      <c r="D63" s="11" t="str">
        <f ca="1">IF(ROW()&lt;DATA!$O$1+4,SUM(OFFSET(INDIRECT("VSETKY_PODIELY!"&amp;SUBSTITUTE(ADDRESS(1,(ROW()-4)*3+2,4),"1","")&amp;"26"),0,0,1,3))," ")</f>
        <v xml:space="preserve"> </v>
      </c>
      <c r="E63" s="11" t="str">
        <f ca="1">IF(ROW()&lt;DATA!$O$1+4,SUM(OFFSET(INDIRECT("VSETKY_PODIELY!"&amp;SUBSTITUTE(ADDRESS(1,(ROW()-4)*3+2,4),"1","")&amp;"53"),0,0,1,3))," ")</f>
        <v xml:space="preserve"> </v>
      </c>
      <c r="F63" s="11" t="str">
        <f ca="1">IF(ROW()&lt;DATA!$O$1+4,SUM(OFFSET(INDIRECT("VSETKY_PODIELY!"&amp;SUBSTITUTE(ADDRESS(1,(ROW()-4)*3+2,4),"1","")&amp;"64"),0,0,1,3))," ")</f>
        <v xml:space="preserve"> </v>
      </c>
      <c r="G63" s="11" t="str">
        <f ca="1">IF(ROW()&lt;DATA!$O$1+4,SUM(OFFSET(INDIRECT("VSETKY_PODIELY!"&amp;SUBSTITUTE(ADDRESS(1,(ROW()-4)*3+2,4),"1","")&amp;"81"),0,0,1,3))," ")</f>
        <v xml:space="preserve"> </v>
      </c>
      <c r="H63" s="11" t="str">
        <f ca="1">IF(ROW()&lt;DATA!$O$1+4,SUM(OFFSET(INDIRECT("VSETKY_PODIELY!"&amp;SUBSTITUTE(ADDRESS(1,(ROW()-4)*3+2,4),"1","")&amp;"92"),0,0,1,3))," ")</f>
        <v xml:space="preserve"> </v>
      </c>
      <c r="I63" s="11" t="str">
        <f>IF(ROW()&lt;DATA!$O$1+4,SUM(C63:H63)," ")</f>
        <v xml:space="preserve"> </v>
      </c>
    </row>
    <row r="64">
      <c r="C64" s="11" t="str">
        <f ca="1">IF(ROW()&lt;DATA!$O$1+4,SUM(OFFSET(INDIRECT("VSETKY_PODIELY!"&amp;SUBSTITUTE(ADDRESS(1,(ROW()-4)*3+2,4),"1","")&amp;"4"),0,0,1,3))," ")</f>
        <v xml:space="preserve"> </v>
      </c>
      <c r="D64" s="11" t="str">
        <f ca="1">IF(ROW()&lt;DATA!$O$1+4,SUM(OFFSET(INDIRECT("VSETKY_PODIELY!"&amp;SUBSTITUTE(ADDRESS(1,(ROW()-4)*3+2,4),"1","")&amp;"26"),0,0,1,3))," ")</f>
        <v xml:space="preserve"> </v>
      </c>
      <c r="E64" s="11" t="str">
        <f ca="1">IF(ROW()&lt;DATA!$O$1+4,SUM(OFFSET(INDIRECT("VSETKY_PODIELY!"&amp;SUBSTITUTE(ADDRESS(1,(ROW()-4)*3+2,4),"1","")&amp;"53"),0,0,1,3))," ")</f>
        <v xml:space="preserve"> </v>
      </c>
      <c r="F64" s="11" t="str">
        <f ca="1">IF(ROW()&lt;DATA!$O$1+4,SUM(OFFSET(INDIRECT("VSETKY_PODIELY!"&amp;SUBSTITUTE(ADDRESS(1,(ROW()-4)*3+2,4),"1","")&amp;"64"),0,0,1,3))," ")</f>
        <v xml:space="preserve"> </v>
      </c>
      <c r="G64" s="11" t="str">
        <f ca="1">IF(ROW()&lt;DATA!$O$1+4,SUM(OFFSET(INDIRECT("VSETKY_PODIELY!"&amp;SUBSTITUTE(ADDRESS(1,(ROW()-4)*3+2,4),"1","")&amp;"81"),0,0,1,3))," ")</f>
        <v xml:space="preserve"> </v>
      </c>
      <c r="H64" s="11" t="str">
        <f ca="1">IF(ROW()&lt;DATA!$O$1+4,SUM(OFFSET(INDIRECT("VSETKY_PODIELY!"&amp;SUBSTITUTE(ADDRESS(1,(ROW()-4)*3+2,4),"1","")&amp;"92"),0,0,1,3))," ")</f>
        <v xml:space="preserve"> </v>
      </c>
      <c r="I64" s="11" t="str">
        <f>IF(ROW()&lt;DATA!$O$1+4,SUM(C64:H64)," ")</f>
        <v xml:space="preserve"> </v>
      </c>
    </row>
    <row r="65">
      <c r="C65" s="11" t="str">
        <f ca="1">IF(ROW()&lt;DATA!$O$1+4,SUM(OFFSET(INDIRECT("VSETKY_PODIELY!"&amp;SUBSTITUTE(ADDRESS(1,(ROW()-4)*3+2,4),"1","")&amp;"4"),0,0,1,3))," ")</f>
        <v xml:space="preserve"> </v>
      </c>
      <c r="D65" s="11" t="str">
        <f ca="1">IF(ROW()&lt;DATA!$O$1+4,SUM(OFFSET(INDIRECT("VSETKY_PODIELY!"&amp;SUBSTITUTE(ADDRESS(1,(ROW()-4)*3+2,4),"1","")&amp;"26"),0,0,1,3))," ")</f>
        <v xml:space="preserve"> </v>
      </c>
      <c r="E65" s="11" t="str">
        <f ca="1">IF(ROW()&lt;DATA!$O$1+4,SUM(OFFSET(INDIRECT("VSETKY_PODIELY!"&amp;SUBSTITUTE(ADDRESS(1,(ROW()-4)*3+2,4),"1","")&amp;"53"),0,0,1,3))," ")</f>
        <v xml:space="preserve"> </v>
      </c>
      <c r="F65" s="11" t="str">
        <f ca="1">IF(ROW()&lt;DATA!$O$1+4,SUM(OFFSET(INDIRECT("VSETKY_PODIELY!"&amp;SUBSTITUTE(ADDRESS(1,(ROW()-4)*3+2,4),"1","")&amp;"64"),0,0,1,3))," ")</f>
        <v xml:space="preserve"> </v>
      </c>
      <c r="G65" s="11" t="str">
        <f ca="1">IF(ROW()&lt;DATA!$O$1+4,SUM(OFFSET(INDIRECT("VSETKY_PODIELY!"&amp;SUBSTITUTE(ADDRESS(1,(ROW()-4)*3+2,4),"1","")&amp;"81"),0,0,1,3))," ")</f>
        <v xml:space="preserve"> </v>
      </c>
      <c r="H65" s="11" t="str">
        <f ca="1">IF(ROW()&lt;DATA!$O$1+4,SUM(OFFSET(INDIRECT("VSETKY_PODIELY!"&amp;SUBSTITUTE(ADDRESS(1,(ROW()-4)*3+2,4),"1","")&amp;"92"),0,0,1,3))," ")</f>
        <v xml:space="preserve"> </v>
      </c>
      <c r="I65" s="11" t="str">
        <f>IF(ROW()&lt;DATA!$O$1+4,SUM(C65:H65)," ")</f>
        <v xml:space="preserve"> </v>
      </c>
    </row>
    <row r="66">
      <c r="C66" s="11" t="str">
        <f ca="1">IF(ROW()&lt;DATA!$O$1+4,SUM(OFFSET(INDIRECT("VSETKY_PODIELY!"&amp;SUBSTITUTE(ADDRESS(1,(ROW()-4)*3+2,4),"1","")&amp;"4"),0,0,1,3))," ")</f>
        <v xml:space="preserve"> </v>
      </c>
      <c r="D66" s="11" t="str">
        <f ca="1">IF(ROW()&lt;DATA!$O$1+4,SUM(OFFSET(INDIRECT("VSETKY_PODIELY!"&amp;SUBSTITUTE(ADDRESS(1,(ROW()-4)*3+2,4),"1","")&amp;"26"),0,0,1,3))," ")</f>
        <v xml:space="preserve"> </v>
      </c>
      <c r="E66" s="11" t="str">
        <f ca="1">IF(ROW()&lt;DATA!$O$1+4,SUM(OFFSET(INDIRECT("VSETKY_PODIELY!"&amp;SUBSTITUTE(ADDRESS(1,(ROW()-4)*3+2,4),"1","")&amp;"53"),0,0,1,3))," ")</f>
        <v xml:space="preserve"> </v>
      </c>
      <c r="F66" s="11" t="str">
        <f ca="1">IF(ROW()&lt;DATA!$O$1+4,SUM(OFFSET(INDIRECT("VSETKY_PODIELY!"&amp;SUBSTITUTE(ADDRESS(1,(ROW()-4)*3+2,4),"1","")&amp;"64"),0,0,1,3))," ")</f>
        <v xml:space="preserve"> </v>
      </c>
      <c r="G66" s="11" t="str">
        <f ca="1">IF(ROW()&lt;DATA!$O$1+4,SUM(OFFSET(INDIRECT("VSETKY_PODIELY!"&amp;SUBSTITUTE(ADDRESS(1,(ROW()-4)*3+2,4),"1","")&amp;"81"),0,0,1,3))," ")</f>
        <v xml:space="preserve"> </v>
      </c>
      <c r="H66" s="11" t="str">
        <f ca="1">IF(ROW()&lt;DATA!$O$1+4,SUM(OFFSET(INDIRECT("VSETKY_PODIELY!"&amp;SUBSTITUTE(ADDRESS(1,(ROW()-4)*3+2,4),"1","")&amp;"92"),0,0,1,3))," ")</f>
        <v xml:space="preserve"> </v>
      </c>
      <c r="I66" s="11" t="str">
        <f>IF(ROW()&lt;DATA!$O$1+4,SUM(C66:H66)," ")</f>
        <v xml:space="preserve"> </v>
      </c>
    </row>
    <row r="67">
      <c r="C67" s="11" t="str">
        <f ca="1">IF(ROW()&lt;DATA!$O$1+4,SUM(OFFSET(INDIRECT("VSETKY_PODIELY!"&amp;SUBSTITUTE(ADDRESS(1,(ROW()-4)*3+2,4),"1","")&amp;"4"),0,0,1,3))," ")</f>
        <v xml:space="preserve"> </v>
      </c>
      <c r="D67" s="11" t="str">
        <f ca="1">IF(ROW()&lt;DATA!$O$1+4,SUM(OFFSET(INDIRECT("VSETKY_PODIELY!"&amp;SUBSTITUTE(ADDRESS(1,(ROW()-4)*3+2,4),"1","")&amp;"26"),0,0,1,3))," ")</f>
        <v xml:space="preserve"> </v>
      </c>
      <c r="E67" s="11" t="str">
        <f ca="1">IF(ROW()&lt;DATA!$O$1+4,SUM(OFFSET(INDIRECT("VSETKY_PODIELY!"&amp;SUBSTITUTE(ADDRESS(1,(ROW()-4)*3+2,4),"1","")&amp;"53"),0,0,1,3))," ")</f>
        <v xml:space="preserve"> </v>
      </c>
      <c r="F67" s="11" t="str">
        <f ca="1">IF(ROW()&lt;DATA!$O$1+4,SUM(OFFSET(INDIRECT("VSETKY_PODIELY!"&amp;SUBSTITUTE(ADDRESS(1,(ROW()-4)*3+2,4),"1","")&amp;"64"),0,0,1,3))," ")</f>
        <v xml:space="preserve"> </v>
      </c>
      <c r="G67" s="11" t="str">
        <f ca="1">IF(ROW()&lt;DATA!$O$1+4,SUM(OFFSET(INDIRECT("VSETKY_PODIELY!"&amp;SUBSTITUTE(ADDRESS(1,(ROW()-4)*3+2,4),"1","")&amp;"81"),0,0,1,3))," ")</f>
        <v xml:space="preserve"> </v>
      </c>
      <c r="H67" s="11" t="str">
        <f ca="1">IF(ROW()&lt;DATA!$O$1+4,SUM(OFFSET(INDIRECT("VSETKY_PODIELY!"&amp;SUBSTITUTE(ADDRESS(1,(ROW()-4)*3+2,4),"1","")&amp;"92"),0,0,1,3))," ")</f>
        <v xml:space="preserve"> </v>
      </c>
      <c r="I67" s="11" t="str">
        <f>IF(ROW()&lt;DATA!$O$1+4,SUM(C67:H67)," ")</f>
        <v xml:space="preserve"> </v>
      </c>
    </row>
    <row r="68">
      <c r="C68" s="11" t="str">
        <f ca="1">IF(ROW()&lt;DATA!$O$1+4,SUM(OFFSET(INDIRECT("VSETKY_PODIELY!"&amp;SUBSTITUTE(ADDRESS(1,(ROW()-4)*3+2,4),"1","")&amp;"4"),0,0,1,3))," ")</f>
        <v xml:space="preserve"> </v>
      </c>
      <c r="D68" s="11" t="str">
        <f ca="1">IF(ROW()&lt;DATA!$O$1+4,SUM(OFFSET(INDIRECT("VSETKY_PODIELY!"&amp;SUBSTITUTE(ADDRESS(1,(ROW()-4)*3+2,4),"1","")&amp;"26"),0,0,1,3))," ")</f>
        <v xml:space="preserve"> </v>
      </c>
      <c r="E68" s="11" t="str">
        <f ca="1">IF(ROW()&lt;DATA!$O$1+4,SUM(OFFSET(INDIRECT("VSETKY_PODIELY!"&amp;SUBSTITUTE(ADDRESS(1,(ROW()-4)*3+2,4),"1","")&amp;"53"),0,0,1,3))," ")</f>
        <v xml:space="preserve"> </v>
      </c>
      <c r="F68" s="11" t="str">
        <f ca="1">IF(ROW()&lt;DATA!$O$1+4,SUM(OFFSET(INDIRECT("VSETKY_PODIELY!"&amp;SUBSTITUTE(ADDRESS(1,(ROW()-4)*3+2,4),"1","")&amp;"64"),0,0,1,3))," ")</f>
        <v xml:space="preserve"> </v>
      </c>
      <c r="G68" s="11" t="str">
        <f ca="1">IF(ROW()&lt;DATA!$O$1+4,SUM(OFFSET(INDIRECT("VSETKY_PODIELY!"&amp;SUBSTITUTE(ADDRESS(1,(ROW()-4)*3+2,4),"1","")&amp;"81"),0,0,1,3))," ")</f>
        <v xml:space="preserve"> </v>
      </c>
      <c r="H68" s="11" t="str">
        <f ca="1">IF(ROW()&lt;DATA!$O$1+4,SUM(OFFSET(INDIRECT("VSETKY_PODIELY!"&amp;SUBSTITUTE(ADDRESS(1,(ROW()-4)*3+2,4),"1","")&amp;"92"),0,0,1,3))," ")</f>
        <v xml:space="preserve"> </v>
      </c>
      <c r="I68" s="11" t="str">
        <f>IF(ROW()&lt;DATA!$O$1+4,SUM(C68:H68)," ")</f>
        <v xml:space="preserve"> </v>
      </c>
    </row>
    <row r="69">
      <c r="C69" s="11" t="str">
        <f ca="1">IF(ROW()&lt;DATA!$O$1+4,SUM(OFFSET(INDIRECT("VSETKY_PODIELY!"&amp;SUBSTITUTE(ADDRESS(1,(ROW()-4)*3+2,4),"1","")&amp;"4"),0,0,1,3))," ")</f>
        <v xml:space="preserve"> </v>
      </c>
      <c r="D69" s="11" t="str">
        <f ca="1">IF(ROW()&lt;DATA!$O$1+4,SUM(OFFSET(INDIRECT("VSETKY_PODIELY!"&amp;SUBSTITUTE(ADDRESS(1,(ROW()-4)*3+2,4),"1","")&amp;"26"),0,0,1,3))," ")</f>
        <v xml:space="preserve"> </v>
      </c>
      <c r="E69" s="11" t="str">
        <f ca="1">IF(ROW()&lt;DATA!$O$1+4,SUM(OFFSET(INDIRECT("VSETKY_PODIELY!"&amp;SUBSTITUTE(ADDRESS(1,(ROW()-4)*3+2,4),"1","")&amp;"53"),0,0,1,3))," ")</f>
        <v xml:space="preserve"> </v>
      </c>
      <c r="F69" s="11" t="str">
        <f ca="1">IF(ROW()&lt;DATA!$O$1+4,SUM(OFFSET(INDIRECT("VSETKY_PODIELY!"&amp;SUBSTITUTE(ADDRESS(1,(ROW()-4)*3+2,4),"1","")&amp;"64"),0,0,1,3))," ")</f>
        <v xml:space="preserve"> </v>
      </c>
      <c r="G69" s="11" t="str">
        <f ca="1">IF(ROW()&lt;DATA!$O$1+4,SUM(OFFSET(INDIRECT("VSETKY_PODIELY!"&amp;SUBSTITUTE(ADDRESS(1,(ROW()-4)*3+2,4),"1","")&amp;"81"),0,0,1,3))," ")</f>
        <v xml:space="preserve"> </v>
      </c>
      <c r="H69" s="11" t="str">
        <f ca="1">IF(ROW()&lt;DATA!$O$1+4,SUM(OFFSET(INDIRECT("VSETKY_PODIELY!"&amp;SUBSTITUTE(ADDRESS(1,(ROW()-4)*3+2,4),"1","")&amp;"92"),0,0,1,3))," ")</f>
        <v xml:space="preserve"> </v>
      </c>
      <c r="I69" s="11" t="str">
        <f>IF(ROW()&lt;DATA!$O$1+4,SUM(C69:H69)," ")</f>
        <v xml:space="preserve"> </v>
      </c>
    </row>
    <row r="70">
      <c r="C70" s="11" t="str">
        <f ca="1">IF(ROW()&lt;DATA!$O$1+4,SUM(OFFSET(INDIRECT("VSETKY_PODIELY!"&amp;SUBSTITUTE(ADDRESS(1,(ROW()-4)*3+2,4),"1","")&amp;"4"),0,0,1,3))," ")</f>
        <v xml:space="preserve"> </v>
      </c>
      <c r="D70" s="11" t="str">
        <f ca="1">IF(ROW()&lt;DATA!$O$1+4,SUM(OFFSET(INDIRECT("VSETKY_PODIELY!"&amp;SUBSTITUTE(ADDRESS(1,(ROW()-4)*3+2,4),"1","")&amp;"26"),0,0,1,3))," ")</f>
        <v xml:space="preserve"> </v>
      </c>
      <c r="E70" s="11" t="str">
        <f ca="1">IF(ROW()&lt;DATA!$O$1+4,SUM(OFFSET(INDIRECT("VSETKY_PODIELY!"&amp;SUBSTITUTE(ADDRESS(1,(ROW()-4)*3+2,4),"1","")&amp;"53"),0,0,1,3))," ")</f>
        <v xml:space="preserve"> </v>
      </c>
      <c r="F70" s="11" t="str">
        <f ca="1">IF(ROW()&lt;DATA!$O$1+4,SUM(OFFSET(INDIRECT("VSETKY_PODIELY!"&amp;SUBSTITUTE(ADDRESS(1,(ROW()-4)*3+2,4),"1","")&amp;"64"),0,0,1,3))," ")</f>
        <v xml:space="preserve"> </v>
      </c>
      <c r="G70" s="11" t="str">
        <f ca="1">IF(ROW()&lt;DATA!$O$1+4,SUM(OFFSET(INDIRECT("VSETKY_PODIELY!"&amp;SUBSTITUTE(ADDRESS(1,(ROW()-4)*3+2,4),"1","")&amp;"81"),0,0,1,3))," ")</f>
        <v xml:space="preserve"> </v>
      </c>
      <c r="H70" s="11" t="str">
        <f ca="1">IF(ROW()&lt;DATA!$O$1+4,SUM(OFFSET(INDIRECT("VSETKY_PODIELY!"&amp;SUBSTITUTE(ADDRESS(1,(ROW()-4)*3+2,4),"1","")&amp;"92"),0,0,1,3))," ")</f>
        <v xml:space="preserve"> </v>
      </c>
      <c r="I70" s="11" t="str">
        <f>IF(ROW()&lt;DATA!$O$1+4,SUM(C70:H70)," ")</f>
        <v xml:space="preserve"> </v>
      </c>
    </row>
    <row r="71">
      <c r="C71" s="11" t="str">
        <f ca="1">IF(ROW()&lt;DATA!$O$1+4,SUM(OFFSET(INDIRECT("VSETKY_PODIELY!"&amp;SUBSTITUTE(ADDRESS(1,(ROW()-4)*3+2,4),"1","")&amp;"4"),0,0,1,3))," ")</f>
        <v xml:space="preserve"> </v>
      </c>
      <c r="D71" s="11" t="str">
        <f ca="1">IF(ROW()&lt;DATA!$O$1+4,SUM(OFFSET(INDIRECT("VSETKY_PODIELY!"&amp;SUBSTITUTE(ADDRESS(1,(ROW()-4)*3+2,4),"1","")&amp;"26"),0,0,1,3))," ")</f>
        <v xml:space="preserve"> </v>
      </c>
      <c r="E71" s="11" t="str">
        <f ca="1">IF(ROW()&lt;DATA!$O$1+4,SUM(OFFSET(INDIRECT("VSETKY_PODIELY!"&amp;SUBSTITUTE(ADDRESS(1,(ROW()-4)*3+2,4),"1","")&amp;"53"),0,0,1,3))," ")</f>
        <v xml:space="preserve"> </v>
      </c>
      <c r="F71" s="11" t="str">
        <f ca="1">IF(ROW()&lt;DATA!$O$1+4,SUM(OFFSET(INDIRECT("VSETKY_PODIELY!"&amp;SUBSTITUTE(ADDRESS(1,(ROW()-4)*3+2,4),"1","")&amp;"64"),0,0,1,3))," ")</f>
        <v xml:space="preserve"> </v>
      </c>
      <c r="G71" s="11" t="str">
        <f ca="1">IF(ROW()&lt;DATA!$O$1+4,SUM(OFFSET(INDIRECT("VSETKY_PODIELY!"&amp;SUBSTITUTE(ADDRESS(1,(ROW()-4)*3+2,4),"1","")&amp;"81"),0,0,1,3))," ")</f>
        <v xml:space="preserve"> </v>
      </c>
      <c r="H71" s="11" t="str">
        <f ca="1">IF(ROW()&lt;DATA!$O$1+4,SUM(OFFSET(INDIRECT("VSETKY_PODIELY!"&amp;SUBSTITUTE(ADDRESS(1,(ROW()-4)*3+2,4),"1","")&amp;"92"),0,0,1,3))," ")</f>
        <v xml:space="preserve"> </v>
      </c>
      <c r="I71" s="11" t="str">
        <f>IF(ROW()&lt;DATA!$O$1+4,SUM(C71:H71)," ")</f>
        <v xml:space="preserve"> </v>
      </c>
    </row>
    <row r="72">
      <c r="C72" s="11" t="str">
        <f ca="1">IF(ROW()&lt;DATA!$O$1+4,SUM(OFFSET(INDIRECT("VSETKY_PODIELY!"&amp;SUBSTITUTE(ADDRESS(1,(ROW()-4)*3+2,4),"1","")&amp;"4"),0,0,1,3))," ")</f>
        <v xml:space="preserve"> </v>
      </c>
      <c r="D72" s="11" t="str">
        <f ca="1">IF(ROW()&lt;DATA!$O$1+4,SUM(OFFSET(INDIRECT("VSETKY_PODIELY!"&amp;SUBSTITUTE(ADDRESS(1,(ROW()-4)*3+2,4),"1","")&amp;"26"),0,0,1,3))," ")</f>
        <v xml:space="preserve"> </v>
      </c>
      <c r="E72" s="11" t="str">
        <f ca="1">IF(ROW()&lt;DATA!$O$1+4,SUM(OFFSET(INDIRECT("VSETKY_PODIELY!"&amp;SUBSTITUTE(ADDRESS(1,(ROW()-4)*3+2,4),"1","")&amp;"53"),0,0,1,3))," ")</f>
        <v xml:space="preserve"> </v>
      </c>
      <c r="F72" s="11" t="str">
        <f ca="1">IF(ROW()&lt;DATA!$O$1+4,SUM(OFFSET(INDIRECT("VSETKY_PODIELY!"&amp;SUBSTITUTE(ADDRESS(1,(ROW()-4)*3+2,4),"1","")&amp;"64"),0,0,1,3))," ")</f>
        <v xml:space="preserve"> </v>
      </c>
      <c r="G72" s="11" t="str">
        <f ca="1">IF(ROW()&lt;DATA!$O$1+4,SUM(OFFSET(INDIRECT("VSETKY_PODIELY!"&amp;SUBSTITUTE(ADDRESS(1,(ROW()-4)*3+2,4),"1","")&amp;"81"),0,0,1,3))," ")</f>
        <v xml:space="preserve"> </v>
      </c>
      <c r="H72" s="11" t="str">
        <f ca="1">IF(ROW()&lt;DATA!$O$1+4,SUM(OFFSET(INDIRECT("VSETKY_PODIELY!"&amp;SUBSTITUTE(ADDRESS(1,(ROW()-4)*3+2,4),"1","")&amp;"92"),0,0,1,3))," ")</f>
        <v xml:space="preserve"> </v>
      </c>
      <c r="I72" s="11" t="str">
        <f>IF(ROW()&lt;DATA!$O$1+4,SUM(C72:H72)," ")</f>
        <v xml:space="preserve"> </v>
      </c>
    </row>
    <row r="73">
      <c r="C73" s="11" t="str">
        <f ca="1">IF(ROW()&lt;DATA!$O$1+4,SUM(OFFSET(INDIRECT("VSETKY_PODIELY!"&amp;SUBSTITUTE(ADDRESS(1,(ROW()-4)*3+2,4),"1","")&amp;"4"),0,0,1,3))," ")</f>
        <v xml:space="preserve"> </v>
      </c>
      <c r="D73" s="11" t="str">
        <f ca="1">IF(ROW()&lt;DATA!$O$1+4,SUM(OFFSET(INDIRECT("VSETKY_PODIELY!"&amp;SUBSTITUTE(ADDRESS(1,(ROW()-4)*3+2,4),"1","")&amp;"26"),0,0,1,3))," ")</f>
        <v xml:space="preserve"> </v>
      </c>
      <c r="E73" s="11" t="str">
        <f ca="1">IF(ROW()&lt;DATA!$O$1+4,SUM(OFFSET(INDIRECT("VSETKY_PODIELY!"&amp;SUBSTITUTE(ADDRESS(1,(ROW()-4)*3+2,4),"1","")&amp;"53"),0,0,1,3))," ")</f>
        <v xml:space="preserve"> </v>
      </c>
      <c r="F73" s="11" t="str">
        <f ca="1">IF(ROW()&lt;DATA!$O$1+4,SUM(OFFSET(INDIRECT("VSETKY_PODIELY!"&amp;SUBSTITUTE(ADDRESS(1,(ROW()-4)*3+2,4),"1","")&amp;"64"),0,0,1,3))," ")</f>
        <v xml:space="preserve"> </v>
      </c>
      <c r="G73" s="11" t="str">
        <f ca="1">IF(ROW()&lt;DATA!$O$1+4,SUM(OFFSET(INDIRECT("VSETKY_PODIELY!"&amp;SUBSTITUTE(ADDRESS(1,(ROW()-4)*3+2,4),"1","")&amp;"81"),0,0,1,3))," ")</f>
        <v xml:space="preserve"> </v>
      </c>
      <c r="H73" s="11" t="str">
        <f ca="1">IF(ROW()&lt;DATA!$O$1+4,SUM(OFFSET(INDIRECT("VSETKY_PODIELY!"&amp;SUBSTITUTE(ADDRESS(1,(ROW()-4)*3+2,4),"1","")&amp;"92"),0,0,1,3))," ")</f>
        <v xml:space="preserve"> </v>
      </c>
      <c r="I73" s="11" t="str">
        <f>IF(ROW()&lt;DATA!$O$1+4,SUM(C73:H73)," ")</f>
        <v xml:space="preserve"> </v>
      </c>
    </row>
    <row r="74">
      <c r="C74" s="11" t="str">
        <f ca="1">IF(ROW()&lt;DATA!$O$1+4,SUM(OFFSET(INDIRECT("VSETKY_PODIELY!"&amp;SUBSTITUTE(ADDRESS(1,(ROW()-4)*3+2,4),"1","")&amp;"4"),0,0,1,3))," ")</f>
        <v xml:space="preserve"> </v>
      </c>
      <c r="D74" s="11" t="str">
        <f ca="1">IF(ROW()&lt;DATA!$O$1+4,SUM(OFFSET(INDIRECT("VSETKY_PODIELY!"&amp;SUBSTITUTE(ADDRESS(1,(ROW()-4)*3+2,4),"1","")&amp;"26"),0,0,1,3))," ")</f>
        <v xml:space="preserve"> </v>
      </c>
      <c r="E74" s="11" t="str">
        <f ca="1">IF(ROW()&lt;DATA!$O$1+4,SUM(OFFSET(INDIRECT("VSETKY_PODIELY!"&amp;SUBSTITUTE(ADDRESS(1,(ROW()-4)*3+2,4),"1","")&amp;"53"),0,0,1,3))," ")</f>
        <v xml:space="preserve"> </v>
      </c>
      <c r="F74" s="11" t="str">
        <f ca="1">IF(ROW()&lt;DATA!$O$1+4,SUM(OFFSET(INDIRECT("VSETKY_PODIELY!"&amp;SUBSTITUTE(ADDRESS(1,(ROW()-4)*3+2,4),"1","")&amp;"64"),0,0,1,3))," ")</f>
        <v xml:space="preserve"> </v>
      </c>
      <c r="G74" s="11" t="str">
        <f ca="1">IF(ROW()&lt;DATA!$O$1+4,SUM(OFFSET(INDIRECT("VSETKY_PODIELY!"&amp;SUBSTITUTE(ADDRESS(1,(ROW()-4)*3+2,4),"1","")&amp;"81"),0,0,1,3))," ")</f>
        <v xml:space="preserve"> </v>
      </c>
      <c r="H74" s="11" t="str">
        <f ca="1">IF(ROW()&lt;DATA!$O$1+4,SUM(OFFSET(INDIRECT("VSETKY_PODIELY!"&amp;SUBSTITUTE(ADDRESS(1,(ROW()-4)*3+2,4),"1","")&amp;"92"),0,0,1,3))," ")</f>
        <v xml:space="preserve"> </v>
      </c>
      <c r="I74" s="11" t="str">
        <f>IF(ROW()&lt;DATA!$O$1+4,SUM(C74:H74)," ")</f>
        <v xml:space="preserve"> </v>
      </c>
    </row>
    <row r="75">
      <c r="C75" s="11" t="str">
        <f ca="1">IF(ROW()&lt;DATA!$O$1+4,SUM(OFFSET(INDIRECT("VSETKY_PODIELY!"&amp;SUBSTITUTE(ADDRESS(1,(ROW()-4)*3+2,4),"1","")&amp;"4"),0,0,1,3))," ")</f>
        <v xml:space="preserve"> </v>
      </c>
      <c r="D75" s="11" t="str">
        <f ca="1">IF(ROW()&lt;DATA!$O$1+4,SUM(OFFSET(INDIRECT("VSETKY_PODIELY!"&amp;SUBSTITUTE(ADDRESS(1,(ROW()-4)*3+2,4),"1","")&amp;"26"),0,0,1,3))," ")</f>
        <v xml:space="preserve"> </v>
      </c>
      <c r="E75" s="11" t="str">
        <f ca="1">IF(ROW()&lt;DATA!$O$1+4,SUM(OFFSET(INDIRECT("VSETKY_PODIELY!"&amp;SUBSTITUTE(ADDRESS(1,(ROW()-4)*3+2,4),"1","")&amp;"53"),0,0,1,3))," ")</f>
        <v xml:space="preserve"> </v>
      </c>
      <c r="F75" s="11" t="str">
        <f ca="1">IF(ROW()&lt;DATA!$O$1+4,SUM(OFFSET(INDIRECT("VSETKY_PODIELY!"&amp;SUBSTITUTE(ADDRESS(1,(ROW()-4)*3+2,4),"1","")&amp;"64"),0,0,1,3))," ")</f>
        <v xml:space="preserve"> </v>
      </c>
      <c r="G75" s="11" t="str">
        <f ca="1">IF(ROW()&lt;DATA!$O$1+4,SUM(OFFSET(INDIRECT("VSETKY_PODIELY!"&amp;SUBSTITUTE(ADDRESS(1,(ROW()-4)*3+2,4),"1","")&amp;"81"),0,0,1,3))," ")</f>
        <v xml:space="preserve"> </v>
      </c>
      <c r="H75" s="11" t="str">
        <f ca="1">IF(ROW()&lt;DATA!$O$1+4,SUM(OFFSET(INDIRECT("VSETKY_PODIELY!"&amp;SUBSTITUTE(ADDRESS(1,(ROW()-4)*3+2,4),"1","")&amp;"92"),0,0,1,3))," ")</f>
        <v xml:space="preserve"> </v>
      </c>
      <c r="I75" s="11" t="str">
        <f>IF(ROW()&lt;DATA!$O$1+4,SUM(C75:H75)," ")</f>
        <v xml:space="preserve"> </v>
      </c>
    </row>
    <row r="76">
      <c r="C76" s="11" t="str">
        <f ca="1">IF(ROW()&lt;DATA!$O$1+4,SUM(OFFSET(INDIRECT("VSETKY_PODIELY!"&amp;SUBSTITUTE(ADDRESS(1,(ROW()-4)*3+2,4),"1","")&amp;"4"),0,0,1,3))," ")</f>
        <v xml:space="preserve"> </v>
      </c>
      <c r="D76" s="11" t="str">
        <f ca="1">IF(ROW()&lt;DATA!$O$1+4,SUM(OFFSET(INDIRECT("VSETKY_PODIELY!"&amp;SUBSTITUTE(ADDRESS(1,(ROW()-4)*3+2,4),"1","")&amp;"26"),0,0,1,3))," ")</f>
        <v xml:space="preserve"> </v>
      </c>
      <c r="E76" s="11" t="str">
        <f ca="1">IF(ROW()&lt;DATA!$O$1+4,SUM(OFFSET(INDIRECT("VSETKY_PODIELY!"&amp;SUBSTITUTE(ADDRESS(1,(ROW()-4)*3+2,4),"1","")&amp;"53"),0,0,1,3))," ")</f>
        <v xml:space="preserve"> </v>
      </c>
      <c r="F76" s="11" t="str">
        <f ca="1">IF(ROW()&lt;DATA!$O$1+4,SUM(OFFSET(INDIRECT("VSETKY_PODIELY!"&amp;SUBSTITUTE(ADDRESS(1,(ROW()-4)*3+2,4),"1","")&amp;"64"),0,0,1,3))," ")</f>
        <v xml:space="preserve"> </v>
      </c>
      <c r="G76" s="11" t="str">
        <f ca="1">IF(ROW()&lt;DATA!$O$1+4,SUM(OFFSET(INDIRECT("VSETKY_PODIELY!"&amp;SUBSTITUTE(ADDRESS(1,(ROW()-4)*3+2,4),"1","")&amp;"81"),0,0,1,3))," ")</f>
        <v xml:space="preserve"> </v>
      </c>
      <c r="H76" s="11" t="str">
        <f ca="1">IF(ROW()&lt;DATA!$O$1+4,SUM(OFFSET(INDIRECT("VSETKY_PODIELY!"&amp;SUBSTITUTE(ADDRESS(1,(ROW()-4)*3+2,4),"1","")&amp;"92"),0,0,1,3))," ")</f>
        <v xml:space="preserve"> </v>
      </c>
      <c r="I76" s="11" t="str">
        <f>IF(ROW()&lt;DATA!$O$1+4,SUM(C76:H76)," ")</f>
        <v xml:space="preserve"> </v>
      </c>
    </row>
    <row r="77">
      <c r="C77" s="11" t="str">
        <f ca="1">IF(ROW()&lt;DATA!$O$1+4,SUM(OFFSET(INDIRECT("VSETKY_PODIELY!"&amp;SUBSTITUTE(ADDRESS(1,(ROW()-4)*3+2,4),"1","")&amp;"4"),0,0,1,3))," ")</f>
        <v xml:space="preserve"> </v>
      </c>
      <c r="D77" s="11" t="str">
        <f ca="1">IF(ROW()&lt;DATA!$O$1+4,SUM(OFFSET(INDIRECT("VSETKY_PODIELY!"&amp;SUBSTITUTE(ADDRESS(1,(ROW()-4)*3+2,4),"1","")&amp;"26"),0,0,1,3))," ")</f>
        <v xml:space="preserve"> </v>
      </c>
      <c r="E77" s="11" t="str">
        <f ca="1">IF(ROW()&lt;DATA!$O$1+4,SUM(OFFSET(INDIRECT("VSETKY_PODIELY!"&amp;SUBSTITUTE(ADDRESS(1,(ROW()-4)*3+2,4),"1","")&amp;"53"),0,0,1,3))," ")</f>
        <v xml:space="preserve"> </v>
      </c>
      <c r="F77" s="11" t="str">
        <f ca="1">IF(ROW()&lt;DATA!$O$1+4,SUM(OFFSET(INDIRECT("VSETKY_PODIELY!"&amp;SUBSTITUTE(ADDRESS(1,(ROW()-4)*3+2,4),"1","")&amp;"64"),0,0,1,3))," ")</f>
        <v xml:space="preserve"> </v>
      </c>
      <c r="G77" s="11" t="str">
        <f ca="1">IF(ROW()&lt;DATA!$O$1+4,SUM(OFFSET(INDIRECT("VSETKY_PODIELY!"&amp;SUBSTITUTE(ADDRESS(1,(ROW()-4)*3+2,4),"1","")&amp;"81"),0,0,1,3))," ")</f>
        <v xml:space="preserve"> </v>
      </c>
      <c r="H77" s="11" t="str">
        <f ca="1">IF(ROW()&lt;DATA!$O$1+4,SUM(OFFSET(INDIRECT("VSETKY_PODIELY!"&amp;SUBSTITUTE(ADDRESS(1,(ROW()-4)*3+2,4),"1","")&amp;"92"),0,0,1,3))," ")</f>
        <v xml:space="preserve"> </v>
      </c>
      <c r="I77" s="11" t="str">
        <f>IF(ROW()&lt;DATA!$O$1+4,SUM(C77:H77)," ")</f>
        <v xml:space="preserve"> </v>
      </c>
    </row>
    <row r="78">
      <c r="C78" s="11" t="str">
        <f ca="1">IF(ROW()&lt;DATA!$O$1+4,SUM(OFFSET(INDIRECT("VSETKY_PODIELY!"&amp;SUBSTITUTE(ADDRESS(1,(ROW()-4)*3+2,4),"1","")&amp;"4"),0,0,1,3))," ")</f>
        <v xml:space="preserve"> </v>
      </c>
      <c r="D78" s="11" t="str">
        <f ca="1">IF(ROW()&lt;DATA!$O$1+4,SUM(OFFSET(INDIRECT("VSETKY_PODIELY!"&amp;SUBSTITUTE(ADDRESS(1,(ROW()-4)*3+2,4),"1","")&amp;"26"),0,0,1,3))," ")</f>
        <v xml:space="preserve"> </v>
      </c>
      <c r="E78" s="11" t="str">
        <f ca="1">IF(ROW()&lt;DATA!$O$1+4,SUM(OFFSET(INDIRECT("VSETKY_PODIELY!"&amp;SUBSTITUTE(ADDRESS(1,(ROW()-4)*3+2,4),"1","")&amp;"53"),0,0,1,3))," ")</f>
        <v xml:space="preserve"> </v>
      </c>
      <c r="F78" s="11" t="str">
        <f ca="1">IF(ROW()&lt;DATA!$O$1+4,SUM(OFFSET(INDIRECT("VSETKY_PODIELY!"&amp;SUBSTITUTE(ADDRESS(1,(ROW()-4)*3+2,4),"1","")&amp;"64"),0,0,1,3))," ")</f>
        <v xml:space="preserve"> </v>
      </c>
      <c r="G78" s="11" t="str">
        <f ca="1">IF(ROW()&lt;DATA!$O$1+4,SUM(OFFSET(INDIRECT("VSETKY_PODIELY!"&amp;SUBSTITUTE(ADDRESS(1,(ROW()-4)*3+2,4),"1","")&amp;"81"),0,0,1,3))," ")</f>
        <v xml:space="preserve"> </v>
      </c>
      <c r="H78" s="11" t="str">
        <f ca="1">IF(ROW()&lt;DATA!$O$1+4,SUM(OFFSET(INDIRECT("VSETKY_PODIELY!"&amp;SUBSTITUTE(ADDRESS(1,(ROW()-4)*3+2,4),"1","")&amp;"92"),0,0,1,3))," ")</f>
        <v xml:space="preserve"> </v>
      </c>
      <c r="I78" s="11" t="str">
        <f>IF(ROW()&lt;DATA!$O$1+4,SUM(C78:H78)," ")</f>
        <v xml:space="preserve"> </v>
      </c>
    </row>
    <row r="79">
      <c r="C79" s="11" t="str">
        <f ca="1">IF(ROW()&lt;DATA!$O$1+4,SUM(OFFSET(INDIRECT("VSETKY_PODIELY!"&amp;SUBSTITUTE(ADDRESS(1,(ROW()-4)*3+2,4),"1","")&amp;"4"),0,0,1,3))," ")</f>
        <v xml:space="preserve"> </v>
      </c>
      <c r="D79" s="11" t="str">
        <f ca="1">IF(ROW()&lt;DATA!$O$1+4,SUM(OFFSET(INDIRECT("VSETKY_PODIELY!"&amp;SUBSTITUTE(ADDRESS(1,(ROW()-4)*3+2,4),"1","")&amp;"26"),0,0,1,3))," ")</f>
        <v xml:space="preserve"> </v>
      </c>
      <c r="E79" s="11" t="str">
        <f ca="1">IF(ROW()&lt;DATA!$O$1+4,SUM(OFFSET(INDIRECT("VSETKY_PODIELY!"&amp;SUBSTITUTE(ADDRESS(1,(ROW()-4)*3+2,4),"1","")&amp;"53"),0,0,1,3))," ")</f>
        <v xml:space="preserve"> </v>
      </c>
      <c r="F79" s="11" t="str">
        <f ca="1">IF(ROW()&lt;DATA!$O$1+4,SUM(OFFSET(INDIRECT("VSETKY_PODIELY!"&amp;SUBSTITUTE(ADDRESS(1,(ROW()-4)*3+2,4),"1","")&amp;"64"),0,0,1,3))," ")</f>
        <v xml:space="preserve"> </v>
      </c>
      <c r="G79" s="11" t="str">
        <f ca="1">IF(ROW()&lt;DATA!$O$1+4,SUM(OFFSET(INDIRECT("VSETKY_PODIELY!"&amp;SUBSTITUTE(ADDRESS(1,(ROW()-4)*3+2,4),"1","")&amp;"81"),0,0,1,3))," ")</f>
        <v xml:space="preserve"> </v>
      </c>
      <c r="H79" s="11" t="str">
        <f ca="1">IF(ROW()&lt;DATA!$O$1+4,SUM(OFFSET(INDIRECT("VSETKY_PODIELY!"&amp;SUBSTITUTE(ADDRESS(1,(ROW()-4)*3+2,4),"1","")&amp;"92"),0,0,1,3))," ")</f>
        <v xml:space="preserve"> </v>
      </c>
      <c r="I79" s="11" t="str">
        <f>IF(ROW()&lt;DATA!$O$1+4,SUM(C79:H79)," ")</f>
        <v xml:space="preserve"> </v>
      </c>
    </row>
    <row r="80">
      <c r="C80" s="11" t="str">
        <f ca="1">IF(ROW()&lt;DATA!$O$1+4,SUM(OFFSET(INDIRECT("VSETKY_PODIELY!"&amp;SUBSTITUTE(ADDRESS(1,(ROW()-4)*3+2,4),"1","")&amp;"4"),0,0,1,3))," ")</f>
        <v xml:space="preserve"> </v>
      </c>
      <c r="D80" s="11" t="str">
        <f ca="1">IF(ROW()&lt;DATA!$O$1+4,SUM(OFFSET(INDIRECT("VSETKY_PODIELY!"&amp;SUBSTITUTE(ADDRESS(1,(ROW()-4)*3+2,4),"1","")&amp;"26"),0,0,1,3))," ")</f>
        <v xml:space="preserve"> </v>
      </c>
      <c r="E80" s="11" t="str">
        <f ca="1">IF(ROW()&lt;DATA!$O$1+4,SUM(OFFSET(INDIRECT("VSETKY_PODIELY!"&amp;SUBSTITUTE(ADDRESS(1,(ROW()-4)*3+2,4),"1","")&amp;"53"),0,0,1,3))," ")</f>
        <v xml:space="preserve"> </v>
      </c>
      <c r="F80" s="11" t="str">
        <f ca="1">IF(ROW()&lt;DATA!$O$1+4,SUM(OFFSET(INDIRECT("VSETKY_PODIELY!"&amp;SUBSTITUTE(ADDRESS(1,(ROW()-4)*3+2,4),"1","")&amp;"64"),0,0,1,3))," ")</f>
        <v xml:space="preserve"> </v>
      </c>
      <c r="G80" s="11" t="str">
        <f ca="1">IF(ROW()&lt;DATA!$O$1+4,SUM(OFFSET(INDIRECT("VSETKY_PODIELY!"&amp;SUBSTITUTE(ADDRESS(1,(ROW()-4)*3+2,4),"1","")&amp;"81"),0,0,1,3))," ")</f>
        <v xml:space="preserve"> </v>
      </c>
      <c r="H80" s="11" t="str">
        <f ca="1">IF(ROW()&lt;DATA!$O$1+4,SUM(OFFSET(INDIRECT("VSETKY_PODIELY!"&amp;SUBSTITUTE(ADDRESS(1,(ROW()-4)*3+2,4),"1","")&amp;"92"),0,0,1,3))," ")</f>
        <v xml:space="preserve"> </v>
      </c>
      <c r="I80" s="11" t="str">
        <f>IF(ROW()&lt;DATA!$O$1+4,SUM(C80:H80)," ")</f>
        <v xml:space="preserve"> </v>
      </c>
    </row>
    <row r="81">
      <c r="C81" s="11" t="str">
        <f ca="1">IF(ROW()&lt;DATA!$O$1+4,SUM(OFFSET(INDIRECT("VSETKY_PODIELY!"&amp;SUBSTITUTE(ADDRESS(1,(ROW()-4)*3+2,4),"1","")&amp;"4"),0,0,1,3))," ")</f>
        <v xml:space="preserve"> </v>
      </c>
      <c r="D81" s="11" t="str">
        <f ca="1">IF(ROW()&lt;DATA!$O$1+4,SUM(OFFSET(INDIRECT("VSETKY_PODIELY!"&amp;SUBSTITUTE(ADDRESS(1,(ROW()-4)*3+2,4),"1","")&amp;"26"),0,0,1,3))," ")</f>
        <v xml:space="preserve"> </v>
      </c>
      <c r="E81" s="11" t="str">
        <f ca="1">IF(ROW()&lt;DATA!$O$1+4,SUM(OFFSET(INDIRECT("VSETKY_PODIELY!"&amp;SUBSTITUTE(ADDRESS(1,(ROW()-4)*3+2,4),"1","")&amp;"53"),0,0,1,3))," ")</f>
        <v xml:space="preserve"> </v>
      </c>
      <c r="F81" s="11" t="str">
        <f ca="1">IF(ROW()&lt;DATA!$O$1+4,SUM(OFFSET(INDIRECT("VSETKY_PODIELY!"&amp;SUBSTITUTE(ADDRESS(1,(ROW()-4)*3+2,4),"1","")&amp;"64"),0,0,1,3))," ")</f>
        <v xml:space="preserve"> </v>
      </c>
      <c r="G81" s="11" t="str">
        <f ca="1">IF(ROW()&lt;DATA!$O$1+4,SUM(OFFSET(INDIRECT("VSETKY_PODIELY!"&amp;SUBSTITUTE(ADDRESS(1,(ROW()-4)*3+2,4),"1","")&amp;"81"),0,0,1,3))," ")</f>
        <v xml:space="preserve"> </v>
      </c>
      <c r="H81" s="11" t="str">
        <f ca="1">IF(ROW()&lt;DATA!$O$1+4,SUM(OFFSET(INDIRECT("VSETKY_PODIELY!"&amp;SUBSTITUTE(ADDRESS(1,(ROW()-4)*3+2,4),"1","")&amp;"92"),0,0,1,3))," ")</f>
        <v xml:space="preserve"> </v>
      </c>
      <c r="I81" s="11" t="str">
        <f>IF(ROW()&lt;DATA!$O$1+4,SUM(C81:H81)," ")</f>
        <v xml:space="preserve"> </v>
      </c>
    </row>
    <row r="82">
      <c r="C82" s="11" t="str">
        <f ca="1">IF(ROW()&lt;DATA!$O$1+4,SUM(OFFSET(INDIRECT("VSETKY_PODIELY!"&amp;SUBSTITUTE(ADDRESS(1,(ROW()-4)*3+2,4),"1","")&amp;"4"),0,0,1,3))," ")</f>
        <v xml:space="preserve"> </v>
      </c>
      <c r="D82" s="11" t="str">
        <f ca="1">IF(ROW()&lt;DATA!$O$1+4,SUM(OFFSET(INDIRECT("VSETKY_PODIELY!"&amp;SUBSTITUTE(ADDRESS(1,(ROW()-4)*3+2,4),"1","")&amp;"26"),0,0,1,3))," ")</f>
        <v xml:space="preserve"> </v>
      </c>
      <c r="E82" s="11" t="str">
        <f ca="1">IF(ROW()&lt;DATA!$O$1+4,SUM(OFFSET(INDIRECT("VSETKY_PODIELY!"&amp;SUBSTITUTE(ADDRESS(1,(ROW()-4)*3+2,4),"1","")&amp;"53"),0,0,1,3))," ")</f>
        <v xml:space="preserve"> </v>
      </c>
      <c r="F82" s="11" t="str">
        <f ca="1">IF(ROW()&lt;DATA!$O$1+4,SUM(OFFSET(INDIRECT("VSETKY_PODIELY!"&amp;SUBSTITUTE(ADDRESS(1,(ROW()-4)*3+2,4),"1","")&amp;"64"),0,0,1,3))," ")</f>
        <v xml:space="preserve"> </v>
      </c>
      <c r="G82" s="11" t="str">
        <f ca="1">IF(ROW()&lt;DATA!$O$1+4,SUM(OFFSET(INDIRECT("VSETKY_PODIELY!"&amp;SUBSTITUTE(ADDRESS(1,(ROW()-4)*3+2,4),"1","")&amp;"81"),0,0,1,3))," ")</f>
        <v xml:space="preserve"> </v>
      </c>
      <c r="H82" s="11" t="str">
        <f ca="1">IF(ROW()&lt;DATA!$O$1+4,SUM(OFFSET(INDIRECT("VSETKY_PODIELY!"&amp;SUBSTITUTE(ADDRESS(1,(ROW()-4)*3+2,4),"1","")&amp;"92"),0,0,1,3))," ")</f>
        <v xml:space="preserve"> </v>
      </c>
      <c r="I82" s="11" t="str">
        <f>IF(ROW()&lt;DATA!$O$1+4,SUM(C82:H82)," ")</f>
        <v xml:space="preserve"> </v>
      </c>
    </row>
    <row r="83">
      <c r="C83" s="11" t="str">
        <f ca="1">IF(ROW()&lt;DATA!$O$1+4,SUM(OFFSET(INDIRECT("VSETKY_PODIELY!"&amp;SUBSTITUTE(ADDRESS(1,(ROW()-4)*3+2,4),"1","")&amp;"4"),0,0,1,3))," ")</f>
        <v xml:space="preserve"> </v>
      </c>
      <c r="D83" s="11" t="str">
        <f ca="1">IF(ROW()&lt;DATA!$O$1+4,SUM(OFFSET(INDIRECT("VSETKY_PODIELY!"&amp;SUBSTITUTE(ADDRESS(1,(ROW()-4)*3+2,4),"1","")&amp;"26"),0,0,1,3))," ")</f>
        <v xml:space="preserve"> </v>
      </c>
      <c r="E83" s="11" t="str">
        <f ca="1">IF(ROW()&lt;DATA!$O$1+4,SUM(OFFSET(INDIRECT("VSETKY_PODIELY!"&amp;SUBSTITUTE(ADDRESS(1,(ROW()-4)*3+2,4),"1","")&amp;"53"),0,0,1,3))," ")</f>
        <v xml:space="preserve"> </v>
      </c>
      <c r="F83" s="11" t="str">
        <f ca="1">IF(ROW()&lt;DATA!$O$1+4,SUM(OFFSET(INDIRECT("VSETKY_PODIELY!"&amp;SUBSTITUTE(ADDRESS(1,(ROW()-4)*3+2,4),"1","")&amp;"64"),0,0,1,3))," ")</f>
        <v xml:space="preserve"> </v>
      </c>
      <c r="G83" s="11" t="str">
        <f ca="1">IF(ROW()&lt;DATA!$O$1+4,SUM(OFFSET(INDIRECT("VSETKY_PODIELY!"&amp;SUBSTITUTE(ADDRESS(1,(ROW()-4)*3+2,4),"1","")&amp;"81"),0,0,1,3))," ")</f>
        <v xml:space="preserve"> </v>
      </c>
      <c r="H83" s="11" t="str">
        <f ca="1">IF(ROW()&lt;DATA!$O$1+4,SUM(OFFSET(INDIRECT("VSETKY_PODIELY!"&amp;SUBSTITUTE(ADDRESS(1,(ROW()-4)*3+2,4),"1","")&amp;"92"),0,0,1,3))," ")</f>
        <v xml:space="preserve"> </v>
      </c>
      <c r="I83" s="11" t="str">
        <f>IF(ROW()&lt;DATA!$O$1+4,SUM(C83:H83)," ")</f>
        <v xml:space="preserve"> </v>
      </c>
    </row>
    <row r="84">
      <c r="C84" s="11" t="str">
        <f ca="1">IF(ROW()&lt;DATA!$O$1+4,SUM(OFFSET(INDIRECT("VSETKY_PODIELY!"&amp;SUBSTITUTE(ADDRESS(1,(ROW()-4)*3+2,4),"1","")&amp;"4"),0,0,1,3))," ")</f>
        <v xml:space="preserve"> </v>
      </c>
      <c r="D84" s="11" t="str">
        <f ca="1">IF(ROW()&lt;DATA!$O$1+4,SUM(OFFSET(INDIRECT("VSETKY_PODIELY!"&amp;SUBSTITUTE(ADDRESS(1,(ROW()-4)*3+2,4),"1","")&amp;"26"),0,0,1,3))," ")</f>
        <v xml:space="preserve"> </v>
      </c>
      <c r="E84" s="11" t="str">
        <f ca="1">IF(ROW()&lt;DATA!$O$1+4,SUM(OFFSET(INDIRECT("VSETKY_PODIELY!"&amp;SUBSTITUTE(ADDRESS(1,(ROW()-4)*3+2,4),"1","")&amp;"53"),0,0,1,3))," ")</f>
        <v xml:space="preserve"> </v>
      </c>
      <c r="F84" s="11" t="str">
        <f ca="1">IF(ROW()&lt;DATA!$O$1+4,SUM(OFFSET(INDIRECT("VSETKY_PODIELY!"&amp;SUBSTITUTE(ADDRESS(1,(ROW()-4)*3+2,4),"1","")&amp;"64"),0,0,1,3))," ")</f>
        <v xml:space="preserve"> </v>
      </c>
      <c r="G84" s="11" t="str">
        <f ca="1">IF(ROW()&lt;DATA!$O$1+4,SUM(OFFSET(INDIRECT("VSETKY_PODIELY!"&amp;SUBSTITUTE(ADDRESS(1,(ROW()-4)*3+2,4),"1","")&amp;"81"),0,0,1,3))," ")</f>
        <v xml:space="preserve"> </v>
      </c>
      <c r="H84" s="11" t="str">
        <f ca="1">IF(ROW()&lt;DATA!$O$1+4,SUM(OFFSET(INDIRECT("VSETKY_PODIELY!"&amp;SUBSTITUTE(ADDRESS(1,(ROW()-4)*3+2,4),"1","")&amp;"92"),0,0,1,3))," ")</f>
        <v xml:space="preserve"> </v>
      </c>
      <c r="I84" s="11" t="str">
        <f>IF(ROW()&lt;DATA!$O$1+4,SUM(C84:H84)," ")</f>
        <v xml:space="preserve"> </v>
      </c>
    </row>
    <row r="85">
      <c r="C85" s="11" t="str">
        <f ca="1">IF(ROW()&lt;DATA!$O$1+4,SUM(OFFSET(INDIRECT("VSETKY_PODIELY!"&amp;SUBSTITUTE(ADDRESS(1,(ROW()-4)*3+2,4),"1","")&amp;"4"),0,0,1,3))," ")</f>
        <v xml:space="preserve"> </v>
      </c>
      <c r="D85" s="11" t="str">
        <f ca="1">IF(ROW()&lt;DATA!$O$1+4,SUM(OFFSET(INDIRECT("VSETKY_PODIELY!"&amp;SUBSTITUTE(ADDRESS(1,(ROW()-4)*3+2,4),"1","")&amp;"26"),0,0,1,3))," ")</f>
        <v xml:space="preserve"> </v>
      </c>
      <c r="E85" s="11" t="str">
        <f ca="1">IF(ROW()&lt;DATA!$O$1+4,SUM(OFFSET(INDIRECT("VSETKY_PODIELY!"&amp;SUBSTITUTE(ADDRESS(1,(ROW()-4)*3+2,4),"1","")&amp;"53"),0,0,1,3))," ")</f>
        <v xml:space="preserve"> </v>
      </c>
      <c r="F85" s="11" t="str">
        <f ca="1">IF(ROW()&lt;DATA!$O$1+4,SUM(OFFSET(INDIRECT("VSETKY_PODIELY!"&amp;SUBSTITUTE(ADDRESS(1,(ROW()-4)*3+2,4),"1","")&amp;"64"),0,0,1,3))," ")</f>
        <v xml:space="preserve"> </v>
      </c>
      <c r="G85" s="11" t="str">
        <f ca="1">IF(ROW()&lt;DATA!$O$1+4,SUM(OFFSET(INDIRECT("VSETKY_PODIELY!"&amp;SUBSTITUTE(ADDRESS(1,(ROW()-4)*3+2,4),"1","")&amp;"81"),0,0,1,3))," ")</f>
        <v xml:space="preserve"> </v>
      </c>
      <c r="H85" s="11" t="str">
        <f ca="1">IF(ROW()&lt;DATA!$O$1+4,SUM(OFFSET(INDIRECT("VSETKY_PODIELY!"&amp;SUBSTITUTE(ADDRESS(1,(ROW()-4)*3+2,4),"1","")&amp;"92"),0,0,1,3))," ")</f>
        <v xml:space="preserve"> </v>
      </c>
      <c r="I85" s="11" t="str">
        <f>IF(ROW()&lt;DATA!$O$1+4,SUM(C85:H85)," ")</f>
        <v xml:space="preserve"> </v>
      </c>
    </row>
    <row r="86">
      <c r="C86" s="11" t="str">
        <f ca="1">IF(ROW()&lt;DATA!$O$1+4,SUM(OFFSET(INDIRECT("VSETKY_PODIELY!"&amp;SUBSTITUTE(ADDRESS(1,(ROW()-4)*3+2,4),"1","")&amp;"4"),0,0,1,3))," ")</f>
        <v xml:space="preserve"> </v>
      </c>
      <c r="D86" s="11" t="str">
        <f ca="1">IF(ROW()&lt;DATA!$O$1+4,SUM(OFFSET(INDIRECT("VSETKY_PODIELY!"&amp;SUBSTITUTE(ADDRESS(1,(ROW()-4)*3+2,4),"1","")&amp;"26"),0,0,1,3))," ")</f>
        <v xml:space="preserve"> </v>
      </c>
      <c r="E86" s="11" t="str">
        <f ca="1">IF(ROW()&lt;DATA!$O$1+4,SUM(OFFSET(INDIRECT("VSETKY_PODIELY!"&amp;SUBSTITUTE(ADDRESS(1,(ROW()-4)*3+2,4),"1","")&amp;"53"),0,0,1,3))," ")</f>
        <v xml:space="preserve"> </v>
      </c>
      <c r="F86" s="11" t="str">
        <f ca="1">IF(ROW()&lt;DATA!$O$1+4,SUM(OFFSET(INDIRECT("VSETKY_PODIELY!"&amp;SUBSTITUTE(ADDRESS(1,(ROW()-4)*3+2,4),"1","")&amp;"64"),0,0,1,3))," ")</f>
        <v xml:space="preserve"> </v>
      </c>
      <c r="G86" s="11" t="str">
        <f ca="1">IF(ROW()&lt;DATA!$O$1+4,SUM(OFFSET(INDIRECT("VSETKY_PODIELY!"&amp;SUBSTITUTE(ADDRESS(1,(ROW()-4)*3+2,4),"1","")&amp;"81"),0,0,1,3))," ")</f>
        <v xml:space="preserve"> </v>
      </c>
      <c r="H86" s="11" t="str">
        <f ca="1">IF(ROW()&lt;DATA!$O$1+4,SUM(OFFSET(INDIRECT("VSETKY_PODIELY!"&amp;SUBSTITUTE(ADDRESS(1,(ROW()-4)*3+2,4),"1","")&amp;"92"),0,0,1,3))," ")</f>
        <v xml:space="preserve"> </v>
      </c>
      <c r="I86" s="11" t="str">
        <f>IF(ROW()&lt;DATA!$O$1+4,SUM(C86:H86)," ")</f>
        <v xml:space="preserve"> </v>
      </c>
    </row>
    <row r="87">
      <c r="C87" s="11" t="str">
        <f ca="1">IF(ROW()&lt;DATA!$O$1+4,SUM(OFFSET(INDIRECT("VSETKY_PODIELY!"&amp;SUBSTITUTE(ADDRESS(1,(ROW()-4)*3+2,4),"1","")&amp;"4"),0,0,1,3))," ")</f>
        <v xml:space="preserve"> </v>
      </c>
      <c r="D87" s="11" t="str">
        <f ca="1">IF(ROW()&lt;DATA!$O$1+4,SUM(OFFSET(INDIRECT("VSETKY_PODIELY!"&amp;SUBSTITUTE(ADDRESS(1,(ROW()-4)*3+2,4),"1","")&amp;"26"),0,0,1,3))," ")</f>
        <v xml:space="preserve"> </v>
      </c>
      <c r="E87" s="11" t="str">
        <f ca="1">IF(ROW()&lt;DATA!$O$1+4,SUM(OFFSET(INDIRECT("VSETKY_PODIELY!"&amp;SUBSTITUTE(ADDRESS(1,(ROW()-4)*3+2,4),"1","")&amp;"53"),0,0,1,3))," ")</f>
        <v xml:space="preserve"> </v>
      </c>
      <c r="F87" s="11" t="str">
        <f ca="1">IF(ROW()&lt;DATA!$O$1+4,SUM(OFFSET(INDIRECT("VSETKY_PODIELY!"&amp;SUBSTITUTE(ADDRESS(1,(ROW()-4)*3+2,4),"1","")&amp;"64"),0,0,1,3))," ")</f>
        <v xml:space="preserve"> </v>
      </c>
      <c r="G87" s="11" t="str">
        <f ca="1">IF(ROW()&lt;DATA!$O$1+4,SUM(OFFSET(INDIRECT("VSETKY_PODIELY!"&amp;SUBSTITUTE(ADDRESS(1,(ROW()-4)*3+2,4),"1","")&amp;"81"),0,0,1,3))," ")</f>
        <v xml:space="preserve"> </v>
      </c>
      <c r="H87" s="11" t="str">
        <f ca="1">IF(ROW()&lt;DATA!$O$1+4,SUM(OFFSET(INDIRECT("VSETKY_PODIELY!"&amp;SUBSTITUTE(ADDRESS(1,(ROW()-4)*3+2,4),"1","")&amp;"92"),0,0,1,3))," ")</f>
        <v xml:space="preserve"> </v>
      </c>
      <c r="I87" s="11" t="str">
        <f>IF(ROW()&lt;DATA!$O$1+4,SUM(C87:H87)," ")</f>
        <v xml:space="preserve"> </v>
      </c>
    </row>
    <row r="88">
      <c r="C88" s="11" t="str">
        <f ca="1">IF(ROW()&lt;DATA!$O$1+4,SUM(OFFSET(INDIRECT("VSETKY_PODIELY!"&amp;SUBSTITUTE(ADDRESS(1,(ROW()-4)*3+2,4),"1","")&amp;"4"),0,0,1,3))," ")</f>
        <v xml:space="preserve"> </v>
      </c>
      <c r="D88" s="11" t="str">
        <f ca="1">IF(ROW()&lt;DATA!$O$1+4,SUM(OFFSET(INDIRECT("VSETKY_PODIELY!"&amp;SUBSTITUTE(ADDRESS(1,(ROW()-4)*3+2,4),"1","")&amp;"26"),0,0,1,3))," ")</f>
        <v xml:space="preserve"> </v>
      </c>
      <c r="E88" s="11" t="str">
        <f ca="1">IF(ROW()&lt;DATA!$O$1+4,SUM(OFFSET(INDIRECT("VSETKY_PODIELY!"&amp;SUBSTITUTE(ADDRESS(1,(ROW()-4)*3+2,4),"1","")&amp;"53"),0,0,1,3))," ")</f>
        <v xml:space="preserve"> </v>
      </c>
      <c r="F88" s="11" t="str">
        <f ca="1">IF(ROW()&lt;DATA!$O$1+4,SUM(OFFSET(INDIRECT("VSETKY_PODIELY!"&amp;SUBSTITUTE(ADDRESS(1,(ROW()-4)*3+2,4),"1","")&amp;"64"),0,0,1,3))," ")</f>
        <v xml:space="preserve"> </v>
      </c>
      <c r="G88" s="11" t="str">
        <f ca="1">IF(ROW()&lt;DATA!$O$1+4,SUM(OFFSET(INDIRECT("VSETKY_PODIELY!"&amp;SUBSTITUTE(ADDRESS(1,(ROW()-4)*3+2,4),"1","")&amp;"81"),0,0,1,3))," ")</f>
        <v xml:space="preserve"> </v>
      </c>
      <c r="H88" s="11" t="str">
        <f ca="1">IF(ROW()&lt;DATA!$O$1+4,SUM(OFFSET(INDIRECT("VSETKY_PODIELY!"&amp;SUBSTITUTE(ADDRESS(1,(ROW()-4)*3+2,4),"1","")&amp;"92"),0,0,1,3))," ")</f>
        <v xml:space="preserve"> </v>
      </c>
      <c r="I88" s="11" t="str">
        <f>IF(ROW()&lt;DATA!$O$1+4,SUM(C88:H88)," ")</f>
        <v xml:space="preserve"> </v>
      </c>
    </row>
    <row r="89">
      <c r="C89" s="11" t="str">
        <f ca="1">IF(ROW()&lt;DATA!$O$1+4,SUM(OFFSET(INDIRECT("VSETKY_PODIELY!"&amp;SUBSTITUTE(ADDRESS(1,(ROW()-4)*3+2,4),"1","")&amp;"4"),0,0,1,3))," ")</f>
        <v xml:space="preserve"> </v>
      </c>
      <c r="D89" s="11" t="str">
        <f ca="1">IF(ROW()&lt;DATA!$O$1+4,SUM(OFFSET(INDIRECT("VSETKY_PODIELY!"&amp;SUBSTITUTE(ADDRESS(1,(ROW()-4)*3+2,4),"1","")&amp;"26"),0,0,1,3))," ")</f>
        <v xml:space="preserve"> </v>
      </c>
      <c r="E89" s="11" t="str">
        <f ca="1">IF(ROW()&lt;DATA!$O$1+4,SUM(OFFSET(INDIRECT("VSETKY_PODIELY!"&amp;SUBSTITUTE(ADDRESS(1,(ROW()-4)*3+2,4),"1","")&amp;"53"),0,0,1,3))," ")</f>
        <v xml:space="preserve"> </v>
      </c>
      <c r="F89" s="11" t="str">
        <f ca="1">IF(ROW()&lt;DATA!$O$1+4,SUM(OFFSET(INDIRECT("VSETKY_PODIELY!"&amp;SUBSTITUTE(ADDRESS(1,(ROW()-4)*3+2,4),"1","")&amp;"64"),0,0,1,3))," ")</f>
        <v xml:space="preserve"> </v>
      </c>
      <c r="G89" s="11" t="str">
        <f ca="1">IF(ROW()&lt;DATA!$O$1+4,SUM(OFFSET(INDIRECT("VSETKY_PODIELY!"&amp;SUBSTITUTE(ADDRESS(1,(ROW()-4)*3+2,4),"1","")&amp;"81"),0,0,1,3))," ")</f>
        <v xml:space="preserve"> </v>
      </c>
      <c r="H89" s="11" t="str">
        <f ca="1">IF(ROW()&lt;DATA!$O$1+4,SUM(OFFSET(INDIRECT("VSETKY_PODIELY!"&amp;SUBSTITUTE(ADDRESS(1,(ROW()-4)*3+2,4),"1","")&amp;"92"),0,0,1,3))," ")</f>
        <v xml:space="preserve"> </v>
      </c>
      <c r="I89" s="11" t="str">
        <f>IF(ROW()&lt;DATA!$O$1+4,SUM(C89:H89)," ")</f>
        <v xml:space="preserve"> </v>
      </c>
    </row>
    <row r="90">
      <c r="C90" s="11" t="str">
        <f ca="1">IF(ROW()&lt;DATA!$O$1+4,SUM(OFFSET(INDIRECT("VSETKY_PODIELY!"&amp;SUBSTITUTE(ADDRESS(1,(ROW()-4)*3+2,4),"1","")&amp;"4"),0,0,1,3))," ")</f>
        <v xml:space="preserve"> </v>
      </c>
      <c r="D90" s="11" t="str">
        <f ca="1">IF(ROW()&lt;DATA!$O$1+4,SUM(OFFSET(INDIRECT("VSETKY_PODIELY!"&amp;SUBSTITUTE(ADDRESS(1,(ROW()-4)*3+2,4),"1","")&amp;"26"),0,0,1,3))," ")</f>
        <v xml:space="preserve"> </v>
      </c>
      <c r="E90" s="11" t="str">
        <f ca="1">IF(ROW()&lt;DATA!$O$1+4,SUM(OFFSET(INDIRECT("VSETKY_PODIELY!"&amp;SUBSTITUTE(ADDRESS(1,(ROW()-4)*3+2,4),"1","")&amp;"53"),0,0,1,3))," ")</f>
        <v xml:space="preserve"> </v>
      </c>
      <c r="F90" s="11" t="str">
        <f ca="1">IF(ROW()&lt;DATA!$O$1+4,SUM(OFFSET(INDIRECT("VSETKY_PODIELY!"&amp;SUBSTITUTE(ADDRESS(1,(ROW()-4)*3+2,4),"1","")&amp;"64"),0,0,1,3))," ")</f>
        <v xml:space="preserve"> </v>
      </c>
      <c r="G90" s="11" t="str">
        <f ca="1">IF(ROW()&lt;DATA!$O$1+4,SUM(OFFSET(INDIRECT("VSETKY_PODIELY!"&amp;SUBSTITUTE(ADDRESS(1,(ROW()-4)*3+2,4),"1","")&amp;"81"),0,0,1,3))," ")</f>
        <v xml:space="preserve"> </v>
      </c>
      <c r="H90" s="11" t="str">
        <f ca="1">IF(ROW()&lt;DATA!$O$1+4,SUM(OFFSET(INDIRECT("VSETKY_PODIELY!"&amp;SUBSTITUTE(ADDRESS(1,(ROW()-4)*3+2,4),"1","")&amp;"92"),0,0,1,3))," ")</f>
        <v xml:space="preserve"> </v>
      </c>
      <c r="I90" s="11" t="str">
        <f>IF(ROW()&lt;DATA!$O$1+4,SUM(C90:H90)," ")</f>
        <v xml:space="preserve"> </v>
      </c>
    </row>
    <row r="91">
      <c r="C91" s="11" t="str">
        <f ca="1">IF(ROW()&lt;DATA!$O$1+4,SUM(OFFSET(INDIRECT("VSETKY_PODIELY!"&amp;SUBSTITUTE(ADDRESS(1,(ROW()-4)*3+2,4),"1","")&amp;"4"),0,0,1,3))," ")</f>
        <v xml:space="preserve"> </v>
      </c>
      <c r="D91" s="11" t="str">
        <f ca="1">IF(ROW()&lt;DATA!$O$1+4,SUM(OFFSET(INDIRECT("VSETKY_PODIELY!"&amp;SUBSTITUTE(ADDRESS(1,(ROW()-4)*3+2,4),"1","")&amp;"26"),0,0,1,3))," ")</f>
        <v xml:space="preserve"> </v>
      </c>
      <c r="E91" s="11" t="str">
        <f ca="1">IF(ROW()&lt;DATA!$O$1+4,SUM(OFFSET(INDIRECT("VSETKY_PODIELY!"&amp;SUBSTITUTE(ADDRESS(1,(ROW()-4)*3+2,4),"1","")&amp;"53"),0,0,1,3))," ")</f>
        <v xml:space="preserve"> </v>
      </c>
      <c r="F91" s="11" t="str">
        <f ca="1">IF(ROW()&lt;DATA!$O$1+4,SUM(OFFSET(INDIRECT("VSETKY_PODIELY!"&amp;SUBSTITUTE(ADDRESS(1,(ROW()-4)*3+2,4),"1","")&amp;"64"),0,0,1,3))," ")</f>
        <v xml:space="preserve"> </v>
      </c>
      <c r="G91" s="11" t="str">
        <f ca="1">IF(ROW()&lt;DATA!$O$1+4,SUM(OFFSET(INDIRECT("VSETKY_PODIELY!"&amp;SUBSTITUTE(ADDRESS(1,(ROW()-4)*3+2,4),"1","")&amp;"81"),0,0,1,3))," ")</f>
        <v xml:space="preserve"> </v>
      </c>
      <c r="H91" s="11" t="str">
        <f ca="1">IF(ROW()&lt;DATA!$O$1+4,SUM(OFFSET(INDIRECT("VSETKY_PODIELY!"&amp;SUBSTITUTE(ADDRESS(1,(ROW()-4)*3+2,4),"1","")&amp;"92"),0,0,1,3))," ")</f>
        <v xml:space="preserve"> </v>
      </c>
      <c r="I91" s="11" t="str">
        <f>IF(ROW()&lt;DATA!$O$1+4,SUM(C91:H91)," ")</f>
        <v xml:space="preserve"> </v>
      </c>
    </row>
    <row r="92">
      <c r="C92" s="11" t="str">
        <f ca="1">IF(ROW()&lt;DATA!$O$1+4,SUM(OFFSET(INDIRECT("VSETKY_PODIELY!"&amp;SUBSTITUTE(ADDRESS(1,(ROW()-4)*3+2,4),"1","")&amp;"4"),0,0,1,3))," ")</f>
        <v xml:space="preserve"> </v>
      </c>
      <c r="D92" s="11" t="str">
        <f ca="1">IF(ROW()&lt;DATA!$O$1+4,SUM(OFFSET(INDIRECT("VSETKY_PODIELY!"&amp;SUBSTITUTE(ADDRESS(1,(ROW()-4)*3+2,4),"1","")&amp;"26"),0,0,1,3))," ")</f>
        <v xml:space="preserve"> </v>
      </c>
      <c r="E92" s="11" t="str">
        <f ca="1">IF(ROW()&lt;DATA!$O$1+4,SUM(OFFSET(INDIRECT("VSETKY_PODIELY!"&amp;SUBSTITUTE(ADDRESS(1,(ROW()-4)*3+2,4),"1","")&amp;"53"),0,0,1,3))," ")</f>
        <v xml:space="preserve"> </v>
      </c>
      <c r="F92" s="11" t="str">
        <f ca="1">IF(ROW()&lt;DATA!$O$1+4,SUM(OFFSET(INDIRECT("VSETKY_PODIELY!"&amp;SUBSTITUTE(ADDRESS(1,(ROW()-4)*3+2,4),"1","")&amp;"64"),0,0,1,3))," ")</f>
        <v xml:space="preserve"> </v>
      </c>
      <c r="G92" s="11" t="str">
        <f ca="1">IF(ROW()&lt;DATA!$O$1+4,SUM(OFFSET(INDIRECT("VSETKY_PODIELY!"&amp;SUBSTITUTE(ADDRESS(1,(ROW()-4)*3+2,4),"1","")&amp;"81"),0,0,1,3))," ")</f>
        <v xml:space="preserve"> </v>
      </c>
      <c r="H92" s="11" t="str">
        <f ca="1">IF(ROW()&lt;DATA!$O$1+4,SUM(OFFSET(INDIRECT("VSETKY_PODIELY!"&amp;SUBSTITUTE(ADDRESS(1,(ROW()-4)*3+2,4),"1","")&amp;"92"),0,0,1,3))," ")</f>
        <v xml:space="preserve"> </v>
      </c>
      <c r="I92" s="11" t="str">
        <f>IF(ROW()&lt;DATA!$O$1+4,SUM(C92:H92)," ")</f>
        <v xml:space="preserve"> </v>
      </c>
    </row>
    <row r="93">
      <c r="C93" s="11" t="str">
        <f ca="1">IF(ROW()&lt;DATA!$O$1+4,SUM(OFFSET(INDIRECT("VSETKY_PODIELY!"&amp;SUBSTITUTE(ADDRESS(1,(ROW()-4)*3+2,4),"1","")&amp;"4"),0,0,1,3))," ")</f>
        <v xml:space="preserve"> </v>
      </c>
      <c r="D93" s="11" t="str">
        <f ca="1">IF(ROW()&lt;DATA!$O$1+4,SUM(OFFSET(INDIRECT("VSETKY_PODIELY!"&amp;SUBSTITUTE(ADDRESS(1,(ROW()-4)*3+2,4),"1","")&amp;"26"),0,0,1,3))," ")</f>
        <v xml:space="preserve"> </v>
      </c>
      <c r="E93" s="11" t="str">
        <f ca="1">IF(ROW()&lt;DATA!$O$1+4,SUM(OFFSET(INDIRECT("VSETKY_PODIELY!"&amp;SUBSTITUTE(ADDRESS(1,(ROW()-4)*3+2,4),"1","")&amp;"53"),0,0,1,3))," ")</f>
        <v xml:space="preserve"> </v>
      </c>
      <c r="F93" s="11" t="str">
        <f ca="1">IF(ROW()&lt;DATA!$O$1+4,SUM(OFFSET(INDIRECT("VSETKY_PODIELY!"&amp;SUBSTITUTE(ADDRESS(1,(ROW()-4)*3+2,4),"1","")&amp;"64"),0,0,1,3))," ")</f>
        <v xml:space="preserve"> </v>
      </c>
      <c r="G93" s="11" t="str">
        <f ca="1">IF(ROW()&lt;DATA!$O$1+4,SUM(OFFSET(INDIRECT("VSETKY_PODIELY!"&amp;SUBSTITUTE(ADDRESS(1,(ROW()-4)*3+2,4),"1","")&amp;"81"),0,0,1,3))," ")</f>
        <v xml:space="preserve"> </v>
      </c>
      <c r="H93" s="11" t="str">
        <f ca="1">IF(ROW()&lt;DATA!$O$1+4,SUM(OFFSET(INDIRECT("VSETKY_PODIELY!"&amp;SUBSTITUTE(ADDRESS(1,(ROW()-4)*3+2,4),"1","")&amp;"92"),0,0,1,3))," ")</f>
        <v xml:space="preserve"> </v>
      </c>
      <c r="I93" s="11" t="str">
        <f>IF(ROW()&lt;DATA!$O$1+4,SUM(C93:H93)," ")</f>
        <v xml:space="preserve"> </v>
      </c>
    </row>
    <row r="94">
      <c r="C94" s="11" t="str">
        <f ca="1">IF(ROW()&lt;DATA!$O$1+4,SUM(OFFSET(INDIRECT("VSETKY_PODIELY!"&amp;SUBSTITUTE(ADDRESS(1,(ROW()-4)*3+2,4),"1","")&amp;"4"),0,0,1,3))," ")</f>
        <v xml:space="preserve"> </v>
      </c>
      <c r="D94" s="11" t="str">
        <f ca="1">IF(ROW()&lt;DATA!$O$1+4,SUM(OFFSET(INDIRECT("VSETKY_PODIELY!"&amp;SUBSTITUTE(ADDRESS(1,(ROW()-4)*3+2,4),"1","")&amp;"26"),0,0,1,3))," ")</f>
        <v xml:space="preserve"> </v>
      </c>
      <c r="E94" s="11" t="str">
        <f ca="1">IF(ROW()&lt;DATA!$O$1+4,SUM(OFFSET(INDIRECT("VSETKY_PODIELY!"&amp;SUBSTITUTE(ADDRESS(1,(ROW()-4)*3+2,4),"1","")&amp;"53"),0,0,1,3))," ")</f>
        <v xml:space="preserve"> </v>
      </c>
      <c r="F94" s="11" t="str">
        <f ca="1">IF(ROW()&lt;DATA!$O$1+4,SUM(OFFSET(INDIRECT("VSETKY_PODIELY!"&amp;SUBSTITUTE(ADDRESS(1,(ROW()-4)*3+2,4),"1","")&amp;"64"),0,0,1,3))," ")</f>
        <v xml:space="preserve"> </v>
      </c>
      <c r="G94" s="11" t="str">
        <f ca="1">IF(ROW()&lt;DATA!$O$1+4,SUM(OFFSET(INDIRECT("VSETKY_PODIELY!"&amp;SUBSTITUTE(ADDRESS(1,(ROW()-4)*3+2,4),"1","")&amp;"81"),0,0,1,3))," ")</f>
        <v xml:space="preserve"> </v>
      </c>
      <c r="H94" s="11" t="str">
        <f ca="1">IF(ROW()&lt;DATA!$O$1+4,SUM(OFFSET(INDIRECT("VSETKY_PODIELY!"&amp;SUBSTITUTE(ADDRESS(1,(ROW()-4)*3+2,4),"1","")&amp;"92"),0,0,1,3))," ")</f>
        <v xml:space="preserve"> </v>
      </c>
      <c r="I94" s="11" t="str">
        <f>IF(ROW()&lt;DATA!$O$1+4,SUM(C94:H94)," ")</f>
        <v xml:space="preserve"> </v>
      </c>
    </row>
    <row r="95">
      <c r="C95" s="11" t="str">
        <f ca="1">IF(ROW()&lt;DATA!$O$1+4,SUM(OFFSET(INDIRECT("VSETKY_PODIELY!"&amp;SUBSTITUTE(ADDRESS(1,(ROW()-4)*3+2,4),"1","")&amp;"4"),0,0,1,3))," ")</f>
        <v xml:space="preserve"> </v>
      </c>
      <c r="D95" s="11" t="str">
        <f ca="1">IF(ROW()&lt;DATA!$O$1+4,SUM(OFFSET(INDIRECT("VSETKY_PODIELY!"&amp;SUBSTITUTE(ADDRESS(1,(ROW()-4)*3+2,4),"1","")&amp;"26"),0,0,1,3))," ")</f>
        <v xml:space="preserve"> </v>
      </c>
      <c r="E95" s="11" t="str">
        <f ca="1">IF(ROW()&lt;DATA!$O$1+4,SUM(OFFSET(INDIRECT("VSETKY_PODIELY!"&amp;SUBSTITUTE(ADDRESS(1,(ROW()-4)*3+2,4),"1","")&amp;"53"),0,0,1,3))," ")</f>
        <v xml:space="preserve"> </v>
      </c>
      <c r="F95" s="11" t="str">
        <f ca="1">IF(ROW()&lt;DATA!$O$1+4,SUM(OFFSET(INDIRECT("VSETKY_PODIELY!"&amp;SUBSTITUTE(ADDRESS(1,(ROW()-4)*3+2,4),"1","")&amp;"64"),0,0,1,3))," ")</f>
        <v xml:space="preserve"> </v>
      </c>
      <c r="G95" s="11" t="str">
        <f ca="1">IF(ROW()&lt;DATA!$O$1+4,SUM(OFFSET(INDIRECT("VSETKY_PODIELY!"&amp;SUBSTITUTE(ADDRESS(1,(ROW()-4)*3+2,4),"1","")&amp;"81"),0,0,1,3))," ")</f>
        <v xml:space="preserve"> </v>
      </c>
      <c r="H95" s="11" t="str">
        <f ca="1">IF(ROW()&lt;DATA!$O$1+4,SUM(OFFSET(INDIRECT("VSETKY_PODIELY!"&amp;SUBSTITUTE(ADDRESS(1,(ROW()-4)*3+2,4),"1","")&amp;"92"),0,0,1,3))," ")</f>
        <v xml:space="preserve"> </v>
      </c>
      <c r="I95" s="11" t="str">
        <f>IF(ROW()&lt;DATA!$O$1+4,SUM(C95:H95)," ")</f>
        <v xml:space="preserve"> </v>
      </c>
    </row>
    <row r="96">
      <c r="C96" s="11" t="str">
        <f ca="1">IF(ROW()&lt;DATA!$O$1+4,SUM(OFFSET(INDIRECT("VSETKY_PODIELY!"&amp;SUBSTITUTE(ADDRESS(1,(ROW()-4)*3+2,4),"1","")&amp;"4"),0,0,1,3))," ")</f>
        <v xml:space="preserve"> </v>
      </c>
      <c r="D96" s="11" t="str">
        <f ca="1">IF(ROW()&lt;DATA!$O$1+4,SUM(OFFSET(INDIRECT("VSETKY_PODIELY!"&amp;SUBSTITUTE(ADDRESS(1,(ROW()-4)*3+2,4),"1","")&amp;"26"),0,0,1,3))," ")</f>
        <v xml:space="preserve"> </v>
      </c>
      <c r="E96" s="11" t="str">
        <f ca="1">IF(ROW()&lt;DATA!$O$1+4,SUM(OFFSET(INDIRECT("VSETKY_PODIELY!"&amp;SUBSTITUTE(ADDRESS(1,(ROW()-4)*3+2,4),"1","")&amp;"53"),0,0,1,3))," ")</f>
        <v xml:space="preserve"> </v>
      </c>
      <c r="F96" s="11" t="str">
        <f ca="1">IF(ROW()&lt;DATA!$O$1+4,SUM(OFFSET(INDIRECT("VSETKY_PODIELY!"&amp;SUBSTITUTE(ADDRESS(1,(ROW()-4)*3+2,4),"1","")&amp;"64"),0,0,1,3))," ")</f>
        <v xml:space="preserve"> </v>
      </c>
      <c r="G96" s="11" t="str">
        <f ca="1">IF(ROW()&lt;DATA!$O$1+4,SUM(OFFSET(INDIRECT("VSETKY_PODIELY!"&amp;SUBSTITUTE(ADDRESS(1,(ROW()-4)*3+2,4),"1","")&amp;"81"),0,0,1,3))," ")</f>
        <v xml:space="preserve"> </v>
      </c>
      <c r="H96" s="11" t="str">
        <f ca="1">IF(ROW()&lt;DATA!$O$1+4,SUM(OFFSET(INDIRECT("VSETKY_PODIELY!"&amp;SUBSTITUTE(ADDRESS(1,(ROW()-4)*3+2,4),"1","")&amp;"92"),0,0,1,3))," ")</f>
        <v xml:space="preserve"> </v>
      </c>
      <c r="I96" s="11" t="str">
        <f>IF(ROW()&lt;DATA!$O$1+4,SUM(C96:H96)," ")</f>
        <v xml:space="preserve"> </v>
      </c>
    </row>
    <row r="97">
      <c r="C97" s="11" t="str">
        <f ca="1">IF(ROW()&lt;DATA!$O$1+4,SUM(OFFSET(INDIRECT("VSETKY_PODIELY!"&amp;SUBSTITUTE(ADDRESS(1,(ROW()-4)*3+2,4),"1","")&amp;"4"),0,0,1,3))," ")</f>
        <v xml:space="preserve"> </v>
      </c>
      <c r="D97" s="11" t="str">
        <f ca="1">IF(ROW()&lt;DATA!$O$1+4,SUM(OFFSET(INDIRECT("VSETKY_PODIELY!"&amp;SUBSTITUTE(ADDRESS(1,(ROW()-4)*3+2,4),"1","")&amp;"26"),0,0,1,3))," ")</f>
        <v xml:space="preserve"> </v>
      </c>
      <c r="E97" s="11" t="str">
        <f ca="1">IF(ROW()&lt;DATA!$O$1+4,SUM(OFFSET(INDIRECT("VSETKY_PODIELY!"&amp;SUBSTITUTE(ADDRESS(1,(ROW()-4)*3+2,4),"1","")&amp;"53"),0,0,1,3))," ")</f>
        <v xml:space="preserve"> </v>
      </c>
      <c r="F97" s="11" t="str">
        <f ca="1">IF(ROW()&lt;DATA!$O$1+4,SUM(OFFSET(INDIRECT("VSETKY_PODIELY!"&amp;SUBSTITUTE(ADDRESS(1,(ROW()-4)*3+2,4),"1","")&amp;"64"),0,0,1,3))," ")</f>
        <v xml:space="preserve"> </v>
      </c>
      <c r="G97" s="11" t="str">
        <f ca="1">IF(ROW()&lt;DATA!$O$1+4,SUM(OFFSET(INDIRECT("VSETKY_PODIELY!"&amp;SUBSTITUTE(ADDRESS(1,(ROW()-4)*3+2,4),"1","")&amp;"81"),0,0,1,3))," ")</f>
        <v xml:space="preserve"> </v>
      </c>
      <c r="H97" s="11" t="str">
        <f ca="1">IF(ROW()&lt;DATA!$O$1+4,SUM(OFFSET(INDIRECT("VSETKY_PODIELY!"&amp;SUBSTITUTE(ADDRESS(1,(ROW()-4)*3+2,4),"1","")&amp;"92"),0,0,1,3))," ")</f>
        <v xml:space="preserve"> </v>
      </c>
      <c r="I97" s="11" t="str">
        <f>IF(ROW()&lt;DATA!$O$1+4,SUM(C97:H97)," ")</f>
        <v xml:space="preserve"> </v>
      </c>
    </row>
    <row r="98">
      <c r="C98" s="11" t="str">
        <f ca="1">IF(ROW()&lt;DATA!$O$1+4,SUM(OFFSET(INDIRECT("VSETKY_PODIELY!"&amp;SUBSTITUTE(ADDRESS(1,(ROW()-4)*3+2,4),"1","")&amp;"4"),0,0,1,3))," ")</f>
        <v xml:space="preserve"> </v>
      </c>
      <c r="D98" s="11" t="str">
        <f ca="1">IF(ROW()&lt;DATA!$O$1+4,SUM(OFFSET(INDIRECT("VSETKY_PODIELY!"&amp;SUBSTITUTE(ADDRESS(1,(ROW()-4)*3+2,4),"1","")&amp;"26"),0,0,1,3))," ")</f>
        <v xml:space="preserve"> </v>
      </c>
      <c r="E98" s="11" t="str">
        <f ca="1">IF(ROW()&lt;DATA!$O$1+4,SUM(OFFSET(INDIRECT("VSETKY_PODIELY!"&amp;SUBSTITUTE(ADDRESS(1,(ROW()-4)*3+2,4),"1","")&amp;"53"),0,0,1,3))," ")</f>
        <v xml:space="preserve"> </v>
      </c>
      <c r="F98" s="11" t="str">
        <f ca="1">IF(ROW()&lt;DATA!$O$1+4,SUM(OFFSET(INDIRECT("VSETKY_PODIELY!"&amp;SUBSTITUTE(ADDRESS(1,(ROW()-4)*3+2,4),"1","")&amp;"64"),0,0,1,3))," ")</f>
        <v xml:space="preserve"> </v>
      </c>
      <c r="G98" s="11" t="str">
        <f ca="1">IF(ROW()&lt;DATA!$O$1+4,SUM(OFFSET(INDIRECT("VSETKY_PODIELY!"&amp;SUBSTITUTE(ADDRESS(1,(ROW()-4)*3+2,4),"1","")&amp;"81"),0,0,1,3))," ")</f>
        <v xml:space="preserve"> </v>
      </c>
      <c r="H98" s="11" t="str">
        <f ca="1">IF(ROW()&lt;DATA!$O$1+4,SUM(OFFSET(INDIRECT("VSETKY_PODIELY!"&amp;SUBSTITUTE(ADDRESS(1,(ROW()-4)*3+2,4),"1","")&amp;"92"),0,0,1,3))," ")</f>
        <v xml:space="preserve"> </v>
      </c>
      <c r="I98" s="11" t="str">
        <f>IF(ROW()&lt;DATA!$O$1+4,SUM(C98:H98)," ")</f>
        <v xml:space="preserve"> </v>
      </c>
    </row>
    <row r="99">
      <c r="C99" s="11" t="str">
        <f ca="1">IF(ROW()&lt;DATA!$O$1+4,SUM(OFFSET(INDIRECT("VSETKY_PODIELY!"&amp;SUBSTITUTE(ADDRESS(1,(ROW()-4)*3+2,4),"1","")&amp;"4"),0,0,1,3))," ")</f>
        <v xml:space="preserve"> </v>
      </c>
      <c r="D99" s="11" t="str">
        <f ca="1">IF(ROW()&lt;DATA!$O$1+4,SUM(OFFSET(INDIRECT("VSETKY_PODIELY!"&amp;SUBSTITUTE(ADDRESS(1,(ROW()-4)*3+2,4),"1","")&amp;"26"),0,0,1,3))," ")</f>
        <v xml:space="preserve"> </v>
      </c>
      <c r="E99" s="11" t="str">
        <f ca="1">IF(ROW()&lt;DATA!$O$1+4,SUM(OFFSET(INDIRECT("VSETKY_PODIELY!"&amp;SUBSTITUTE(ADDRESS(1,(ROW()-4)*3+2,4),"1","")&amp;"53"),0,0,1,3))," ")</f>
        <v xml:space="preserve"> </v>
      </c>
      <c r="F99" s="11" t="str">
        <f ca="1">IF(ROW()&lt;DATA!$O$1+4,SUM(OFFSET(INDIRECT("VSETKY_PODIELY!"&amp;SUBSTITUTE(ADDRESS(1,(ROW()-4)*3+2,4),"1","")&amp;"64"),0,0,1,3))," ")</f>
        <v xml:space="preserve"> </v>
      </c>
      <c r="G99" s="11" t="str">
        <f ca="1">IF(ROW()&lt;DATA!$O$1+4,SUM(OFFSET(INDIRECT("VSETKY_PODIELY!"&amp;SUBSTITUTE(ADDRESS(1,(ROW()-4)*3+2,4),"1","")&amp;"81"),0,0,1,3))," ")</f>
        <v xml:space="preserve"> </v>
      </c>
      <c r="H99" s="11" t="str">
        <f ca="1">IF(ROW()&lt;DATA!$O$1+4,SUM(OFFSET(INDIRECT("VSETKY_PODIELY!"&amp;SUBSTITUTE(ADDRESS(1,(ROW()-4)*3+2,4),"1","")&amp;"92"),0,0,1,3))," ")</f>
        <v xml:space="preserve"> </v>
      </c>
      <c r="I99" s="11" t="str">
        <f>IF(ROW()&lt;DATA!$O$1+4,SUM(C99:H99)," ")</f>
        <v xml:space="preserve"> </v>
      </c>
    </row>
    <row r="100">
      <c r="C100" s="11" t="str">
        <f ca="1">IF(ROW()&lt;DATA!$O$1+4,SUM(OFFSET(INDIRECT("VSETKY_PODIELY!"&amp;SUBSTITUTE(ADDRESS(1,(ROW()-4)*3+2,4),"1","")&amp;"4"),0,0,1,3))," ")</f>
        <v xml:space="preserve"> </v>
      </c>
      <c r="D100" s="11" t="str">
        <f ca="1">IF(ROW()&lt;DATA!$O$1+4,SUM(OFFSET(INDIRECT("VSETKY_PODIELY!"&amp;SUBSTITUTE(ADDRESS(1,(ROW()-4)*3+2,4),"1","")&amp;"26"),0,0,1,3))," ")</f>
        <v xml:space="preserve"> </v>
      </c>
      <c r="E100" s="11" t="str">
        <f ca="1">IF(ROW()&lt;DATA!$O$1+4,SUM(OFFSET(INDIRECT("VSETKY_PODIELY!"&amp;SUBSTITUTE(ADDRESS(1,(ROW()-4)*3+2,4),"1","")&amp;"53"),0,0,1,3))," ")</f>
        <v xml:space="preserve"> </v>
      </c>
      <c r="F100" s="11" t="str">
        <f ca="1">IF(ROW()&lt;DATA!$O$1+4,SUM(OFFSET(INDIRECT("VSETKY_PODIELY!"&amp;SUBSTITUTE(ADDRESS(1,(ROW()-4)*3+2,4),"1","")&amp;"64"),0,0,1,3))," ")</f>
        <v xml:space="preserve"> </v>
      </c>
      <c r="G100" s="11" t="str">
        <f ca="1">IF(ROW()&lt;DATA!$O$1+4,SUM(OFFSET(INDIRECT("VSETKY_PODIELY!"&amp;SUBSTITUTE(ADDRESS(1,(ROW()-4)*3+2,4),"1","")&amp;"81"),0,0,1,3))," ")</f>
        <v xml:space="preserve"> </v>
      </c>
      <c r="H100" s="11" t="str">
        <f ca="1">IF(ROW()&lt;DATA!$O$1+4,SUM(OFFSET(INDIRECT("VSETKY_PODIELY!"&amp;SUBSTITUTE(ADDRESS(1,(ROW()-4)*3+2,4),"1","")&amp;"92"),0,0,1,3))," ")</f>
        <v xml:space="preserve"> </v>
      </c>
      <c r="I100" s="11" t="str">
        <f>IF(ROW()&lt;DATA!$O$1+4,SUM(C100:H100)," ")</f>
        <v xml:space="preserve"> </v>
      </c>
    </row>
    <row r="101">
      <c r="C101" s="11"/>
      <c r="D101" s="11"/>
      <c r="E101" s="11"/>
      <c r="F101" s="11"/>
      <c r="G101" s="11"/>
      <c r="H101" s="11"/>
      <c r="I101" s="11"/>
    </row>
  </sheetData>
  <mergeCells>
    <mergeCell ref="A2:A3"/>
    <mergeCell ref="B2:B3"/>
    <mergeCell ref="C2:F2"/>
    <mergeCell ref="H1:I1"/>
    <mergeCell ref="A1:G1"/>
  </mergeCells>
  <pageMargins left="0.7" right="0.7" top="0.75" bottom="0.75" header="0.3" footer="0.3"/>
  <pageSetup paperSize="9" orientation="portrait" horizontalDpi="90" verticalDpi="90" r:id="fl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Z100"/>
  <sheetViews>
    <sheetView topLeftCell="A22" workbookViewId="0">
      <selection activeCell="A36" sqref="A36"/>
    </sheetView>
  </sheetViews>
  <sheetFormatPr defaultColWidth="25.7109375" defaultRowHeight="15"/>
  <cols>
    <col min="1" max="1" width="77.42578125" bestFit="1" customWidth="1"/>
    <col min="2" max="12" width="25.7109375" style="15"/>
  </cols>
  <sheetData>
    <row r="1" ht="27" thickBot="1">
      <c r="A1" s="50" t="s">
        <v>210</v>
      </c>
      <c r="B1" s="51"/>
      <c r="C1" s="51"/>
      <c r="D1" s="51"/>
      <c r="E1" s="52">
        <f ca="1">DATA!$M$1</f>
        <v>45595</v>
      </c>
      <c r="F1" s="52"/>
      <c r="G1" s="52"/>
      <c r="H1" s="17"/>
      <c r="I1" s="17"/>
      <c r="J1" s="17"/>
      <c r="K1" s="17"/>
      <c r="L1" s="17"/>
      <c r="N1" s="16"/>
      <c r="O1" s="16"/>
      <c r="P1" s="16"/>
    </row>
    <row r="2" s="12" customFormat="1" ht="16.5" customHeight="1">
      <c r="A2" s="53" t="s">
        <v>0</v>
      </c>
      <c r="B2" s="58" t="s">
        <v>102</v>
      </c>
      <c r="C2" s="58"/>
      <c r="D2" s="58"/>
      <c r="E2" s="58" t="s">
        <v>103</v>
      </c>
      <c r="F2" s="58"/>
      <c r="G2" s="58"/>
      <c r="H2" s="58" t="s">
        <v>104</v>
      </c>
      <c r="I2" s="58"/>
      <c r="J2" s="58"/>
      <c r="K2" s="58" t="s">
        <v>105</v>
      </c>
      <c r="L2" s="58"/>
      <c r="M2" s="58"/>
      <c r="N2" s="58" t="s">
        <v>106</v>
      </c>
      <c r="O2" s="58"/>
      <c r="P2" s="58"/>
      <c r="Q2" s="58" t="s">
        <v>107</v>
      </c>
      <c r="R2" s="58"/>
      <c r="S2" s="58"/>
      <c r="T2" s="58" t="s">
        <v>108</v>
      </c>
      <c r="U2" s="58"/>
      <c r="V2" s="58"/>
      <c r="W2" s="58" t="s">
        <v>109</v>
      </c>
      <c r="X2" s="58"/>
      <c r="Y2" s="58"/>
      <c r="Z2" s="58" t="s">
        <v>110</v>
      </c>
      <c r="AA2" s="58"/>
      <c r="AB2" s="58"/>
      <c r="AC2" s="58" t="s">
        <v>111</v>
      </c>
      <c r="AD2" s="58"/>
      <c r="AE2" s="58"/>
      <c r="AF2" s="58" t="s">
        <v>112</v>
      </c>
      <c r="AG2" s="58"/>
      <c r="AH2" s="58"/>
      <c r="AI2" s="58" t="s">
        <v>113</v>
      </c>
      <c r="AJ2" s="58"/>
      <c r="AK2" s="58"/>
      <c r="AL2" s="58" t="s">
        <v>114</v>
      </c>
      <c r="AM2" s="58"/>
      <c r="AN2" s="58"/>
      <c r="AO2" s="58" t="s">
        <v>115</v>
      </c>
      <c r="AP2" s="58"/>
      <c r="AQ2" s="58"/>
      <c r="AR2" s="58" t="s">
        <v>116</v>
      </c>
      <c r="AS2" s="58"/>
      <c r="AT2" s="58"/>
      <c r="AU2" s="58" t="s">
        <v>117</v>
      </c>
      <c r="AV2" s="58"/>
      <c r="AW2" s="58"/>
      <c r="AX2" s="58" t="s">
        <v>118</v>
      </c>
      <c r="AY2" s="58"/>
      <c r="AZ2" s="58"/>
      <c r="BA2" s="58" t="s">
        <v>119</v>
      </c>
      <c r="BB2" s="58"/>
      <c r="BC2" s="58"/>
      <c r="BD2" s="58" t="s">
        <v>120</v>
      </c>
      <c r="BE2" s="58"/>
      <c r="BF2" s="58"/>
      <c r="BG2" s="58" t="s">
        <v>121</v>
      </c>
      <c r="BH2" s="58"/>
      <c r="BI2" s="58"/>
      <c r="BJ2" s="58" t="s">
        <v>122</v>
      </c>
      <c r="BK2" s="58"/>
      <c r="BL2" s="58"/>
      <c r="BM2" s="58" t="s">
        <v>123</v>
      </c>
      <c r="BN2" s="58"/>
      <c r="BO2" s="58"/>
      <c r="BP2" s="58" t="s">
        <v>124</v>
      </c>
      <c r="BQ2" s="58"/>
      <c r="BR2" s="58"/>
      <c r="BS2" s="58" t="s">
        <v>125</v>
      </c>
      <c r="BT2" s="58"/>
      <c r="BU2" s="58"/>
      <c r="BV2" s="58" t="s">
        <v>126</v>
      </c>
      <c r="BW2" s="58"/>
      <c r="BX2" s="58"/>
      <c r="BY2" s="58" t="s">
        <v>127</v>
      </c>
      <c r="BZ2" s="58"/>
      <c r="CA2" s="58"/>
      <c r="CB2" s="58" t="s">
        <v>128</v>
      </c>
      <c r="CC2" s="58"/>
      <c r="CD2" s="58"/>
      <c r="CE2" s="58" t="s">
        <v>129</v>
      </c>
      <c r="CF2" s="58"/>
      <c r="CG2" s="58"/>
      <c r="CH2" s="58" t="s">
        <v>130</v>
      </c>
      <c r="CI2" s="58"/>
      <c r="CJ2" s="58"/>
      <c r="CK2" s="58" t="s">
        <v>131</v>
      </c>
      <c r="CL2" s="58"/>
      <c r="CM2" s="58"/>
      <c r="CN2" s="58" t="s">
        <v>132</v>
      </c>
      <c r="CO2" s="58"/>
      <c r="CP2" s="58"/>
      <c r="CQ2" s="58" t="s">
        <v>133</v>
      </c>
      <c r="CR2" s="58"/>
      <c r="CS2" s="58"/>
      <c r="CT2" s="58" t="s">
        <v>134</v>
      </c>
      <c r="CU2" s="58"/>
      <c r="CV2" s="58"/>
      <c r="CW2" s="58" t="s">
        <v>135</v>
      </c>
      <c r="CX2" s="58"/>
      <c r="CY2" s="58"/>
      <c r="CZ2" s="58" t="s">
        <v>136</v>
      </c>
      <c r="DA2" s="58"/>
      <c r="DB2" s="58"/>
      <c r="DC2" s="58" t="s">
        <v>137</v>
      </c>
      <c r="DD2" s="58"/>
      <c r="DE2" s="58"/>
      <c r="DF2" s="58" t="s">
        <v>138</v>
      </c>
      <c r="DG2" s="58"/>
      <c r="DH2" s="58"/>
      <c r="DI2" s="58" t="s">
        <v>139</v>
      </c>
      <c r="DJ2" s="58"/>
      <c r="DK2" s="58"/>
      <c r="DL2" s="58" t="s">
        <v>140</v>
      </c>
      <c r="DM2" s="58"/>
      <c r="DN2" s="58"/>
      <c r="DO2" s="58" t="s">
        <v>141</v>
      </c>
      <c r="DP2" s="58"/>
      <c r="DQ2" s="58"/>
      <c r="DR2" s="58" t="s">
        <v>142</v>
      </c>
      <c r="DS2" s="58"/>
      <c r="DT2" s="58"/>
      <c r="DU2" s="58" t="s">
        <v>143</v>
      </c>
      <c r="DV2" s="58"/>
      <c r="DW2" s="58"/>
      <c r="DX2" s="12" t="s">
        <v>208</v>
      </c>
    </row>
    <row r="3" s="12" customFormat="1" ht="15.75" thickBot="1">
      <c r="A3" s="54"/>
      <c r="B3" s="58" t="s">
        <v>211</v>
      </c>
      <c r="C3" s="58" t="s">
        <v>212</v>
      </c>
      <c r="D3" s="58" t="s">
        <v>213</v>
      </c>
      <c r="E3" s="58" t="s">
        <v>211</v>
      </c>
      <c r="F3" s="58" t="s">
        <v>212</v>
      </c>
      <c r="G3" s="58" t="s">
        <v>213</v>
      </c>
      <c r="H3" s="58" t="s">
        <v>211</v>
      </c>
      <c r="I3" s="58" t="s">
        <v>212</v>
      </c>
      <c r="J3" s="58" t="s">
        <v>213</v>
      </c>
      <c r="K3" s="58" t="s">
        <v>211</v>
      </c>
      <c r="L3" s="58" t="s">
        <v>212</v>
      </c>
      <c r="M3" s="58" t="s">
        <v>213</v>
      </c>
      <c r="N3" s="58" t="s">
        <v>211</v>
      </c>
      <c r="O3" s="58" t="s">
        <v>212</v>
      </c>
      <c r="P3" s="58" t="s">
        <v>213</v>
      </c>
      <c r="Q3" s="58" t="s">
        <v>211</v>
      </c>
      <c r="R3" s="58" t="s">
        <v>212</v>
      </c>
      <c r="S3" s="58" t="s">
        <v>213</v>
      </c>
      <c r="T3" s="58" t="s">
        <v>211</v>
      </c>
      <c r="U3" s="58" t="s">
        <v>212</v>
      </c>
      <c r="V3" s="58" t="s">
        <v>213</v>
      </c>
      <c r="W3" s="58" t="s">
        <v>211</v>
      </c>
      <c r="X3" s="58" t="s">
        <v>212</v>
      </c>
      <c r="Y3" s="58" t="s">
        <v>213</v>
      </c>
      <c r="Z3" s="58" t="s">
        <v>211</v>
      </c>
      <c r="AA3" s="58" t="s">
        <v>212</v>
      </c>
      <c r="AB3" s="58" t="s">
        <v>213</v>
      </c>
      <c r="AC3" s="58" t="s">
        <v>211</v>
      </c>
      <c r="AD3" s="58" t="s">
        <v>212</v>
      </c>
      <c r="AE3" s="58" t="s">
        <v>213</v>
      </c>
      <c r="AF3" s="58" t="s">
        <v>211</v>
      </c>
      <c r="AG3" s="58" t="s">
        <v>212</v>
      </c>
      <c r="AH3" s="58" t="s">
        <v>213</v>
      </c>
      <c r="AI3" s="58" t="s">
        <v>211</v>
      </c>
      <c r="AJ3" s="58" t="s">
        <v>212</v>
      </c>
      <c r="AK3" s="58" t="s">
        <v>213</v>
      </c>
      <c r="AL3" s="58" t="s">
        <v>211</v>
      </c>
      <c r="AM3" s="58" t="s">
        <v>212</v>
      </c>
      <c r="AN3" s="58" t="s">
        <v>213</v>
      </c>
      <c r="AO3" s="58" t="s">
        <v>211</v>
      </c>
      <c r="AP3" s="58" t="s">
        <v>212</v>
      </c>
      <c r="AQ3" s="58" t="s">
        <v>213</v>
      </c>
      <c r="AR3" s="58" t="s">
        <v>211</v>
      </c>
      <c r="AS3" s="58" t="s">
        <v>212</v>
      </c>
      <c r="AT3" s="58" t="s">
        <v>213</v>
      </c>
      <c r="AU3" s="58" t="s">
        <v>211</v>
      </c>
      <c r="AV3" s="58" t="s">
        <v>212</v>
      </c>
      <c r="AW3" s="58" t="s">
        <v>213</v>
      </c>
      <c r="AX3" s="58" t="s">
        <v>211</v>
      </c>
      <c r="AY3" s="58" t="s">
        <v>212</v>
      </c>
      <c r="AZ3" s="58" t="s">
        <v>213</v>
      </c>
      <c r="BA3" s="58" t="s">
        <v>211</v>
      </c>
      <c r="BB3" s="58" t="s">
        <v>212</v>
      </c>
      <c r="BC3" s="58" t="s">
        <v>213</v>
      </c>
      <c r="BD3" s="58" t="s">
        <v>211</v>
      </c>
      <c r="BE3" s="58" t="s">
        <v>212</v>
      </c>
      <c r="BF3" s="58" t="s">
        <v>213</v>
      </c>
      <c r="BG3" s="58" t="s">
        <v>211</v>
      </c>
      <c r="BH3" s="58" t="s">
        <v>212</v>
      </c>
      <c r="BI3" s="58" t="s">
        <v>213</v>
      </c>
      <c r="BJ3" s="58" t="s">
        <v>211</v>
      </c>
      <c r="BK3" s="58" t="s">
        <v>212</v>
      </c>
      <c r="BL3" s="58" t="s">
        <v>213</v>
      </c>
      <c r="BM3" s="58" t="s">
        <v>211</v>
      </c>
      <c r="BN3" s="58" t="s">
        <v>212</v>
      </c>
      <c r="BO3" s="58" t="s">
        <v>213</v>
      </c>
      <c r="BP3" s="58" t="s">
        <v>211</v>
      </c>
      <c r="BQ3" s="58" t="s">
        <v>212</v>
      </c>
      <c r="BR3" s="58" t="s">
        <v>213</v>
      </c>
      <c r="BS3" s="58" t="s">
        <v>211</v>
      </c>
      <c r="BT3" s="58" t="s">
        <v>212</v>
      </c>
      <c r="BU3" s="58" t="s">
        <v>213</v>
      </c>
      <c r="BV3" s="58" t="s">
        <v>211</v>
      </c>
      <c r="BW3" s="58" t="s">
        <v>212</v>
      </c>
      <c r="BX3" s="58" t="s">
        <v>213</v>
      </c>
      <c r="BY3" s="58" t="s">
        <v>211</v>
      </c>
      <c r="BZ3" s="58" t="s">
        <v>212</v>
      </c>
      <c r="CA3" s="58" t="s">
        <v>213</v>
      </c>
      <c r="CB3" s="58" t="s">
        <v>211</v>
      </c>
      <c r="CC3" s="58" t="s">
        <v>212</v>
      </c>
      <c r="CD3" s="58" t="s">
        <v>213</v>
      </c>
      <c r="CE3" s="58" t="s">
        <v>211</v>
      </c>
      <c r="CF3" s="58" t="s">
        <v>212</v>
      </c>
      <c r="CG3" s="58" t="s">
        <v>213</v>
      </c>
      <c r="CH3" s="58" t="s">
        <v>211</v>
      </c>
      <c r="CI3" s="58" t="s">
        <v>212</v>
      </c>
      <c r="CJ3" s="58" t="s">
        <v>213</v>
      </c>
      <c r="CK3" s="58" t="s">
        <v>211</v>
      </c>
      <c r="CL3" s="58" t="s">
        <v>212</v>
      </c>
      <c r="CM3" s="58" t="s">
        <v>213</v>
      </c>
      <c r="CN3" s="58" t="s">
        <v>211</v>
      </c>
      <c r="CO3" s="58" t="s">
        <v>212</v>
      </c>
      <c r="CP3" s="58" t="s">
        <v>213</v>
      </c>
      <c r="CQ3" s="58" t="s">
        <v>211</v>
      </c>
      <c r="CR3" s="58" t="s">
        <v>212</v>
      </c>
      <c r="CS3" s="58" t="s">
        <v>213</v>
      </c>
      <c r="CT3" s="58" t="s">
        <v>211</v>
      </c>
      <c r="CU3" s="58" t="s">
        <v>212</v>
      </c>
      <c r="CV3" s="58" t="s">
        <v>213</v>
      </c>
      <c r="CW3" s="58" t="s">
        <v>211</v>
      </c>
      <c r="CX3" s="58" t="s">
        <v>212</v>
      </c>
      <c r="CY3" s="58" t="s">
        <v>213</v>
      </c>
      <c r="CZ3" s="58" t="s">
        <v>211</v>
      </c>
      <c r="DA3" s="58" t="s">
        <v>212</v>
      </c>
      <c r="DB3" s="58" t="s">
        <v>213</v>
      </c>
      <c r="DC3" s="58" t="s">
        <v>211</v>
      </c>
      <c r="DD3" s="58" t="s">
        <v>212</v>
      </c>
      <c r="DE3" s="58" t="s">
        <v>213</v>
      </c>
      <c r="DF3" s="58" t="s">
        <v>211</v>
      </c>
      <c r="DG3" s="58" t="s">
        <v>212</v>
      </c>
      <c r="DH3" s="58" t="s">
        <v>213</v>
      </c>
      <c r="DI3" s="58" t="s">
        <v>211</v>
      </c>
      <c r="DJ3" s="58" t="s">
        <v>212</v>
      </c>
      <c r="DK3" s="58" t="s">
        <v>213</v>
      </c>
      <c r="DL3" s="58" t="s">
        <v>211</v>
      </c>
      <c r="DM3" s="58" t="s">
        <v>212</v>
      </c>
      <c r="DN3" s="58" t="s">
        <v>213</v>
      </c>
      <c r="DO3" s="58" t="s">
        <v>211</v>
      </c>
      <c r="DP3" s="58" t="s">
        <v>212</v>
      </c>
      <c r="DQ3" s="58" t="s">
        <v>213</v>
      </c>
      <c r="DR3" s="58" t="s">
        <v>211</v>
      </c>
      <c r="DS3" s="58" t="s">
        <v>212</v>
      </c>
      <c r="DT3" s="58" t="s">
        <v>213</v>
      </c>
      <c r="DU3" s="58" t="s">
        <v>211</v>
      </c>
      <c r="DV3" s="58" t="s">
        <v>212</v>
      </c>
      <c r="DW3" s="58" t="s">
        <v>213</v>
      </c>
    </row>
    <row r="4" s="5" customFormat="1" ht="16.5" thickBot="1">
      <c r="A4" s="87" t="s">
        <v>14</v>
      </c>
      <c r="B4" s="105">
        <f>IF(COLUMN()&lt;DATA!$O$1*3+3,SUM(B5,B13,B20)," ")</f>
        <v>5306</v>
      </c>
      <c r="C4" s="105">
        <f>IF(COLUMN()&lt;DATA!$O$1*3+3,SUM(C5,C13,C20)," ")</f>
        <v>2</v>
      </c>
      <c r="D4" s="105">
        <f>IF(COLUMN()&lt;DATA!$O$1*3+3,SUM(D5,D13,D20)," ")</f>
        <v>106</v>
      </c>
      <c r="E4" s="105">
        <f>IF(COLUMN()&lt;DATA!$O$1*3+3,SUM(E5,E13,E20)," ")</f>
        <v>1671</v>
      </c>
      <c r="F4" s="105">
        <f>IF(COLUMN()&lt;DATA!$O$1*3+3,SUM(F5,F13,F20)," ")</f>
        <v>0</v>
      </c>
      <c r="G4" s="105">
        <f>IF(COLUMN()&lt;DATA!$O$1*3+3,SUM(G5,G13,G20)," ")</f>
        <v>34</v>
      </c>
      <c r="H4" s="105">
        <f>IF(COLUMN()&lt;DATA!$O$1*3+3,SUM(H5,H13,H20)," ")</f>
        <v>1434</v>
      </c>
      <c r="I4" s="105">
        <f>IF(COLUMN()&lt;DATA!$O$1*3+3,SUM(I5,I13,I20)," ")</f>
        <v>0</v>
      </c>
      <c r="J4" s="105">
        <f>IF(COLUMN()&lt;DATA!$O$1*3+3,SUM(J5,J13,J20)," ")</f>
        <v>78</v>
      </c>
      <c r="K4" s="105">
        <f>IF(COLUMN()&lt;DATA!$O$1*3+3,SUM(K5,K13,K20)," ")</f>
        <v>889</v>
      </c>
      <c r="L4" s="105">
        <f>IF(COLUMN()&lt;DATA!$O$1*3+3,SUM(L5,L13,L20)," ")</f>
        <v>1</v>
      </c>
      <c r="M4" s="105">
        <f>IF(COLUMN()&lt;DATA!$O$1*3+3,SUM(M5,M13,M20)," ")</f>
        <v>25</v>
      </c>
      <c r="N4" s="105">
        <f>IF(COLUMN()&lt;DATA!$O$1*3+3,SUM(N5,N13,N20)," ")</f>
        <v>652</v>
      </c>
      <c r="O4" s="105">
        <f>IF(COLUMN()&lt;DATA!$O$1*3+3,SUM(O5,O13,O20)," ")</f>
        <v>0</v>
      </c>
      <c r="P4" s="105">
        <f>IF(COLUMN()&lt;DATA!$O$1*3+3,SUM(P5,P13,P20)," ")</f>
        <v>7</v>
      </c>
      <c r="Q4" s="105">
        <f>IF(COLUMN()&lt;DATA!$O$1*3+3,SUM(Q5,Q13,Q20)," ")</f>
        <v>981</v>
      </c>
      <c r="R4" s="105">
        <f>IF(COLUMN()&lt;DATA!$O$1*3+3,SUM(R5,R13,R20)," ")</f>
        <v>0</v>
      </c>
      <c r="S4" s="105">
        <f>IF(COLUMN()&lt;DATA!$O$1*3+3,SUM(S5,S13,S20)," ")</f>
        <v>20</v>
      </c>
      <c r="T4" s="105">
        <f>IF(COLUMN()&lt;DATA!$O$1*3+3,SUM(T5,T13,T20)," ")</f>
        <v>901</v>
      </c>
      <c r="U4" s="105">
        <f>IF(COLUMN()&lt;DATA!$O$1*3+3,SUM(U5,U13,U20)," ")</f>
        <v>4</v>
      </c>
      <c r="V4" s="105">
        <f>IF(COLUMN()&lt;DATA!$O$1*3+3,SUM(V5,V13,V20)," ")</f>
        <v>28</v>
      </c>
      <c r="W4" s="105">
        <f>IF(COLUMN()&lt;DATA!$O$1*3+3,SUM(W5,W13,W20)," ")</f>
        <v>812</v>
      </c>
      <c r="X4" s="105">
        <f>IF(COLUMN()&lt;DATA!$O$1*3+3,SUM(X5,X13,X20)," ")</f>
        <v>1</v>
      </c>
      <c r="Y4" s="105">
        <f>IF(COLUMN()&lt;DATA!$O$1*3+3,SUM(Y5,Y13,Y20)," ")</f>
        <v>38</v>
      </c>
      <c r="Z4" s="105">
        <f>IF(COLUMN()&lt;DATA!$O$1*3+3,SUM(Z5,Z13,Z20)," ")</f>
        <v>2139</v>
      </c>
      <c r="AA4" s="105">
        <f>IF(COLUMN()&lt;DATA!$O$1*3+3,SUM(AA5,AA13,AA20)," ")</f>
        <v>0</v>
      </c>
      <c r="AB4" s="105">
        <f>IF(COLUMN()&lt;DATA!$O$1*3+3,SUM(AB5,AB13,AB20)," ")</f>
        <v>34</v>
      </c>
      <c r="AC4" s="105">
        <f>IF(COLUMN()&lt;DATA!$O$1*3+3,SUM(AC5,AC13,AC20)," ")</f>
        <v>1603</v>
      </c>
      <c r="AD4" s="105">
        <f>IF(COLUMN()&lt;DATA!$O$1*3+3,SUM(AD5,AD13,AD20)," ")</f>
        <v>0</v>
      </c>
      <c r="AE4" s="105">
        <f>IF(COLUMN()&lt;DATA!$O$1*3+3,SUM(AE5,AE13,AE20)," ")</f>
        <v>23</v>
      </c>
      <c r="AF4" s="105">
        <f>IF(COLUMN()&lt;DATA!$O$1*3+3,SUM(AF5,AF13,AF20)," ")</f>
        <v>422</v>
      </c>
      <c r="AG4" s="105">
        <f>IF(COLUMN()&lt;DATA!$O$1*3+3,SUM(AG5,AG13,AG20)," ")</f>
        <v>0</v>
      </c>
      <c r="AH4" s="105">
        <f>IF(COLUMN()&lt;DATA!$O$1*3+3,SUM(AH5,AH13,AH20)," ")</f>
        <v>4</v>
      </c>
      <c r="AI4" s="105">
        <f>IF(COLUMN()&lt;DATA!$O$1*3+3,SUM(AI5,AI13,AI20)," ")</f>
        <v>1330</v>
      </c>
      <c r="AJ4" s="105">
        <f>IF(COLUMN()&lt;DATA!$O$1*3+3,SUM(AJ5,AJ13,AJ20)," ")</f>
        <v>0</v>
      </c>
      <c r="AK4" s="105">
        <f>IF(COLUMN()&lt;DATA!$O$1*3+3,SUM(AK5,AK13,AK20)," ")</f>
        <v>32</v>
      </c>
      <c r="AL4" s="105">
        <f>IF(COLUMN()&lt;DATA!$O$1*3+3,SUM(AL5,AL13,AL20)," ")</f>
        <v>1027</v>
      </c>
      <c r="AM4" s="105">
        <f>IF(COLUMN()&lt;DATA!$O$1*3+3,SUM(AM5,AM13,AM20)," ")</f>
        <v>0</v>
      </c>
      <c r="AN4" s="105">
        <f>IF(COLUMN()&lt;DATA!$O$1*3+3,SUM(AN5,AN13,AN20)," ")</f>
        <v>18</v>
      </c>
      <c r="AO4" s="105">
        <f>IF(COLUMN()&lt;DATA!$O$1*3+3,SUM(AO5,AO13,AO20)," ")</f>
        <v>522</v>
      </c>
      <c r="AP4" s="105">
        <f>IF(COLUMN()&lt;DATA!$O$1*3+3,SUM(AP5,AP13,AP20)," ")</f>
        <v>0</v>
      </c>
      <c r="AQ4" s="105">
        <f>IF(COLUMN()&lt;DATA!$O$1*3+3,SUM(AQ5,AQ13,AQ20)," ")</f>
        <v>14</v>
      </c>
      <c r="AR4" s="105">
        <f>IF(COLUMN()&lt;DATA!$O$1*3+3,SUM(AR5,AR13,AR20)," ")</f>
        <v>35</v>
      </c>
      <c r="AS4" s="105">
        <f>IF(COLUMN()&lt;DATA!$O$1*3+3,SUM(AS5,AS13,AS20)," ")</f>
        <v>0</v>
      </c>
      <c r="AT4" s="105">
        <f>IF(COLUMN()&lt;DATA!$O$1*3+3,SUM(AT5,AT13,AT20)," ")</f>
        <v>1</v>
      </c>
      <c r="AU4" s="105">
        <f>IF(COLUMN()&lt;DATA!$O$1*3+3,SUM(AU5,AU13,AU20)," ")</f>
        <v>20</v>
      </c>
      <c r="AV4" s="105">
        <f>IF(COLUMN()&lt;DATA!$O$1*3+3,SUM(AV5,AV13,AV20)," ")</f>
        <v>3</v>
      </c>
      <c r="AW4" s="105">
        <f>IF(COLUMN()&lt;DATA!$O$1*3+3,SUM(AW5,AW13,AW20)," ")</f>
        <v>1</v>
      </c>
      <c r="AX4" s="105">
        <f>IF(COLUMN()&lt;DATA!$O$1*3+3,SUM(AX5,AX13,AX20)," ")</f>
        <v>52</v>
      </c>
      <c r="AY4" s="105">
        <f>IF(COLUMN()&lt;DATA!$O$1*3+3,SUM(AY5,AY13,AY20)," ")</f>
        <v>0</v>
      </c>
      <c r="AZ4" s="105">
        <f>IF(COLUMN()&lt;DATA!$O$1*3+3,SUM(AZ5,AZ13,AZ20)," ")</f>
        <v>3</v>
      </c>
      <c r="BA4" s="105">
        <f>IF(COLUMN()&lt;DATA!$O$1*3+3,SUM(BA5,BA13,BA20)," ")</f>
        <v>467</v>
      </c>
      <c r="BB4" s="105">
        <f>IF(COLUMN()&lt;DATA!$O$1*3+3,SUM(BB5,BB13,BB20)," ")</f>
        <v>0</v>
      </c>
      <c r="BC4" s="105">
        <f>IF(COLUMN()&lt;DATA!$O$1*3+3,SUM(BC5,BC13,BC20)," ")</f>
        <v>16</v>
      </c>
      <c r="BD4" s="105">
        <f>IF(COLUMN()&lt;DATA!$O$1*3+3,SUM(BD5,BD13,BD20)," ")</f>
        <v>472</v>
      </c>
      <c r="BE4" s="105">
        <f>IF(COLUMN()&lt;DATA!$O$1*3+3,SUM(BE5,BE13,BE20)," ")</f>
        <v>0</v>
      </c>
      <c r="BF4" s="105">
        <f>IF(COLUMN()&lt;DATA!$O$1*3+3,SUM(BF5,BF13,BF20)," ")</f>
        <v>19</v>
      </c>
      <c r="BG4" s="105">
        <f>IF(COLUMN()&lt;DATA!$O$1*3+3,SUM(BG5,BG13,BG20)," ")</f>
        <v>2033</v>
      </c>
      <c r="BH4" s="105">
        <f>IF(COLUMN()&lt;DATA!$O$1*3+3,SUM(BH5,BH13,BH20)," ")</f>
        <v>0</v>
      </c>
      <c r="BI4" s="105">
        <f>IF(COLUMN()&lt;DATA!$O$1*3+3,SUM(BI5,BI13,BI20)," ")</f>
        <v>38</v>
      </c>
      <c r="BJ4" s="105">
        <f>IF(COLUMN()&lt;DATA!$O$1*3+3,SUM(BJ5,BJ13,BJ20)," ")</f>
        <v>118</v>
      </c>
      <c r="BK4" s="105">
        <f>IF(COLUMN()&lt;DATA!$O$1*3+3,SUM(BK5,BK13,BK20)," ")</f>
        <v>0</v>
      </c>
      <c r="BL4" s="105">
        <f>IF(COLUMN()&lt;DATA!$O$1*3+3,SUM(BL5,BL13,BL20)," ")</f>
        <v>4</v>
      </c>
      <c r="BM4" s="105">
        <f>IF(COLUMN()&lt;DATA!$O$1*3+3,SUM(BM5,BM13,BM20)," ")</f>
        <v>0</v>
      </c>
      <c r="BN4" s="105">
        <f>IF(COLUMN()&lt;DATA!$O$1*3+3,SUM(BN5,BN13,BN20)," ")</f>
        <v>0</v>
      </c>
      <c r="BO4" s="105">
        <f>IF(COLUMN()&lt;DATA!$O$1*3+3,SUM(BO5,BO13,BO20)," ")</f>
        <v>0</v>
      </c>
      <c r="BP4" s="105">
        <f>IF(COLUMN()&lt;DATA!$O$1*3+3,SUM(BP5,BP13,BP20)," ")</f>
        <v>8</v>
      </c>
      <c r="BQ4" s="105">
        <f>IF(COLUMN()&lt;DATA!$O$1*3+3,SUM(BQ5,BQ13,BQ20)," ")</f>
        <v>0</v>
      </c>
      <c r="BR4" s="105">
        <f>IF(COLUMN()&lt;DATA!$O$1*3+3,SUM(BR5,BR13,BR20)," ")</f>
        <v>0</v>
      </c>
      <c r="BS4" s="105">
        <f>IF(COLUMN()&lt;DATA!$O$1*3+3,SUM(BS5,BS13,BS20)," ")</f>
        <v>290</v>
      </c>
      <c r="BT4" s="105">
        <f>IF(COLUMN()&lt;DATA!$O$1*3+3,SUM(BT5,BT13,BT20)," ")</f>
        <v>0</v>
      </c>
      <c r="BU4" s="105">
        <f>IF(COLUMN()&lt;DATA!$O$1*3+3,SUM(BU5,BU13,BU20)," ")</f>
        <v>12</v>
      </c>
      <c r="BV4" s="105">
        <f>IF(COLUMN()&lt;DATA!$O$1*3+3,SUM(BV5,BV13,BV20)," ")</f>
        <v>191</v>
      </c>
      <c r="BW4" s="105">
        <f>IF(COLUMN()&lt;DATA!$O$1*3+3,SUM(BW5,BW13,BW20)," ")</f>
        <v>0</v>
      </c>
      <c r="BX4" s="105">
        <f>IF(COLUMN()&lt;DATA!$O$1*3+3,SUM(BX5,BX13,BX20)," ")</f>
        <v>8</v>
      </c>
      <c r="BY4" s="105">
        <f>IF(COLUMN()&lt;DATA!$O$1*3+3,SUM(BY5,BY13,BY20)," ")</f>
        <v>155</v>
      </c>
      <c r="BZ4" s="105">
        <f>IF(COLUMN()&lt;DATA!$O$1*3+3,SUM(BZ5,BZ13,BZ20)," ")</f>
        <v>0</v>
      </c>
      <c r="CA4" s="105">
        <f>IF(COLUMN()&lt;DATA!$O$1*3+3,SUM(CA5,CA13,CA20)," ")</f>
        <v>5</v>
      </c>
      <c r="CB4" s="105">
        <f>IF(COLUMN()&lt;DATA!$O$1*3+3,SUM(CB5,CB13,CB20)," ")</f>
        <v>23</v>
      </c>
      <c r="CC4" s="105">
        <f>IF(COLUMN()&lt;DATA!$O$1*3+3,SUM(CC5,CC13,CC20)," ")</f>
        <v>0</v>
      </c>
      <c r="CD4" s="105">
        <f>IF(COLUMN()&lt;DATA!$O$1*3+3,SUM(CD5,CD13,CD20)," ")</f>
        <v>1</v>
      </c>
      <c r="CE4" s="105">
        <f>IF(COLUMN()&lt;DATA!$O$1*3+3,SUM(CE5,CE13,CE20)," ")</f>
        <v>1</v>
      </c>
      <c r="CF4" s="105">
        <f>IF(COLUMN()&lt;DATA!$O$1*3+3,SUM(CF5,CF13,CF20)," ")</f>
        <v>0</v>
      </c>
      <c r="CG4" s="105">
        <f>IF(COLUMN()&lt;DATA!$O$1*3+3,SUM(CG5,CG13,CG20)," ")</f>
        <v>0</v>
      </c>
      <c r="CH4" s="105">
        <f>IF(COLUMN()&lt;DATA!$O$1*3+3,SUM(CH5,CH13,CH20)," ")</f>
        <v>63</v>
      </c>
      <c r="CI4" s="105">
        <f>IF(COLUMN()&lt;DATA!$O$1*3+3,SUM(CI5,CI13,CI20)," ")</f>
        <v>0</v>
      </c>
      <c r="CJ4" s="105">
        <f>IF(COLUMN()&lt;DATA!$O$1*3+3,SUM(CJ5,CJ13,CJ20)," ")</f>
        <v>0</v>
      </c>
      <c r="CK4" s="105">
        <f>IF(COLUMN()&lt;DATA!$O$1*3+3,SUM(CK5,CK13,CK20)," ")</f>
        <v>21</v>
      </c>
      <c r="CL4" s="105">
        <f>IF(COLUMN()&lt;DATA!$O$1*3+3,SUM(CL5,CL13,CL20)," ")</f>
        <v>0</v>
      </c>
      <c r="CM4" s="105">
        <f>IF(COLUMN()&lt;DATA!$O$1*3+3,SUM(CM5,CM13,CM20)," ")</f>
        <v>0</v>
      </c>
      <c r="CN4" s="105">
        <f>IF(COLUMN()&lt;DATA!$O$1*3+3,SUM(CN5,CN13,CN20)," ")</f>
        <v>296</v>
      </c>
      <c r="CO4" s="105">
        <f>IF(COLUMN()&lt;DATA!$O$1*3+3,SUM(CO5,CO13,CO20)," ")</f>
        <v>0</v>
      </c>
      <c r="CP4" s="105">
        <f>IF(COLUMN()&lt;DATA!$O$1*3+3,SUM(CP5,CP13,CP20)," ")</f>
        <v>0</v>
      </c>
      <c r="CQ4" s="105">
        <f>IF(COLUMN()&lt;DATA!$O$1*3+3,SUM(CQ5,CQ13,CQ20)," ")</f>
        <v>195</v>
      </c>
      <c r="CR4" s="105">
        <f>IF(COLUMN()&lt;DATA!$O$1*3+3,SUM(CR5,CR13,CR20)," ")</f>
        <v>0</v>
      </c>
      <c r="CS4" s="105">
        <f>IF(COLUMN()&lt;DATA!$O$1*3+3,SUM(CS5,CS13,CS20)," ")</f>
        <v>5</v>
      </c>
      <c r="CT4" s="105">
        <f>IF(COLUMN()&lt;DATA!$O$1*3+3,SUM(CT5,CT13,CT20)," ")</f>
        <v>40</v>
      </c>
      <c r="CU4" s="105">
        <f>IF(COLUMN()&lt;DATA!$O$1*3+3,SUM(CU5,CU13,CU20)," ")</f>
        <v>0</v>
      </c>
      <c r="CV4" s="105">
        <f>IF(COLUMN()&lt;DATA!$O$1*3+3,SUM(CV5,CV13,CV20)," ")</f>
        <v>1</v>
      </c>
      <c r="CW4" s="105">
        <f>IF(COLUMN()&lt;DATA!$O$1*3+3,SUM(CW5,CW13,CW20)," ")</f>
        <v>0</v>
      </c>
      <c r="CX4" s="105">
        <f>IF(COLUMN()&lt;DATA!$O$1*3+3,SUM(CX5,CX13,CX20)," ")</f>
        <v>0</v>
      </c>
      <c r="CY4" s="105">
        <f>IF(COLUMN()&lt;DATA!$O$1*3+3,SUM(CY5,CY13,CY20)," ")</f>
        <v>0</v>
      </c>
      <c r="CZ4" s="105">
        <f>IF(COLUMN()&lt;DATA!$O$1*3+3,SUM(CZ5,CZ13,CZ20)," ")</f>
        <v>1</v>
      </c>
      <c r="DA4" s="105">
        <f>IF(COLUMN()&lt;DATA!$O$1*3+3,SUM(DA5,DA13,DA20)," ")</f>
        <v>0</v>
      </c>
      <c r="DB4" s="105">
        <f>IF(COLUMN()&lt;DATA!$O$1*3+3,SUM(DB5,DB13,DB20)," ")</f>
        <v>0</v>
      </c>
      <c r="DC4" s="105">
        <f>IF(COLUMN()&lt;DATA!$O$1*3+3,SUM(DC5,DC13,DC20)," ")</f>
        <v>0</v>
      </c>
      <c r="DD4" s="105">
        <f>IF(COLUMN()&lt;DATA!$O$1*3+3,SUM(DD5,DD13,DD20)," ")</f>
        <v>0</v>
      </c>
      <c r="DE4" s="105">
        <f>IF(COLUMN()&lt;DATA!$O$1*3+3,SUM(DE5,DE13,DE20)," ")</f>
        <v>0</v>
      </c>
      <c r="DF4" s="105">
        <f>IF(COLUMN()&lt;DATA!$O$1*3+3,SUM(DF5,DF13,DF20)," ")</f>
        <v>14</v>
      </c>
      <c r="DG4" s="105">
        <f>IF(COLUMN()&lt;DATA!$O$1*3+3,SUM(DG5,DG13,DG20)," ")</f>
        <v>0</v>
      </c>
      <c r="DH4" s="105">
        <f>IF(COLUMN()&lt;DATA!$O$1*3+3,SUM(DH5,DH13,DH20)," ")</f>
        <v>0</v>
      </c>
      <c r="DI4" s="105">
        <f>IF(COLUMN()&lt;DATA!$O$1*3+3,SUM(DI5,DI13,DI20)," ")</f>
        <v>0</v>
      </c>
      <c r="DJ4" s="105">
        <f>IF(COLUMN()&lt;DATA!$O$1*3+3,SUM(DJ5,DJ13,DJ20)," ")</f>
        <v>0</v>
      </c>
      <c r="DK4" s="105">
        <f>IF(COLUMN()&lt;DATA!$O$1*3+3,SUM(DK5,DK13,DK20)," ")</f>
        <v>0</v>
      </c>
      <c r="DL4" s="105">
        <f>IF(COLUMN()&lt;DATA!$O$1*3+3,SUM(DL5,DL13,DL20)," ")</f>
        <v>0</v>
      </c>
      <c r="DM4" s="105">
        <f>IF(COLUMN()&lt;DATA!$O$1*3+3,SUM(DM5,DM13,DM20)," ")</f>
        <v>0</v>
      </c>
      <c r="DN4" s="105">
        <f>IF(COLUMN()&lt;DATA!$O$1*3+3,SUM(DN5,DN13,DN20)," ")</f>
        <v>0</v>
      </c>
      <c r="DO4" s="105">
        <f>IF(COLUMN()&lt;DATA!$O$1*3+3,SUM(DO5,DO13,DO20)," ")</f>
        <v>0</v>
      </c>
      <c r="DP4" s="105">
        <f>IF(COLUMN()&lt;DATA!$O$1*3+3,SUM(DP5,DP13,DP20)," ")</f>
        <v>0</v>
      </c>
      <c r="DQ4" s="105">
        <f>IF(COLUMN()&lt;DATA!$O$1*3+3,SUM(DQ5,DQ13,DQ20)," ")</f>
        <v>0</v>
      </c>
      <c r="DR4" s="105">
        <f>IF(COLUMN()&lt;DATA!$O$1*3+3,SUM(DR5,DR13,DR20)," ")</f>
        <v>0</v>
      </c>
      <c r="DS4" s="105">
        <f>IF(COLUMN()&lt;DATA!$O$1*3+3,SUM(DS5,DS13,DS20)," ")</f>
        <v>0</v>
      </c>
      <c r="DT4" s="105">
        <f>IF(COLUMN()&lt;DATA!$O$1*3+3,SUM(DT5,DT13,DT20)," ")</f>
        <v>0</v>
      </c>
      <c r="DU4" s="105">
        <f>IF(COLUMN()&lt;DATA!$O$1*3+3,SUM(DU5,DU13,DU20)," ")</f>
        <v>48</v>
      </c>
      <c r="DV4" s="105">
        <f>IF(COLUMN()&lt;DATA!$O$1*3+3,SUM(DV5,DV13,DV20)," ")</f>
        <v>0</v>
      </c>
      <c r="DW4" s="105">
        <f>IF(COLUMN()&lt;DATA!$O$1*3+3,SUM(DW5,DW13,DW20)," ")</f>
        <v>0</v>
      </c>
      <c r="DX4" s="105">
        <f>IF(COLUMN()&lt;DATA!$O$1*3+3,SUM(DX5,DX13,DX20)," ")</f>
        <v>24818</v>
      </c>
      <c r="DY4" s="38" t="str">
        <f>IF(COLUMN()&lt;DATA!$O$1*3+3,SUM(DY5,DY13,DY20)," ")</f>
        <v xml:space="preserve"> </v>
      </c>
      <c r="DZ4" s="38" t="str">
        <f>IF(COLUMN()&lt;DATA!$O$1*3+3,SUM(DZ5,DZ13,DZ20)," ")</f>
        <v xml:space="preserve"> </v>
      </c>
      <c r="EA4" s="38" t="str">
        <f>IF(COLUMN()&lt;DATA!$O$1*3+3,SUM(EA5,EA13,EA20)," ")</f>
        <v xml:space="preserve"> </v>
      </c>
      <c r="EB4" s="38" t="str">
        <f>IF(COLUMN()&lt;DATA!$O$1*3+3,SUM(EB5,EB13,EB20)," ")</f>
        <v xml:space="preserve"> </v>
      </c>
      <c r="EC4" s="38" t="str">
        <f>IF(COLUMN()&lt;DATA!$O$1*3+3,SUM(EC5,EC13,EC20)," ")</f>
        <v xml:space="preserve"> </v>
      </c>
      <c r="ED4" s="38" t="str">
        <f>IF(COLUMN()&lt;DATA!$O$1*3+3,SUM(ED5,ED13,ED20)," ")</f>
        <v xml:space="preserve"> </v>
      </c>
      <c r="EE4" s="38" t="str">
        <f>IF(COLUMN()&lt;DATA!$O$1*3+3,SUM(EE5,EE13,EE20)," ")</f>
        <v xml:space="preserve"> </v>
      </c>
      <c r="EF4" s="38" t="str">
        <f>IF(COLUMN()&lt;DATA!$O$1*3+3,SUM(EF5,EF13,EF20)," ")</f>
        <v xml:space="preserve"> </v>
      </c>
      <c r="EG4" s="38" t="str">
        <f>IF(COLUMN()&lt;DATA!$O$1*3+3,SUM(EG5,EG13,EG20)," ")</f>
        <v xml:space="preserve"> </v>
      </c>
      <c r="EH4" s="38" t="str">
        <f>IF(COLUMN()&lt;DATA!$O$1*3+3,SUM(EH5,EH13,EH20)," ")</f>
        <v xml:space="preserve"> </v>
      </c>
      <c r="EI4" s="38" t="str">
        <f>IF(COLUMN()&lt;DATA!$O$1*3+3,SUM(EI5,EI13,EI20)," ")</f>
        <v xml:space="preserve"> </v>
      </c>
      <c r="EJ4" s="38" t="str">
        <f>IF(COLUMN()&lt;DATA!$O$1*3+3,SUM(EJ5,EJ13,EJ20)," ")</f>
        <v xml:space="preserve"> </v>
      </c>
      <c r="EK4" s="38" t="str">
        <f>IF(COLUMN()&lt;DATA!$O$1*3+3,SUM(EK5,EK13,EK20)," ")</f>
        <v xml:space="preserve"> </v>
      </c>
      <c r="EL4" s="38" t="str">
        <f>IF(COLUMN()&lt;DATA!$O$1*3+3,SUM(EL5,EL13,EL20)," ")</f>
        <v xml:space="preserve"> </v>
      </c>
      <c r="EM4" s="38" t="str">
        <f>IF(COLUMN()&lt;DATA!$O$1*3+3,SUM(EM5,EM13,EM20)," ")</f>
        <v xml:space="preserve"> </v>
      </c>
      <c r="EN4" s="38" t="str">
        <f>IF(COLUMN()&lt;DATA!$O$1*3+3,SUM(EN5,EN13,EN20)," ")</f>
        <v xml:space="preserve"> </v>
      </c>
      <c r="EO4" s="38" t="str">
        <f>IF(COLUMN()&lt;DATA!$O$1*3+3,SUM(EO5,EO13,EO20)," ")</f>
        <v xml:space="preserve"> </v>
      </c>
      <c r="EP4" s="38" t="str">
        <f>IF(COLUMN()&lt;DATA!$O$1*3+3,SUM(EP5,EP13,EP20)," ")</f>
        <v xml:space="preserve"> </v>
      </c>
      <c r="EQ4" s="38" t="str">
        <f>IF(COLUMN()&lt;DATA!$O$1*3+3,SUM(EQ5,EQ13,EQ20)," ")</f>
        <v xml:space="preserve"> </v>
      </c>
      <c r="ER4" s="38" t="str">
        <f>IF(COLUMN()&lt;DATA!$O$1*3+3,SUM(ER5,ER13,ER20)," ")</f>
        <v xml:space="preserve"> </v>
      </c>
      <c r="ES4" s="38" t="str">
        <f>IF(COLUMN()&lt;DATA!$O$1*3+3,SUM(ES5,ES13,ES20)," ")</f>
        <v xml:space="preserve"> </v>
      </c>
      <c r="ET4" s="38" t="str">
        <f>IF(COLUMN()&lt;DATA!$O$1*3+3,SUM(ET5,ET13,ET20)," ")</f>
        <v xml:space="preserve"> </v>
      </c>
      <c r="EU4" s="38" t="str">
        <f>IF(COLUMN()&lt;DATA!$O$1*3+3,SUM(EU5,EU13,EU20)," ")</f>
        <v xml:space="preserve"> </v>
      </c>
      <c r="EV4" s="38" t="str">
        <f>IF(COLUMN()&lt;DATA!$O$1*3+3,SUM(EV5,EV13,EV20)," ")</f>
        <v xml:space="preserve"> </v>
      </c>
      <c r="EW4" s="38" t="str">
        <f>IF(COLUMN()&lt;DATA!$O$1*3+3,SUM(EW5,EW13,EW20)," ")</f>
        <v xml:space="preserve"> </v>
      </c>
      <c r="EX4" s="38" t="str">
        <f>IF(COLUMN()&lt;DATA!$O$1*3+3,SUM(EX5,EX13,EX20)," ")</f>
        <v xml:space="preserve"> </v>
      </c>
      <c r="EY4" s="38" t="str">
        <f>IF(COLUMN()&lt;DATA!$O$1*3+3,SUM(EY5,EY13,EY20)," ")</f>
        <v xml:space="preserve"> </v>
      </c>
      <c r="EZ4" s="38" t="str">
        <f>IF(COLUMN()&lt;DATA!$O$1*3+3,SUM(EZ5,EZ13,EZ20)," ")</f>
        <v xml:space="preserve"> </v>
      </c>
      <c r="FA4" s="38" t="str">
        <f>IF(COLUMN()&lt;DATA!$O$1*3+3,SUM(FA5,FA13,FA20)," ")</f>
        <v xml:space="preserve"> </v>
      </c>
      <c r="FB4" s="38" t="str">
        <f>IF(COLUMN()&lt;DATA!$O$1*3+3,SUM(FB5,FB13,FB20)," ")</f>
        <v xml:space="preserve"> </v>
      </c>
      <c r="FC4" s="38" t="str">
        <f>IF(COLUMN()&lt;DATA!$O$1*3+3,SUM(FC5,FC13,FC20)," ")</f>
        <v xml:space="preserve"> </v>
      </c>
      <c r="FD4" s="38" t="str">
        <f>IF(COLUMN()&lt;DATA!$O$1*3+3,SUM(FD5,FD13,FD20)," ")</f>
        <v xml:space="preserve"> </v>
      </c>
      <c r="FE4" s="38" t="str">
        <f>IF(COLUMN()&lt;DATA!$O$1*3+3,SUM(FE5,FE13,FE20)," ")</f>
        <v xml:space="preserve"> </v>
      </c>
      <c r="FF4" s="38" t="str">
        <f>IF(COLUMN()&lt;DATA!$O$1*3+3,SUM(FF5,FF13,FF20)," ")</f>
        <v xml:space="preserve"> </v>
      </c>
      <c r="FG4" s="38" t="str">
        <f>IF(COLUMN()&lt;DATA!$O$1*3+3,SUM(FG5,FG13,FG20)," ")</f>
        <v xml:space="preserve"> </v>
      </c>
      <c r="FH4" s="38" t="str">
        <f>IF(COLUMN()&lt;DATA!$O$1*3+3,SUM(FH5,FH13,FH20)," ")</f>
        <v xml:space="preserve"> </v>
      </c>
      <c r="FI4" s="38" t="str">
        <f>IF(COLUMN()&lt;DATA!$O$1*3+3,SUM(FI5,FI13,FI20)," ")</f>
        <v xml:space="preserve"> </v>
      </c>
      <c r="FJ4" s="38" t="str">
        <f>IF(COLUMN()&lt;DATA!$O$1*3+3,SUM(FJ5,FJ13,FJ20)," ")</f>
        <v xml:space="preserve"> </v>
      </c>
      <c r="FK4" s="38" t="str">
        <f>IF(COLUMN()&lt;DATA!$O$1*3+3,SUM(FK5,FK13,FK20)," ")</f>
        <v xml:space="preserve"> </v>
      </c>
      <c r="FL4" s="38" t="str">
        <f>IF(COLUMN()&lt;DATA!$O$1*3+3,SUM(FL5,FL13,FL20)," ")</f>
        <v xml:space="preserve"> </v>
      </c>
      <c r="FM4" s="38" t="str">
        <f>IF(COLUMN()&lt;DATA!$O$1*3+3,SUM(FM5,FM13,FM20)," ")</f>
        <v xml:space="preserve"> </v>
      </c>
      <c r="FN4" s="38" t="str">
        <f>IF(COLUMN()&lt;DATA!$O$1*3+3,SUM(FN5,FN13,FN20)," ")</f>
        <v xml:space="preserve"> </v>
      </c>
      <c r="FO4" s="38" t="str">
        <f>IF(COLUMN()&lt;DATA!$O$1*3+3,SUM(FO5,FO13,FO20)," ")</f>
        <v xml:space="preserve"> </v>
      </c>
      <c r="FP4" s="38" t="str">
        <f>IF(COLUMN()&lt;DATA!$O$1*3+3,SUM(FP5,FP13,FP20)," ")</f>
        <v xml:space="preserve"> </v>
      </c>
      <c r="FQ4" s="38" t="str">
        <f>IF(COLUMN()&lt;DATA!$O$1*3+3,SUM(FQ5,FQ13,FQ20)," ")</f>
        <v xml:space="preserve"> </v>
      </c>
      <c r="FR4" s="38" t="str">
        <f>IF(COLUMN()&lt;DATA!$O$1*3+3,SUM(FR5,FR13,FR20)," ")</f>
        <v xml:space="preserve"> </v>
      </c>
      <c r="FS4" s="38" t="str">
        <f>IF(COLUMN()&lt;DATA!$O$1*3+3,SUM(FS5,FS13,FS20)," ")</f>
        <v xml:space="preserve"> </v>
      </c>
      <c r="FT4" s="38" t="str">
        <f>IF(COLUMN()&lt;DATA!$O$1*3+3,SUM(FT5,FT13,FT20)," ")</f>
        <v xml:space="preserve"> </v>
      </c>
      <c r="FU4" s="38" t="str">
        <f>IF(COLUMN()&lt;DATA!$O$1*3+3,SUM(FU5,FU13,FU20)," ")</f>
        <v xml:space="preserve"> </v>
      </c>
      <c r="FV4" s="38" t="str">
        <f>IF(COLUMN()&lt;DATA!$O$1*3+3,SUM(FV5,FV13,FV20)," ")</f>
        <v xml:space="preserve"> </v>
      </c>
      <c r="FW4" s="38" t="str">
        <f>IF(COLUMN()&lt;DATA!$O$1*3+3,SUM(FW5,FW13,FW20)," ")</f>
        <v xml:space="preserve"> </v>
      </c>
      <c r="FX4" s="38" t="str">
        <f>IF(COLUMN()&lt;DATA!$O$1*3+3,SUM(FX5,FX13,FX20)," ")</f>
        <v xml:space="preserve"> </v>
      </c>
      <c r="FY4" s="38" t="str">
        <f>IF(COLUMN()&lt;DATA!$O$1*3+3,SUM(FY5,FY13,FY20)," ")</f>
        <v xml:space="preserve"> </v>
      </c>
      <c r="FZ4" s="38" t="str">
        <f>IF(COLUMN()&lt;DATA!$O$1*3+3,SUM(FZ5,FZ13,FZ20)," ")</f>
        <v xml:space="preserve"> </v>
      </c>
      <c r="GA4" s="38" t="str">
        <f>IF(COLUMN()&lt;DATA!$O$1*3+3,SUM(GA5,GA13,GA20)," ")</f>
        <v xml:space="preserve"> </v>
      </c>
      <c r="GB4" s="38" t="str">
        <f>IF(COLUMN()&lt;DATA!$O$1*3+3,SUM(GB5,GB13,GB20)," ")</f>
        <v xml:space="preserve"> </v>
      </c>
      <c r="GC4" s="38" t="str">
        <f>IF(COLUMN()&lt;DATA!$O$1*3+3,SUM(GC5,GC13,GC20)," ")</f>
        <v xml:space="preserve"> </v>
      </c>
      <c r="GD4" s="38" t="str">
        <f>IF(COLUMN()&lt;DATA!$O$1*3+3,SUM(GD5,GD13,GD20)," ")</f>
        <v xml:space="preserve"> </v>
      </c>
      <c r="GE4" s="38" t="str">
        <f>IF(COLUMN()&lt;DATA!$O$1*3+3,SUM(GE5,GE13,GE20)," ")</f>
        <v xml:space="preserve"> </v>
      </c>
      <c r="GF4" s="38" t="str">
        <f>IF(COLUMN()&lt;DATA!$O$1*3+3,SUM(GF5,GF13,GF20)," ")</f>
        <v xml:space="preserve"> </v>
      </c>
      <c r="GG4" s="5" t="str">
        <f>IF(COLUMN()&lt;DATA!$O$1*3+3,SUM(GG5,GG13,GG20)," ")</f>
        <v xml:space="preserve"> </v>
      </c>
      <c r="GH4" s="5" t="str">
        <f>IF(COLUMN()&lt;DATA!$O$1*3+3,SUM(GH5,GH13,GH20)," ")</f>
        <v xml:space="preserve"> </v>
      </c>
      <c r="GI4" s="5" t="str">
        <f>IF(COLUMN()&lt;DATA!$O$1*3+3,SUM(GI5,GI13,GI20)," ")</f>
        <v xml:space="preserve"> </v>
      </c>
      <c r="GJ4" s="5" t="str">
        <f>IF(COLUMN()&lt;DATA!$O$1*3+3,SUM(GJ5,GJ13,GJ20)," ")</f>
        <v xml:space="preserve"> </v>
      </c>
      <c r="GK4" s="5" t="str">
        <f>IF(COLUMN()&lt;DATA!$O$1*3+3,SUM(GK5,GK13,GK20)," ")</f>
        <v xml:space="preserve"> </v>
      </c>
      <c r="GL4" s="5" t="str">
        <f>IF(COLUMN()&lt;DATA!$O$1*3+3,SUM(GL5,GL13,GL20)," ")</f>
        <v xml:space="preserve"> </v>
      </c>
      <c r="GM4" s="5" t="str">
        <f>IF(COLUMN()&lt;DATA!$O$1*3+3,SUM(GM5,GM13,GM20)," ")</f>
        <v xml:space="preserve"> </v>
      </c>
      <c r="GN4" s="5" t="str">
        <f>IF(COLUMN()&lt;DATA!$O$1*3+3,SUM(GN5,GN13,GN20)," ")</f>
        <v xml:space="preserve"> </v>
      </c>
      <c r="GO4" s="5" t="str">
        <f>IF(COLUMN()&lt;DATA!$O$1*3+3,SUM(GO5,GO13,GO20)," ")</f>
        <v xml:space="preserve"> </v>
      </c>
      <c r="GP4" s="5" t="str">
        <f>IF(COLUMN()&lt;DATA!$O$1*3+3,SUM(GP5,GP13,GP20)," ")</f>
        <v xml:space="preserve"> </v>
      </c>
      <c r="GQ4" s="5" t="str">
        <f>IF(COLUMN()&lt;DATA!$O$1*3+3,SUM(GQ5,GQ13,GQ20)," ")</f>
        <v xml:space="preserve"> </v>
      </c>
      <c r="GR4" s="5" t="str">
        <f>IF(COLUMN()&lt;DATA!$O$1*3+3,SUM(GR5,GR13,GR20)," ")</f>
        <v xml:space="preserve"> </v>
      </c>
      <c r="GS4" s="5" t="str">
        <f>IF(COLUMN()&lt;DATA!$O$1*3+3,SUM(GS5,GS13,GS20)," ")</f>
        <v xml:space="preserve"> </v>
      </c>
      <c r="GT4" s="5" t="str">
        <f>IF(COLUMN()&lt;DATA!$O$1*3+3,SUM(GT5,GT13,GT20)," ")</f>
        <v xml:space="preserve"> </v>
      </c>
      <c r="GU4" s="5" t="str">
        <f>IF(COLUMN()&lt;DATA!$O$1*3+3,SUM(GU5,GU13,GU20)," ")</f>
        <v xml:space="preserve"> </v>
      </c>
      <c r="GV4" s="5" t="str">
        <f>IF(COLUMN()&lt;DATA!$O$1*3+3,SUM(GV5,GV13,GV20)," ")</f>
        <v xml:space="preserve"> </v>
      </c>
      <c r="GW4" s="5" t="str">
        <f>IF(COLUMN()&lt;DATA!$O$1*3+3,SUM(GW5,GW13,GW20)," ")</f>
        <v xml:space="preserve"> </v>
      </c>
      <c r="GX4" s="5" t="str">
        <f>IF(COLUMN()&lt;DATA!$O$1*3+3,SUM(GX5,GX13,GX20)," ")</f>
        <v xml:space="preserve"> </v>
      </c>
      <c r="GY4" s="5" t="str">
        <f>IF(COLUMN()&lt;DATA!$O$1*3+3,SUM(GY5,GY13,GY20)," ")</f>
        <v xml:space="preserve"> </v>
      </c>
      <c r="GZ4" s="5" t="str">
        <f>IF(COLUMN()&lt;DATA!$O$1*3+3,SUM(GZ5,GZ13,GZ20)," ")</f>
        <v xml:space="preserve"> </v>
      </c>
      <c r="HA4" s="5" t="str">
        <f>IF(COLUMN()&lt;DATA!$O$1*3+3,SUM(HA5,HA13,HA20)," ")</f>
        <v xml:space="preserve"> </v>
      </c>
      <c r="HB4" s="5" t="str">
        <f>IF(COLUMN()&lt;DATA!$O$1*3+3,SUM(HB5,HB13,HB20)," ")</f>
        <v xml:space="preserve"> </v>
      </c>
      <c r="HC4" s="5" t="str">
        <f>IF(COLUMN()&lt;DATA!$O$1*3+3,SUM(HC5,HC13,HC20)," ")</f>
        <v xml:space="preserve"> </v>
      </c>
      <c r="HD4" s="5" t="str">
        <f>IF(COLUMN()&lt;DATA!$O$1*3+3,SUM(HD5,HD13,HD20)," ")</f>
        <v xml:space="preserve"> </v>
      </c>
      <c r="HE4" s="5" t="str">
        <f>IF(COLUMN()&lt;DATA!$O$1*3+3,SUM(HE5,HE13,HE20)," ")</f>
        <v xml:space="preserve"> </v>
      </c>
      <c r="HF4" s="5" t="str">
        <f>IF(COLUMN()&lt;DATA!$O$1*3+3,SUM(HF5,HF13,HF20)," ")</f>
        <v xml:space="preserve"> </v>
      </c>
      <c r="HG4" s="5" t="str">
        <f>IF(COLUMN()&lt;DATA!$O$1*3+3,SUM(HG5,HG13,HG20)," ")</f>
        <v xml:space="preserve"> </v>
      </c>
      <c r="HH4" s="5" t="str">
        <f>IF(COLUMN()&lt;DATA!$O$1*3+3,SUM(HH5,HH13,HH20)," ")</f>
        <v xml:space="preserve"> </v>
      </c>
      <c r="HI4" s="5" t="str">
        <f>IF(COLUMN()&lt;DATA!$O$1*3+3,SUM(HI5,HI13,HI20)," ")</f>
        <v xml:space="preserve"> </v>
      </c>
      <c r="HJ4" s="5" t="str">
        <f>IF(COLUMN()&lt;DATA!$O$1*3+3,SUM(HJ5,HJ13,HJ20)," ")</f>
        <v xml:space="preserve"> </v>
      </c>
      <c r="HK4" s="5" t="str">
        <f>IF(COLUMN()&lt;DATA!$O$1*3+3,SUM(HK5,HK13,HK20)," ")</f>
        <v xml:space="preserve"> </v>
      </c>
      <c r="HL4" s="5" t="str">
        <f>IF(COLUMN()&lt;DATA!$O$1*3+3,SUM(HL5,HL13,HL20)," ")</f>
        <v xml:space="preserve"> </v>
      </c>
      <c r="HM4" s="5" t="str">
        <f>IF(COLUMN()&lt;DATA!$O$1*3+3,SUM(HM5,HM13,HM20)," ")</f>
        <v xml:space="preserve"> </v>
      </c>
      <c r="HN4" s="5" t="str">
        <f>IF(COLUMN()&lt;DATA!$O$1*3+3,SUM(HN5,HN13,HN20)," ")</f>
        <v xml:space="preserve"> </v>
      </c>
      <c r="HO4" s="5" t="str">
        <f>IF(COLUMN()&lt;DATA!$O$1*3+3,SUM(HO5,HO13,HO20)," ")</f>
        <v xml:space="preserve"> </v>
      </c>
      <c r="HP4" s="5" t="str">
        <f>IF(COLUMN()&lt;DATA!$O$1*3+3,SUM(HP5,HP13,HP20)," ")</f>
        <v xml:space="preserve"> </v>
      </c>
      <c r="HQ4" s="5" t="str">
        <f>IF(COLUMN()&lt;DATA!$O$1*3+3,SUM(HQ5,HQ13,HQ20)," ")</f>
        <v xml:space="preserve"> </v>
      </c>
      <c r="HR4" s="5" t="str">
        <f>IF(COLUMN()&lt;DATA!$O$1*3+3,SUM(HR5,HR13,HR20)," ")</f>
        <v xml:space="preserve"> </v>
      </c>
      <c r="HS4" s="5" t="str">
        <f>IF(COLUMN()&lt;DATA!$O$1*3+3,SUM(HS5,HS13,HS20)," ")</f>
        <v xml:space="preserve"> </v>
      </c>
      <c r="HT4" s="5" t="str">
        <f>IF(COLUMN()&lt;DATA!$O$1*3+3,SUM(HT5,HT13,HT20)," ")</f>
        <v xml:space="preserve"> </v>
      </c>
      <c r="HU4" s="5" t="str">
        <f>IF(COLUMN()&lt;DATA!$O$1*3+3,SUM(HU5,HU13,HU20)," ")</f>
        <v xml:space="preserve"> </v>
      </c>
      <c r="HV4" s="5" t="str">
        <f>IF(COLUMN()&lt;DATA!$O$1*3+3,SUM(HV5,HV13,HV20)," ")</f>
        <v xml:space="preserve"> </v>
      </c>
      <c r="HW4" s="5" t="str">
        <f>IF(COLUMN()&lt;DATA!$O$1*3+3,SUM(HW5,HW13,HW20)," ")</f>
        <v xml:space="preserve"> </v>
      </c>
      <c r="HX4" s="5" t="str">
        <f>IF(COLUMN()&lt;DATA!$O$1*3+3,SUM(HX5,HX13,HX20)," ")</f>
        <v xml:space="preserve"> </v>
      </c>
      <c r="HY4" s="5" t="str">
        <f>IF(COLUMN()&lt;DATA!$O$1*3+3,SUM(HY5,HY13,HY20)," ")</f>
        <v xml:space="preserve"> </v>
      </c>
      <c r="HZ4" s="5" t="str">
        <f>IF(COLUMN()&lt;DATA!$O$1*3+3,SUM(HZ5,HZ13,HZ20)," ")</f>
        <v xml:space="preserve"> </v>
      </c>
      <c r="IA4" s="5" t="str">
        <f>IF(COLUMN()&lt;DATA!$O$1*3+3,SUM(IA5,IA13,IA20)," ")</f>
        <v xml:space="preserve"> </v>
      </c>
      <c r="IB4" s="5" t="str">
        <f>IF(COLUMN()&lt;DATA!$O$1*3+3,SUM(IB5,IB13,IB20)," ")</f>
        <v xml:space="preserve"> </v>
      </c>
      <c r="IC4" s="5" t="str">
        <f>IF(COLUMN()&lt;DATA!$O$1*3+3,SUM(IC5,IC13,IC20)," ")</f>
        <v xml:space="preserve"> </v>
      </c>
      <c r="ID4" s="5" t="str">
        <f>IF(COLUMN()&lt;DATA!$O$1*3+3,SUM(ID5,ID13,ID20)," ")</f>
        <v xml:space="preserve"> </v>
      </c>
      <c r="IE4" s="5" t="str">
        <f>IF(COLUMN()&lt;DATA!$O$1*3+3,SUM(IE5,IE13,IE20)," ")</f>
        <v xml:space="preserve"> </v>
      </c>
      <c r="IF4" s="5" t="str">
        <f>IF(COLUMN()&lt;DATA!$O$1*3+3,SUM(IF5,IF13,IF20)," ")</f>
        <v xml:space="preserve"> </v>
      </c>
      <c r="IG4" s="5" t="str">
        <f>IF(COLUMN()&lt;DATA!$O$1*3+3,SUM(IG5,IG13,IG20)," ")</f>
        <v xml:space="preserve"> </v>
      </c>
      <c r="IH4" s="5" t="str">
        <f>IF(COLUMN()&lt;DATA!$O$1*3+3,SUM(IH5,IH13,IH20)," ")</f>
        <v xml:space="preserve"> </v>
      </c>
      <c r="II4" s="5" t="str">
        <f>IF(COLUMN()&lt;DATA!$O$1*3+3,SUM(II5,II13,II20)," ")</f>
        <v xml:space="preserve"> </v>
      </c>
      <c r="IJ4" s="5" t="str">
        <f>IF(COLUMN()&lt;DATA!$O$1*3+3,SUM(IJ5,IJ13,IJ20)," ")</f>
        <v xml:space="preserve"> </v>
      </c>
      <c r="IK4" s="5" t="str">
        <f>IF(COLUMN()&lt;DATA!$O$1*3+3,SUM(IK5,IK13,IK20)," ")</f>
        <v xml:space="preserve"> </v>
      </c>
      <c r="IL4" s="5" t="str">
        <f>IF(COLUMN()&lt;DATA!$O$1*3+3,SUM(IL5,IL13,IL20)," ")</f>
        <v xml:space="preserve"> </v>
      </c>
      <c r="IM4" s="5" t="str">
        <f>IF(COLUMN()&lt;DATA!$O$1*3+3,SUM(IM5,IM13,IM20)," ")</f>
        <v xml:space="preserve"> </v>
      </c>
      <c r="IN4" s="5" t="str">
        <f>IF(COLUMN()&lt;DATA!$O$1*3+3,SUM(IN5,IN13,IN20)," ")</f>
        <v xml:space="preserve"> </v>
      </c>
      <c r="IO4" s="5" t="str">
        <f>IF(COLUMN()&lt;DATA!$O$1*3+3,SUM(IO5,IO13,IO20)," ")</f>
        <v xml:space="preserve"> </v>
      </c>
      <c r="IP4" s="5" t="str">
        <f>IF(COLUMN()&lt;DATA!$O$1*3+3,SUM(IP5,IP13,IP20)," ")</f>
        <v xml:space="preserve"> </v>
      </c>
      <c r="IQ4" s="5" t="str">
        <f>IF(COLUMN()&lt;DATA!$O$1*3+3,SUM(IQ5,IQ13,IQ20)," ")</f>
        <v xml:space="preserve"> </v>
      </c>
      <c r="IR4" s="5" t="str">
        <f>IF(COLUMN()&lt;DATA!$O$1*3+3,SUM(IR5,IR13,IR20)," ")</f>
        <v xml:space="preserve"> </v>
      </c>
      <c r="IS4" s="5" t="str">
        <f>IF(COLUMN()&lt;DATA!$O$1*3+3,SUM(IS5,IS13,IS20)," ")</f>
        <v xml:space="preserve"> </v>
      </c>
      <c r="IT4" s="5" t="str">
        <f>IF(COLUMN()&lt;DATA!$O$1*3+3,SUM(IT5,IT13,IT20)," ")</f>
        <v xml:space="preserve"> </v>
      </c>
      <c r="IU4" s="5" t="str">
        <f>IF(COLUMN()&lt;DATA!$O$1*3+3,SUM(IU5,IU13,IU20)," ")</f>
        <v xml:space="preserve"> </v>
      </c>
      <c r="IV4" s="5" t="str">
        <f>IF(COLUMN()&lt;DATA!$O$1*3+3,SUM(IV5,IV13,IV20)," ")</f>
        <v xml:space="preserve"> </v>
      </c>
      <c r="IW4" s="5" t="str">
        <f>IF(COLUMN()&lt;DATA!$O$1*3+3,SUM(IW5,IW13,IW20)," ")</f>
        <v xml:space="preserve"> </v>
      </c>
      <c r="IX4" s="5" t="str">
        <f>IF(COLUMN()&lt;DATA!$O$1*3+3,SUM(IX5,IX13,IX20)," ")</f>
        <v xml:space="preserve"> </v>
      </c>
      <c r="IY4" s="5" t="str">
        <f>IF(COLUMN()&lt;DATA!$O$1*3+3,SUM(IY5,IY13,IY20)," ")</f>
        <v xml:space="preserve"> </v>
      </c>
      <c r="IZ4" s="5" t="str">
        <f>IF(COLUMN()&lt;DATA!$O$1*3+3,SUM(IZ5,IZ13,IZ20)," ")</f>
        <v xml:space="preserve"> </v>
      </c>
      <c r="JA4" s="5" t="str">
        <f>IF(COLUMN()&lt;DATA!$O$1*3+3,SUM(JA5,JA13,JA20)," ")</f>
        <v xml:space="preserve"> </v>
      </c>
      <c r="JB4" s="5" t="str">
        <f>IF(COLUMN()&lt;DATA!$O$1*3+3,SUM(JB5,JB13,JB20)," ")</f>
        <v xml:space="preserve"> </v>
      </c>
      <c r="JC4" s="5" t="str">
        <f>IF(COLUMN()&lt;DATA!$O$1*3+3,SUM(JC5,JC13,JC20)," ")</f>
        <v xml:space="preserve"> </v>
      </c>
      <c r="JD4" s="5" t="str">
        <f>IF(COLUMN()&lt;DATA!$O$1*3+3,SUM(JD5,JD13,JD20)," ")</f>
        <v xml:space="preserve"> </v>
      </c>
      <c r="JE4" s="5" t="str">
        <f>IF(COLUMN()&lt;DATA!$O$1*3+3,SUM(JE5,JE13,JE20)," ")</f>
        <v xml:space="preserve"> </v>
      </c>
      <c r="JF4" s="5" t="str">
        <f>IF(COLUMN()&lt;DATA!$O$1*3+3,SUM(JF5,JF13,JF20)," ")</f>
        <v xml:space="preserve"> </v>
      </c>
      <c r="JG4" s="5" t="str">
        <f>IF(COLUMN()&lt;DATA!$O$1*3+3,SUM(JG5,JG13,JG20)," ")</f>
        <v xml:space="preserve"> </v>
      </c>
      <c r="JH4" s="5" t="str">
        <f>IF(COLUMN()&lt;DATA!$O$1*3+3,SUM(JH5,JH13,JH20)," ")</f>
        <v xml:space="preserve"> </v>
      </c>
      <c r="JI4" s="5" t="str">
        <f>IF(COLUMN()&lt;DATA!$O$1*3+3,SUM(JI5,JI13,JI20)," ")</f>
        <v xml:space="preserve"> </v>
      </c>
      <c r="JJ4" s="5" t="str">
        <f>IF(COLUMN()&lt;DATA!$O$1*3+3,SUM(JJ5,JJ13,JJ20)," ")</f>
        <v xml:space="preserve"> </v>
      </c>
      <c r="JK4" s="5" t="str">
        <f>IF(COLUMN()&lt;DATA!$O$1*3+3,SUM(JK5,JK13,JK20)," ")</f>
        <v xml:space="preserve"> </v>
      </c>
      <c r="JL4" s="5" t="str">
        <f>IF(COLUMN()&lt;DATA!$O$1*3+3,SUM(JL5,JL13,JL20)," ")</f>
        <v xml:space="preserve"> </v>
      </c>
      <c r="JM4" s="5" t="str">
        <f>IF(COLUMN()&lt;DATA!$O$1*3+3,SUM(JM5,JM13,JM20)," ")</f>
        <v xml:space="preserve"> </v>
      </c>
      <c r="JN4" s="5" t="str">
        <f>IF(COLUMN()&lt;DATA!$O$1*3+3,SUM(JN5,JN13,JN20)," ")</f>
        <v xml:space="preserve"> </v>
      </c>
      <c r="JO4" s="5" t="str">
        <f>IF(COLUMN()&lt;DATA!$O$1*3+3,SUM(JO5,JO13,JO20)," ")</f>
        <v xml:space="preserve"> </v>
      </c>
      <c r="JP4" s="5" t="str">
        <f>IF(COLUMN()&lt;DATA!$O$1*3+3,SUM(JP5,JP13,JP20)," ")</f>
        <v xml:space="preserve"> </v>
      </c>
      <c r="JQ4" s="5" t="str">
        <f>IF(COLUMN()&lt;DATA!$O$1*3+3,SUM(JQ5,JQ13,JQ20)," ")</f>
        <v xml:space="preserve"> </v>
      </c>
      <c r="JR4" s="5" t="str">
        <f>IF(COLUMN()&lt;DATA!$O$1*3+3,SUM(JR5,JR13,JR20)," ")</f>
        <v xml:space="preserve"> </v>
      </c>
      <c r="JS4" s="5" t="str">
        <f>IF(COLUMN()&lt;DATA!$O$1*3+3,SUM(JS5,JS13,JS20)," ")</f>
        <v xml:space="preserve"> </v>
      </c>
      <c r="JT4" s="5" t="str">
        <f>IF(COLUMN()&lt;DATA!$O$1*3+3,SUM(JT5,JT13,JT20)," ")</f>
        <v xml:space="preserve"> </v>
      </c>
      <c r="JU4" s="5" t="str">
        <f>IF(COLUMN()&lt;DATA!$O$1*3+3,SUM(JU5,JU13,JU20)," ")</f>
        <v xml:space="preserve"> </v>
      </c>
      <c r="JV4" s="5" t="str">
        <f>IF(COLUMN()&lt;DATA!$O$1*3+3,SUM(JV5,JV13,JV20)," ")</f>
        <v xml:space="preserve"> </v>
      </c>
      <c r="JW4" s="5" t="str">
        <f>IF(COLUMN()&lt;DATA!$O$1*3+3,SUM(JW5,JW13,JW20)," ")</f>
        <v xml:space="preserve"> </v>
      </c>
      <c r="JX4" s="5" t="str">
        <f>IF(COLUMN()&lt;DATA!$O$1*3+3,SUM(JX5,JX13,JX20)," ")</f>
        <v xml:space="preserve"> </v>
      </c>
      <c r="JY4" s="5" t="str">
        <f>IF(COLUMN()&lt;DATA!$O$1*3+3,SUM(JY5,JY13,JY20)," ")</f>
        <v xml:space="preserve"> </v>
      </c>
      <c r="JZ4" s="5" t="str">
        <f>IF(COLUMN()&lt;DATA!$O$1*3+3,SUM(JZ5,JZ13,JZ20)," ")</f>
        <v xml:space="preserve"> </v>
      </c>
      <c r="KA4" s="5" t="str">
        <f>IF(COLUMN()&lt;DATA!$O$1*3+3,SUM(KA5,KA13,KA20)," ")</f>
        <v xml:space="preserve"> </v>
      </c>
      <c r="KB4" s="5" t="str">
        <f>IF(COLUMN()&lt;DATA!$O$1*3+3,SUM(KB5,KB13,KB20)," ")</f>
        <v xml:space="preserve"> </v>
      </c>
      <c r="KC4" s="5" t="str">
        <f>IF(COLUMN()&lt;DATA!$O$1*3+3,SUM(KC5,KC13,KC20)," ")</f>
        <v xml:space="preserve"> </v>
      </c>
      <c r="KD4" s="5" t="str">
        <f>IF(COLUMN()&lt;DATA!$O$1*3+3,SUM(KD5,KD13,KD20)," ")</f>
        <v xml:space="preserve"> </v>
      </c>
      <c r="KE4" s="5" t="str">
        <f>IF(COLUMN()&lt;DATA!$O$1*3+3,SUM(KE5,KE13,KE20)," ")</f>
        <v xml:space="preserve"> </v>
      </c>
      <c r="KF4" s="5" t="str">
        <f>IF(COLUMN()&lt;DATA!$O$1*3+3,SUM(KF5,KF13,KF20)," ")</f>
        <v xml:space="preserve"> </v>
      </c>
      <c r="KG4" s="5" t="str">
        <f>IF(COLUMN()&lt;DATA!$O$1*3+3,SUM(KG5,KG13,KG20)," ")</f>
        <v xml:space="preserve"> </v>
      </c>
      <c r="KH4" s="5" t="str">
        <f>IF(COLUMN()&lt;DATA!$O$1*3+3,SUM(KH5,KH13,KH20)," ")</f>
        <v xml:space="preserve"> </v>
      </c>
      <c r="KI4" s="5" t="str">
        <f>IF(COLUMN()&lt;DATA!$O$1*3+3,SUM(KI5,KI13,KI20)," ")</f>
        <v xml:space="preserve"> </v>
      </c>
      <c r="KJ4" s="5" t="str">
        <f>IF(COLUMN()&lt;DATA!$O$1*3+3,SUM(KJ5,KJ13,KJ20)," ")</f>
        <v xml:space="preserve"> </v>
      </c>
      <c r="KK4" s="5" t="str">
        <f>IF(COLUMN()&lt;DATA!$O$1*3+3,SUM(KK5,KK13,KK20)," ")</f>
        <v xml:space="preserve"> </v>
      </c>
      <c r="KL4" s="5" t="str">
        <f>IF(COLUMN()&lt;DATA!$O$1*3+3,SUM(KL5,KL13,KL20)," ")</f>
        <v xml:space="preserve"> </v>
      </c>
      <c r="KM4" s="5" t="str">
        <f>IF(COLUMN()&lt;DATA!$O$1*3+3,SUM(KM5,KM13,KM20)," ")</f>
        <v xml:space="preserve"> </v>
      </c>
      <c r="KN4" s="5" t="str">
        <f>IF(COLUMN()&lt;DATA!$O$1*3+3,SUM(KN5,KN13,KN20)," ")</f>
        <v xml:space="preserve"> </v>
      </c>
      <c r="KO4" s="5" t="str">
        <f>IF(COLUMN()&lt;DATA!$O$1*3+3,SUM(KO5,KO13,KO20)," ")</f>
        <v xml:space="preserve"> </v>
      </c>
      <c r="KP4" s="5" t="str">
        <f>IF(COLUMN()&lt;DATA!$O$1*3+3,SUM(KP5,KP13,KP20)," ")</f>
        <v xml:space="preserve"> </v>
      </c>
      <c r="KQ4" s="5" t="str">
        <f>IF(COLUMN()&lt;DATA!$O$1*3+3,SUM(KQ5,KQ13,KQ20)," ")</f>
        <v xml:space="preserve"> </v>
      </c>
      <c r="KR4" s="5" t="str">
        <f>IF(COLUMN()&lt;DATA!$O$1*3+3,SUM(KR5,KR13,KR20)," ")</f>
        <v xml:space="preserve"> </v>
      </c>
      <c r="KS4" s="5" t="str">
        <f>IF(COLUMN()&lt;DATA!$O$1*3+3,SUM(KS5,KS13,KS20)," ")</f>
        <v xml:space="preserve"> </v>
      </c>
      <c r="KT4" s="5" t="str">
        <f>IF(COLUMN()&lt;DATA!$O$1*3+3,SUM(KT5,KT13,KT20)," ")</f>
        <v xml:space="preserve"> </v>
      </c>
      <c r="KU4" s="5" t="str">
        <f>IF(COLUMN()&lt;DATA!$O$1*3+3,SUM(KU5,KU13,KU20)," ")</f>
        <v xml:space="preserve"> </v>
      </c>
      <c r="KV4" s="5" t="str">
        <f>IF(COLUMN()&lt;DATA!$O$1*3+3,SUM(KV5,KV13,KV20)," ")</f>
        <v xml:space="preserve"> </v>
      </c>
      <c r="KW4" s="5" t="str">
        <f>IF(COLUMN()&lt;DATA!$O$1*3+3,SUM(KW5,KW13,KW20)," ")</f>
        <v xml:space="preserve"> </v>
      </c>
      <c r="KX4" s="5" t="str">
        <f>IF(COLUMN()&lt;DATA!$O$1*3+3,SUM(KX5,KX13,KX20)," ")</f>
        <v xml:space="preserve"> </v>
      </c>
      <c r="KY4" s="5" t="str">
        <f>IF(COLUMN()&lt;DATA!$O$1*3+3,SUM(KY5,KY13,KY20)," ")</f>
        <v xml:space="preserve"> </v>
      </c>
      <c r="KZ4" s="5" t="str">
        <f>IF(COLUMN()&lt;DATA!$O$1*3+3,SUM(KZ5,KZ13,KZ20)," ")</f>
        <v xml:space="preserve"> </v>
      </c>
    </row>
    <row r="5" ht="15.75">
      <c r="A5" s="91" t="s">
        <v>63</v>
      </c>
      <c r="B5" s="110">
        <f>IF(COLUMN()&lt;DATA!$O$1*3+3,SUM(B6:B12)," ")</f>
        <v>60</v>
      </c>
      <c r="C5" s="110">
        <f>IF(COLUMN()&lt;DATA!$O$1*3+3,SUM(C6:C12)," ")</f>
        <v>0</v>
      </c>
      <c r="D5" s="110">
        <f>IF(COLUMN()&lt;DATA!$O$1*3+3,SUM(D6:D12)," ")</f>
        <v>106</v>
      </c>
      <c r="E5" s="110">
        <f>IF(COLUMN()&lt;DATA!$O$1*3+3,SUM(E6:E12)," ")</f>
        <v>22</v>
      </c>
      <c r="F5" s="110">
        <f>IF(COLUMN()&lt;DATA!$O$1*3+3,SUM(F6:F12)," ")</f>
        <v>0</v>
      </c>
      <c r="G5" s="110">
        <f>IF(COLUMN()&lt;DATA!$O$1*3+3,SUM(G6:G12)," ")</f>
        <v>34</v>
      </c>
      <c r="H5" s="110">
        <f>IF(COLUMN()&lt;DATA!$O$1*3+3,SUM(H6:H12)," ")</f>
        <v>67</v>
      </c>
      <c r="I5" s="110">
        <f>IF(COLUMN()&lt;DATA!$O$1*3+3,SUM(I6:I12)," ")</f>
        <v>0</v>
      </c>
      <c r="J5" s="110">
        <f>IF(COLUMN()&lt;DATA!$O$1*3+3,SUM(J6:J12)," ")</f>
        <v>78</v>
      </c>
      <c r="K5" s="110">
        <f>IF(COLUMN()&lt;DATA!$O$1*3+3,SUM(K6:K12)," ")</f>
        <v>29</v>
      </c>
      <c r="L5" s="110">
        <f>IF(COLUMN()&lt;DATA!$O$1*3+3,SUM(L6:L12)," ")</f>
        <v>1</v>
      </c>
      <c r="M5" s="110">
        <f>IF(COLUMN()&lt;DATA!$O$1*3+3,SUM(M6:M12)," ")</f>
        <v>25</v>
      </c>
      <c r="N5" s="110">
        <f>IF(COLUMN()&lt;DATA!$O$1*3+3,SUM(N6:N12)," ")</f>
        <v>2</v>
      </c>
      <c r="O5" s="110">
        <f>IF(COLUMN()&lt;DATA!$O$1*3+3,SUM(O6:O12)," ")</f>
        <v>0</v>
      </c>
      <c r="P5" s="110">
        <f>IF(COLUMN()&lt;DATA!$O$1*3+3,SUM(P6:P12)," ")</f>
        <v>7</v>
      </c>
      <c r="Q5" s="110">
        <f>IF(COLUMN()&lt;DATA!$O$1*3+3,SUM(Q6:Q12)," ")</f>
        <v>28</v>
      </c>
      <c r="R5" s="110">
        <f>IF(COLUMN()&lt;DATA!$O$1*3+3,SUM(R6:R12)," ")</f>
        <v>0</v>
      </c>
      <c r="S5" s="110">
        <f>IF(COLUMN()&lt;DATA!$O$1*3+3,SUM(S6:S12)," ")</f>
        <v>20</v>
      </c>
      <c r="T5" s="110">
        <f>IF(COLUMN()&lt;DATA!$O$1*3+3,SUM(T6:T12)," ")</f>
        <v>38</v>
      </c>
      <c r="U5" s="110">
        <f>IF(COLUMN()&lt;DATA!$O$1*3+3,SUM(U6:U12)," ")</f>
        <v>0</v>
      </c>
      <c r="V5" s="110">
        <f>IF(COLUMN()&lt;DATA!$O$1*3+3,SUM(V6:V12)," ")</f>
        <v>28</v>
      </c>
      <c r="W5" s="110">
        <f>IF(COLUMN()&lt;DATA!$O$1*3+3,SUM(W6:W12)," ")</f>
        <v>30</v>
      </c>
      <c r="X5" s="110">
        <f>IF(COLUMN()&lt;DATA!$O$1*3+3,SUM(X6:X12)," ")</f>
        <v>1</v>
      </c>
      <c r="Y5" s="110">
        <f>IF(COLUMN()&lt;DATA!$O$1*3+3,SUM(Y6:Y12)," ")</f>
        <v>38</v>
      </c>
      <c r="Z5" s="110">
        <f>IF(COLUMN()&lt;DATA!$O$1*3+3,SUM(Z6:Z12)," ")</f>
        <v>29</v>
      </c>
      <c r="AA5" s="110">
        <f>IF(COLUMN()&lt;DATA!$O$1*3+3,SUM(AA6:AA12)," ")</f>
        <v>0</v>
      </c>
      <c r="AB5" s="110">
        <f>IF(COLUMN()&lt;DATA!$O$1*3+3,SUM(AB6:AB12)," ")</f>
        <v>34</v>
      </c>
      <c r="AC5" s="110">
        <f>IF(COLUMN()&lt;DATA!$O$1*3+3,SUM(AC6:AC12)," ")</f>
        <v>16</v>
      </c>
      <c r="AD5" s="110">
        <f>IF(COLUMN()&lt;DATA!$O$1*3+3,SUM(AD6:AD12)," ")</f>
        <v>0</v>
      </c>
      <c r="AE5" s="110">
        <f>IF(COLUMN()&lt;DATA!$O$1*3+3,SUM(AE6:AE12)," ")</f>
        <v>23</v>
      </c>
      <c r="AF5" s="110">
        <f>IF(COLUMN()&lt;DATA!$O$1*3+3,SUM(AF6:AF12)," ")</f>
        <v>12</v>
      </c>
      <c r="AG5" s="110">
        <f>IF(COLUMN()&lt;DATA!$O$1*3+3,SUM(AG6:AG12)," ")</f>
        <v>0</v>
      </c>
      <c r="AH5" s="110">
        <f>IF(COLUMN()&lt;DATA!$O$1*3+3,SUM(AH6:AH12)," ")</f>
        <v>4</v>
      </c>
      <c r="AI5" s="110">
        <f>IF(COLUMN()&lt;DATA!$O$1*3+3,SUM(AI6:AI12)," ")</f>
        <v>22</v>
      </c>
      <c r="AJ5" s="110">
        <f>IF(COLUMN()&lt;DATA!$O$1*3+3,SUM(AJ6:AJ12)," ")</f>
        <v>0</v>
      </c>
      <c r="AK5" s="110">
        <f>IF(COLUMN()&lt;DATA!$O$1*3+3,SUM(AK6:AK12)," ")</f>
        <v>32</v>
      </c>
      <c r="AL5" s="110">
        <f>IF(COLUMN()&lt;DATA!$O$1*3+3,SUM(AL6:AL12)," ")</f>
        <v>22</v>
      </c>
      <c r="AM5" s="110">
        <f>IF(COLUMN()&lt;DATA!$O$1*3+3,SUM(AM6:AM12)," ")</f>
        <v>0</v>
      </c>
      <c r="AN5" s="110">
        <f>IF(COLUMN()&lt;DATA!$O$1*3+3,SUM(AN6:AN12)," ")</f>
        <v>18</v>
      </c>
      <c r="AO5" s="110">
        <f>IF(COLUMN()&lt;DATA!$O$1*3+3,SUM(AO6:AO12)," ")</f>
        <v>14</v>
      </c>
      <c r="AP5" s="110">
        <f>IF(COLUMN()&lt;DATA!$O$1*3+3,SUM(AP6:AP12)," ")</f>
        <v>0</v>
      </c>
      <c r="AQ5" s="110">
        <f>IF(COLUMN()&lt;DATA!$O$1*3+3,SUM(AQ6:AQ12)," ")</f>
        <v>14</v>
      </c>
      <c r="AR5" s="110">
        <f>IF(COLUMN()&lt;DATA!$O$1*3+3,SUM(AR6:AR12)," ")</f>
        <v>2</v>
      </c>
      <c r="AS5" s="110">
        <f>IF(COLUMN()&lt;DATA!$O$1*3+3,SUM(AS6:AS12)," ")</f>
        <v>0</v>
      </c>
      <c r="AT5" s="110">
        <f>IF(COLUMN()&lt;DATA!$O$1*3+3,SUM(AT6:AT12)," ")</f>
        <v>1</v>
      </c>
      <c r="AU5" s="110">
        <f>IF(COLUMN()&lt;DATA!$O$1*3+3,SUM(AU6:AU12)," ")</f>
        <v>2</v>
      </c>
      <c r="AV5" s="110">
        <f>IF(COLUMN()&lt;DATA!$O$1*3+3,SUM(AV6:AV12)," ")</f>
        <v>2</v>
      </c>
      <c r="AW5" s="110">
        <f>IF(COLUMN()&lt;DATA!$O$1*3+3,SUM(AW6:AW12)," ")</f>
        <v>1</v>
      </c>
      <c r="AX5" s="110">
        <f>IF(COLUMN()&lt;DATA!$O$1*3+3,SUM(AX6:AX12)," ")</f>
        <v>2</v>
      </c>
      <c r="AY5" s="110">
        <f>IF(COLUMN()&lt;DATA!$O$1*3+3,SUM(AY6:AY12)," ")</f>
        <v>0</v>
      </c>
      <c r="AZ5" s="110">
        <f>IF(COLUMN()&lt;DATA!$O$1*3+3,SUM(AZ6:AZ12)," ")</f>
        <v>3</v>
      </c>
      <c r="BA5" s="110">
        <f>IF(COLUMN()&lt;DATA!$O$1*3+3,SUM(BA6:BA12)," ")</f>
        <v>19</v>
      </c>
      <c r="BB5" s="110">
        <f>IF(COLUMN()&lt;DATA!$O$1*3+3,SUM(BB6:BB12)," ")</f>
        <v>0</v>
      </c>
      <c r="BC5" s="110">
        <f>IF(COLUMN()&lt;DATA!$O$1*3+3,SUM(BC6:BC12)," ")</f>
        <v>16</v>
      </c>
      <c r="BD5" s="110">
        <f>IF(COLUMN()&lt;DATA!$O$1*3+3,SUM(BD6:BD12)," ")</f>
        <v>3</v>
      </c>
      <c r="BE5" s="110">
        <f>IF(COLUMN()&lt;DATA!$O$1*3+3,SUM(BE6:BE12)," ")</f>
        <v>0</v>
      </c>
      <c r="BF5" s="110">
        <f>IF(COLUMN()&lt;DATA!$O$1*3+3,SUM(BF6:BF12)," ")</f>
        <v>19</v>
      </c>
      <c r="BG5" s="110">
        <f>IF(COLUMN()&lt;DATA!$O$1*3+3,SUM(BG6:BG12)," ")</f>
        <v>17</v>
      </c>
      <c r="BH5" s="110">
        <f>IF(COLUMN()&lt;DATA!$O$1*3+3,SUM(BH6:BH12)," ")</f>
        <v>0</v>
      </c>
      <c r="BI5" s="110">
        <f>IF(COLUMN()&lt;DATA!$O$1*3+3,SUM(BI6:BI12)," ")</f>
        <v>38</v>
      </c>
      <c r="BJ5" s="110">
        <f>IF(COLUMN()&lt;DATA!$O$1*3+3,SUM(BJ6:BJ12)," ")</f>
        <v>1</v>
      </c>
      <c r="BK5" s="110">
        <f>IF(COLUMN()&lt;DATA!$O$1*3+3,SUM(BK6:BK12)," ")</f>
        <v>0</v>
      </c>
      <c r="BL5" s="110">
        <f>IF(COLUMN()&lt;DATA!$O$1*3+3,SUM(BL6:BL12)," ")</f>
        <v>4</v>
      </c>
      <c r="BM5" s="110">
        <f>IF(COLUMN()&lt;DATA!$O$1*3+3,SUM(BM6:BM12)," ")</f>
        <v>0</v>
      </c>
      <c r="BN5" s="110">
        <f>IF(COLUMN()&lt;DATA!$O$1*3+3,SUM(BN6:BN12)," ")</f>
        <v>0</v>
      </c>
      <c r="BO5" s="110">
        <f>IF(COLUMN()&lt;DATA!$O$1*3+3,SUM(BO6:BO12)," ")</f>
        <v>0</v>
      </c>
      <c r="BP5" s="110">
        <f>IF(COLUMN()&lt;DATA!$O$1*3+3,SUM(BP6:BP12)," ")</f>
        <v>0</v>
      </c>
      <c r="BQ5" s="110">
        <f>IF(COLUMN()&lt;DATA!$O$1*3+3,SUM(BQ6:BQ12)," ")</f>
        <v>0</v>
      </c>
      <c r="BR5" s="110">
        <f>IF(COLUMN()&lt;DATA!$O$1*3+3,SUM(BR6:BR12)," ")</f>
        <v>0</v>
      </c>
      <c r="BS5" s="110">
        <f>IF(COLUMN()&lt;DATA!$O$1*3+3,SUM(BS6:BS12)," ")</f>
        <v>3</v>
      </c>
      <c r="BT5" s="110">
        <f>IF(COLUMN()&lt;DATA!$O$1*3+3,SUM(BT6:BT12)," ")</f>
        <v>0</v>
      </c>
      <c r="BU5" s="110">
        <f>IF(COLUMN()&lt;DATA!$O$1*3+3,SUM(BU6:BU12)," ")</f>
        <v>12</v>
      </c>
      <c r="BV5" s="110">
        <f>IF(COLUMN()&lt;DATA!$O$1*3+3,SUM(BV6:BV12)," ")</f>
        <v>5</v>
      </c>
      <c r="BW5" s="110">
        <f>IF(COLUMN()&lt;DATA!$O$1*3+3,SUM(BW6:BW12)," ")</f>
        <v>0</v>
      </c>
      <c r="BX5" s="110">
        <f>IF(COLUMN()&lt;DATA!$O$1*3+3,SUM(BX6:BX12)," ")</f>
        <v>8</v>
      </c>
      <c r="BY5" s="110">
        <f>IF(COLUMN()&lt;DATA!$O$1*3+3,SUM(BY6:BY12)," ")</f>
        <v>3</v>
      </c>
      <c r="BZ5" s="110">
        <f>IF(COLUMN()&lt;DATA!$O$1*3+3,SUM(BZ6:BZ12)," ")</f>
        <v>0</v>
      </c>
      <c r="CA5" s="110">
        <f>IF(COLUMN()&lt;DATA!$O$1*3+3,SUM(CA6:CA12)," ")</f>
        <v>5</v>
      </c>
      <c r="CB5" s="110">
        <f>IF(COLUMN()&lt;DATA!$O$1*3+3,SUM(CB6:CB12)," ")</f>
        <v>2</v>
      </c>
      <c r="CC5" s="110">
        <f>IF(COLUMN()&lt;DATA!$O$1*3+3,SUM(CC6:CC12)," ")</f>
        <v>0</v>
      </c>
      <c r="CD5" s="110">
        <f>IF(COLUMN()&lt;DATA!$O$1*3+3,SUM(CD6:CD12)," ")</f>
        <v>1</v>
      </c>
      <c r="CE5" s="110">
        <f>IF(COLUMN()&lt;DATA!$O$1*3+3,SUM(CE6:CE12)," ")</f>
        <v>0</v>
      </c>
      <c r="CF5" s="110">
        <f>IF(COLUMN()&lt;DATA!$O$1*3+3,SUM(CF6:CF12)," ")</f>
        <v>0</v>
      </c>
      <c r="CG5" s="110">
        <f>IF(COLUMN()&lt;DATA!$O$1*3+3,SUM(CG6:CG12)," ")</f>
        <v>0</v>
      </c>
      <c r="CH5" s="110">
        <f>IF(COLUMN()&lt;DATA!$O$1*3+3,SUM(CH6:CH12)," ")</f>
        <v>1</v>
      </c>
      <c r="CI5" s="110">
        <f>IF(COLUMN()&lt;DATA!$O$1*3+3,SUM(CI6:CI12)," ")</f>
        <v>0</v>
      </c>
      <c r="CJ5" s="110">
        <f>IF(COLUMN()&lt;DATA!$O$1*3+3,SUM(CJ6:CJ12)," ")</f>
        <v>0</v>
      </c>
      <c r="CK5" s="110">
        <f>IF(COLUMN()&lt;DATA!$O$1*3+3,SUM(CK6:CK12)," ")</f>
        <v>3</v>
      </c>
      <c r="CL5" s="110">
        <f>IF(COLUMN()&lt;DATA!$O$1*3+3,SUM(CL6:CL12)," ")</f>
        <v>0</v>
      </c>
      <c r="CM5" s="110">
        <f>IF(COLUMN()&lt;DATA!$O$1*3+3,SUM(CM6:CM12)," ")</f>
        <v>0</v>
      </c>
      <c r="CN5" s="110">
        <f>IF(COLUMN()&lt;DATA!$O$1*3+3,SUM(CN6:CN12)," ")</f>
        <v>3</v>
      </c>
      <c r="CO5" s="110">
        <f>IF(COLUMN()&lt;DATA!$O$1*3+3,SUM(CO6:CO12)," ")</f>
        <v>0</v>
      </c>
      <c r="CP5" s="110">
        <f>IF(COLUMN()&lt;DATA!$O$1*3+3,SUM(CP6:CP12)," ")</f>
        <v>0</v>
      </c>
      <c r="CQ5" s="110">
        <f>IF(COLUMN()&lt;DATA!$O$1*3+3,SUM(CQ6:CQ12)," ")</f>
        <v>9</v>
      </c>
      <c r="CR5" s="110">
        <f>IF(COLUMN()&lt;DATA!$O$1*3+3,SUM(CR6:CR12)," ")</f>
        <v>0</v>
      </c>
      <c r="CS5" s="110">
        <f>IF(COLUMN()&lt;DATA!$O$1*3+3,SUM(CS6:CS12)," ")</f>
        <v>5</v>
      </c>
      <c r="CT5" s="110">
        <f>IF(COLUMN()&lt;DATA!$O$1*3+3,SUM(CT6:CT12)," ")</f>
        <v>2</v>
      </c>
      <c r="CU5" s="110">
        <f>IF(COLUMN()&lt;DATA!$O$1*3+3,SUM(CU6:CU12)," ")</f>
        <v>0</v>
      </c>
      <c r="CV5" s="110">
        <f>IF(COLUMN()&lt;DATA!$O$1*3+3,SUM(CV6:CV12)," ")</f>
        <v>1</v>
      </c>
      <c r="CW5" s="110">
        <f>IF(COLUMN()&lt;DATA!$O$1*3+3,SUM(CW6:CW12)," ")</f>
        <v>0</v>
      </c>
      <c r="CX5" s="110">
        <f>IF(COLUMN()&lt;DATA!$O$1*3+3,SUM(CX6:CX12)," ")</f>
        <v>0</v>
      </c>
      <c r="CY5" s="110">
        <f>IF(COLUMN()&lt;DATA!$O$1*3+3,SUM(CY6:CY12)," ")</f>
        <v>0</v>
      </c>
      <c r="CZ5" s="110">
        <f>IF(COLUMN()&lt;DATA!$O$1*3+3,SUM(CZ6:CZ12)," ")</f>
        <v>1</v>
      </c>
      <c r="DA5" s="110">
        <f>IF(COLUMN()&lt;DATA!$O$1*3+3,SUM(DA6:DA12)," ")</f>
        <v>0</v>
      </c>
      <c r="DB5" s="110">
        <f>IF(COLUMN()&lt;DATA!$O$1*3+3,SUM(DB6:DB12)," ")</f>
        <v>0</v>
      </c>
      <c r="DC5" s="110">
        <f>IF(COLUMN()&lt;DATA!$O$1*3+3,SUM(DC6:DC12)," ")</f>
        <v>0</v>
      </c>
      <c r="DD5" s="110">
        <f>IF(COLUMN()&lt;DATA!$O$1*3+3,SUM(DD6:DD12)," ")</f>
        <v>0</v>
      </c>
      <c r="DE5" s="110">
        <f>IF(COLUMN()&lt;DATA!$O$1*3+3,SUM(DE6:DE12)," ")</f>
        <v>0</v>
      </c>
      <c r="DF5" s="110">
        <f>IF(COLUMN()&lt;DATA!$O$1*3+3,SUM(DF6:DF12)," ")</f>
        <v>0</v>
      </c>
      <c r="DG5" s="110">
        <f>IF(COLUMN()&lt;DATA!$O$1*3+3,SUM(DG6:DG12)," ")</f>
        <v>0</v>
      </c>
      <c r="DH5" s="110">
        <f>IF(COLUMN()&lt;DATA!$O$1*3+3,SUM(DH6:DH12)," ")</f>
        <v>0</v>
      </c>
      <c r="DI5" s="110">
        <f>IF(COLUMN()&lt;DATA!$O$1*3+3,SUM(DI6:DI12)," ")</f>
        <v>0</v>
      </c>
      <c r="DJ5" s="110">
        <f>IF(COLUMN()&lt;DATA!$O$1*3+3,SUM(DJ6:DJ12)," ")</f>
        <v>0</v>
      </c>
      <c r="DK5" s="110">
        <f>IF(COLUMN()&lt;DATA!$O$1*3+3,SUM(DK6:DK12)," ")</f>
        <v>0</v>
      </c>
      <c r="DL5" s="110">
        <f>IF(COLUMN()&lt;DATA!$O$1*3+3,SUM(DL6:DL12)," ")</f>
        <v>0</v>
      </c>
      <c r="DM5" s="110">
        <f>IF(COLUMN()&lt;DATA!$O$1*3+3,SUM(DM6:DM12)," ")</f>
        <v>0</v>
      </c>
      <c r="DN5" s="110">
        <f>IF(COLUMN()&lt;DATA!$O$1*3+3,SUM(DN6:DN12)," ")</f>
        <v>0</v>
      </c>
      <c r="DO5" s="110">
        <f>IF(COLUMN()&lt;DATA!$O$1*3+3,SUM(DO6:DO12)," ")</f>
        <v>0</v>
      </c>
      <c r="DP5" s="110">
        <f>IF(COLUMN()&lt;DATA!$O$1*3+3,SUM(DP6:DP12)," ")</f>
        <v>0</v>
      </c>
      <c r="DQ5" s="110">
        <f>IF(COLUMN()&lt;DATA!$O$1*3+3,SUM(DQ6:DQ12)," ")</f>
        <v>0</v>
      </c>
      <c r="DR5" s="110">
        <f>IF(COLUMN()&lt;DATA!$O$1*3+3,SUM(DR6:DR12)," ")</f>
        <v>0</v>
      </c>
      <c r="DS5" s="110">
        <f>IF(COLUMN()&lt;DATA!$O$1*3+3,SUM(DS6:DS12)," ")</f>
        <v>0</v>
      </c>
      <c r="DT5" s="110">
        <f>IF(COLUMN()&lt;DATA!$O$1*3+3,SUM(DT6:DT12)," ")</f>
        <v>0</v>
      </c>
      <c r="DU5" s="110">
        <f>IF(COLUMN()&lt;DATA!$O$1*3+3,SUM(DU6:DU12)," ")</f>
        <v>3</v>
      </c>
      <c r="DV5" s="110">
        <f>IF(COLUMN()&lt;DATA!$O$1*3+3,SUM(DV6:DV12)," ")</f>
        <v>0</v>
      </c>
      <c r="DW5" s="110">
        <f>IF(COLUMN()&lt;DATA!$O$1*3+3,SUM(DW6:DW12)," ")</f>
        <v>0</v>
      </c>
      <c r="DX5" s="110">
        <f>IF(COLUMN()&lt;DATA!$O$1*3+3,SUM(DX6:DX12)," ")</f>
        <v>1051</v>
      </c>
      <c r="DY5" s="38" t="str">
        <f>IF(COLUMN()&lt;DATA!$O$1*3+3,SUM(DY6:DY12)," ")</f>
        <v xml:space="preserve"> </v>
      </c>
      <c r="DZ5" s="38" t="str">
        <f>IF(COLUMN()&lt;DATA!$O$1*3+3,SUM(DZ6:DZ12)," ")</f>
        <v xml:space="preserve"> </v>
      </c>
      <c r="EA5" s="38" t="str">
        <f>IF(COLUMN()&lt;DATA!$O$1*3+3,SUM(EA6:EA12)," ")</f>
        <v xml:space="preserve"> </v>
      </c>
      <c r="EB5" s="38" t="str">
        <f>IF(COLUMN()&lt;DATA!$O$1*3+3,SUM(EB6:EB12)," ")</f>
        <v xml:space="preserve"> </v>
      </c>
      <c r="EC5" s="38" t="str">
        <f>IF(COLUMN()&lt;DATA!$O$1*3+3,SUM(EC6:EC12)," ")</f>
        <v xml:space="preserve"> </v>
      </c>
      <c r="ED5" s="38" t="str">
        <f>IF(COLUMN()&lt;DATA!$O$1*3+3,SUM(ED6:ED12)," ")</f>
        <v xml:space="preserve"> </v>
      </c>
      <c r="EE5" s="38" t="str">
        <f>IF(COLUMN()&lt;DATA!$O$1*3+3,SUM(EE6:EE12)," ")</f>
        <v xml:space="preserve"> </v>
      </c>
      <c r="EF5" s="38" t="str">
        <f>IF(COLUMN()&lt;DATA!$O$1*3+3,SUM(EF6:EF12)," ")</f>
        <v xml:space="preserve"> </v>
      </c>
      <c r="EG5" s="38" t="str">
        <f>IF(COLUMN()&lt;DATA!$O$1*3+3,SUM(EG6:EG12)," ")</f>
        <v xml:space="preserve"> </v>
      </c>
      <c r="EH5" s="38" t="str">
        <f>IF(COLUMN()&lt;DATA!$O$1*3+3,SUM(EH6:EH12)," ")</f>
        <v xml:space="preserve"> </v>
      </c>
      <c r="EI5" s="38" t="str">
        <f>IF(COLUMN()&lt;DATA!$O$1*3+3,SUM(EI6:EI12)," ")</f>
        <v xml:space="preserve"> </v>
      </c>
      <c r="EJ5" s="38" t="str">
        <f>IF(COLUMN()&lt;DATA!$O$1*3+3,SUM(EJ6:EJ12)," ")</f>
        <v xml:space="preserve"> </v>
      </c>
      <c r="EK5" s="38" t="str">
        <f>IF(COLUMN()&lt;DATA!$O$1*3+3,SUM(EK6:EK12)," ")</f>
        <v xml:space="preserve"> </v>
      </c>
      <c r="EL5" s="38" t="str">
        <f>IF(COLUMN()&lt;DATA!$O$1*3+3,SUM(EL6:EL12)," ")</f>
        <v xml:space="preserve"> </v>
      </c>
      <c r="EM5" s="38" t="str">
        <f>IF(COLUMN()&lt;DATA!$O$1*3+3,SUM(EM6:EM12)," ")</f>
        <v xml:space="preserve"> </v>
      </c>
      <c r="EN5" s="38" t="str">
        <f>IF(COLUMN()&lt;DATA!$O$1*3+3,SUM(EN6:EN12)," ")</f>
        <v xml:space="preserve"> </v>
      </c>
      <c r="EO5" s="38" t="str">
        <f>IF(COLUMN()&lt;DATA!$O$1*3+3,SUM(EO6:EO12)," ")</f>
        <v xml:space="preserve"> </v>
      </c>
      <c r="EP5" s="38" t="str">
        <f>IF(COLUMN()&lt;DATA!$O$1*3+3,SUM(EP6:EP12)," ")</f>
        <v xml:space="preserve"> </v>
      </c>
      <c r="EQ5" s="38" t="str">
        <f>IF(COLUMN()&lt;DATA!$O$1*3+3,SUM(EQ6:EQ12)," ")</f>
        <v xml:space="preserve"> </v>
      </c>
      <c r="ER5" s="38" t="str">
        <f>IF(COLUMN()&lt;DATA!$O$1*3+3,SUM(ER6:ER12)," ")</f>
        <v xml:space="preserve"> </v>
      </c>
      <c r="ES5" s="38" t="str">
        <f>IF(COLUMN()&lt;DATA!$O$1*3+3,SUM(ES6:ES12)," ")</f>
        <v xml:space="preserve"> </v>
      </c>
      <c r="ET5" s="38" t="str">
        <f>IF(COLUMN()&lt;DATA!$O$1*3+3,SUM(ET6:ET12)," ")</f>
        <v xml:space="preserve"> </v>
      </c>
      <c r="EU5" s="38" t="str">
        <f>IF(COLUMN()&lt;DATA!$O$1*3+3,SUM(EU6:EU12)," ")</f>
        <v xml:space="preserve"> </v>
      </c>
      <c r="EV5" s="38" t="str">
        <f>IF(COLUMN()&lt;DATA!$O$1*3+3,SUM(EV6:EV12)," ")</f>
        <v xml:space="preserve"> </v>
      </c>
      <c r="EW5" s="38" t="str">
        <f>IF(COLUMN()&lt;DATA!$O$1*3+3,SUM(EW6:EW12)," ")</f>
        <v xml:space="preserve"> </v>
      </c>
      <c r="EX5" s="38" t="str">
        <f>IF(COLUMN()&lt;DATA!$O$1*3+3,SUM(EX6:EX12)," ")</f>
        <v xml:space="preserve"> </v>
      </c>
      <c r="EY5" s="38" t="str">
        <f>IF(COLUMN()&lt;DATA!$O$1*3+3,SUM(EY6:EY12)," ")</f>
        <v xml:space="preserve"> </v>
      </c>
      <c r="EZ5" s="38" t="str">
        <f>IF(COLUMN()&lt;DATA!$O$1*3+3,SUM(EZ6:EZ12)," ")</f>
        <v xml:space="preserve"> </v>
      </c>
      <c r="FA5" s="38" t="str">
        <f>IF(COLUMN()&lt;DATA!$O$1*3+3,SUM(FA6:FA12)," ")</f>
        <v xml:space="preserve"> </v>
      </c>
      <c r="FB5" s="38" t="str">
        <f>IF(COLUMN()&lt;DATA!$O$1*3+3,SUM(FB6:FB12)," ")</f>
        <v xml:space="preserve"> </v>
      </c>
      <c r="FC5" s="38" t="str">
        <f>IF(COLUMN()&lt;DATA!$O$1*3+3,SUM(FC6:FC12)," ")</f>
        <v xml:space="preserve"> </v>
      </c>
      <c r="FD5" s="38" t="str">
        <f>IF(COLUMN()&lt;DATA!$O$1*3+3,SUM(FD6:FD12)," ")</f>
        <v xml:space="preserve"> </v>
      </c>
      <c r="FE5" s="38" t="str">
        <f>IF(COLUMN()&lt;DATA!$O$1*3+3,SUM(FE6:FE12)," ")</f>
        <v xml:space="preserve"> </v>
      </c>
      <c r="FF5" s="38" t="str">
        <f>IF(COLUMN()&lt;DATA!$O$1*3+3,SUM(FF6:FF12)," ")</f>
        <v xml:space="preserve"> </v>
      </c>
      <c r="FG5" s="38" t="str">
        <f>IF(COLUMN()&lt;DATA!$O$1*3+3,SUM(FG6:FG12)," ")</f>
        <v xml:space="preserve"> </v>
      </c>
      <c r="FH5" s="38" t="str">
        <f>IF(COLUMN()&lt;DATA!$O$1*3+3,SUM(FH6:FH12)," ")</f>
        <v xml:space="preserve"> </v>
      </c>
      <c r="FI5" s="38" t="str">
        <f>IF(COLUMN()&lt;DATA!$O$1*3+3,SUM(FI6:FI12)," ")</f>
        <v xml:space="preserve"> </v>
      </c>
      <c r="FJ5" s="38" t="str">
        <f>IF(COLUMN()&lt;DATA!$O$1*3+3,SUM(FJ6:FJ12)," ")</f>
        <v xml:space="preserve"> </v>
      </c>
      <c r="FK5" s="38" t="str">
        <f>IF(COLUMN()&lt;DATA!$O$1*3+3,SUM(FK6:FK12)," ")</f>
        <v xml:space="preserve"> </v>
      </c>
      <c r="FL5" s="38" t="str">
        <f>IF(COLUMN()&lt;DATA!$O$1*3+3,SUM(FL6:FL12)," ")</f>
        <v xml:space="preserve"> </v>
      </c>
      <c r="FM5" s="38" t="str">
        <f>IF(COLUMN()&lt;DATA!$O$1*3+3,SUM(FM6:FM12)," ")</f>
        <v xml:space="preserve"> </v>
      </c>
      <c r="FN5" s="38" t="str">
        <f>IF(COLUMN()&lt;DATA!$O$1*3+3,SUM(FN6:FN12)," ")</f>
        <v xml:space="preserve"> </v>
      </c>
      <c r="FO5" s="38" t="str">
        <f>IF(COLUMN()&lt;DATA!$O$1*3+3,SUM(FO6:FO12)," ")</f>
        <v xml:space="preserve"> </v>
      </c>
      <c r="FP5" s="38" t="str">
        <f>IF(COLUMN()&lt;DATA!$O$1*3+3,SUM(FP6:FP12)," ")</f>
        <v xml:space="preserve"> </v>
      </c>
      <c r="FQ5" s="38" t="str">
        <f>IF(COLUMN()&lt;DATA!$O$1*3+3,SUM(FQ6:FQ12)," ")</f>
        <v xml:space="preserve"> </v>
      </c>
      <c r="FR5" s="38" t="str">
        <f>IF(COLUMN()&lt;DATA!$O$1*3+3,SUM(FR6:FR12)," ")</f>
        <v xml:space="preserve"> </v>
      </c>
      <c r="FS5" s="38" t="str">
        <f>IF(COLUMN()&lt;DATA!$O$1*3+3,SUM(FS6:FS12)," ")</f>
        <v xml:space="preserve"> </v>
      </c>
      <c r="FT5" s="38" t="str">
        <f>IF(COLUMN()&lt;DATA!$O$1*3+3,SUM(FT6:FT12)," ")</f>
        <v xml:space="preserve"> </v>
      </c>
      <c r="FU5" s="38" t="str">
        <f>IF(COLUMN()&lt;DATA!$O$1*3+3,SUM(FU6:FU12)," ")</f>
        <v xml:space="preserve"> </v>
      </c>
      <c r="FV5" s="38" t="str">
        <f>IF(COLUMN()&lt;DATA!$O$1*3+3,SUM(FV6:FV12)," ")</f>
        <v xml:space="preserve"> </v>
      </c>
      <c r="FW5" s="38" t="str">
        <f>IF(COLUMN()&lt;DATA!$O$1*3+3,SUM(FW6:FW12)," ")</f>
        <v xml:space="preserve"> </v>
      </c>
      <c r="FX5" s="38" t="str">
        <f>IF(COLUMN()&lt;DATA!$O$1*3+3,SUM(FX6:FX12)," ")</f>
        <v xml:space="preserve"> </v>
      </c>
      <c r="FY5" s="38" t="str">
        <f>IF(COLUMN()&lt;DATA!$O$1*3+3,SUM(FY6:FY12)," ")</f>
        <v xml:space="preserve"> </v>
      </c>
      <c r="FZ5" s="38" t="str">
        <f>IF(COLUMN()&lt;DATA!$O$1*3+3,SUM(FZ6:FZ12)," ")</f>
        <v xml:space="preserve"> </v>
      </c>
      <c r="GA5" s="38" t="str">
        <f>IF(COLUMN()&lt;DATA!$O$1*3+3,SUM(GA6:GA12)," ")</f>
        <v xml:space="preserve"> </v>
      </c>
      <c r="GB5" s="38" t="str">
        <f>IF(COLUMN()&lt;DATA!$O$1*3+3,SUM(GB6:GB12)," ")</f>
        <v xml:space="preserve"> </v>
      </c>
      <c r="GC5" s="38" t="str">
        <f>IF(COLUMN()&lt;DATA!$O$1*3+3,SUM(GC6:GC12)," ")</f>
        <v xml:space="preserve"> </v>
      </c>
      <c r="GD5" s="38" t="str">
        <f>IF(COLUMN()&lt;DATA!$O$1*3+3,SUM(GD6:GD12)," ")</f>
        <v xml:space="preserve"> </v>
      </c>
      <c r="GE5" s="38" t="str">
        <f>IF(COLUMN()&lt;DATA!$O$1*3+3,SUM(GE6:GE12)," ")</f>
        <v xml:space="preserve"> </v>
      </c>
      <c r="GF5" s="38" t="str">
        <f>IF(COLUMN()&lt;DATA!$O$1*3+3,SUM(GF6:GF12)," ")</f>
        <v xml:space="preserve"> </v>
      </c>
      <c r="GG5" s="5" t="str">
        <f>IF(COLUMN()&lt;DATA!$O$1*3+3,SUM(GG6:GG12)," ")</f>
        <v xml:space="preserve"> </v>
      </c>
      <c r="GH5" s="5" t="str">
        <f>IF(COLUMN()&lt;DATA!$O$1*3+3,SUM(GH6:GH12)," ")</f>
        <v xml:space="preserve"> </v>
      </c>
      <c r="GI5" s="5" t="str">
        <f>IF(COLUMN()&lt;DATA!$O$1*3+3,SUM(GI6:GI12)," ")</f>
        <v xml:space="preserve"> </v>
      </c>
      <c r="GJ5" s="5" t="str">
        <f>IF(COLUMN()&lt;DATA!$O$1*3+3,SUM(GJ6:GJ12)," ")</f>
        <v xml:space="preserve"> </v>
      </c>
      <c r="GK5" s="5" t="str">
        <f>IF(COLUMN()&lt;DATA!$O$1*3+3,SUM(GK6:GK12)," ")</f>
        <v xml:space="preserve"> </v>
      </c>
      <c r="GL5" s="5" t="str">
        <f>IF(COLUMN()&lt;DATA!$O$1*3+3,SUM(GL6:GL12)," ")</f>
        <v xml:space="preserve"> </v>
      </c>
      <c r="GM5" s="5" t="str">
        <f>IF(COLUMN()&lt;DATA!$O$1*3+3,SUM(GM6:GM12)," ")</f>
        <v xml:space="preserve"> </v>
      </c>
      <c r="GN5" s="5" t="str">
        <f>IF(COLUMN()&lt;DATA!$O$1*3+3,SUM(GN6:GN12)," ")</f>
        <v xml:space="preserve"> </v>
      </c>
      <c r="GO5" s="5" t="str">
        <f>IF(COLUMN()&lt;DATA!$O$1*3+3,SUM(GO6:GO12)," ")</f>
        <v xml:space="preserve"> </v>
      </c>
      <c r="GP5" s="5" t="str">
        <f>IF(COLUMN()&lt;DATA!$O$1*3+3,SUM(GP6:GP12)," ")</f>
        <v xml:space="preserve"> </v>
      </c>
      <c r="GQ5" s="5" t="str">
        <f>IF(COLUMN()&lt;DATA!$O$1*3+3,SUM(GQ6:GQ12)," ")</f>
        <v xml:space="preserve"> </v>
      </c>
      <c r="GR5" s="5" t="str">
        <f>IF(COLUMN()&lt;DATA!$O$1*3+3,SUM(GR6:GR12)," ")</f>
        <v xml:space="preserve"> </v>
      </c>
      <c r="GS5" s="5" t="str">
        <f>IF(COLUMN()&lt;DATA!$O$1*3+3,SUM(GS6:GS12)," ")</f>
        <v xml:space="preserve"> </v>
      </c>
      <c r="GT5" s="5" t="str">
        <f>IF(COLUMN()&lt;DATA!$O$1*3+3,SUM(GT6:GT12)," ")</f>
        <v xml:space="preserve"> </v>
      </c>
      <c r="GU5" s="5" t="str">
        <f>IF(COLUMN()&lt;DATA!$O$1*3+3,SUM(GU6:GU12)," ")</f>
        <v xml:space="preserve"> </v>
      </c>
      <c r="GV5" s="5" t="str">
        <f>IF(COLUMN()&lt;DATA!$O$1*3+3,SUM(GV6:GV12)," ")</f>
        <v xml:space="preserve"> </v>
      </c>
      <c r="GW5" s="5" t="str">
        <f>IF(COLUMN()&lt;DATA!$O$1*3+3,SUM(GW6:GW12)," ")</f>
        <v xml:space="preserve"> </v>
      </c>
      <c r="GX5" s="5" t="str">
        <f>IF(COLUMN()&lt;DATA!$O$1*3+3,SUM(GX6:GX12)," ")</f>
        <v xml:space="preserve"> </v>
      </c>
      <c r="GY5" s="5" t="str">
        <f>IF(COLUMN()&lt;DATA!$O$1*3+3,SUM(GY6:GY12)," ")</f>
        <v xml:space="preserve"> </v>
      </c>
      <c r="GZ5" s="5" t="str">
        <f>IF(COLUMN()&lt;DATA!$O$1*3+3,SUM(GZ6:GZ12)," ")</f>
        <v xml:space="preserve"> </v>
      </c>
      <c r="HA5" s="5" t="str">
        <f>IF(COLUMN()&lt;DATA!$O$1*3+3,SUM(HA6:HA12)," ")</f>
        <v xml:space="preserve"> </v>
      </c>
      <c r="HB5" s="5" t="str">
        <f>IF(COLUMN()&lt;DATA!$O$1*3+3,SUM(HB6:HB12)," ")</f>
        <v xml:space="preserve"> </v>
      </c>
      <c r="HC5" s="5" t="str">
        <f>IF(COLUMN()&lt;DATA!$O$1*3+3,SUM(HC6:HC12)," ")</f>
        <v xml:space="preserve"> </v>
      </c>
      <c r="HD5" s="5" t="str">
        <f>IF(COLUMN()&lt;DATA!$O$1*3+3,SUM(HD6:HD12)," ")</f>
        <v xml:space="preserve"> </v>
      </c>
      <c r="HE5" s="5" t="str">
        <f>IF(COLUMN()&lt;DATA!$O$1*3+3,SUM(HE6:HE12)," ")</f>
        <v xml:space="preserve"> </v>
      </c>
      <c r="HF5" s="5" t="str">
        <f>IF(COLUMN()&lt;DATA!$O$1*3+3,SUM(HF6:HF12)," ")</f>
        <v xml:space="preserve"> </v>
      </c>
      <c r="HG5" s="5" t="str">
        <f>IF(COLUMN()&lt;DATA!$O$1*3+3,SUM(HG6:HG12)," ")</f>
        <v xml:space="preserve"> </v>
      </c>
      <c r="HH5" s="5" t="str">
        <f>IF(COLUMN()&lt;DATA!$O$1*3+3,SUM(HH6:HH12)," ")</f>
        <v xml:space="preserve"> </v>
      </c>
      <c r="HI5" s="5" t="str">
        <f>IF(COLUMN()&lt;DATA!$O$1*3+3,SUM(HI6:HI12)," ")</f>
        <v xml:space="preserve"> </v>
      </c>
      <c r="HJ5" s="5" t="str">
        <f>IF(COLUMN()&lt;DATA!$O$1*3+3,SUM(HJ6:HJ12)," ")</f>
        <v xml:space="preserve"> </v>
      </c>
      <c r="HK5" s="5" t="str">
        <f>IF(COLUMN()&lt;DATA!$O$1*3+3,SUM(HK6:HK12)," ")</f>
        <v xml:space="preserve"> </v>
      </c>
      <c r="HL5" s="5" t="str">
        <f>IF(COLUMN()&lt;DATA!$O$1*3+3,SUM(HL6:HL12)," ")</f>
        <v xml:space="preserve"> </v>
      </c>
      <c r="HM5" s="5" t="str">
        <f>IF(COLUMN()&lt;DATA!$O$1*3+3,SUM(HM6:HM12)," ")</f>
        <v xml:space="preserve"> </v>
      </c>
      <c r="HN5" s="5" t="str">
        <f>IF(COLUMN()&lt;DATA!$O$1*3+3,SUM(HN6:HN12)," ")</f>
        <v xml:space="preserve"> </v>
      </c>
      <c r="HO5" s="5" t="str">
        <f>IF(COLUMN()&lt;DATA!$O$1*3+3,SUM(HO6:HO12)," ")</f>
        <v xml:space="preserve"> </v>
      </c>
      <c r="HP5" s="5" t="str">
        <f>IF(COLUMN()&lt;DATA!$O$1*3+3,SUM(HP6:HP12)," ")</f>
        <v xml:space="preserve"> </v>
      </c>
      <c r="HQ5" s="5" t="str">
        <f>IF(COLUMN()&lt;DATA!$O$1*3+3,SUM(HQ6:HQ12)," ")</f>
        <v xml:space="preserve"> </v>
      </c>
      <c r="HR5" s="5" t="str">
        <f>IF(COLUMN()&lt;DATA!$O$1*3+3,SUM(HR6:HR12)," ")</f>
        <v xml:space="preserve"> </v>
      </c>
      <c r="HS5" s="5" t="str">
        <f>IF(COLUMN()&lt;DATA!$O$1*3+3,SUM(HS6:HS12)," ")</f>
        <v xml:space="preserve"> </v>
      </c>
      <c r="HT5" s="5" t="str">
        <f>IF(COLUMN()&lt;DATA!$O$1*3+3,SUM(HT6:HT12)," ")</f>
        <v xml:space="preserve"> </v>
      </c>
      <c r="HU5" s="5" t="str">
        <f>IF(COLUMN()&lt;DATA!$O$1*3+3,SUM(HU6:HU12)," ")</f>
        <v xml:space="preserve"> </v>
      </c>
      <c r="HV5" s="5" t="str">
        <f>IF(COLUMN()&lt;DATA!$O$1*3+3,SUM(HV6:HV12)," ")</f>
        <v xml:space="preserve"> </v>
      </c>
      <c r="HW5" s="5" t="str">
        <f>IF(COLUMN()&lt;DATA!$O$1*3+3,SUM(HW6:HW12)," ")</f>
        <v xml:space="preserve"> </v>
      </c>
      <c r="HX5" s="5" t="str">
        <f>IF(COLUMN()&lt;DATA!$O$1*3+3,SUM(HX6:HX12)," ")</f>
        <v xml:space="preserve"> </v>
      </c>
      <c r="HY5" s="5" t="str">
        <f>IF(COLUMN()&lt;DATA!$O$1*3+3,SUM(HY6:HY12)," ")</f>
        <v xml:space="preserve"> </v>
      </c>
      <c r="HZ5" s="5" t="str">
        <f>IF(COLUMN()&lt;DATA!$O$1*3+3,SUM(HZ6:HZ12)," ")</f>
        <v xml:space="preserve"> </v>
      </c>
      <c r="IA5" s="5" t="str">
        <f>IF(COLUMN()&lt;DATA!$O$1*3+3,SUM(IA6:IA12)," ")</f>
        <v xml:space="preserve"> </v>
      </c>
      <c r="IB5" s="5" t="str">
        <f>IF(COLUMN()&lt;DATA!$O$1*3+3,SUM(IB6:IB12)," ")</f>
        <v xml:space="preserve"> </v>
      </c>
      <c r="IC5" s="5" t="str">
        <f>IF(COLUMN()&lt;DATA!$O$1*3+3,SUM(IC6:IC12)," ")</f>
        <v xml:space="preserve"> </v>
      </c>
      <c r="ID5" s="5" t="str">
        <f>IF(COLUMN()&lt;DATA!$O$1*3+3,SUM(ID6:ID12)," ")</f>
        <v xml:space="preserve"> </v>
      </c>
      <c r="IE5" s="5" t="str">
        <f>IF(COLUMN()&lt;DATA!$O$1*3+3,SUM(IE6:IE12)," ")</f>
        <v xml:space="preserve"> </v>
      </c>
      <c r="IF5" s="5" t="str">
        <f>IF(COLUMN()&lt;DATA!$O$1*3+3,SUM(IF6:IF12)," ")</f>
        <v xml:space="preserve"> </v>
      </c>
      <c r="IG5" s="5" t="str">
        <f>IF(COLUMN()&lt;DATA!$O$1*3+3,SUM(IG6:IG12)," ")</f>
        <v xml:space="preserve"> </v>
      </c>
      <c r="IH5" s="5" t="str">
        <f>IF(COLUMN()&lt;DATA!$O$1*3+3,SUM(IH6:IH12)," ")</f>
        <v xml:space="preserve"> </v>
      </c>
      <c r="II5" s="5" t="str">
        <f>IF(COLUMN()&lt;DATA!$O$1*3+3,SUM(II6:II12)," ")</f>
        <v xml:space="preserve"> </v>
      </c>
      <c r="IJ5" s="5" t="str">
        <f>IF(COLUMN()&lt;DATA!$O$1*3+3,SUM(IJ6:IJ12)," ")</f>
        <v xml:space="preserve"> </v>
      </c>
      <c r="IK5" s="5" t="str">
        <f>IF(COLUMN()&lt;DATA!$O$1*3+3,SUM(IK6:IK12)," ")</f>
        <v xml:space="preserve"> </v>
      </c>
      <c r="IL5" s="5" t="str">
        <f>IF(COLUMN()&lt;DATA!$O$1*3+3,SUM(IL6:IL12)," ")</f>
        <v xml:space="preserve"> </v>
      </c>
      <c r="IM5" s="5" t="str">
        <f>IF(COLUMN()&lt;DATA!$O$1*3+3,SUM(IM6:IM12)," ")</f>
        <v xml:space="preserve"> </v>
      </c>
      <c r="IN5" s="5" t="str">
        <f>IF(COLUMN()&lt;DATA!$O$1*3+3,SUM(IN6:IN12)," ")</f>
        <v xml:space="preserve"> </v>
      </c>
      <c r="IO5" s="5" t="str">
        <f>IF(COLUMN()&lt;DATA!$O$1*3+3,SUM(IO6:IO12)," ")</f>
        <v xml:space="preserve"> </v>
      </c>
      <c r="IP5" s="5" t="str">
        <f>IF(COLUMN()&lt;DATA!$O$1*3+3,SUM(IP6:IP12)," ")</f>
        <v xml:space="preserve"> </v>
      </c>
      <c r="IQ5" s="5" t="str">
        <f>IF(COLUMN()&lt;DATA!$O$1*3+3,SUM(IQ6:IQ12)," ")</f>
        <v xml:space="preserve"> </v>
      </c>
      <c r="IR5" s="5" t="str">
        <f>IF(COLUMN()&lt;DATA!$O$1*3+3,SUM(IR6:IR12)," ")</f>
        <v xml:space="preserve"> </v>
      </c>
      <c r="IS5" s="5" t="str">
        <f>IF(COLUMN()&lt;DATA!$O$1*3+3,SUM(IS6:IS12)," ")</f>
        <v xml:space="preserve"> </v>
      </c>
      <c r="IT5" s="5" t="str">
        <f>IF(COLUMN()&lt;DATA!$O$1*3+3,SUM(IT6:IT12)," ")</f>
        <v xml:space="preserve"> </v>
      </c>
      <c r="IU5" s="5" t="str">
        <f>IF(COLUMN()&lt;DATA!$O$1*3+3,SUM(IU6:IU12)," ")</f>
        <v xml:space="preserve"> </v>
      </c>
      <c r="IV5" s="5" t="str">
        <f>IF(COLUMN()&lt;DATA!$O$1*3+3,SUM(IV6:IV12)," ")</f>
        <v xml:space="preserve"> </v>
      </c>
      <c r="IW5" s="5" t="str">
        <f>IF(COLUMN()&lt;DATA!$O$1*3+3,SUM(IW6:IW12)," ")</f>
        <v xml:space="preserve"> </v>
      </c>
      <c r="IX5" s="5" t="str">
        <f>IF(COLUMN()&lt;DATA!$O$1*3+3,SUM(IX6:IX12)," ")</f>
        <v xml:space="preserve"> </v>
      </c>
      <c r="IY5" s="5" t="str">
        <f>IF(COLUMN()&lt;DATA!$O$1*3+3,SUM(IY6:IY12)," ")</f>
        <v xml:space="preserve"> </v>
      </c>
      <c r="IZ5" s="5" t="str">
        <f>IF(COLUMN()&lt;DATA!$O$1*3+3,SUM(IZ6:IZ12)," ")</f>
        <v xml:space="preserve"> </v>
      </c>
      <c r="JA5" s="5" t="str">
        <f>IF(COLUMN()&lt;DATA!$O$1*3+3,SUM(JA6:JA12)," ")</f>
        <v xml:space="preserve"> </v>
      </c>
      <c r="JB5" s="5" t="str">
        <f>IF(COLUMN()&lt;DATA!$O$1*3+3,SUM(JB6:JB12)," ")</f>
        <v xml:space="preserve"> </v>
      </c>
      <c r="JC5" s="5" t="str">
        <f>IF(COLUMN()&lt;DATA!$O$1*3+3,SUM(JC6:JC12)," ")</f>
        <v xml:space="preserve"> </v>
      </c>
      <c r="JD5" s="5" t="str">
        <f>IF(COLUMN()&lt;DATA!$O$1*3+3,SUM(JD6:JD12)," ")</f>
        <v xml:space="preserve"> </v>
      </c>
      <c r="JE5" s="5" t="str">
        <f>IF(COLUMN()&lt;DATA!$O$1*3+3,SUM(JE6:JE12)," ")</f>
        <v xml:space="preserve"> </v>
      </c>
      <c r="JF5" s="5" t="str">
        <f>IF(COLUMN()&lt;DATA!$O$1*3+3,SUM(JF6:JF12)," ")</f>
        <v xml:space="preserve"> </v>
      </c>
      <c r="JG5" s="5" t="str">
        <f>IF(COLUMN()&lt;DATA!$O$1*3+3,SUM(JG6:JG12)," ")</f>
        <v xml:space="preserve"> </v>
      </c>
      <c r="JH5" s="5" t="str">
        <f>IF(COLUMN()&lt;DATA!$O$1*3+3,SUM(JH6:JH12)," ")</f>
        <v xml:space="preserve"> </v>
      </c>
      <c r="JI5" s="5" t="str">
        <f>IF(COLUMN()&lt;DATA!$O$1*3+3,SUM(JI6:JI12)," ")</f>
        <v xml:space="preserve"> </v>
      </c>
      <c r="JJ5" s="5" t="str">
        <f>IF(COLUMN()&lt;DATA!$O$1*3+3,SUM(JJ6:JJ12)," ")</f>
        <v xml:space="preserve"> </v>
      </c>
      <c r="JK5" s="5" t="str">
        <f>IF(COLUMN()&lt;DATA!$O$1*3+3,SUM(JK6:JK12)," ")</f>
        <v xml:space="preserve"> </v>
      </c>
      <c r="JL5" s="5" t="str">
        <f>IF(COLUMN()&lt;DATA!$O$1*3+3,SUM(JL6:JL12)," ")</f>
        <v xml:space="preserve"> </v>
      </c>
      <c r="JM5" s="5" t="str">
        <f>IF(COLUMN()&lt;DATA!$O$1*3+3,SUM(JM6:JM12)," ")</f>
        <v xml:space="preserve"> </v>
      </c>
      <c r="JN5" s="5" t="str">
        <f>IF(COLUMN()&lt;DATA!$O$1*3+3,SUM(JN6:JN12)," ")</f>
        <v xml:space="preserve"> </v>
      </c>
      <c r="JO5" s="5" t="str">
        <f>IF(COLUMN()&lt;DATA!$O$1*3+3,SUM(JO6:JO12)," ")</f>
        <v xml:space="preserve"> </v>
      </c>
      <c r="JP5" s="5" t="str">
        <f>IF(COLUMN()&lt;DATA!$O$1*3+3,SUM(JP6:JP12)," ")</f>
        <v xml:space="preserve"> </v>
      </c>
      <c r="JQ5" s="5" t="str">
        <f>IF(COLUMN()&lt;DATA!$O$1*3+3,SUM(JQ6:JQ12)," ")</f>
        <v xml:space="preserve"> </v>
      </c>
      <c r="JR5" s="5" t="str">
        <f>IF(COLUMN()&lt;DATA!$O$1*3+3,SUM(JR6:JR12)," ")</f>
        <v xml:space="preserve"> </v>
      </c>
      <c r="JS5" s="5" t="str">
        <f>IF(COLUMN()&lt;DATA!$O$1*3+3,SUM(JS6:JS12)," ")</f>
        <v xml:space="preserve"> </v>
      </c>
      <c r="JT5" s="5" t="str">
        <f>IF(COLUMN()&lt;DATA!$O$1*3+3,SUM(JT6:JT12)," ")</f>
        <v xml:space="preserve"> </v>
      </c>
      <c r="JU5" s="5" t="str">
        <f>IF(COLUMN()&lt;DATA!$O$1*3+3,SUM(JU6:JU12)," ")</f>
        <v xml:space="preserve"> </v>
      </c>
      <c r="JV5" s="5" t="str">
        <f>IF(COLUMN()&lt;DATA!$O$1*3+3,SUM(JV6:JV12)," ")</f>
        <v xml:space="preserve"> </v>
      </c>
      <c r="JW5" s="5" t="str">
        <f>IF(COLUMN()&lt;DATA!$O$1*3+3,SUM(JW6:JW12)," ")</f>
        <v xml:space="preserve"> </v>
      </c>
      <c r="JX5" s="5" t="str">
        <f>IF(COLUMN()&lt;DATA!$O$1*3+3,SUM(JX6:JX12)," ")</f>
        <v xml:space="preserve"> </v>
      </c>
      <c r="JY5" s="5" t="str">
        <f>IF(COLUMN()&lt;DATA!$O$1*3+3,SUM(JY6:JY12)," ")</f>
        <v xml:space="preserve"> </v>
      </c>
      <c r="JZ5" s="5" t="str">
        <f>IF(COLUMN()&lt;DATA!$O$1*3+3,SUM(JZ6:JZ12)," ")</f>
        <v xml:space="preserve"> </v>
      </c>
      <c r="KA5" s="5" t="str">
        <f>IF(COLUMN()&lt;DATA!$O$1*3+3,SUM(KA6:KA12)," ")</f>
        <v xml:space="preserve"> </v>
      </c>
      <c r="KB5" s="5" t="str">
        <f>IF(COLUMN()&lt;DATA!$O$1*3+3,SUM(KB6:KB12)," ")</f>
        <v xml:space="preserve"> </v>
      </c>
      <c r="KC5" s="5" t="str">
        <f>IF(COLUMN()&lt;DATA!$O$1*3+3,SUM(KC6:KC12)," ")</f>
        <v xml:space="preserve"> </v>
      </c>
      <c r="KD5" s="5" t="str">
        <f>IF(COLUMN()&lt;DATA!$O$1*3+3,SUM(KD6:KD12)," ")</f>
        <v xml:space="preserve"> </v>
      </c>
      <c r="KE5" s="5" t="str">
        <f>IF(COLUMN()&lt;DATA!$O$1*3+3,SUM(KE6:KE12)," ")</f>
        <v xml:space="preserve"> </v>
      </c>
      <c r="KF5" s="5" t="str">
        <f>IF(COLUMN()&lt;DATA!$O$1*3+3,SUM(KF6:KF12)," ")</f>
        <v xml:space="preserve"> </v>
      </c>
      <c r="KG5" s="5" t="str">
        <f>IF(COLUMN()&lt;DATA!$O$1*3+3,SUM(KG6:KG12)," ")</f>
        <v xml:space="preserve"> </v>
      </c>
      <c r="KH5" s="5" t="str">
        <f>IF(COLUMN()&lt;DATA!$O$1*3+3,SUM(KH6:KH12)," ")</f>
        <v xml:space="preserve"> </v>
      </c>
      <c r="KI5" s="5" t="str">
        <f>IF(COLUMN()&lt;DATA!$O$1*3+3,SUM(KI6:KI12)," ")</f>
        <v xml:space="preserve"> </v>
      </c>
      <c r="KJ5" s="5" t="str">
        <f>IF(COLUMN()&lt;DATA!$O$1*3+3,SUM(KJ6:KJ12)," ")</f>
        <v xml:space="preserve"> </v>
      </c>
      <c r="KK5" s="5" t="str">
        <f>IF(COLUMN()&lt;DATA!$O$1*3+3,SUM(KK6:KK12)," ")</f>
        <v xml:space="preserve"> </v>
      </c>
      <c r="KL5" s="5" t="str">
        <f>IF(COLUMN()&lt;DATA!$O$1*3+3,SUM(KL6:KL12)," ")</f>
        <v xml:space="preserve"> </v>
      </c>
      <c r="KM5" s="5" t="str">
        <f>IF(COLUMN()&lt;DATA!$O$1*3+3,SUM(KM6:KM12)," ")</f>
        <v xml:space="preserve"> </v>
      </c>
      <c r="KN5" s="5" t="str">
        <f>IF(COLUMN()&lt;DATA!$O$1*3+3,SUM(KN6:KN12)," ")</f>
        <v xml:space="preserve"> </v>
      </c>
      <c r="KO5" s="5" t="str">
        <f>IF(COLUMN()&lt;DATA!$O$1*3+3,SUM(KO6:KO12)," ")</f>
        <v xml:space="preserve"> </v>
      </c>
      <c r="KP5" s="5" t="str">
        <f>IF(COLUMN()&lt;DATA!$O$1*3+3,SUM(KP6:KP12)," ")</f>
        <v xml:space="preserve"> </v>
      </c>
      <c r="KQ5" s="5" t="str">
        <f>IF(COLUMN()&lt;DATA!$O$1*3+3,SUM(KQ6:KQ12)," ")</f>
        <v xml:space="preserve"> </v>
      </c>
      <c r="KR5" s="5" t="str">
        <f>IF(COLUMN()&lt;DATA!$O$1*3+3,SUM(KR6:KR12)," ")</f>
        <v xml:space="preserve"> </v>
      </c>
      <c r="KS5" s="5" t="str">
        <f>IF(COLUMN()&lt;DATA!$O$1*3+3,SUM(KS6:KS12)," ")</f>
        <v xml:space="preserve"> </v>
      </c>
      <c r="KT5" s="5" t="str">
        <f>IF(COLUMN()&lt;DATA!$O$1*3+3,SUM(KT6:KT12)," ")</f>
        <v xml:space="preserve"> </v>
      </c>
      <c r="KU5" s="5" t="str">
        <f>IF(COLUMN()&lt;DATA!$O$1*3+3,SUM(KU6:KU12)," ")</f>
        <v xml:space="preserve"> </v>
      </c>
      <c r="KV5" s="5" t="str">
        <f>IF(COLUMN()&lt;DATA!$O$1*3+3,SUM(KV6:KV12)," ")</f>
        <v xml:space="preserve"> </v>
      </c>
      <c r="KW5" s="5" t="str">
        <f>IF(COLUMN()&lt;DATA!$O$1*3+3,SUM(KW6:KW12)," ")</f>
        <v xml:space="preserve"> </v>
      </c>
      <c r="KX5" s="5" t="str">
        <f>IF(COLUMN()&lt;DATA!$O$1*3+3,SUM(KX6:KX12)," ")</f>
        <v xml:space="preserve"> </v>
      </c>
      <c r="KY5" s="5" t="str">
        <f>IF(COLUMN()&lt;DATA!$O$1*3+3,SUM(KY6:KY12)," ")</f>
        <v xml:space="preserve"> </v>
      </c>
      <c r="KZ5" s="5" t="str">
        <f>IF(COLUMN()&lt;DATA!$O$1*3+3,SUM(KZ6:KZ12)," ")</f>
        <v xml:space="preserve"> </v>
      </c>
    </row>
    <row r="6" s="35" customFormat="1" ht="15.75">
      <c r="A6" s="95" t="s">
        <v>21</v>
      </c>
      <c r="B6" s="11">
        <f>IF(ISERROR(VLOOKUP(CONCATENATE(INDIRECT(ADDRESS(2,COLUMN())),"V1",A6),DATA!D2:L872,6,FALSE)),0,VLOOKUP(CONCATENATE(INDIRECT(ADDRESS(2,COLUMN())),"V1",A6),DATA!D2:L872,6,FALSE))</f>
        <v>48</v>
      </c>
      <c r="C6" s="11">
        <f>IF(ISERROR(VLOOKUP(CONCATENATE(INDIRECT(ADDRESS(2,COLUMN()-1)),"V1",A6),DATA!D2:L872,7,FALSE)),0,VLOOKUP(CONCATENATE(INDIRECT(ADDRESS(2,COLUMN()-1)),"V1",A6),DATA!D2:L872,7,FALSE))</f>
        <v>0</v>
      </c>
      <c r="D6" s="11">
        <f>IF(ISERROR(VLOOKUP(CONCATENATE(INDIRECT(ADDRESS(2,COLUMN()-2)),"V1",A6),DATA!D2:L872,8,FALSE)),0,VLOOKUP(CONCATENATE(INDIRECT(ADDRESS(2,COLUMN()-2)),"V1",A6),DATA!D2:L872,8,FALSE))</f>
        <v>0</v>
      </c>
      <c r="E6" s="11">
        <f>IF(ISERROR(VLOOKUP(CONCATENATE(INDIRECT(ADDRESS(2,COLUMN())),"V1",A6),DATA!D2:L872,6,FALSE)),0,VLOOKUP(CONCATENATE(INDIRECT(ADDRESS(2,COLUMN())),"V1",A6),DATA!D2:L872,6,FALSE))</f>
        <v>19</v>
      </c>
      <c r="F6" s="11">
        <f>IF(ISERROR(VLOOKUP(CONCATENATE(INDIRECT(ADDRESS(2,COLUMN()-1)),"V1",A6),DATA!D2:L872,7,FALSE)),0,VLOOKUP(CONCATENATE(INDIRECT(ADDRESS(2,COLUMN()-1)),"V1",A6),DATA!D2:L872,7,FALSE))</f>
        <v>0</v>
      </c>
      <c r="G6" s="11">
        <f>IF(ISERROR(VLOOKUP(CONCATENATE(INDIRECT(ADDRESS(2,COLUMN()-2)),"V1",A6),DATA!D2:L872,8,FALSE)),0,VLOOKUP(CONCATENATE(INDIRECT(ADDRESS(2,COLUMN()-2)),"V1",A6),DATA!D2:L872,8,FALSE))</f>
        <v>0</v>
      </c>
      <c r="H6" s="11">
        <f>IF(ISERROR(VLOOKUP(CONCATENATE(INDIRECT(ADDRESS(2,COLUMN())),"V1",A6),DATA!D2:L872,6,FALSE)),0,VLOOKUP(CONCATENATE(INDIRECT(ADDRESS(2,COLUMN())),"V1",A6),DATA!D2:L872,6,FALSE))</f>
        <v>58</v>
      </c>
      <c r="I6" s="11">
        <f>IF(ISERROR(VLOOKUP(CONCATENATE(INDIRECT(ADDRESS(2,COLUMN()-1)),"V1",A6),DATA!D2:L872,7,FALSE)),0,VLOOKUP(CONCATENATE(INDIRECT(ADDRESS(2,COLUMN()-1)),"V1",A6),DATA!D2:L872,7,FALSE))</f>
        <v>0</v>
      </c>
      <c r="J6" s="11">
        <f>IF(ISERROR(VLOOKUP(CONCATENATE(INDIRECT(ADDRESS(2,COLUMN()-2)),"V1",A6),DATA!D2:L872,8,FALSE)),0,VLOOKUP(CONCATENATE(INDIRECT(ADDRESS(2,COLUMN()-2)),"V1",A6),DATA!D2:L872,8,FALSE))</f>
        <v>0</v>
      </c>
      <c r="K6" s="11">
        <f>IF(ISERROR(VLOOKUP(CONCATENATE(INDIRECT(ADDRESS(2,COLUMN())),"V1",A6),DATA!D2:L872,6,FALSE)),0,VLOOKUP(CONCATENATE(INDIRECT(ADDRESS(2,COLUMN())),"V1",A6),DATA!D2:L872,6,FALSE))</f>
        <v>26</v>
      </c>
      <c r="L6" s="11">
        <f>IF(ISERROR(VLOOKUP(CONCATENATE(INDIRECT(ADDRESS(2,COLUMN()-1)),"V1",A6),DATA!D2:L872,7,FALSE)),0,VLOOKUP(CONCATENATE(INDIRECT(ADDRESS(2,COLUMN()-1)),"V1",A6),DATA!D2:L872,7,FALSE))</f>
        <v>0</v>
      </c>
      <c r="M6" s="11">
        <f>IF(ISERROR(VLOOKUP(CONCATENATE(INDIRECT(ADDRESS(2,COLUMN()-2)),"V1",A6),DATA!D2:L872,8,FALSE)),0,VLOOKUP(CONCATENATE(INDIRECT(ADDRESS(2,COLUMN()-2)),"V1",A6),DATA!D2:L872,8,FALSE))</f>
        <v>0</v>
      </c>
      <c r="N6" s="11">
        <f>IF(ISERROR(VLOOKUP(CONCATENATE(INDIRECT(ADDRESS(2,COLUMN())),"V1",A6),DATA!D2:L872,6,FALSE)),0,VLOOKUP(CONCATENATE(INDIRECT(ADDRESS(2,COLUMN())),"V1",A6),DATA!D2:L872,6,FALSE))</f>
        <v>2</v>
      </c>
      <c r="O6" s="11">
        <f>IF(ISERROR(VLOOKUP(CONCATENATE(INDIRECT(ADDRESS(2,COLUMN()-1)),"V1",A6),DATA!D2:L872,7,FALSE)),0,VLOOKUP(CONCATENATE(INDIRECT(ADDRESS(2,COLUMN()-1)),"V1",A6),DATA!D2:L872,7,FALSE))</f>
        <v>0</v>
      </c>
      <c r="P6" s="11">
        <f>IF(ISERROR(VLOOKUP(CONCATENATE(INDIRECT(ADDRESS(2,COLUMN()-2)),"V1",A6),DATA!D2:L872,8,FALSE)),0,VLOOKUP(CONCATENATE(INDIRECT(ADDRESS(2,COLUMN()-2)),"V1",A6),DATA!D2:L872,8,FALSE))</f>
        <v>0</v>
      </c>
      <c r="Q6" s="11">
        <f>IF(ISERROR(VLOOKUP(CONCATENATE(INDIRECT(ADDRESS(2,COLUMN())),"V1",A6),DATA!D2:L872,6,FALSE)),0,VLOOKUP(CONCATENATE(INDIRECT(ADDRESS(2,COLUMN())),"V1",A6),DATA!D2:L872,6,FALSE))</f>
        <v>23</v>
      </c>
      <c r="R6" s="11">
        <f>IF(ISERROR(VLOOKUP(CONCATENATE(INDIRECT(ADDRESS(2,COLUMN()-1)),"V1",A6),DATA!D2:L872,7,FALSE)),0,VLOOKUP(CONCATENATE(INDIRECT(ADDRESS(2,COLUMN()-1)),"V1",A6),DATA!D2:L872,7,FALSE))</f>
        <v>0</v>
      </c>
      <c r="S6" s="11">
        <f>IF(ISERROR(VLOOKUP(CONCATENATE(INDIRECT(ADDRESS(2,COLUMN()-2)),"V1",A6),DATA!D2:L872,8,FALSE)),0,VLOOKUP(CONCATENATE(INDIRECT(ADDRESS(2,COLUMN()-2)),"V1",A6),DATA!D2:L872,8,FALSE))</f>
        <v>0</v>
      </c>
      <c r="T6" s="11">
        <f>IF(ISERROR(VLOOKUP(CONCATENATE(INDIRECT(ADDRESS(2,COLUMN())),"V1",A6),DATA!D2:L872,6,FALSE)),0,VLOOKUP(CONCATENATE(INDIRECT(ADDRESS(2,COLUMN())),"V1",A6),DATA!D2:L872,6,FALSE))</f>
        <v>33</v>
      </c>
      <c r="U6" s="11">
        <f>IF(ISERROR(VLOOKUP(CONCATENATE(INDIRECT(ADDRESS(2,COLUMN()-1)),"V1",A6),DATA!D2:L872,7,FALSE)),0,VLOOKUP(CONCATENATE(INDIRECT(ADDRESS(2,COLUMN()-1)),"V1",A6),DATA!D2:L872,7,FALSE))</f>
        <v>0</v>
      </c>
      <c r="V6" s="11">
        <f>IF(ISERROR(VLOOKUP(CONCATENATE(INDIRECT(ADDRESS(2,COLUMN()-2)),"V1",A6),DATA!D2:L872,8,FALSE)),0,VLOOKUP(CONCATENATE(INDIRECT(ADDRESS(2,COLUMN()-2)),"V1",A6),DATA!D2:L872,8,FALSE))</f>
        <v>0</v>
      </c>
      <c r="W6" s="11">
        <f>IF(ISERROR(VLOOKUP(CONCATENATE(INDIRECT(ADDRESS(2,COLUMN())),"V1",A6),DATA!D2:L872,6,FALSE)),0,VLOOKUP(CONCATENATE(INDIRECT(ADDRESS(2,COLUMN())),"V1",A6),DATA!D2:L872,6,FALSE))</f>
        <v>27</v>
      </c>
      <c r="X6" s="11">
        <f>IF(ISERROR(VLOOKUP(CONCATENATE(INDIRECT(ADDRESS(2,COLUMN()-1)),"V1",A6),DATA!D2:L872,7,FALSE)),0,VLOOKUP(CONCATENATE(INDIRECT(ADDRESS(2,COLUMN()-1)),"V1",A6),DATA!D2:L872,7,FALSE))</f>
        <v>0</v>
      </c>
      <c r="Y6" s="11">
        <f>IF(ISERROR(VLOOKUP(CONCATENATE(INDIRECT(ADDRESS(2,COLUMN()-2)),"V1",A6),DATA!D2:L872,8,FALSE)),0,VLOOKUP(CONCATENATE(INDIRECT(ADDRESS(2,COLUMN()-2)),"V1",A6),DATA!D2:L872,8,FALSE))</f>
        <v>0</v>
      </c>
      <c r="Z6" s="11">
        <f>IF(ISERROR(VLOOKUP(CONCATENATE(INDIRECT(ADDRESS(2,COLUMN())),"V1",A6),DATA!D2:L872,6,FALSE)),0,VLOOKUP(CONCATENATE(INDIRECT(ADDRESS(2,COLUMN())),"V1",A6),DATA!D2:L872,6,FALSE))</f>
        <v>26</v>
      </c>
      <c r="AA6" s="11">
        <f>IF(ISERROR(VLOOKUP(CONCATENATE(INDIRECT(ADDRESS(2,COLUMN()-1)),"V1",A6),DATA!D2:L872,7,FALSE)),0,VLOOKUP(CONCATENATE(INDIRECT(ADDRESS(2,COLUMN()-1)),"V1",A6),DATA!D2:L872,7,FALSE))</f>
        <v>0</v>
      </c>
      <c r="AB6" s="11">
        <f>IF(ISERROR(VLOOKUP(CONCATENATE(INDIRECT(ADDRESS(2,COLUMN()-2)),"V1",A6),DATA!D2:L872,8,FALSE)),0,VLOOKUP(CONCATENATE(INDIRECT(ADDRESS(2,COLUMN()-2)),"V1",A6),DATA!D2:L872,8,FALSE))</f>
        <v>0</v>
      </c>
      <c r="AC6" s="11">
        <f>IF(ISERROR(VLOOKUP(CONCATENATE(INDIRECT(ADDRESS(2,COLUMN())),"V1",A6),DATA!D2:L872,6,FALSE)),0,VLOOKUP(CONCATENATE(INDIRECT(ADDRESS(2,COLUMN())),"V1",A6),DATA!D2:L872,6,FALSE))</f>
        <v>15</v>
      </c>
      <c r="AD6" s="11">
        <f>IF(ISERROR(VLOOKUP(CONCATENATE(INDIRECT(ADDRESS(2,COLUMN()-1)),"V1",A6),DATA!D2:L872,7,FALSE)),0,VLOOKUP(CONCATENATE(INDIRECT(ADDRESS(2,COLUMN()-1)),"V1",A6),DATA!D2:L872,7,FALSE))</f>
        <v>0</v>
      </c>
      <c r="AE6" s="11">
        <f>IF(ISERROR(VLOOKUP(CONCATENATE(INDIRECT(ADDRESS(2,COLUMN()-2)),"V1",A6),DATA!D2:L872,8,FALSE)),0,VLOOKUP(CONCATENATE(INDIRECT(ADDRESS(2,COLUMN()-2)),"V1",A6),DATA!D2:L872,8,FALSE))</f>
        <v>0</v>
      </c>
      <c r="AF6" s="11">
        <f>IF(ISERROR(VLOOKUP(CONCATENATE(INDIRECT(ADDRESS(2,COLUMN())),"V1",A6),DATA!D2:L872,6,FALSE)),0,VLOOKUP(CONCATENATE(INDIRECT(ADDRESS(2,COLUMN())),"V1",A6),DATA!D2:L872,6,FALSE))</f>
        <v>12</v>
      </c>
      <c r="AG6" s="11">
        <f>IF(ISERROR(VLOOKUP(CONCATENATE(INDIRECT(ADDRESS(2,COLUMN()-1)),"V1",A6),DATA!D2:L872,7,FALSE)),0,VLOOKUP(CONCATENATE(INDIRECT(ADDRESS(2,COLUMN()-1)),"V1",A6),DATA!D2:L872,7,FALSE))</f>
        <v>0</v>
      </c>
      <c r="AH6" s="11">
        <f>IF(ISERROR(VLOOKUP(CONCATENATE(INDIRECT(ADDRESS(2,COLUMN()-2)),"V1",A6),DATA!D2:L872,8,FALSE)),0,VLOOKUP(CONCATENATE(INDIRECT(ADDRESS(2,COLUMN()-2)),"V1",A6),DATA!D2:L872,8,FALSE))</f>
        <v>0</v>
      </c>
      <c r="AI6" s="11">
        <f>IF(ISERROR(VLOOKUP(CONCATENATE(INDIRECT(ADDRESS(2,COLUMN())),"V1",A6),DATA!D2:L872,6,FALSE)),0,VLOOKUP(CONCATENATE(INDIRECT(ADDRESS(2,COLUMN())),"V1",A6),DATA!D2:L872,6,FALSE))</f>
        <v>20</v>
      </c>
      <c r="AJ6" s="11">
        <f>IF(ISERROR(VLOOKUP(CONCATENATE(INDIRECT(ADDRESS(2,COLUMN()-1)),"V1",A6),DATA!D2:L872,7,FALSE)),0,VLOOKUP(CONCATENATE(INDIRECT(ADDRESS(2,COLUMN()-1)),"V1",A6),DATA!D2:L872,7,FALSE))</f>
        <v>0</v>
      </c>
      <c r="AK6" s="11">
        <f>IF(ISERROR(VLOOKUP(CONCATENATE(INDIRECT(ADDRESS(2,COLUMN()-2)),"V1",A6),DATA!D2:L872,8,FALSE)),0,VLOOKUP(CONCATENATE(INDIRECT(ADDRESS(2,COLUMN()-2)),"V1",A6),DATA!D2:L872,8,FALSE))</f>
        <v>0</v>
      </c>
      <c r="AL6" s="11">
        <f>IF(ISERROR(VLOOKUP(CONCATENATE(INDIRECT(ADDRESS(2,COLUMN())),"V1",A6),DATA!D2:L872,6,FALSE)),0,VLOOKUP(CONCATENATE(INDIRECT(ADDRESS(2,COLUMN())),"V1",A6),DATA!D2:L872,6,FALSE))</f>
        <v>18</v>
      </c>
      <c r="AM6" s="11">
        <f>IF(ISERROR(VLOOKUP(CONCATENATE(INDIRECT(ADDRESS(2,COLUMN()-1)),"V1",A6),DATA!D2:L872,7,FALSE)),0,VLOOKUP(CONCATENATE(INDIRECT(ADDRESS(2,COLUMN()-1)),"V1",A6),DATA!D2:L872,7,FALSE))</f>
        <v>0</v>
      </c>
      <c r="AN6" s="11">
        <f>IF(ISERROR(VLOOKUP(CONCATENATE(INDIRECT(ADDRESS(2,COLUMN()-2)),"V1",A6),DATA!D2:L872,8,FALSE)),0,VLOOKUP(CONCATENATE(INDIRECT(ADDRESS(2,COLUMN()-2)),"V1",A6),DATA!D2:L872,8,FALSE))</f>
        <v>0</v>
      </c>
      <c r="AO6" s="11">
        <f>IF(ISERROR(VLOOKUP(CONCATENATE(INDIRECT(ADDRESS(2,COLUMN())),"V1",A6),DATA!D2:L872,6,FALSE)),0,VLOOKUP(CONCATENATE(INDIRECT(ADDRESS(2,COLUMN())),"V1",A6),DATA!D2:L872,6,FALSE))</f>
        <v>9</v>
      </c>
      <c r="AP6" s="11">
        <f>IF(ISERROR(VLOOKUP(CONCATENATE(INDIRECT(ADDRESS(2,COLUMN()-1)),"V1",A6),DATA!D2:L872,7,FALSE)),0,VLOOKUP(CONCATENATE(INDIRECT(ADDRESS(2,COLUMN()-1)),"V1",A6),DATA!D2:L872,7,FALSE))</f>
        <v>0</v>
      </c>
      <c r="AQ6" s="11">
        <f>IF(ISERROR(VLOOKUP(CONCATENATE(INDIRECT(ADDRESS(2,COLUMN()-2)),"V1",A6),DATA!D2:L872,8,FALSE)),0,VLOOKUP(CONCATENATE(INDIRECT(ADDRESS(2,COLUMN()-2)),"V1",A6),DATA!D2:L872,8,FALSE))</f>
        <v>0</v>
      </c>
      <c r="AR6" s="11">
        <f>IF(ISERROR(VLOOKUP(CONCATENATE(INDIRECT(ADDRESS(2,COLUMN())),"V1",A6),DATA!D2:L872,6,FALSE)),0,VLOOKUP(CONCATENATE(INDIRECT(ADDRESS(2,COLUMN())),"V1",A6),DATA!D2:L872,6,FALSE))</f>
        <v>1</v>
      </c>
      <c r="AS6" s="11">
        <f>IF(ISERROR(VLOOKUP(CONCATENATE(INDIRECT(ADDRESS(2,COLUMN()-1)),"V1",A6),DATA!D2:L872,7,FALSE)),0,VLOOKUP(CONCATENATE(INDIRECT(ADDRESS(2,COLUMN()-1)),"V1",A6),DATA!D2:L872,7,FALSE))</f>
        <v>0</v>
      </c>
      <c r="AT6" s="11">
        <f>IF(ISERROR(VLOOKUP(CONCATENATE(INDIRECT(ADDRESS(2,COLUMN()-2)),"V1",A6),DATA!D2:L872,8,FALSE)),0,VLOOKUP(CONCATENATE(INDIRECT(ADDRESS(2,COLUMN()-2)),"V1",A6),DATA!D2:L872,8,FALSE))</f>
        <v>0</v>
      </c>
      <c r="AU6" s="11">
        <f>IF(ISERROR(VLOOKUP(CONCATENATE(INDIRECT(ADDRESS(2,COLUMN())),"V1",A6),DATA!D2:L872,6,FALSE)),0,VLOOKUP(CONCATENATE(INDIRECT(ADDRESS(2,COLUMN())),"V1",A6),DATA!D2:L872,6,FALSE))</f>
        <v>1</v>
      </c>
      <c r="AV6" s="11">
        <f>IF(ISERROR(VLOOKUP(CONCATENATE(INDIRECT(ADDRESS(2,COLUMN()-1)),"V1",A6),DATA!D2:L872,7,FALSE)),0,VLOOKUP(CONCATENATE(INDIRECT(ADDRESS(2,COLUMN()-1)),"V1",A6),DATA!D2:L872,7,FALSE))</f>
        <v>1</v>
      </c>
      <c r="AW6" s="11">
        <f>IF(ISERROR(VLOOKUP(CONCATENATE(INDIRECT(ADDRESS(2,COLUMN()-2)),"V1",A6),DATA!D2:L872,8,FALSE)),0,VLOOKUP(CONCATENATE(INDIRECT(ADDRESS(2,COLUMN()-2)),"V1",A6),DATA!D2:L872,8,FALSE))</f>
        <v>0</v>
      </c>
      <c r="AX6" s="11">
        <f>IF(ISERROR(VLOOKUP(CONCATENATE(INDIRECT(ADDRESS(2,COLUMN())),"V1",A6),DATA!D2:L872,6,FALSE)),0,VLOOKUP(CONCATENATE(INDIRECT(ADDRESS(2,COLUMN())),"V1",A6),DATA!D2:L872,6,FALSE))</f>
        <v>2</v>
      </c>
      <c r="AY6" s="11">
        <f>IF(ISERROR(VLOOKUP(CONCATENATE(INDIRECT(ADDRESS(2,COLUMN()-1)),"V1",A6),DATA!D2:L872,7,FALSE)),0,VLOOKUP(CONCATENATE(INDIRECT(ADDRESS(2,COLUMN()-1)),"V1",A6),DATA!D2:L872,7,FALSE))</f>
        <v>0</v>
      </c>
      <c r="AZ6" s="11">
        <f>IF(ISERROR(VLOOKUP(CONCATENATE(INDIRECT(ADDRESS(2,COLUMN()-2)),"V1",A6),DATA!D2:L872,8,FALSE)),0,VLOOKUP(CONCATENATE(INDIRECT(ADDRESS(2,COLUMN()-2)),"V1",A6),DATA!D2:L872,8,FALSE))</f>
        <v>0</v>
      </c>
      <c r="BA6" s="11">
        <f>IF(ISERROR(VLOOKUP(CONCATENATE(INDIRECT(ADDRESS(2,COLUMN())),"V1",A6),DATA!D2:L872,6,FALSE)),0,VLOOKUP(CONCATENATE(INDIRECT(ADDRESS(2,COLUMN())),"V1",A6),DATA!D2:L872,6,FALSE))</f>
        <v>15</v>
      </c>
      <c r="BB6" s="11">
        <f>IF(ISERROR(VLOOKUP(CONCATENATE(INDIRECT(ADDRESS(2,COLUMN()-1)),"V1",A6),DATA!D2:L872,7,FALSE)),0,VLOOKUP(CONCATENATE(INDIRECT(ADDRESS(2,COLUMN()-1)),"V1",A6),DATA!D2:L872,7,FALSE))</f>
        <v>0</v>
      </c>
      <c r="BC6" s="11">
        <f>IF(ISERROR(VLOOKUP(CONCATENATE(INDIRECT(ADDRESS(2,COLUMN()-2)),"V1",A6),DATA!D2:L872,8,FALSE)),0,VLOOKUP(CONCATENATE(INDIRECT(ADDRESS(2,COLUMN()-2)),"V1",A6),DATA!D2:L872,8,FALSE))</f>
        <v>0</v>
      </c>
      <c r="BD6" s="11">
        <f>IF(ISERROR(VLOOKUP(CONCATENATE(INDIRECT(ADDRESS(2,COLUMN())),"V1",A6),DATA!D2:L872,6,FALSE)),0,VLOOKUP(CONCATENATE(INDIRECT(ADDRESS(2,COLUMN())),"V1",A6),DATA!D2:L872,6,FALSE))</f>
        <v>3</v>
      </c>
      <c r="BE6" s="11">
        <f>IF(ISERROR(VLOOKUP(CONCATENATE(INDIRECT(ADDRESS(2,COLUMN()-1)),"V1",A6),DATA!D2:L872,7,FALSE)),0,VLOOKUP(CONCATENATE(INDIRECT(ADDRESS(2,COLUMN()-1)),"V1",A6),DATA!D2:L872,7,FALSE))</f>
        <v>0</v>
      </c>
      <c r="BF6" s="11">
        <f>IF(ISERROR(VLOOKUP(CONCATENATE(INDIRECT(ADDRESS(2,COLUMN()-2)),"V1",A6),DATA!D2:L872,8,FALSE)),0,VLOOKUP(CONCATENATE(INDIRECT(ADDRESS(2,COLUMN()-2)),"V1",A6),DATA!D2:L872,8,FALSE))</f>
        <v>0</v>
      </c>
      <c r="BG6" s="11">
        <f>IF(ISERROR(VLOOKUP(CONCATENATE(INDIRECT(ADDRESS(2,COLUMN())),"V1",A6),DATA!D2:L872,6,FALSE)),0,VLOOKUP(CONCATENATE(INDIRECT(ADDRESS(2,COLUMN())),"V1",A6),DATA!D2:L872,6,FALSE))</f>
        <v>15</v>
      </c>
      <c r="BH6" s="11">
        <f>IF(ISERROR(VLOOKUP(CONCATENATE(INDIRECT(ADDRESS(2,COLUMN()-1)),"V1",A6),DATA!D2:L872,7,FALSE)),0,VLOOKUP(CONCATENATE(INDIRECT(ADDRESS(2,COLUMN()-1)),"V1",A6),DATA!D2:L872,7,FALSE))</f>
        <v>0</v>
      </c>
      <c r="BI6" s="11">
        <f>IF(ISERROR(VLOOKUP(CONCATENATE(INDIRECT(ADDRESS(2,COLUMN()-2)),"V1",A6),DATA!D2:L872,8,FALSE)),0,VLOOKUP(CONCATENATE(INDIRECT(ADDRESS(2,COLUMN()-2)),"V1",A6),DATA!D2:L872,8,FALSE))</f>
        <v>0</v>
      </c>
      <c r="BJ6" s="11">
        <f>IF(ISERROR(VLOOKUP(CONCATENATE(INDIRECT(ADDRESS(2,COLUMN())),"V1",A6),DATA!D2:L872,6,FALSE)),0,VLOOKUP(CONCATENATE(INDIRECT(ADDRESS(2,COLUMN())),"V1",A6),DATA!D2:L872,6,FALSE))</f>
        <v>1</v>
      </c>
      <c r="BK6" s="11">
        <f>IF(ISERROR(VLOOKUP(CONCATENATE(INDIRECT(ADDRESS(2,COLUMN()-1)),"V1",A6),DATA!D2:L872,7,FALSE)),0,VLOOKUP(CONCATENATE(INDIRECT(ADDRESS(2,COLUMN()-1)),"V1",A6),DATA!D2:L872,7,FALSE))</f>
        <v>0</v>
      </c>
      <c r="BL6" s="11">
        <f>IF(ISERROR(VLOOKUP(CONCATENATE(INDIRECT(ADDRESS(2,COLUMN()-2)),"V1",A6),DATA!D2:L872,8,FALSE)),0,VLOOKUP(CONCATENATE(INDIRECT(ADDRESS(2,COLUMN()-2)),"V1",A6),DATA!D2:L872,8,FALSE))</f>
        <v>0</v>
      </c>
      <c r="BM6" s="11">
        <f>IF(ISERROR(VLOOKUP(CONCATENATE(INDIRECT(ADDRESS(2,COLUMN())),"V1",A6),DATA!D2:L872,6,FALSE)),0,VLOOKUP(CONCATENATE(INDIRECT(ADDRESS(2,COLUMN())),"V1",A6),DATA!D2:L872,6,FALSE))</f>
        <v>0</v>
      </c>
      <c r="BN6" s="11">
        <f>IF(ISERROR(VLOOKUP(CONCATENATE(INDIRECT(ADDRESS(2,COLUMN()-1)),"V1",A6),DATA!D2:L872,7,FALSE)),0,VLOOKUP(CONCATENATE(INDIRECT(ADDRESS(2,COLUMN()-1)),"V1",A6),DATA!D2:L872,7,FALSE))</f>
        <v>0</v>
      </c>
      <c r="BO6" s="11">
        <f>IF(ISERROR(VLOOKUP(CONCATENATE(INDIRECT(ADDRESS(2,COLUMN()-2)),"V1",A6),DATA!D2:L872,8,FALSE)),0,VLOOKUP(CONCATENATE(INDIRECT(ADDRESS(2,COLUMN()-2)),"V1",A6),DATA!D2:L872,8,FALSE))</f>
        <v>0</v>
      </c>
      <c r="BP6" s="11">
        <f>IF(ISERROR(VLOOKUP(CONCATENATE(INDIRECT(ADDRESS(2,COLUMN())),"V1",A6),DATA!D2:L872,6,FALSE)),0,VLOOKUP(CONCATENATE(INDIRECT(ADDRESS(2,COLUMN())),"V1",A6),DATA!D2:L872,6,FALSE))</f>
        <v>0</v>
      </c>
      <c r="BQ6" s="11">
        <f>IF(ISERROR(VLOOKUP(CONCATENATE(INDIRECT(ADDRESS(2,COLUMN()-1)),"V1",A6),DATA!D2:L872,7,FALSE)),0,VLOOKUP(CONCATENATE(INDIRECT(ADDRESS(2,COLUMN()-1)),"V1",A6),DATA!D2:L872,7,FALSE))</f>
        <v>0</v>
      </c>
      <c r="BR6" s="11">
        <f>IF(ISERROR(VLOOKUP(CONCATENATE(INDIRECT(ADDRESS(2,COLUMN()-2)),"V1",A6),DATA!D2:L872,8,FALSE)),0,VLOOKUP(CONCATENATE(INDIRECT(ADDRESS(2,COLUMN()-2)),"V1",A6),DATA!D2:L872,8,FALSE))</f>
        <v>0</v>
      </c>
      <c r="BS6" s="11">
        <f>IF(ISERROR(VLOOKUP(CONCATENATE(INDIRECT(ADDRESS(2,COLUMN())),"V1",A6),DATA!D2:L872,6,FALSE)),0,VLOOKUP(CONCATENATE(INDIRECT(ADDRESS(2,COLUMN())),"V1",A6),DATA!D2:L872,6,FALSE))</f>
        <v>3</v>
      </c>
      <c r="BT6" s="11">
        <f>IF(ISERROR(VLOOKUP(CONCATENATE(INDIRECT(ADDRESS(2,COLUMN()-1)),"V1",A6),DATA!D2:L872,7,FALSE)),0,VLOOKUP(CONCATENATE(INDIRECT(ADDRESS(2,COLUMN()-1)),"V1",A6),DATA!D2:L872,7,FALSE))</f>
        <v>0</v>
      </c>
      <c r="BU6" s="11">
        <f>IF(ISERROR(VLOOKUP(CONCATENATE(INDIRECT(ADDRESS(2,COLUMN()-2)),"V1",A6),DATA!D2:L872,8,FALSE)),0,VLOOKUP(CONCATENATE(INDIRECT(ADDRESS(2,COLUMN()-2)),"V1",A6),DATA!D2:L872,8,FALSE))</f>
        <v>0</v>
      </c>
      <c r="BV6" s="11">
        <f>IF(ISERROR(VLOOKUP(CONCATENATE(INDIRECT(ADDRESS(2,COLUMN())),"V1",A6),DATA!D2:L872,6,FALSE)),0,VLOOKUP(CONCATENATE(INDIRECT(ADDRESS(2,COLUMN())),"V1",A6),DATA!D2:L872,6,FALSE))</f>
        <v>3</v>
      </c>
      <c r="BW6" s="11">
        <f>IF(ISERROR(VLOOKUP(CONCATENATE(INDIRECT(ADDRESS(2,COLUMN()-1)),"V1",A6),DATA!D2:L872,7,FALSE)),0,VLOOKUP(CONCATENATE(INDIRECT(ADDRESS(2,COLUMN()-1)),"V1",A6),DATA!D2:L872,7,FALSE))</f>
        <v>0</v>
      </c>
      <c r="BX6" s="11">
        <f>IF(ISERROR(VLOOKUP(CONCATENATE(INDIRECT(ADDRESS(2,COLUMN()-2)),"V1",A6),DATA!D2:L872,8,FALSE)),0,VLOOKUP(CONCATENATE(INDIRECT(ADDRESS(2,COLUMN()-2)),"V1",A6),DATA!D2:L872,8,FALSE))</f>
        <v>0</v>
      </c>
      <c r="BY6" s="11">
        <f>IF(ISERROR(VLOOKUP(CONCATENATE(INDIRECT(ADDRESS(2,COLUMN())),"V1",A6),DATA!D2:L872,6,FALSE)),0,VLOOKUP(CONCATENATE(INDIRECT(ADDRESS(2,COLUMN())),"V1",A6),DATA!D2:L872,6,FALSE))</f>
        <v>3</v>
      </c>
      <c r="BZ6" s="11">
        <f>IF(ISERROR(VLOOKUP(CONCATENATE(INDIRECT(ADDRESS(2,COLUMN()-1)),"V1",A6),DATA!D2:L872,7,FALSE)),0,VLOOKUP(CONCATENATE(INDIRECT(ADDRESS(2,COLUMN()-1)),"V1",A6),DATA!D2:L872,7,FALSE))</f>
        <v>0</v>
      </c>
      <c r="CA6" s="11">
        <f>IF(ISERROR(VLOOKUP(CONCATENATE(INDIRECT(ADDRESS(2,COLUMN()-2)),"V1",A6),DATA!D2:L872,8,FALSE)),0,VLOOKUP(CONCATENATE(INDIRECT(ADDRESS(2,COLUMN()-2)),"V1",A6),DATA!D2:L872,8,FALSE))</f>
        <v>0</v>
      </c>
      <c r="CB6" s="11">
        <f>IF(ISERROR(VLOOKUP(CONCATENATE(INDIRECT(ADDRESS(2,COLUMN())),"V1",A6),DATA!D2:L872,6,FALSE)),0,VLOOKUP(CONCATENATE(INDIRECT(ADDRESS(2,COLUMN())),"V1",A6),DATA!D2:L872,6,FALSE))</f>
        <v>1</v>
      </c>
      <c r="CC6" s="11">
        <f>IF(ISERROR(VLOOKUP(CONCATENATE(INDIRECT(ADDRESS(2,COLUMN()-1)),"V1",A6),DATA!D2:L872,7,FALSE)),0,VLOOKUP(CONCATENATE(INDIRECT(ADDRESS(2,COLUMN()-1)),"V1",A6),DATA!D2:L872,7,FALSE))</f>
        <v>0</v>
      </c>
      <c r="CD6" s="11">
        <f>IF(ISERROR(VLOOKUP(CONCATENATE(INDIRECT(ADDRESS(2,COLUMN()-2)),"V1",A6),DATA!D2:L872,8,FALSE)),0,VLOOKUP(CONCATENATE(INDIRECT(ADDRESS(2,COLUMN()-2)),"V1",A6),DATA!D2:L872,8,FALSE))</f>
        <v>0</v>
      </c>
      <c r="CE6" s="11">
        <f>IF(ISERROR(VLOOKUP(CONCATENATE(INDIRECT(ADDRESS(2,COLUMN())),"V1",A6),DATA!D2:L872,6,FALSE)),0,VLOOKUP(CONCATENATE(INDIRECT(ADDRESS(2,COLUMN())),"V1",A6),DATA!D2:L872,6,FALSE))</f>
        <v>0</v>
      </c>
      <c r="CF6" s="11">
        <f>IF(ISERROR(VLOOKUP(CONCATENATE(INDIRECT(ADDRESS(2,COLUMN()-1)),"V1",A6),DATA!D2:L872,7,FALSE)),0,VLOOKUP(CONCATENATE(INDIRECT(ADDRESS(2,COLUMN()-1)),"V1",A6),DATA!D2:L872,7,FALSE))</f>
        <v>0</v>
      </c>
      <c r="CG6" s="11">
        <f>IF(ISERROR(VLOOKUP(CONCATENATE(INDIRECT(ADDRESS(2,COLUMN()-2)),"V1",A6),DATA!D2:L872,8,FALSE)),0,VLOOKUP(CONCATENATE(INDIRECT(ADDRESS(2,COLUMN()-2)),"V1",A6),DATA!D2:L872,8,FALSE))</f>
        <v>0</v>
      </c>
      <c r="CH6" s="11">
        <f>IF(ISERROR(VLOOKUP(CONCATENATE(INDIRECT(ADDRESS(2,COLUMN())),"V1",A6),DATA!D2:L872,6,FALSE)),0,VLOOKUP(CONCATENATE(INDIRECT(ADDRESS(2,COLUMN())),"V1",A6),DATA!D2:L872,6,FALSE))</f>
        <v>0</v>
      </c>
      <c r="CI6" s="11">
        <f>IF(ISERROR(VLOOKUP(CONCATENATE(INDIRECT(ADDRESS(2,COLUMN()-1)),"V1",A6),DATA!D2:L872,7,FALSE)),0,VLOOKUP(CONCATENATE(INDIRECT(ADDRESS(2,COLUMN()-1)),"V1",A6),DATA!D2:L872,7,FALSE))</f>
        <v>0</v>
      </c>
      <c r="CJ6" s="11">
        <f>IF(ISERROR(VLOOKUP(CONCATENATE(INDIRECT(ADDRESS(2,COLUMN()-2)),"V1",A6),DATA!D2:L872,8,FALSE)),0,VLOOKUP(CONCATENATE(INDIRECT(ADDRESS(2,COLUMN()-2)),"V1",A6),DATA!D2:L872,8,FALSE))</f>
        <v>0</v>
      </c>
      <c r="CK6" s="11">
        <f>IF(ISERROR(VLOOKUP(CONCATENATE(INDIRECT(ADDRESS(2,COLUMN())),"V1",A6),DATA!D2:L872,6,FALSE)),0,VLOOKUP(CONCATENATE(INDIRECT(ADDRESS(2,COLUMN())),"V1",A6),DATA!D2:L872,6,FALSE))</f>
        <v>3</v>
      </c>
      <c r="CL6" s="11">
        <f>IF(ISERROR(VLOOKUP(CONCATENATE(INDIRECT(ADDRESS(2,COLUMN()-1)),"V1",A6),DATA!D2:L872,7,FALSE)),0,VLOOKUP(CONCATENATE(INDIRECT(ADDRESS(2,COLUMN()-1)),"V1",A6),DATA!D2:L872,7,FALSE))</f>
        <v>0</v>
      </c>
      <c r="CM6" s="11">
        <f>IF(ISERROR(VLOOKUP(CONCATENATE(INDIRECT(ADDRESS(2,COLUMN()-2)),"V1",A6),DATA!D2:L872,8,FALSE)),0,VLOOKUP(CONCATENATE(INDIRECT(ADDRESS(2,COLUMN()-2)),"V1",A6),DATA!D2:L872,8,FALSE))</f>
        <v>0</v>
      </c>
      <c r="CN6" s="11">
        <f>IF(ISERROR(VLOOKUP(CONCATENATE(INDIRECT(ADDRESS(2,COLUMN())),"V1",A6),DATA!D2:L872,6,FALSE)),0,VLOOKUP(CONCATENATE(INDIRECT(ADDRESS(2,COLUMN())),"V1",A6),DATA!D2:L872,6,FALSE))</f>
        <v>3</v>
      </c>
      <c r="CO6" s="11">
        <f>IF(ISERROR(VLOOKUP(CONCATENATE(INDIRECT(ADDRESS(2,COLUMN()-1)),"V1",A6),DATA!D2:L872,7,FALSE)),0,VLOOKUP(CONCATENATE(INDIRECT(ADDRESS(2,COLUMN()-1)),"V1",A6),DATA!D2:L872,7,FALSE))</f>
        <v>0</v>
      </c>
      <c r="CP6" s="11">
        <f>IF(ISERROR(VLOOKUP(CONCATENATE(INDIRECT(ADDRESS(2,COLUMN()-2)),"V1",A6),DATA!D2:L872,8,FALSE)),0,VLOOKUP(CONCATENATE(INDIRECT(ADDRESS(2,COLUMN()-2)),"V1",A6),DATA!D2:L872,8,FALSE))</f>
        <v>0</v>
      </c>
      <c r="CQ6" s="11">
        <f>IF(ISERROR(VLOOKUP(CONCATENATE(INDIRECT(ADDRESS(2,COLUMN())),"V1",A6),DATA!D2:L872,6,FALSE)),0,VLOOKUP(CONCATENATE(INDIRECT(ADDRESS(2,COLUMN())),"V1",A6),DATA!D2:L872,6,FALSE))</f>
        <v>9</v>
      </c>
      <c r="CR6" s="11">
        <f>IF(ISERROR(VLOOKUP(CONCATENATE(INDIRECT(ADDRESS(2,COLUMN()-1)),"V1",A6),DATA!D2:L872,7,FALSE)),0,VLOOKUP(CONCATENATE(INDIRECT(ADDRESS(2,COLUMN()-1)),"V1",A6),DATA!D2:L872,7,FALSE))</f>
        <v>0</v>
      </c>
      <c r="CS6" s="11">
        <f>IF(ISERROR(VLOOKUP(CONCATENATE(INDIRECT(ADDRESS(2,COLUMN()-2)),"V1",A6),DATA!D2:L872,8,FALSE)),0,VLOOKUP(CONCATENATE(INDIRECT(ADDRESS(2,COLUMN()-2)),"V1",A6),DATA!D2:L872,8,FALSE))</f>
        <v>0</v>
      </c>
      <c r="CT6" s="11">
        <f>IF(ISERROR(VLOOKUP(CONCATENATE(INDIRECT(ADDRESS(2,COLUMN())),"V1",A6),DATA!D2:L872,6,FALSE)),0,VLOOKUP(CONCATENATE(INDIRECT(ADDRESS(2,COLUMN())),"V1",A6),DATA!D2:L872,6,FALSE))</f>
        <v>2</v>
      </c>
      <c r="CU6" s="11">
        <f>IF(ISERROR(VLOOKUP(CONCATENATE(INDIRECT(ADDRESS(2,COLUMN()-1)),"V1",A6),DATA!D2:L872,7,FALSE)),0,VLOOKUP(CONCATENATE(INDIRECT(ADDRESS(2,COLUMN()-1)),"V1",A6),DATA!D2:L872,7,FALSE))</f>
        <v>0</v>
      </c>
      <c r="CV6" s="11">
        <f>IF(ISERROR(VLOOKUP(CONCATENATE(INDIRECT(ADDRESS(2,COLUMN()-2)),"V1",A6),DATA!D2:L872,8,FALSE)),0,VLOOKUP(CONCATENATE(INDIRECT(ADDRESS(2,COLUMN()-2)),"V1",A6),DATA!D2:L872,8,FALSE))</f>
        <v>0</v>
      </c>
      <c r="CW6" s="11">
        <f>IF(ISERROR(VLOOKUP(CONCATENATE(INDIRECT(ADDRESS(2,COLUMN())),"V1",A6),DATA!D2:L872,6,FALSE)),0,VLOOKUP(CONCATENATE(INDIRECT(ADDRESS(2,COLUMN())),"V1",A6),DATA!D2:L872,6,FALSE))</f>
        <v>0</v>
      </c>
      <c r="CX6" s="11">
        <f>IF(ISERROR(VLOOKUP(CONCATENATE(INDIRECT(ADDRESS(2,COLUMN()-1)),"V1",A6),DATA!D2:L872,7,FALSE)),0,VLOOKUP(CONCATENATE(INDIRECT(ADDRESS(2,COLUMN()-1)),"V1",A6),DATA!D2:L872,7,FALSE))</f>
        <v>0</v>
      </c>
      <c r="CY6" s="11">
        <f>IF(ISERROR(VLOOKUP(CONCATENATE(INDIRECT(ADDRESS(2,COLUMN()-2)),"V1",A6),DATA!D2:L872,8,FALSE)),0,VLOOKUP(CONCATENATE(INDIRECT(ADDRESS(2,COLUMN()-2)),"V1",A6),DATA!D2:L872,8,FALSE))</f>
        <v>0</v>
      </c>
      <c r="CZ6" s="11">
        <f>IF(ISERROR(VLOOKUP(CONCATENATE(INDIRECT(ADDRESS(2,COLUMN())),"V1",A6),DATA!D2:L872,6,FALSE)),0,VLOOKUP(CONCATENATE(INDIRECT(ADDRESS(2,COLUMN())),"V1",A6),DATA!D2:L872,6,FALSE))</f>
        <v>0</v>
      </c>
      <c r="DA6" s="11">
        <f>IF(ISERROR(VLOOKUP(CONCATENATE(INDIRECT(ADDRESS(2,COLUMN()-1)),"V1",A6),DATA!D2:L872,7,FALSE)),0,VLOOKUP(CONCATENATE(INDIRECT(ADDRESS(2,COLUMN()-1)),"V1",A6),DATA!D2:L872,7,FALSE))</f>
        <v>0</v>
      </c>
      <c r="DB6" s="11">
        <f>IF(ISERROR(VLOOKUP(CONCATENATE(INDIRECT(ADDRESS(2,COLUMN()-2)),"V1",A6),DATA!D2:L872,8,FALSE)),0,VLOOKUP(CONCATENATE(INDIRECT(ADDRESS(2,COLUMN()-2)),"V1",A6),DATA!D2:L872,8,FALSE))</f>
        <v>0</v>
      </c>
      <c r="DC6" s="11">
        <f>IF(ISERROR(VLOOKUP(CONCATENATE(INDIRECT(ADDRESS(2,COLUMN())),"V1",A6),DATA!D2:L872,6,FALSE)),0,VLOOKUP(CONCATENATE(INDIRECT(ADDRESS(2,COLUMN())),"V1",A6),DATA!D2:L872,6,FALSE))</f>
        <v>0</v>
      </c>
      <c r="DD6" s="11">
        <f>IF(ISERROR(VLOOKUP(CONCATENATE(INDIRECT(ADDRESS(2,COLUMN()-1)),"V1",A6),DATA!D2:L872,7,FALSE)),0,VLOOKUP(CONCATENATE(INDIRECT(ADDRESS(2,COLUMN()-1)),"V1",A6),DATA!D2:L872,7,FALSE))</f>
        <v>0</v>
      </c>
      <c r="DE6" s="11">
        <f>IF(ISERROR(VLOOKUP(CONCATENATE(INDIRECT(ADDRESS(2,COLUMN()-2)),"V1",A6),DATA!D2:L872,8,FALSE)),0,VLOOKUP(CONCATENATE(INDIRECT(ADDRESS(2,COLUMN()-2)),"V1",A6),DATA!D2:L872,8,FALSE))</f>
        <v>0</v>
      </c>
      <c r="DF6" s="11">
        <f>IF(ISERROR(VLOOKUP(CONCATENATE(INDIRECT(ADDRESS(2,COLUMN())),"V1",A6),DATA!D2:L872,6,FALSE)),0,VLOOKUP(CONCATENATE(INDIRECT(ADDRESS(2,COLUMN())),"V1",A6),DATA!D2:L872,6,FALSE))</f>
        <v>0</v>
      </c>
      <c r="DG6" s="11">
        <f>IF(ISERROR(VLOOKUP(CONCATENATE(INDIRECT(ADDRESS(2,COLUMN()-1)),"V1",A6),DATA!D2:L872,7,FALSE)),0,VLOOKUP(CONCATENATE(INDIRECT(ADDRESS(2,COLUMN()-1)),"V1",A6),DATA!D2:L872,7,FALSE))</f>
        <v>0</v>
      </c>
      <c r="DH6" s="11">
        <f>IF(ISERROR(VLOOKUP(CONCATENATE(INDIRECT(ADDRESS(2,COLUMN()-2)),"V1",A6),DATA!D2:L872,8,FALSE)),0,VLOOKUP(CONCATENATE(INDIRECT(ADDRESS(2,COLUMN()-2)),"V1",A6),DATA!D2:L872,8,FALSE))</f>
        <v>0</v>
      </c>
      <c r="DI6" s="11">
        <f>IF(ISERROR(VLOOKUP(CONCATENATE(INDIRECT(ADDRESS(2,COLUMN())),"V1",A6),DATA!D2:L872,6,FALSE)),0,VLOOKUP(CONCATENATE(INDIRECT(ADDRESS(2,COLUMN())),"V1",A6),DATA!D2:L872,6,FALSE))</f>
        <v>0</v>
      </c>
      <c r="DJ6" s="11">
        <f>IF(ISERROR(VLOOKUP(CONCATENATE(INDIRECT(ADDRESS(2,COLUMN()-1)),"V1",A6),DATA!D2:L872,7,FALSE)),0,VLOOKUP(CONCATENATE(INDIRECT(ADDRESS(2,COLUMN()-1)),"V1",A6),DATA!D2:L872,7,FALSE))</f>
        <v>0</v>
      </c>
      <c r="DK6" s="11">
        <f>IF(ISERROR(VLOOKUP(CONCATENATE(INDIRECT(ADDRESS(2,COLUMN()-2)),"V1",A6),DATA!D2:L872,8,FALSE)),0,VLOOKUP(CONCATENATE(INDIRECT(ADDRESS(2,COLUMN()-2)),"V1",A6),DATA!D2:L872,8,FALSE))</f>
        <v>0</v>
      </c>
      <c r="DL6" s="11">
        <f>IF(ISERROR(VLOOKUP(CONCATENATE(INDIRECT(ADDRESS(2,COLUMN())),"V1",A6),DATA!D2:L872,6,FALSE)),0,VLOOKUP(CONCATENATE(INDIRECT(ADDRESS(2,COLUMN())),"V1",A6),DATA!D2:L872,6,FALSE))</f>
        <v>0</v>
      </c>
      <c r="DM6" s="11">
        <f>IF(ISERROR(VLOOKUP(CONCATENATE(INDIRECT(ADDRESS(2,COLUMN()-1)),"V1",A6),DATA!D2:L872,7,FALSE)),0,VLOOKUP(CONCATENATE(INDIRECT(ADDRESS(2,COLUMN()-1)),"V1",A6),DATA!D2:L872,7,FALSE))</f>
        <v>0</v>
      </c>
      <c r="DN6" s="11">
        <f>IF(ISERROR(VLOOKUP(CONCATENATE(INDIRECT(ADDRESS(2,COLUMN()-2)),"V1",A6),DATA!D2:L872,8,FALSE)),0,VLOOKUP(CONCATENATE(INDIRECT(ADDRESS(2,COLUMN()-2)),"V1",A6),DATA!D2:L872,8,FALSE))</f>
        <v>0</v>
      </c>
      <c r="DO6" s="11">
        <f>IF(ISERROR(VLOOKUP(CONCATENATE(INDIRECT(ADDRESS(2,COLUMN())),"V1",A6),DATA!D2:L872,6,FALSE)),0,VLOOKUP(CONCATENATE(INDIRECT(ADDRESS(2,COLUMN())),"V1",A6),DATA!D2:L872,6,FALSE))</f>
        <v>0</v>
      </c>
      <c r="DP6" s="11">
        <f>IF(ISERROR(VLOOKUP(CONCATENATE(INDIRECT(ADDRESS(2,COLUMN()-1)),"V1",A6),DATA!D2:L872,7,FALSE)),0,VLOOKUP(CONCATENATE(INDIRECT(ADDRESS(2,COLUMN()-1)),"V1",A6),DATA!D2:L872,7,FALSE))</f>
        <v>0</v>
      </c>
      <c r="DQ6" s="11">
        <f>IF(ISERROR(VLOOKUP(CONCATENATE(INDIRECT(ADDRESS(2,COLUMN()-2)),"V1",A6),DATA!D2:L872,8,FALSE)),0,VLOOKUP(CONCATENATE(INDIRECT(ADDRESS(2,COLUMN()-2)),"V1",A6),DATA!D2:L872,8,FALSE))</f>
        <v>0</v>
      </c>
      <c r="DR6" s="11">
        <f>IF(ISERROR(VLOOKUP(CONCATENATE(INDIRECT(ADDRESS(2,COLUMN())),"V1",A6),DATA!D2:L872,6,FALSE)),0,VLOOKUP(CONCATENATE(INDIRECT(ADDRESS(2,COLUMN())),"V1",A6),DATA!D2:L872,6,FALSE))</f>
        <v>0</v>
      </c>
      <c r="DS6" s="11">
        <f>IF(ISERROR(VLOOKUP(CONCATENATE(INDIRECT(ADDRESS(2,COLUMN()-1)),"V1",A6),DATA!D2:L872,7,FALSE)),0,VLOOKUP(CONCATENATE(INDIRECT(ADDRESS(2,COLUMN()-1)),"V1",A6),DATA!D2:L872,7,FALSE))</f>
        <v>0</v>
      </c>
      <c r="DT6" s="11">
        <f>IF(ISERROR(VLOOKUP(CONCATENATE(INDIRECT(ADDRESS(2,COLUMN()-2)),"V1",A6),DATA!D2:L872,8,FALSE)),0,VLOOKUP(CONCATENATE(INDIRECT(ADDRESS(2,COLUMN()-2)),"V1",A6),DATA!D2:L872,8,FALSE))</f>
        <v>0</v>
      </c>
      <c r="DU6" s="11">
        <f>IF(ISERROR(VLOOKUP(CONCATENATE(INDIRECT(ADDRESS(2,COLUMN())),"V1",A6),DATA!D2:L872,6,FALSE)),0,VLOOKUP(CONCATENATE(INDIRECT(ADDRESS(2,COLUMN())),"V1",A6),DATA!D2:L872,6,FALSE))</f>
        <v>2</v>
      </c>
      <c r="DV6" s="11">
        <f>IF(ISERROR(VLOOKUP(CONCATENATE(INDIRECT(ADDRESS(2,COLUMN()-1)),"V1",A6),DATA!D2:L872,7,FALSE)),0,VLOOKUP(CONCATENATE(INDIRECT(ADDRESS(2,COLUMN()-1)),"V1",A6),DATA!D2:L872,7,FALSE))</f>
        <v>0</v>
      </c>
      <c r="DW6" s="11">
        <f>IF(ISERROR(VLOOKUP(CONCATENATE(INDIRECT(ADDRESS(2,COLUMN()-2)),"V1",A6),DATA!D2:L872,8,FALSE)),0,VLOOKUP(CONCATENATE(INDIRECT(ADDRESS(2,COLUMN()-2)),"V1",A6),DATA!D2:L872,8,FALSE))</f>
        <v>0</v>
      </c>
      <c r="DX6" s="62">
        <f>SUM(B6:INDIRECT(ADDRESS(6,127)))</f>
        <v>404</v>
      </c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</row>
    <row r="7" ht="15.75">
      <c r="A7" s="95" t="s">
        <v>22</v>
      </c>
      <c r="B7" s="11">
        <f>IF(ISERROR(VLOOKUP(CONCATENATE(INDIRECT(ADDRESS(2,COLUMN())),"V1",A7),DATA!D2:L872,6,FALSE)),0,VLOOKUP(CONCATENATE(INDIRECT(ADDRESS(2,COLUMN())),"V1",A7),DATA!D2:L872,6,FALSE))</f>
        <v>0</v>
      </c>
      <c r="C7" s="11">
        <f>IF(ISERROR(VLOOKUP(CONCATENATE(INDIRECT(ADDRESS(2,COLUMN()-1)),"V1",A7),DATA!D2:L872,7,FALSE)),0,VLOOKUP(CONCATENATE(INDIRECT(ADDRESS(2,COLUMN()-1)),"V1",A7),DATA!D2:L872,7,FALSE))</f>
        <v>0</v>
      </c>
      <c r="D7" s="11">
        <f>IF(ISERROR(VLOOKUP(CONCATENATE(INDIRECT(ADDRESS(2,COLUMN()-2)),"V1",A7),DATA!D2:L872,8,FALSE)),0,VLOOKUP(CONCATENATE(INDIRECT(ADDRESS(2,COLUMN()-2)),"V1",A7),DATA!D2:L872,8,FALSE))</f>
        <v>1</v>
      </c>
      <c r="E7" s="11">
        <f>IF(ISERROR(VLOOKUP(CONCATENATE(INDIRECT(ADDRESS(2,COLUMN())),"V1",A7),DATA!D2:L872,6,FALSE)),0,VLOOKUP(CONCATENATE(INDIRECT(ADDRESS(2,COLUMN())),"V1",A7),DATA!D2:L872,6,FALSE))</f>
        <v>0</v>
      </c>
      <c r="F7" s="11">
        <f>IF(ISERROR(VLOOKUP(CONCATENATE(INDIRECT(ADDRESS(2,COLUMN()-1)),"V1",A7),DATA!D2:L872,7,FALSE)),0,VLOOKUP(CONCATENATE(INDIRECT(ADDRESS(2,COLUMN()-1)),"V1",A7),DATA!D2:L872,7,FALSE))</f>
        <v>0</v>
      </c>
      <c r="G7" s="11">
        <f>IF(ISERROR(VLOOKUP(CONCATENATE(INDIRECT(ADDRESS(2,COLUMN()-2)),"V1",A7),DATA!D2:L872,8,FALSE)),0,VLOOKUP(CONCATENATE(INDIRECT(ADDRESS(2,COLUMN()-2)),"V1",A7),DATA!D2:L872,8,FALSE))</f>
        <v>0</v>
      </c>
      <c r="H7" s="11">
        <f>IF(ISERROR(VLOOKUP(CONCATENATE(INDIRECT(ADDRESS(2,COLUMN())),"V1",A7),DATA!D2:L872,6,FALSE)),0,VLOOKUP(CONCATENATE(INDIRECT(ADDRESS(2,COLUMN())),"V1",A7),DATA!D2:L872,6,FALSE))</f>
        <v>4</v>
      </c>
      <c r="I7" s="11">
        <f>IF(ISERROR(VLOOKUP(CONCATENATE(INDIRECT(ADDRESS(2,COLUMN()-1)),"V1",A7),DATA!D2:L872,7,FALSE)),0,VLOOKUP(CONCATENATE(INDIRECT(ADDRESS(2,COLUMN()-1)),"V1",A7),DATA!D2:L872,7,FALSE))</f>
        <v>0</v>
      </c>
      <c r="J7" s="11">
        <f>IF(ISERROR(VLOOKUP(CONCATENATE(INDIRECT(ADDRESS(2,COLUMN()-2)),"V1",A7),DATA!D2:L872,8,FALSE)),0,VLOOKUP(CONCATENATE(INDIRECT(ADDRESS(2,COLUMN()-2)),"V1",A7),DATA!D2:L872,8,FALSE))</f>
        <v>0</v>
      </c>
      <c r="K7" s="11">
        <f>IF(ISERROR(VLOOKUP(CONCATENATE(INDIRECT(ADDRESS(2,COLUMN())),"V1",A7),DATA!D2:L872,6,FALSE)),0,VLOOKUP(CONCATENATE(INDIRECT(ADDRESS(2,COLUMN())),"V1",A7),DATA!D2:L872,6,FALSE))</f>
        <v>0</v>
      </c>
      <c r="L7" s="11">
        <f>IF(ISERROR(VLOOKUP(CONCATENATE(INDIRECT(ADDRESS(2,COLUMN()-1)),"V1",A7),DATA!D2:L872,7,FALSE)),0,VLOOKUP(CONCATENATE(INDIRECT(ADDRESS(2,COLUMN()-1)),"V1",A7),DATA!D2:L872,7,FALSE))</f>
        <v>0</v>
      </c>
      <c r="M7" s="11">
        <f>IF(ISERROR(VLOOKUP(CONCATENATE(INDIRECT(ADDRESS(2,COLUMN()-2)),"V1",A7),DATA!D2:L872,8,FALSE)),0,VLOOKUP(CONCATENATE(INDIRECT(ADDRESS(2,COLUMN()-2)),"V1",A7),DATA!D2:L872,8,FALSE))</f>
        <v>0</v>
      </c>
      <c r="N7" s="11">
        <f>IF(ISERROR(VLOOKUP(CONCATENATE(INDIRECT(ADDRESS(2,COLUMN())),"V1",A7),DATA!D2:L872,6,FALSE)),0,VLOOKUP(CONCATENATE(INDIRECT(ADDRESS(2,COLUMN())),"V1",A7),DATA!D2:L872,6,FALSE))</f>
        <v>0</v>
      </c>
      <c r="O7" s="11">
        <f>IF(ISERROR(VLOOKUP(CONCATENATE(INDIRECT(ADDRESS(2,COLUMN()-1)),"V1",A7),DATA!D2:L872,7,FALSE)),0,VLOOKUP(CONCATENATE(INDIRECT(ADDRESS(2,COLUMN()-1)),"V1",A7),DATA!D2:L872,7,FALSE))</f>
        <v>0</v>
      </c>
      <c r="P7" s="11">
        <f>IF(ISERROR(VLOOKUP(CONCATENATE(INDIRECT(ADDRESS(2,COLUMN()-2)),"V1",A7),DATA!D2:L872,8,FALSE)),0,VLOOKUP(CONCATENATE(INDIRECT(ADDRESS(2,COLUMN()-2)),"V1",A7),DATA!D2:L872,8,FALSE))</f>
        <v>0</v>
      </c>
      <c r="Q7" s="11">
        <f>IF(ISERROR(VLOOKUP(CONCATENATE(INDIRECT(ADDRESS(2,COLUMN())),"V1",A7),DATA!D2:L872,6,FALSE)),0,VLOOKUP(CONCATENATE(INDIRECT(ADDRESS(2,COLUMN())),"V1",A7),DATA!D2:L872,6,FALSE))</f>
        <v>0</v>
      </c>
      <c r="R7" s="11">
        <f>IF(ISERROR(VLOOKUP(CONCATENATE(INDIRECT(ADDRESS(2,COLUMN()-1)),"V1",A7),DATA!D2:L872,7,FALSE)),0,VLOOKUP(CONCATENATE(INDIRECT(ADDRESS(2,COLUMN()-1)),"V1",A7),DATA!D2:L872,7,FALSE))</f>
        <v>0</v>
      </c>
      <c r="S7" s="11">
        <f>IF(ISERROR(VLOOKUP(CONCATENATE(INDIRECT(ADDRESS(2,COLUMN()-2)),"V1",A7),DATA!D2:L872,8,FALSE)),0,VLOOKUP(CONCATENATE(INDIRECT(ADDRESS(2,COLUMN()-2)),"V1",A7),DATA!D2:L872,8,FALSE))</f>
        <v>0</v>
      </c>
      <c r="T7" s="11">
        <f>IF(ISERROR(VLOOKUP(CONCATENATE(INDIRECT(ADDRESS(2,COLUMN())),"V1",A7),DATA!D2:L872,6,FALSE)),0,VLOOKUP(CONCATENATE(INDIRECT(ADDRESS(2,COLUMN())),"V1",A7),DATA!D2:L872,6,FALSE))</f>
        <v>0</v>
      </c>
      <c r="U7" s="11">
        <f>IF(ISERROR(VLOOKUP(CONCATENATE(INDIRECT(ADDRESS(2,COLUMN()-1)),"V1",A7),DATA!D2:L872,7,FALSE)),0,VLOOKUP(CONCATENATE(INDIRECT(ADDRESS(2,COLUMN()-1)),"V1",A7),DATA!D2:L872,7,FALSE))</f>
        <v>0</v>
      </c>
      <c r="V7" s="11">
        <f>IF(ISERROR(VLOOKUP(CONCATENATE(INDIRECT(ADDRESS(2,COLUMN()-2)),"V1",A7),DATA!D2:L872,8,FALSE)),0,VLOOKUP(CONCATENATE(INDIRECT(ADDRESS(2,COLUMN()-2)),"V1",A7),DATA!D2:L872,8,FALSE))</f>
        <v>0</v>
      </c>
      <c r="W7" s="11">
        <f>IF(ISERROR(VLOOKUP(CONCATENATE(INDIRECT(ADDRESS(2,COLUMN())),"V1",A7),DATA!D2:L872,6,FALSE)),0,VLOOKUP(CONCATENATE(INDIRECT(ADDRESS(2,COLUMN())),"V1",A7),DATA!D2:L872,6,FALSE))</f>
        <v>0</v>
      </c>
      <c r="X7" s="11">
        <f>IF(ISERROR(VLOOKUP(CONCATENATE(INDIRECT(ADDRESS(2,COLUMN()-1)),"V1",A7),DATA!D2:L872,7,FALSE)),0,VLOOKUP(CONCATENATE(INDIRECT(ADDRESS(2,COLUMN()-1)),"V1",A7),DATA!D2:L872,7,FALSE))</f>
        <v>0</v>
      </c>
      <c r="Y7" s="11">
        <f>IF(ISERROR(VLOOKUP(CONCATENATE(INDIRECT(ADDRESS(2,COLUMN()-2)),"V1",A7),DATA!D2:L872,8,FALSE)),0,VLOOKUP(CONCATENATE(INDIRECT(ADDRESS(2,COLUMN()-2)),"V1",A7),DATA!D2:L872,8,FALSE))</f>
        <v>0</v>
      </c>
      <c r="Z7" s="11">
        <f>IF(ISERROR(VLOOKUP(CONCATENATE(INDIRECT(ADDRESS(2,COLUMN())),"V1",A7),DATA!D2:L872,6,FALSE)),0,VLOOKUP(CONCATENATE(INDIRECT(ADDRESS(2,COLUMN())),"V1",A7),DATA!D2:L872,6,FALSE))</f>
        <v>0</v>
      </c>
      <c r="AA7" s="11">
        <f>IF(ISERROR(VLOOKUP(CONCATENATE(INDIRECT(ADDRESS(2,COLUMN()-1)),"V1",A7),DATA!D2:L872,7,FALSE)),0,VLOOKUP(CONCATENATE(INDIRECT(ADDRESS(2,COLUMN()-1)),"V1",A7),DATA!D2:L872,7,FALSE))</f>
        <v>0</v>
      </c>
      <c r="AB7" s="11">
        <f>IF(ISERROR(VLOOKUP(CONCATENATE(INDIRECT(ADDRESS(2,COLUMN()-2)),"V1",A7),DATA!D2:L872,8,FALSE)),0,VLOOKUP(CONCATENATE(INDIRECT(ADDRESS(2,COLUMN()-2)),"V1",A7),DATA!D2:L872,8,FALSE))</f>
        <v>0</v>
      </c>
      <c r="AC7" s="11">
        <f>IF(ISERROR(VLOOKUP(CONCATENATE(INDIRECT(ADDRESS(2,COLUMN())),"V1",A7),DATA!D2:L872,6,FALSE)),0,VLOOKUP(CONCATENATE(INDIRECT(ADDRESS(2,COLUMN())),"V1",A7),DATA!D2:L872,6,FALSE))</f>
        <v>0</v>
      </c>
      <c r="AD7" s="11">
        <f>IF(ISERROR(VLOOKUP(CONCATENATE(INDIRECT(ADDRESS(2,COLUMN()-1)),"V1",A7),DATA!D2:L872,7,FALSE)),0,VLOOKUP(CONCATENATE(INDIRECT(ADDRESS(2,COLUMN()-1)),"V1",A7),DATA!D2:L872,7,FALSE))</f>
        <v>0</v>
      </c>
      <c r="AE7" s="11">
        <f>IF(ISERROR(VLOOKUP(CONCATENATE(INDIRECT(ADDRESS(2,COLUMN()-2)),"V1",A7),DATA!D2:L872,8,FALSE)),0,VLOOKUP(CONCATENATE(INDIRECT(ADDRESS(2,COLUMN()-2)),"V1",A7),DATA!D2:L872,8,FALSE))</f>
        <v>0</v>
      </c>
      <c r="AF7" s="11">
        <f>IF(ISERROR(VLOOKUP(CONCATENATE(INDIRECT(ADDRESS(2,COLUMN())),"V1",A7),DATA!D2:L872,6,FALSE)),0,VLOOKUP(CONCATENATE(INDIRECT(ADDRESS(2,COLUMN())),"V1",A7),DATA!D2:L872,6,FALSE))</f>
        <v>0</v>
      </c>
      <c r="AG7" s="11">
        <f>IF(ISERROR(VLOOKUP(CONCATENATE(INDIRECT(ADDRESS(2,COLUMN()-1)),"V1",A7),DATA!D2:L872,7,FALSE)),0,VLOOKUP(CONCATENATE(INDIRECT(ADDRESS(2,COLUMN()-1)),"V1",A7),DATA!D2:L872,7,FALSE))</f>
        <v>0</v>
      </c>
      <c r="AH7" s="11">
        <f>IF(ISERROR(VLOOKUP(CONCATENATE(INDIRECT(ADDRESS(2,COLUMN()-2)),"V1",A7),DATA!D2:L872,8,FALSE)),0,VLOOKUP(CONCATENATE(INDIRECT(ADDRESS(2,COLUMN()-2)),"V1",A7),DATA!D2:L872,8,FALSE))</f>
        <v>0</v>
      </c>
      <c r="AI7" s="11">
        <f>IF(ISERROR(VLOOKUP(CONCATENATE(INDIRECT(ADDRESS(2,COLUMN())),"V1",A7),DATA!D2:L872,6,FALSE)),0,VLOOKUP(CONCATENATE(INDIRECT(ADDRESS(2,COLUMN())),"V1",A7),DATA!D2:L872,6,FALSE))</f>
        <v>0</v>
      </c>
      <c r="AJ7" s="11">
        <f>IF(ISERROR(VLOOKUP(CONCATENATE(INDIRECT(ADDRESS(2,COLUMN()-1)),"V1",A7),DATA!D2:L872,7,FALSE)),0,VLOOKUP(CONCATENATE(INDIRECT(ADDRESS(2,COLUMN()-1)),"V1",A7),DATA!D2:L872,7,FALSE))</f>
        <v>0</v>
      </c>
      <c r="AK7" s="11">
        <f>IF(ISERROR(VLOOKUP(CONCATENATE(INDIRECT(ADDRESS(2,COLUMN()-2)),"V1",A7),DATA!D2:L872,8,FALSE)),0,VLOOKUP(CONCATENATE(INDIRECT(ADDRESS(2,COLUMN()-2)),"V1",A7),DATA!D2:L872,8,FALSE))</f>
        <v>0</v>
      </c>
      <c r="AL7" s="11">
        <f>IF(ISERROR(VLOOKUP(CONCATENATE(INDIRECT(ADDRESS(2,COLUMN())),"V1",A7),DATA!D2:L872,6,FALSE)),0,VLOOKUP(CONCATENATE(INDIRECT(ADDRESS(2,COLUMN())),"V1",A7),DATA!D2:L872,6,FALSE))</f>
        <v>0</v>
      </c>
      <c r="AM7" s="11">
        <f>IF(ISERROR(VLOOKUP(CONCATENATE(INDIRECT(ADDRESS(2,COLUMN()-1)),"V1",A7),DATA!D2:L872,7,FALSE)),0,VLOOKUP(CONCATENATE(INDIRECT(ADDRESS(2,COLUMN()-1)),"V1",A7),DATA!D2:L872,7,FALSE))</f>
        <v>0</v>
      </c>
      <c r="AN7" s="11">
        <f>IF(ISERROR(VLOOKUP(CONCATENATE(INDIRECT(ADDRESS(2,COLUMN()-2)),"V1",A7),DATA!D2:L872,8,FALSE)),0,VLOOKUP(CONCATENATE(INDIRECT(ADDRESS(2,COLUMN()-2)),"V1",A7),DATA!D2:L872,8,FALSE))</f>
        <v>0</v>
      </c>
      <c r="AO7" s="11">
        <f>IF(ISERROR(VLOOKUP(CONCATENATE(INDIRECT(ADDRESS(2,COLUMN())),"V1",A7),DATA!D2:L872,6,FALSE)),0,VLOOKUP(CONCATENATE(INDIRECT(ADDRESS(2,COLUMN())),"V1",A7),DATA!D2:L872,6,FALSE))</f>
        <v>0</v>
      </c>
      <c r="AP7" s="11">
        <f>IF(ISERROR(VLOOKUP(CONCATENATE(INDIRECT(ADDRESS(2,COLUMN()-1)),"V1",A7),DATA!D2:L872,7,FALSE)),0,VLOOKUP(CONCATENATE(INDIRECT(ADDRESS(2,COLUMN()-1)),"V1",A7),DATA!D2:L872,7,FALSE))</f>
        <v>0</v>
      </c>
      <c r="AQ7" s="11">
        <f>IF(ISERROR(VLOOKUP(CONCATENATE(INDIRECT(ADDRESS(2,COLUMN()-2)),"V1",A7),DATA!D2:L872,8,FALSE)),0,VLOOKUP(CONCATENATE(INDIRECT(ADDRESS(2,COLUMN()-2)),"V1",A7),DATA!D2:L872,8,FALSE))</f>
        <v>0</v>
      </c>
      <c r="AR7" s="11">
        <f>IF(ISERROR(VLOOKUP(CONCATENATE(INDIRECT(ADDRESS(2,COLUMN())),"V1",A7),DATA!D2:L872,6,FALSE)),0,VLOOKUP(CONCATENATE(INDIRECT(ADDRESS(2,COLUMN())),"V1",A7),DATA!D2:L872,6,FALSE))</f>
        <v>1</v>
      </c>
      <c r="AS7" s="11">
        <f>IF(ISERROR(VLOOKUP(CONCATENATE(INDIRECT(ADDRESS(2,COLUMN()-1)),"V1",A7),DATA!D2:L872,7,FALSE)),0,VLOOKUP(CONCATENATE(INDIRECT(ADDRESS(2,COLUMN()-1)),"V1",A7),DATA!D2:L872,7,FALSE))</f>
        <v>0</v>
      </c>
      <c r="AT7" s="11">
        <f>IF(ISERROR(VLOOKUP(CONCATENATE(INDIRECT(ADDRESS(2,COLUMN()-2)),"V1",A7),DATA!D2:L872,8,FALSE)),0,VLOOKUP(CONCATENATE(INDIRECT(ADDRESS(2,COLUMN()-2)),"V1",A7),DATA!D2:L872,8,FALSE))</f>
        <v>0</v>
      </c>
      <c r="AU7" s="11">
        <f>IF(ISERROR(VLOOKUP(CONCATENATE(INDIRECT(ADDRESS(2,COLUMN())),"V1",A7),DATA!D2:L872,6,FALSE)),0,VLOOKUP(CONCATENATE(INDIRECT(ADDRESS(2,COLUMN())),"V1",A7),DATA!D2:L872,6,FALSE))</f>
        <v>0</v>
      </c>
      <c r="AV7" s="11">
        <f>IF(ISERROR(VLOOKUP(CONCATENATE(INDIRECT(ADDRESS(2,COLUMN()-1)),"V1",A7),DATA!D2:L872,7,FALSE)),0,VLOOKUP(CONCATENATE(INDIRECT(ADDRESS(2,COLUMN()-1)),"V1",A7),DATA!D2:L872,7,FALSE))</f>
        <v>0</v>
      </c>
      <c r="AW7" s="11">
        <f>IF(ISERROR(VLOOKUP(CONCATENATE(INDIRECT(ADDRESS(2,COLUMN()-2)),"V1",A7),DATA!D2:L872,8,FALSE)),0,VLOOKUP(CONCATENATE(INDIRECT(ADDRESS(2,COLUMN()-2)),"V1",A7),DATA!D2:L872,8,FALSE))</f>
        <v>0</v>
      </c>
      <c r="AX7" s="11">
        <f>IF(ISERROR(VLOOKUP(CONCATENATE(INDIRECT(ADDRESS(2,COLUMN())),"V1",A7),DATA!D2:L872,6,FALSE)),0,VLOOKUP(CONCATENATE(INDIRECT(ADDRESS(2,COLUMN())),"V1",A7),DATA!D2:L872,6,FALSE))</f>
        <v>0</v>
      </c>
      <c r="AY7" s="11">
        <f>IF(ISERROR(VLOOKUP(CONCATENATE(INDIRECT(ADDRESS(2,COLUMN()-1)),"V1",A7),DATA!D2:L872,7,FALSE)),0,VLOOKUP(CONCATENATE(INDIRECT(ADDRESS(2,COLUMN()-1)),"V1",A7),DATA!D2:L872,7,FALSE))</f>
        <v>0</v>
      </c>
      <c r="AZ7" s="11">
        <f>IF(ISERROR(VLOOKUP(CONCATENATE(INDIRECT(ADDRESS(2,COLUMN()-2)),"V1",A7),DATA!D2:L872,8,FALSE)),0,VLOOKUP(CONCATENATE(INDIRECT(ADDRESS(2,COLUMN()-2)),"V1",A7),DATA!D2:L872,8,FALSE))</f>
        <v>0</v>
      </c>
      <c r="BA7" s="11">
        <f>IF(ISERROR(VLOOKUP(CONCATENATE(INDIRECT(ADDRESS(2,COLUMN())),"V1",A7),DATA!D2:L872,6,FALSE)),0,VLOOKUP(CONCATENATE(INDIRECT(ADDRESS(2,COLUMN())),"V1",A7),DATA!D2:L872,6,FALSE))</f>
        <v>0</v>
      </c>
      <c r="BB7" s="11">
        <f>IF(ISERROR(VLOOKUP(CONCATENATE(INDIRECT(ADDRESS(2,COLUMN()-1)),"V1",A7),DATA!D2:L872,7,FALSE)),0,VLOOKUP(CONCATENATE(INDIRECT(ADDRESS(2,COLUMN()-1)),"V1",A7),DATA!D2:L872,7,FALSE))</f>
        <v>0</v>
      </c>
      <c r="BC7" s="11">
        <f>IF(ISERROR(VLOOKUP(CONCATENATE(INDIRECT(ADDRESS(2,COLUMN()-2)),"V1",A7),DATA!D2:L872,8,FALSE)),0,VLOOKUP(CONCATENATE(INDIRECT(ADDRESS(2,COLUMN()-2)),"V1",A7),DATA!D2:L872,8,FALSE))</f>
        <v>0</v>
      </c>
      <c r="BD7" s="11">
        <f>IF(ISERROR(VLOOKUP(CONCATENATE(INDIRECT(ADDRESS(2,COLUMN())),"V1",A7),DATA!D2:L872,6,FALSE)),0,VLOOKUP(CONCATENATE(INDIRECT(ADDRESS(2,COLUMN())),"V1",A7),DATA!D2:L872,6,FALSE))</f>
        <v>0</v>
      </c>
      <c r="BE7" s="11">
        <f>IF(ISERROR(VLOOKUP(CONCATENATE(INDIRECT(ADDRESS(2,COLUMN()-1)),"V1",A7),DATA!D2:L872,7,FALSE)),0,VLOOKUP(CONCATENATE(INDIRECT(ADDRESS(2,COLUMN()-1)),"V1",A7),DATA!D2:L872,7,FALSE))</f>
        <v>0</v>
      </c>
      <c r="BF7" s="11">
        <f>IF(ISERROR(VLOOKUP(CONCATENATE(INDIRECT(ADDRESS(2,COLUMN()-2)),"V1",A7),DATA!D2:L872,8,FALSE)),0,VLOOKUP(CONCATENATE(INDIRECT(ADDRESS(2,COLUMN()-2)),"V1",A7),DATA!D2:L872,8,FALSE))</f>
        <v>0</v>
      </c>
      <c r="BG7" s="11">
        <f>IF(ISERROR(VLOOKUP(CONCATENATE(INDIRECT(ADDRESS(2,COLUMN())),"V1",A7),DATA!D2:L872,6,FALSE)),0,VLOOKUP(CONCATENATE(INDIRECT(ADDRESS(2,COLUMN())),"V1",A7),DATA!D2:L872,6,FALSE))</f>
        <v>0</v>
      </c>
      <c r="BH7" s="11">
        <f>IF(ISERROR(VLOOKUP(CONCATENATE(INDIRECT(ADDRESS(2,COLUMN()-1)),"V1",A7),DATA!D2:L872,7,FALSE)),0,VLOOKUP(CONCATENATE(INDIRECT(ADDRESS(2,COLUMN()-1)),"V1",A7),DATA!D2:L872,7,FALSE))</f>
        <v>0</v>
      </c>
      <c r="BI7" s="11">
        <f>IF(ISERROR(VLOOKUP(CONCATENATE(INDIRECT(ADDRESS(2,COLUMN()-2)),"V1",A7),DATA!D2:L872,8,FALSE)),0,VLOOKUP(CONCATENATE(INDIRECT(ADDRESS(2,COLUMN()-2)),"V1",A7),DATA!D2:L872,8,FALSE))</f>
        <v>0</v>
      </c>
      <c r="BJ7" s="11">
        <f>IF(ISERROR(VLOOKUP(CONCATENATE(INDIRECT(ADDRESS(2,COLUMN())),"V1",A7),DATA!D2:L872,6,FALSE)),0,VLOOKUP(CONCATENATE(INDIRECT(ADDRESS(2,COLUMN())),"V1",A7),DATA!D2:L872,6,FALSE))</f>
        <v>0</v>
      </c>
      <c r="BK7" s="11">
        <f>IF(ISERROR(VLOOKUP(CONCATENATE(INDIRECT(ADDRESS(2,COLUMN()-1)),"V1",A7),DATA!D2:L872,7,FALSE)),0,VLOOKUP(CONCATENATE(INDIRECT(ADDRESS(2,COLUMN()-1)),"V1",A7),DATA!D2:L872,7,FALSE))</f>
        <v>0</v>
      </c>
      <c r="BL7" s="11">
        <f>IF(ISERROR(VLOOKUP(CONCATENATE(INDIRECT(ADDRESS(2,COLUMN()-2)),"V1",A7),DATA!D2:L872,8,FALSE)),0,VLOOKUP(CONCATENATE(INDIRECT(ADDRESS(2,COLUMN()-2)),"V1",A7),DATA!D2:L872,8,FALSE))</f>
        <v>0</v>
      </c>
      <c r="BM7" s="11">
        <f>IF(ISERROR(VLOOKUP(CONCATENATE(INDIRECT(ADDRESS(2,COLUMN())),"V1",A7),DATA!D2:L872,6,FALSE)),0,VLOOKUP(CONCATENATE(INDIRECT(ADDRESS(2,COLUMN())),"V1",A7),DATA!D2:L872,6,FALSE))</f>
        <v>0</v>
      </c>
      <c r="BN7" s="11">
        <f>IF(ISERROR(VLOOKUP(CONCATENATE(INDIRECT(ADDRESS(2,COLUMN()-1)),"V1",A7),DATA!D2:L872,7,FALSE)),0,VLOOKUP(CONCATENATE(INDIRECT(ADDRESS(2,COLUMN()-1)),"V1",A7),DATA!D2:L872,7,FALSE))</f>
        <v>0</v>
      </c>
      <c r="BO7" s="11">
        <f>IF(ISERROR(VLOOKUP(CONCATENATE(INDIRECT(ADDRESS(2,COLUMN()-2)),"V1",A7),DATA!D2:L872,8,FALSE)),0,VLOOKUP(CONCATENATE(INDIRECT(ADDRESS(2,COLUMN()-2)),"V1",A7),DATA!D2:L872,8,FALSE))</f>
        <v>0</v>
      </c>
      <c r="BP7" s="11">
        <f>IF(ISERROR(VLOOKUP(CONCATENATE(INDIRECT(ADDRESS(2,COLUMN())),"V1",A7),DATA!D2:L872,6,FALSE)),0,VLOOKUP(CONCATENATE(INDIRECT(ADDRESS(2,COLUMN())),"V1",A7),DATA!D2:L872,6,FALSE))</f>
        <v>0</v>
      </c>
      <c r="BQ7" s="11">
        <f>IF(ISERROR(VLOOKUP(CONCATENATE(INDIRECT(ADDRESS(2,COLUMN()-1)),"V1",A7),DATA!D2:L872,7,FALSE)),0,VLOOKUP(CONCATENATE(INDIRECT(ADDRESS(2,COLUMN()-1)),"V1",A7),DATA!D2:L872,7,FALSE))</f>
        <v>0</v>
      </c>
      <c r="BR7" s="11">
        <f>IF(ISERROR(VLOOKUP(CONCATENATE(INDIRECT(ADDRESS(2,COLUMN()-2)),"V1",A7),DATA!D2:L872,8,FALSE)),0,VLOOKUP(CONCATENATE(INDIRECT(ADDRESS(2,COLUMN()-2)),"V1",A7),DATA!D2:L872,8,FALSE))</f>
        <v>0</v>
      </c>
      <c r="BS7" s="11">
        <f>IF(ISERROR(VLOOKUP(CONCATENATE(INDIRECT(ADDRESS(2,COLUMN())),"V1",A7),DATA!D2:L872,6,FALSE)),0,VLOOKUP(CONCATENATE(INDIRECT(ADDRESS(2,COLUMN())),"V1",A7),DATA!D2:L872,6,FALSE))</f>
        <v>0</v>
      </c>
      <c r="BT7" s="11">
        <f>IF(ISERROR(VLOOKUP(CONCATENATE(INDIRECT(ADDRESS(2,COLUMN()-1)),"V1",A7),DATA!D2:L872,7,FALSE)),0,VLOOKUP(CONCATENATE(INDIRECT(ADDRESS(2,COLUMN()-1)),"V1",A7),DATA!D2:L872,7,FALSE))</f>
        <v>0</v>
      </c>
      <c r="BU7" s="11">
        <f>IF(ISERROR(VLOOKUP(CONCATENATE(INDIRECT(ADDRESS(2,COLUMN()-2)),"V1",A7),DATA!D2:L872,8,FALSE)),0,VLOOKUP(CONCATENATE(INDIRECT(ADDRESS(2,COLUMN()-2)),"V1",A7),DATA!D2:L872,8,FALSE))</f>
        <v>0</v>
      </c>
      <c r="BV7" s="11">
        <f>IF(ISERROR(VLOOKUP(CONCATENATE(INDIRECT(ADDRESS(2,COLUMN())),"V1",A7),DATA!D2:L872,6,FALSE)),0,VLOOKUP(CONCATENATE(INDIRECT(ADDRESS(2,COLUMN())),"V1",A7),DATA!D2:L872,6,FALSE))</f>
        <v>0</v>
      </c>
      <c r="BW7" s="11">
        <f>IF(ISERROR(VLOOKUP(CONCATENATE(INDIRECT(ADDRESS(2,COLUMN()-1)),"V1",A7),DATA!D2:L872,7,FALSE)),0,VLOOKUP(CONCATENATE(INDIRECT(ADDRESS(2,COLUMN()-1)),"V1",A7),DATA!D2:L872,7,FALSE))</f>
        <v>0</v>
      </c>
      <c r="BX7" s="11">
        <f>IF(ISERROR(VLOOKUP(CONCATENATE(INDIRECT(ADDRESS(2,COLUMN()-2)),"V1",A7),DATA!D2:L872,8,FALSE)),0,VLOOKUP(CONCATENATE(INDIRECT(ADDRESS(2,COLUMN()-2)),"V1",A7),DATA!D2:L872,8,FALSE))</f>
        <v>0</v>
      </c>
      <c r="BY7" s="11">
        <f>IF(ISERROR(VLOOKUP(CONCATENATE(INDIRECT(ADDRESS(2,COLUMN())),"V1",A7),DATA!D2:L872,6,FALSE)),0,VLOOKUP(CONCATENATE(INDIRECT(ADDRESS(2,COLUMN())),"V1",A7),DATA!D2:L872,6,FALSE))</f>
        <v>0</v>
      </c>
      <c r="BZ7" s="11">
        <f>IF(ISERROR(VLOOKUP(CONCATENATE(INDIRECT(ADDRESS(2,COLUMN()-1)),"V1",A7),DATA!D2:L872,7,FALSE)),0,VLOOKUP(CONCATENATE(INDIRECT(ADDRESS(2,COLUMN()-1)),"V1",A7),DATA!D2:L872,7,FALSE))</f>
        <v>0</v>
      </c>
      <c r="CA7" s="11">
        <f>IF(ISERROR(VLOOKUP(CONCATENATE(INDIRECT(ADDRESS(2,COLUMN()-2)),"V1",A7),DATA!D2:L872,8,FALSE)),0,VLOOKUP(CONCATENATE(INDIRECT(ADDRESS(2,COLUMN()-2)),"V1",A7),DATA!D2:L872,8,FALSE))</f>
        <v>0</v>
      </c>
      <c r="CB7" s="11">
        <f>IF(ISERROR(VLOOKUP(CONCATENATE(INDIRECT(ADDRESS(2,COLUMN())),"V1",A7),DATA!D2:L872,6,FALSE)),0,VLOOKUP(CONCATENATE(INDIRECT(ADDRESS(2,COLUMN())),"V1",A7),DATA!D2:L872,6,FALSE))</f>
        <v>0</v>
      </c>
      <c r="CC7" s="11">
        <f>IF(ISERROR(VLOOKUP(CONCATENATE(INDIRECT(ADDRESS(2,COLUMN()-1)),"V1",A7),DATA!D2:L872,7,FALSE)),0,VLOOKUP(CONCATENATE(INDIRECT(ADDRESS(2,COLUMN()-1)),"V1",A7),DATA!D2:L872,7,FALSE))</f>
        <v>0</v>
      </c>
      <c r="CD7" s="11">
        <f>IF(ISERROR(VLOOKUP(CONCATENATE(INDIRECT(ADDRESS(2,COLUMN()-2)),"V1",A7),DATA!D2:L872,8,FALSE)),0,VLOOKUP(CONCATENATE(INDIRECT(ADDRESS(2,COLUMN()-2)),"V1",A7),DATA!D2:L872,8,FALSE))</f>
        <v>0</v>
      </c>
      <c r="CE7" s="11">
        <f>IF(ISERROR(VLOOKUP(CONCATENATE(INDIRECT(ADDRESS(2,COLUMN())),"V1",A7),DATA!D2:L872,6,FALSE)),0,VLOOKUP(CONCATENATE(INDIRECT(ADDRESS(2,COLUMN())),"V1",A7),DATA!D2:L872,6,FALSE))</f>
        <v>0</v>
      </c>
      <c r="CF7" s="11">
        <f>IF(ISERROR(VLOOKUP(CONCATENATE(INDIRECT(ADDRESS(2,COLUMN()-1)),"V1",A7),DATA!D2:L872,7,FALSE)),0,VLOOKUP(CONCATENATE(INDIRECT(ADDRESS(2,COLUMN()-1)),"V1",A7),DATA!D2:L872,7,FALSE))</f>
        <v>0</v>
      </c>
      <c r="CG7" s="11">
        <f>IF(ISERROR(VLOOKUP(CONCATENATE(INDIRECT(ADDRESS(2,COLUMN()-2)),"V1",A7),DATA!D2:L872,8,FALSE)),0,VLOOKUP(CONCATENATE(INDIRECT(ADDRESS(2,COLUMN()-2)),"V1",A7),DATA!D2:L872,8,FALSE))</f>
        <v>0</v>
      </c>
      <c r="CH7" s="11">
        <f>IF(ISERROR(VLOOKUP(CONCATENATE(INDIRECT(ADDRESS(2,COLUMN())),"V1",A7),DATA!D2:L872,6,FALSE)),0,VLOOKUP(CONCATENATE(INDIRECT(ADDRESS(2,COLUMN())),"V1",A7),DATA!D2:L872,6,FALSE))</f>
        <v>0</v>
      </c>
      <c r="CI7" s="11">
        <f>IF(ISERROR(VLOOKUP(CONCATENATE(INDIRECT(ADDRESS(2,COLUMN()-1)),"V1",A7),DATA!D2:L872,7,FALSE)),0,VLOOKUP(CONCATENATE(INDIRECT(ADDRESS(2,COLUMN()-1)),"V1",A7),DATA!D2:L872,7,FALSE))</f>
        <v>0</v>
      </c>
      <c r="CJ7" s="11">
        <f>IF(ISERROR(VLOOKUP(CONCATENATE(INDIRECT(ADDRESS(2,COLUMN()-2)),"V1",A7),DATA!D2:L872,8,FALSE)),0,VLOOKUP(CONCATENATE(INDIRECT(ADDRESS(2,COLUMN()-2)),"V1",A7),DATA!D2:L872,8,FALSE))</f>
        <v>0</v>
      </c>
      <c r="CK7" s="11">
        <f>IF(ISERROR(VLOOKUP(CONCATENATE(INDIRECT(ADDRESS(2,COLUMN())),"V1",A7),DATA!D2:L872,6,FALSE)),0,VLOOKUP(CONCATENATE(INDIRECT(ADDRESS(2,COLUMN())),"V1",A7),DATA!D2:L872,6,FALSE))</f>
        <v>0</v>
      </c>
      <c r="CL7" s="11">
        <f>IF(ISERROR(VLOOKUP(CONCATENATE(INDIRECT(ADDRESS(2,COLUMN()-1)),"V1",A7),DATA!D2:L872,7,FALSE)),0,VLOOKUP(CONCATENATE(INDIRECT(ADDRESS(2,COLUMN()-1)),"V1",A7),DATA!D2:L872,7,FALSE))</f>
        <v>0</v>
      </c>
      <c r="CM7" s="11">
        <f>IF(ISERROR(VLOOKUP(CONCATENATE(INDIRECT(ADDRESS(2,COLUMN()-2)),"V1",A7),DATA!D2:L872,8,FALSE)),0,VLOOKUP(CONCATENATE(INDIRECT(ADDRESS(2,COLUMN()-2)),"V1",A7),DATA!D2:L872,8,FALSE))</f>
        <v>0</v>
      </c>
      <c r="CN7" s="11">
        <f>IF(ISERROR(VLOOKUP(CONCATENATE(INDIRECT(ADDRESS(2,COLUMN())),"V1",A7),DATA!D2:L872,6,FALSE)),0,VLOOKUP(CONCATENATE(INDIRECT(ADDRESS(2,COLUMN())),"V1",A7),DATA!D2:L872,6,FALSE))</f>
        <v>0</v>
      </c>
      <c r="CO7" s="11">
        <f>IF(ISERROR(VLOOKUP(CONCATENATE(INDIRECT(ADDRESS(2,COLUMN()-1)),"V1",A7),DATA!D2:L872,7,FALSE)),0,VLOOKUP(CONCATENATE(INDIRECT(ADDRESS(2,COLUMN()-1)),"V1",A7),DATA!D2:L872,7,FALSE))</f>
        <v>0</v>
      </c>
      <c r="CP7" s="11">
        <f>IF(ISERROR(VLOOKUP(CONCATENATE(INDIRECT(ADDRESS(2,COLUMN()-2)),"V1",A7),DATA!D2:L872,8,FALSE)),0,VLOOKUP(CONCATENATE(INDIRECT(ADDRESS(2,COLUMN()-2)),"V1",A7),DATA!D2:L872,8,FALSE))</f>
        <v>0</v>
      </c>
      <c r="CQ7" s="11">
        <f>IF(ISERROR(VLOOKUP(CONCATENATE(INDIRECT(ADDRESS(2,COLUMN())),"V1",A7),DATA!D2:L872,6,FALSE)),0,VLOOKUP(CONCATENATE(INDIRECT(ADDRESS(2,COLUMN())),"V1",A7),DATA!D2:L872,6,FALSE))</f>
        <v>0</v>
      </c>
      <c r="CR7" s="11">
        <f>IF(ISERROR(VLOOKUP(CONCATENATE(INDIRECT(ADDRESS(2,COLUMN()-1)),"V1",A7),DATA!D2:L872,7,FALSE)),0,VLOOKUP(CONCATENATE(INDIRECT(ADDRESS(2,COLUMN()-1)),"V1",A7),DATA!D2:L872,7,FALSE))</f>
        <v>0</v>
      </c>
      <c r="CS7" s="11">
        <f>IF(ISERROR(VLOOKUP(CONCATENATE(INDIRECT(ADDRESS(2,COLUMN()-2)),"V1",A7),DATA!D2:L872,8,FALSE)),0,VLOOKUP(CONCATENATE(INDIRECT(ADDRESS(2,COLUMN()-2)),"V1",A7),DATA!D2:L872,8,FALSE))</f>
        <v>0</v>
      </c>
      <c r="CT7" s="11">
        <f>IF(ISERROR(VLOOKUP(CONCATENATE(INDIRECT(ADDRESS(2,COLUMN())),"V1",A7),DATA!D2:L872,6,FALSE)),0,VLOOKUP(CONCATENATE(INDIRECT(ADDRESS(2,COLUMN())),"V1",A7),DATA!D2:L872,6,FALSE))</f>
        <v>0</v>
      </c>
      <c r="CU7" s="11">
        <f>IF(ISERROR(VLOOKUP(CONCATENATE(INDIRECT(ADDRESS(2,COLUMN()-1)),"V1",A7),DATA!D2:L872,7,FALSE)),0,VLOOKUP(CONCATENATE(INDIRECT(ADDRESS(2,COLUMN()-1)),"V1",A7),DATA!D2:L872,7,FALSE))</f>
        <v>0</v>
      </c>
      <c r="CV7" s="11">
        <f>IF(ISERROR(VLOOKUP(CONCATENATE(INDIRECT(ADDRESS(2,COLUMN()-2)),"V1",A7),DATA!D2:L872,8,FALSE)),0,VLOOKUP(CONCATENATE(INDIRECT(ADDRESS(2,COLUMN()-2)),"V1",A7),DATA!D2:L872,8,FALSE))</f>
        <v>0</v>
      </c>
      <c r="CW7" s="11">
        <f>IF(ISERROR(VLOOKUP(CONCATENATE(INDIRECT(ADDRESS(2,COLUMN())),"V1",A7),DATA!D2:L872,6,FALSE)),0,VLOOKUP(CONCATENATE(INDIRECT(ADDRESS(2,COLUMN())),"V1",A7),DATA!D2:L872,6,FALSE))</f>
        <v>0</v>
      </c>
      <c r="CX7" s="11">
        <f>IF(ISERROR(VLOOKUP(CONCATENATE(INDIRECT(ADDRESS(2,COLUMN()-1)),"V1",A7),DATA!D2:L872,7,FALSE)),0,VLOOKUP(CONCATENATE(INDIRECT(ADDRESS(2,COLUMN()-1)),"V1",A7),DATA!D2:L872,7,FALSE))</f>
        <v>0</v>
      </c>
      <c r="CY7" s="11">
        <f>IF(ISERROR(VLOOKUP(CONCATENATE(INDIRECT(ADDRESS(2,COLUMN()-2)),"V1",A7),DATA!D2:L872,8,FALSE)),0,VLOOKUP(CONCATENATE(INDIRECT(ADDRESS(2,COLUMN()-2)),"V1",A7),DATA!D2:L872,8,FALSE))</f>
        <v>0</v>
      </c>
      <c r="CZ7" s="11">
        <f>IF(ISERROR(VLOOKUP(CONCATENATE(INDIRECT(ADDRESS(2,COLUMN())),"V1",A7),DATA!D2:L872,6,FALSE)),0,VLOOKUP(CONCATENATE(INDIRECT(ADDRESS(2,COLUMN())),"V1",A7),DATA!D2:L872,6,FALSE))</f>
        <v>0</v>
      </c>
      <c r="DA7" s="11">
        <f>IF(ISERROR(VLOOKUP(CONCATENATE(INDIRECT(ADDRESS(2,COLUMN()-1)),"V1",A7),DATA!D2:L872,7,FALSE)),0,VLOOKUP(CONCATENATE(INDIRECT(ADDRESS(2,COLUMN()-1)),"V1",A7),DATA!D2:L872,7,FALSE))</f>
        <v>0</v>
      </c>
      <c r="DB7" s="11">
        <f>IF(ISERROR(VLOOKUP(CONCATENATE(INDIRECT(ADDRESS(2,COLUMN()-2)),"V1",A7),DATA!D2:L872,8,FALSE)),0,VLOOKUP(CONCATENATE(INDIRECT(ADDRESS(2,COLUMN()-2)),"V1",A7),DATA!D2:L872,8,FALSE))</f>
        <v>0</v>
      </c>
      <c r="DC7" s="11">
        <f>IF(ISERROR(VLOOKUP(CONCATENATE(INDIRECT(ADDRESS(2,COLUMN())),"V1",A7),DATA!D2:L872,6,FALSE)),0,VLOOKUP(CONCATENATE(INDIRECT(ADDRESS(2,COLUMN())),"V1",A7),DATA!D2:L872,6,FALSE))</f>
        <v>0</v>
      </c>
      <c r="DD7" s="11">
        <f>IF(ISERROR(VLOOKUP(CONCATENATE(INDIRECT(ADDRESS(2,COLUMN()-1)),"V1",A7),DATA!D2:L872,7,FALSE)),0,VLOOKUP(CONCATENATE(INDIRECT(ADDRESS(2,COLUMN()-1)),"V1",A7),DATA!D2:L872,7,FALSE))</f>
        <v>0</v>
      </c>
      <c r="DE7" s="11">
        <f>IF(ISERROR(VLOOKUP(CONCATENATE(INDIRECT(ADDRESS(2,COLUMN()-2)),"V1",A7),DATA!D2:L872,8,FALSE)),0,VLOOKUP(CONCATENATE(INDIRECT(ADDRESS(2,COLUMN()-2)),"V1",A7),DATA!D2:L872,8,FALSE))</f>
        <v>0</v>
      </c>
      <c r="DF7" s="11">
        <f>IF(ISERROR(VLOOKUP(CONCATENATE(INDIRECT(ADDRESS(2,COLUMN())),"V1",A7),DATA!D2:L872,6,FALSE)),0,VLOOKUP(CONCATENATE(INDIRECT(ADDRESS(2,COLUMN())),"V1",A7),DATA!D2:L872,6,FALSE))</f>
        <v>0</v>
      </c>
      <c r="DG7" s="11">
        <f>IF(ISERROR(VLOOKUP(CONCATENATE(INDIRECT(ADDRESS(2,COLUMN()-1)),"V1",A7),DATA!D2:L872,7,FALSE)),0,VLOOKUP(CONCATENATE(INDIRECT(ADDRESS(2,COLUMN()-1)),"V1",A7),DATA!D2:L872,7,FALSE))</f>
        <v>0</v>
      </c>
      <c r="DH7" s="11">
        <f>IF(ISERROR(VLOOKUP(CONCATENATE(INDIRECT(ADDRESS(2,COLUMN()-2)),"V1",A7),DATA!D2:L872,8,FALSE)),0,VLOOKUP(CONCATENATE(INDIRECT(ADDRESS(2,COLUMN()-2)),"V1",A7),DATA!D2:L872,8,FALSE))</f>
        <v>0</v>
      </c>
      <c r="DI7" s="11">
        <f>IF(ISERROR(VLOOKUP(CONCATENATE(INDIRECT(ADDRESS(2,COLUMN())),"V1",A7),DATA!D2:L872,6,FALSE)),0,VLOOKUP(CONCATENATE(INDIRECT(ADDRESS(2,COLUMN())),"V1",A7),DATA!D2:L872,6,FALSE))</f>
        <v>0</v>
      </c>
      <c r="DJ7" s="11">
        <f>IF(ISERROR(VLOOKUP(CONCATENATE(INDIRECT(ADDRESS(2,COLUMN()-1)),"V1",A7),DATA!D2:L872,7,FALSE)),0,VLOOKUP(CONCATENATE(INDIRECT(ADDRESS(2,COLUMN()-1)),"V1",A7),DATA!D2:L872,7,FALSE))</f>
        <v>0</v>
      </c>
      <c r="DK7" s="11">
        <f>IF(ISERROR(VLOOKUP(CONCATENATE(INDIRECT(ADDRESS(2,COLUMN()-2)),"V1",A7),DATA!D2:L872,8,FALSE)),0,VLOOKUP(CONCATENATE(INDIRECT(ADDRESS(2,COLUMN()-2)),"V1",A7),DATA!D2:L872,8,FALSE))</f>
        <v>0</v>
      </c>
      <c r="DL7" s="11">
        <f>IF(ISERROR(VLOOKUP(CONCATENATE(INDIRECT(ADDRESS(2,COLUMN())),"V1",A7),DATA!D2:L872,6,FALSE)),0,VLOOKUP(CONCATENATE(INDIRECT(ADDRESS(2,COLUMN())),"V1",A7),DATA!D2:L872,6,FALSE))</f>
        <v>0</v>
      </c>
      <c r="DM7" s="11">
        <f>IF(ISERROR(VLOOKUP(CONCATENATE(INDIRECT(ADDRESS(2,COLUMN()-1)),"V1",A7),DATA!D2:L872,7,FALSE)),0,VLOOKUP(CONCATENATE(INDIRECT(ADDRESS(2,COLUMN()-1)),"V1",A7),DATA!D2:L872,7,FALSE))</f>
        <v>0</v>
      </c>
      <c r="DN7" s="11">
        <f>IF(ISERROR(VLOOKUP(CONCATENATE(INDIRECT(ADDRESS(2,COLUMN()-2)),"V1",A7),DATA!D2:L872,8,FALSE)),0,VLOOKUP(CONCATENATE(INDIRECT(ADDRESS(2,COLUMN()-2)),"V1",A7),DATA!D2:L872,8,FALSE))</f>
        <v>0</v>
      </c>
      <c r="DO7" s="11">
        <f>IF(ISERROR(VLOOKUP(CONCATENATE(INDIRECT(ADDRESS(2,COLUMN())),"V1",A7),DATA!D2:L872,6,FALSE)),0,VLOOKUP(CONCATENATE(INDIRECT(ADDRESS(2,COLUMN())),"V1",A7),DATA!D2:L872,6,FALSE))</f>
        <v>0</v>
      </c>
      <c r="DP7" s="11">
        <f>IF(ISERROR(VLOOKUP(CONCATENATE(INDIRECT(ADDRESS(2,COLUMN()-1)),"V1",A7),DATA!D2:L872,7,FALSE)),0,VLOOKUP(CONCATENATE(INDIRECT(ADDRESS(2,COLUMN()-1)),"V1",A7),DATA!D2:L872,7,FALSE))</f>
        <v>0</v>
      </c>
      <c r="DQ7" s="11">
        <f>IF(ISERROR(VLOOKUP(CONCATENATE(INDIRECT(ADDRESS(2,COLUMN()-2)),"V1",A7),DATA!D2:L872,8,FALSE)),0,VLOOKUP(CONCATENATE(INDIRECT(ADDRESS(2,COLUMN()-2)),"V1",A7),DATA!D2:L872,8,FALSE))</f>
        <v>0</v>
      </c>
      <c r="DR7" s="11">
        <f>IF(ISERROR(VLOOKUP(CONCATENATE(INDIRECT(ADDRESS(2,COLUMN())),"V1",A7),DATA!D2:L872,6,FALSE)),0,VLOOKUP(CONCATENATE(INDIRECT(ADDRESS(2,COLUMN())),"V1",A7),DATA!D2:L872,6,FALSE))</f>
        <v>0</v>
      </c>
      <c r="DS7" s="11">
        <f>IF(ISERROR(VLOOKUP(CONCATENATE(INDIRECT(ADDRESS(2,COLUMN()-1)),"V1",A7),DATA!D2:L872,7,FALSE)),0,VLOOKUP(CONCATENATE(INDIRECT(ADDRESS(2,COLUMN()-1)),"V1",A7),DATA!D2:L872,7,FALSE))</f>
        <v>0</v>
      </c>
      <c r="DT7" s="11">
        <f>IF(ISERROR(VLOOKUP(CONCATENATE(INDIRECT(ADDRESS(2,COLUMN()-2)),"V1",A7),DATA!D2:L872,8,FALSE)),0,VLOOKUP(CONCATENATE(INDIRECT(ADDRESS(2,COLUMN()-2)),"V1",A7),DATA!D2:L872,8,FALSE))</f>
        <v>0</v>
      </c>
      <c r="DU7" s="11">
        <f>IF(ISERROR(VLOOKUP(CONCATENATE(INDIRECT(ADDRESS(2,COLUMN())),"V1",A7),DATA!D2:L872,6,FALSE)),0,VLOOKUP(CONCATENATE(INDIRECT(ADDRESS(2,COLUMN())),"V1",A7),DATA!D2:L872,6,FALSE))</f>
        <v>0</v>
      </c>
      <c r="DV7" s="11">
        <f>IF(ISERROR(VLOOKUP(CONCATENATE(INDIRECT(ADDRESS(2,COLUMN()-1)),"V1",A7),DATA!D2:L872,7,FALSE)),0,VLOOKUP(CONCATENATE(INDIRECT(ADDRESS(2,COLUMN()-1)),"V1",A7),DATA!D2:L872,7,FALSE))</f>
        <v>0</v>
      </c>
      <c r="DW7" s="11">
        <f>IF(ISERROR(VLOOKUP(CONCATENATE(INDIRECT(ADDRESS(2,COLUMN()-2)),"V1",A7),DATA!D2:L872,8,FALSE)),0,VLOOKUP(CONCATENATE(INDIRECT(ADDRESS(2,COLUMN()-2)),"V1",A7),DATA!D2:L872,8,FALSE))</f>
        <v>0</v>
      </c>
      <c r="DX7" s="62">
        <f>SUM(B7:INDIRECT(ADDRESS(7,127)))</f>
        <v>6</v>
      </c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</row>
    <row r="8" ht="15.75">
      <c r="A8" s="95" t="s">
        <v>23</v>
      </c>
      <c r="B8" s="11">
        <f>IF(ISERROR(VLOOKUP(CONCATENATE(INDIRECT(ADDRESS(2,COLUMN())),"V1",A8),DATA!D2:L872,6,FALSE)),0,VLOOKUP(CONCATENATE(INDIRECT(ADDRESS(2,COLUMN())),"V1",A8),DATA!D2:L872,6,FALSE))</f>
        <v>3</v>
      </c>
      <c r="C8" s="11">
        <f>IF(ISERROR(VLOOKUP(CONCATENATE(INDIRECT(ADDRESS(2,COLUMN()-1)),"V1",A8),DATA!D2:L872,7,FALSE)),0,VLOOKUP(CONCATENATE(INDIRECT(ADDRESS(2,COLUMN()-1)),"V1",A8),DATA!D2:L872,7,FALSE))</f>
        <v>0</v>
      </c>
      <c r="D8" s="11">
        <f>IF(ISERROR(VLOOKUP(CONCATENATE(INDIRECT(ADDRESS(2,COLUMN()-2)),"V1",A8),DATA!D2:L872,8,FALSE)),0,VLOOKUP(CONCATENATE(INDIRECT(ADDRESS(2,COLUMN()-2)),"V1",A8),DATA!D2:L872,8,FALSE))</f>
        <v>0</v>
      </c>
      <c r="E8" s="11">
        <f>IF(ISERROR(VLOOKUP(CONCATENATE(INDIRECT(ADDRESS(2,COLUMN())),"V1",A8),DATA!D2:L872,6,FALSE)),0,VLOOKUP(CONCATENATE(INDIRECT(ADDRESS(2,COLUMN())),"V1",A8),DATA!D2:L872,6,FALSE))</f>
        <v>0</v>
      </c>
      <c r="F8" s="11">
        <f>IF(ISERROR(VLOOKUP(CONCATENATE(INDIRECT(ADDRESS(2,COLUMN()-1)),"V1",A8),DATA!D2:L872,7,FALSE)),0,VLOOKUP(CONCATENATE(INDIRECT(ADDRESS(2,COLUMN()-1)),"V1",A8),DATA!D2:L872,7,FALSE))</f>
        <v>0</v>
      </c>
      <c r="G8" s="11">
        <f>IF(ISERROR(VLOOKUP(CONCATENATE(INDIRECT(ADDRESS(2,COLUMN()-2)),"V1",A8),DATA!D2:L872,8,FALSE)),0,VLOOKUP(CONCATENATE(INDIRECT(ADDRESS(2,COLUMN()-2)),"V1",A8),DATA!D2:L872,8,FALSE))</f>
        <v>0</v>
      </c>
      <c r="H8" s="11">
        <f>IF(ISERROR(VLOOKUP(CONCATENATE(INDIRECT(ADDRESS(2,COLUMN())),"V1",A8),DATA!D2:L872,6,FALSE)),0,VLOOKUP(CONCATENATE(INDIRECT(ADDRESS(2,COLUMN())),"V1",A8),DATA!D2:L872,6,FALSE))</f>
        <v>0</v>
      </c>
      <c r="I8" s="11">
        <f>IF(ISERROR(VLOOKUP(CONCATENATE(INDIRECT(ADDRESS(2,COLUMN()-1)),"V1",A8),DATA!D2:L872,7,FALSE)),0,VLOOKUP(CONCATENATE(INDIRECT(ADDRESS(2,COLUMN()-1)),"V1",A8),DATA!D2:L872,7,FALSE))</f>
        <v>0</v>
      </c>
      <c r="J8" s="11">
        <f>IF(ISERROR(VLOOKUP(CONCATENATE(INDIRECT(ADDRESS(2,COLUMN()-2)),"V1",A8),DATA!D2:L872,8,FALSE)),0,VLOOKUP(CONCATENATE(INDIRECT(ADDRESS(2,COLUMN()-2)),"V1",A8),DATA!D2:L872,8,FALSE))</f>
        <v>0</v>
      </c>
      <c r="K8" s="11">
        <f>IF(ISERROR(VLOOKUP(CONCATENATE(INDIRECT(ADDRESS(2,COLUMN())),"V1",A8),DATA!D2:L872,6,FALSE)),0,VLOOKUP(CONCATENATE(INDIRECT(ADDRESS(2,COLUMN())),"V1",A8),DATA!D2:L872,6,FALSE))</f>
        <v>0</v>
      </c>
      <c r="L8" s="11">
        <f>IF(ISERROR(VLOOKUP(CONCATENATE(INDIRECT(ADDRESS(2,COLUMN()-1)),"V1",A8),DATA!D2:L872,7,FALSE)),0,VLOOKUP(CONCATENATE(INDIRECT(ADDRESS(2,COLUMN()-1)),"V1",A8),DATA!D2:L872,7,FALSE))</f>
        <v>0</v>
      </c>
      <c r="M8" s="11">
        <f>IF(ISERROR(VLOOKUP(CONCATENATE(INDIRECT(ADDRESS(2,COLUMN()-2)),"V1",A8),DATA!D2:L872,8,FALSE)),0,VLOOKUP(CONCATENATE(INDIRECT(ADDRESS(2,COLUMN()-2)),"V1",A8),DATA!D2:L872,8,FALSE))</f>
        <v>0</v>
      </c>
      <c r="N8" s="11">
        <f>IF(ISERROR(VLOOKUP(CONCATENATE(INDIRECT(ADDRESS(2,COLUMN())),"V1",A8),DATA!D2:L872,6,FALSE)),0,VLOOKUP(CONCATENATE(INDIRECT(ADDRESS(2,COLUMN())),"V1",A8),DATA!D2:L872,6,FALSE))</f>
        <v>0</v>
      </c>
      <c r="O8" s="11">
        <f>IF(ISERROR(VLOOKUP(CONCATENATE(INDIRECT(ADDRESS(2,COLUMN()-1)),"V1",A8),DATA!D2:L872,7,FALSE)),0,VLOOKUP(CONCATENATE(INDIRECT(ADDRESS(2,COLUMN()-1)),"V1",A8),DATA!D2:L872,7,FALSE))</f>
        <v>0</v>
      </c>
      <c r="P8" s="11">
        <f>IF(ISERROR(VLOOKUP(CONCATENATE(INDIRECT(ADDRESS(2,COLUMN()-2)),"V1",A8),DATA!D2:L872,8,FALSE)),0,VLOOKUP(CONCATENATE(INDIRECT(ADDRESS(2,COLUMN()-2)),"V1",A8),DATA!D2:L872,8,FALSE))</f>
        <v>0</v>
      </c>
      <c r="Q8" s="11">
        <f>IF(ISERROR(VLOOKUP(CONCATENATE(INDIRECT(ADDRESS(2,COLUMN())),"V1",A8),DATA!D2:L872,6,FALSE)),0,VLOOKUP(CONCATENATE(INDIRECT(ADDRESS(2,COLUMN())),"V1",A8),DATA!D2:L872,6,FALSE))</f>
        <v>2</v>
      </c>
      <c r="R8" s="11">
        <f>IF(ISERROR(VLOOKUP(CONCATENATE(INDIRECT(ADDRESS(2,COLUMN()-1)),"V1",A8),DATA!D2:L872,7,FALSE)),0,VLOOKUP(CONCATENATE(INDIRECT(ADDRESS(2,COLUMN()-1)),"V1",A8),DATA!D2:L872,7,FALSE))</f>
        <v>0</v>
      </c>
      <c r="S8" s="11">
        <f>IF(ISERROR(VLOOKUP(CONCATENATE(INDIRECT(ADDRESS(2,COLUMN()-2)),"V1",A8),DATA!D2:L872,8,FALSE)),0,VLOOKUP(CONCATENATE(INDIRECT(ADDRESS(2,COLUMN()-2)),"V1",A8),DATA!D2:L872,8,FALSE))</f>
        <v>0</v>
      </c>
      <c r="T8" s="11">
        <f>IF(ISERROR(VLOOKUP(CONCATENATE(INDIRECT(ADDRESS(2,COLUMN())),"V1",A8),DATA!D2:L872,6,FALSE)),0,VLOOKUP(CONCATENATE(INDIRECT(ADDRESS(2,COLUMN())),"V1",A8),DATA!D2:L872,6,FALSE))</f>
        <v>1</v>
      </c>
      <c r="U8" s="11">
        <f>IF(ISERROR(VLOOKUP(CONCATENATE(INDIRECT(ADDRESS(2,COLUMN()-1)),"V1",A8),DATA!D2:L872,7,FALSE)),0,VLOOKUP(CONCATENATE(INDIRECT(ADDRESS(2,COLUMN()-1)),"V1",A8),DATA!D2:L872,7,FALSE))</f>
        <v>0</v>
      </c>
      <c r="V8" s="11">
        <f>IF(ISERROR(VLOOKUP(CONCATENATE(INDIRECT(ADDRESS(2,COLUMN()-2)),"V1",A8),DATA!D2:L872,8,FALSE)),0,VLOOKUP(CONCATENATE(INDIRECT(ADDRESS(2,COLUMN()-2)),"V1",A8),DATA!D2:L872,8,FALSE))</f>
        <v>0</v>
      </c>
      <c r="W8" s="11">
        <f>IF(ISERROR(VLOOKUP(CONCATENATE(INDIRECT(ADDRESS(2,COLUMN())),"V1",A8),DATA!D2:L872,6,FALSE)),0,VLOOKUP(CONCATENATE(INDIRECT(ADDRESS(2,COLUMN())),"V1",A8),DATA!D2:L872,6,FALSE))</f>
        <v>2</v>
      </c>
      <c r="X8" s="11">
        <f>IF(ISERROR(VLOOKUP(CONCATENATE(INDIRECT(ADDRESS(2,COLUMN()-1)),"V1",A8),DATA!D2:L872,7,FALSE)),0,VLOOKUP(CONCATENATE(INDIRECT(ADDRESS(2,COLUMN()-1)),"V1",A8),DATA!D2:L872,7,FALSE))</f>
        <v>1</v>
      </c>
      <c r="Y8" s="11">
        <f>IF(ISERROR(VLOOKUP(CONCATENATE(INDIRECT(ADDRESS(2,COLUMN()-2)),"V1",A8),DATA!D2:L872,8,FALSE)),0,VLOOKUP(CONCATENATE(INDIRECT(ADDRESS(2,COLUMN()-2)),"V1",A8),DATA!D2:L872,8,FALSE))</f>
        <v>0</v>
      </c>
      <c r="Z8" s="11">
        <f>IF(ISERROR(VLOOKUP(CONCATENATE(INDIRECT(ADDRESS(2,COLUMN())),"V1",A8),DATA!D2:L872,6,FALSE)),0,VLOOKUP(CONCATENATE(INDIRECT(ADDRESS(2,COLUMN())),"V1",A8),DATA!D2:L872,6,FALSE))</f>
        <v>0</v>
      </c>
      <c r="AA8" s="11">
        <f>IF(ISERROR(VLOOKUP(CONCATENATE(INDIRECT(ADDRESS(2,COLUMN()-1)),"V1",A8),DATA!D2:L872,7,FALSE)),0,VLOOKUP(CONCATENATE(INDIRECT(ADDRESS(2,COLUMN()-1)),"V1",A8),DATA!D2:L872,7,FALSE))</f>
        <v>0</v>
      </c>
      <c r="AB8" s="11">
        <f>IF(ISERROR(VLOOKUP(CONCATENATE(INDIRECT(ADDRESS(2,COLUMN()-2)),"V1",A8),DATA!D2:L872,8,FALSE)),0,VLOOKUP(CONCATENATE(INDIRECT(ADDRESS(2,COLUMN()-2)),"V1",A8),DATA!D2:L872,8,FALSE))</f>
        <v>0</v>
      </c>
      <c r="AC8" s="11">
        <f>IF(ISERROR(VLOOKUP(CONCATENATE(INDIRECT(ADDRESS(2,COLUMN())),"V1",A8),DATA!D2:L872,6,FALSE)),0,VLOOKUP(CONCATENATE(INDIRECT(ADDRESS(2,COLUMN())),"V1",A8),DATA!D2:L872,6,FALSE))</f>
        <v>0</v>
      </c>
      <c r="AD8" s="11">
        <f>IF(ISERROR(VLOOKUP(CONCATENATE(INDIRECT(ADDRESS(2,COLUMN()-1)),"V1",A8),DATA!D2:L872,7,FALSE)),0,VLOOKUP(CONCATENATE(INDIRECT(ADDRESS(2,COLUMN()-1)),"V1",A8),DATA!D2:L872,7,FALSE))</f>
        <v>0</v>
      </c>
      <c r="AE8" s="11">
        <f>IF(ISERROR(VLOOKUP(CONCATENATE(INDIRECT(ADDRESS(2,COLUMN()-2)),"V1",A8),DATA!D2:L872,8,FALSE)),0,VLOOKUP(CONCATENATE(INDIRECT(ADDRESS(2,COLUMN()-2)),"V1",A8),DATA!D2:L872,8,FALSE))</f>
        <v>0</v>
      </c>
      <c r="AF8" s="11">
        <f>IF(ISERROR(VLOOKUP(CONCATENATE(INDIRECT(ADDRESS(2,COLUMN())),"V1",A8),DATA!D2:L872,6,FALSE)),0,VLOOKUP(CONCATENATE(INDIRECT(ADDRESS(2,COLUMN())),"V1",A8),DATA!D2:L872,6,FALSE))</f>
        <v>0</v>
      </c>
      <c r="AG8" s="11">
        <f>IF(ISERROR(VLOOKUP(CONCATENATE(INDIRECT(ADDRESS(2,COLUMN()-1)),"V1",A8),DATA!D2:L872,7,FALSE)),0,VLOOKUP(CONCATENATE(INDIRECT(ADDRESS(2,COLUMN()-1)),"V1",A8),DATA!D2:L872,7,FALSE))</f>
        <v>0</v>
      </c>
      <c r="AH8" s="11">
        <f>IF(ISERROR(VLOOKUP(CONCATENATE(INDIRECT(ADDRESS(2,COLUMN()-2)),"V1",A8),DATA!D2:L872,8,FALSE)),0,VLOOKUP(CONCATENATE(INDIRECT(ADDRESS(2,COLUMN()-2)),"V1",A8),DATA!D2:L872,8,FALSE))</f>
        <v>0</v>
      </c>
      <c r="AI8" s="11">
        <f>IF(ISERROR(VLOOKUP(CONCATENATE(INDIRECT(ADDRESS(2,COLUMN())),"V1",A8),DATA!D2:L872,6,FALSE)),0,VLOOKUP(CONCATENATE(INDIRECT(ADDRESS(2,COLUMN())),"V1",A8),DATA!D2:L872,6,FALSE))</f>
        <v>0</v>
      </c>
      <c r="AJ8" s="11">
        <f>IF(ISERROR(VLOOKUP(CONCATENATE(INDIRECT(ADDRESS(2,COLUMN()-1)),"V1",A8),DATA!D2:L872,7,FALSE)),0,VLOOKUP(CONCATENATE(INDIRECT(ADDRESS(2,COLUMN()-1)),"V1",A8),DATA!D2:L872,7,FALSE))</f>
        <v>0</v>
      </c>
      <c r="AK8" s="11">
        <f>IF(ISERROR(VLOOKUP(CONCATENATE(INDIRECT(ADDRESS(2,COLUMN()-2)),"V1",A8),DATA!D2:L872,8,FALSE)),0,VLOOKUP(CONCATENATE(INDIRECT(ADDRESS(2,COLUMN()-2)),"V1",A8),DATA!D2:L872,8,FALSE))</f>
        <v>0</v>
      </c>
      <c r="AL8" s="11">
        <f>IF(ISERROR(VLOOKUP(CONCATENATE(INDIRECT(ADDRESS(2,COLUMN())),"V1",A8),DATA!D2:L872,6,FALSE)),0,VLOOKUP(CONCATENATE(INDIRECT(ADDRESS(2,COLUMN())),"V1",A8),DATA!D2:L872,6,FALSE))</f>
        <v>0</v>
      </c>
      <c r="AM8" s="11">
        <f>IF(ISERROR(VLOOKUP(CONCATENATE(INDIRECT(ADDRESS(2,COLUMN()-1)),"V1",A8),DATA!D2:L872,7,FALSE)),0,VLOOKUP(CONCATENATE(INDIRECT(ADDRESS(2,COLUMN()-1)),"V1",A8),DATA!D2:L872,7,FALSE))</f>
        <v>0</v>
      </c>
      <c r="AN8" s="11">
        <f>IF(ISERROR(VLOOKUP(CONCATENATE(INDIRECT(ADDRESS(2,COLUMN()-2)),"V1",A8),DATA!D2:L872,8,FALSE)),0,VLOOKUP(CONCATENATE(INDIRECT(ADDRESS(2,COLUMN()-2)),"V1",A8),DATA!D2:L872,8,FALSE))</f>
        <v>0</v>
      </c>
      <c r="AO8" s="11">
        <f>IF(ISERROR(VLOOKUP(CONCATENATE(INDIRECT(ADDRESS(2,COLUMN())),"V1",A8),DATA!D2:L872,6,FALSE)),0,VLOOKUP(CONCATENATE(INDIRECT(ADDRESS(2,COLUMN())),"V1",A8),DATA!D2:L872,6,FALSE))</f>
        <v>0</v>
      </c>
      <c r="AP8" s="11">
        <f>IF(ISERROR(VLOOKUP(CONCATENATE(INDIRECT(ADDRESS(2,COLUMN()-1)),"V1",A8),DATA!D2:L872,7,FALSE)),0,VLOOKUP(CONCATENATE(INDIRECT(ADDRESS(2,COLUMN()-1)),"V1",A8),DATA!D2:L872,7,FALSE))</f>
        <v>0</v>
      </c>
      <c r="AQ8" s="11">
        <f>IF(ISERROR(VLOOKUP(CONCATENATE(INDIRECT(ADDRESS(2,COLUMN()-2)),"V1",A8),DATA!D2:L872,8,FALSE)),0,VLOOKUP(CONCATENATE(INDIRECT(ADDRESS(2,COLUMN()-2)),"V1",A8),DATA!D2:L872,8,FALSE))</f>
        <v>0</v>
      </c>
      <c r="AR8" s="11">
        <f>IF(ISERROR(VLOOKUP(CONCATENATE(INDIRECT(ADDRESS(2,COLUMN())),"V1",A8),DATA!D2:L872,6,FALSE)),0,VLOOKUP(CONCATENATE(INDIRECT(ADDRESS(2,COLUMN())),"V1",A8),DATA!D2:L872,6,FALSE))</f>
        <v>0</v>
      </c>
      <c r="AS8" s="11">
        <f>IF(ISERROR(VLOOKUP(CONCATENATE(INDIRECT(ADDRESS(2,COLUMN()-1)),"V1",A8),DATA!D2:L872,7,FALSE)),0,VLOOKUP(CONCATENATE(INDIRECT(ADDRESS(2,COLUMN()-1)),"V1",A8),DATA!D2:L872,7,FALSE))</f>
        <v>0</v>
      </c>
      <c r="AT8" s="11">
        <f>IF(ISERROR(VLOOKUP(CONCATENATE(INDIRECT(ADDRESS(2,COLUMN()-2)),"V1",A8),DATA!D2:L872,8,FALSE)),0,VLOOKUP(CONCATENATE(INDIRECT(ADDRESS(2,COLUMN()-2)),"V1",A8),DATA!D2:L872,8,FALSE))</f>
        <v>0</v>
      </c>
      <c r="AU8" s="11">
        <f>IF(ISERROR(VLOOKUP(CONCATENATE(INDIRECT(ADDRESS(2,COLUMN())),"V1",A8),DATA!D2:L872,6,FALSE)),0,VLOOKUP(CONCATENATE(INDIRECT(ADDRESS(2,COLUMN())),"V1",A8),DATA!D2:L872,6,FALSE))</f>
        <v>0</v>
      </c>
      <c r="AV8" s="11">
        <f>IF(ISERROR(VLOOKUP(CONCATENATE(INDIRECT(ADDRESS(2,COLUMN()-1)),"V1",A8),DATA!D2:L872,7,FALSE)),0,VLOOKUP(CONCATENATE(INDIRECT(ADDRESS(2,COLUMN()-1)),"V1",A8),DATA!D2:L872,7,FALSE))</f>
        <v>1</v>
      </c>
      <c r="AW8" s="11">
        <f>IF(ISERROR(VLOOKUP(CONCATENATE(INDIRECT(ADDRESS(2,COLUMN()-2)),"V1",A8),DATA!D2:L872,8,FALSE)),0,VLOOKUP(CONCATENATE(INDIRECT(ADDRESS(2,COLUMN()-2)),"V1",A8),DATA!D2:L872,8,FALSE))</f>
        <v>0</v>
      </c>
      <c r="AX8" s="11">
        <f>IF(ISERROR(VLOOKUP(CONCATENATE(INDIRECT(ADDRESS(2,COLUMN())),"V1",A8),DATA!D2:L872,6,FALSE)),0,VLOOKUP(CONCATENATE(INDIRECT(ADDRESS(2,COLUMN())),"V1",A8),DATA!D2:L872,6,FALSE))</f>
        <v>0</v>
      </c>
      <c r="AY8" s="11">
        <f>IF(ISERROR(VLOOKUP(CONCATENATE(INDIRECT(ADDRESS(2,COLUMN()-1)),"V1",A8),DATA!D2:L872,7,FALSE)),0,VLOOKUP(CONCATENATE(INDIRECT(ADDRESS(2,COLUMN()-1)),"V1",A8),DATA!D2:L872,7,FALSE))</f>
        <v>0</v>
      </c>
      <c r="AZ8" s="11">
        <f>IF(ISERROR(VLOOKUP(CONCATENATE(INDIRECT(ADDRESS(2,COLUMN()-2)),"V1",A8),DATA!D2:L872,8,FALSE)),0,VLOOKUP(CONCATENATE(INDIRECT(ADDRESS(2,COLUMN()-2)),"V1",A8),DATA!D2:L872,8,FALSE))</f>
        <v>0</v>
      </c>
      <c r="BA8" s="11">
        <f>IF(ISERROR(VLOOKUP(CONCATENATE(INDIRECT(ADDRESS(2,COLUMN())),"V1",A8),DATA!D2:L872,6,FALSE)),0,VLOOKUP(CONCATENATE(INDIRECT(ADDRESS(2,COLUMN())),"V1",A8),DATA!D2:L872,6,FALSE))</f>
        <v>3</v>
      </c>
      <c r="BB8" s="11">
        <f>IF(ISERROR(VLOOKUP(CONCATENATE(INDIRECT(ADDRESS(2,COLUMN()-1)),"V1",A8),DATA!D2:L872,7,FALSE)),0,VLOOKUP(CONCATENATE(INDIRECT(ADDRESS(2,COLUMN()-1)),"V1",A8),DATA!D2:L872,7,FALSE))</f>
        <v>0</v>
      </c>
      <c r="BC8" s="11">
        <f>IF(ISERROR(VLOOKUP(CONCATENATE(INDIRECT(ADDRESS(2,COLUMN()-2)),"V1",A8),DATA!D2:L872,8,FALSE)),0,VLOOKUP(CONCATENATE(INDIRECT(ADDRESS(2,COLUMN()-2)),"V1",A8),DATA!D2:L872,8,FALSE))</f>
        <v>3</v>
      </c>
      <c r="BD8" s="11">
        <f>IF(ISERROR(VLOOKUP(CONCATENATE(INDIRECT(ADDRESS(2,COLUMN())),"V1",A8),DATA!D2:L872,6,FALSE)),0,VLOOKUP(CONCATENATE(INDIRECT(ADDRESS(2,COLUMN())),"V1",A8),DATA!D2:L872,6,FALSE))</f>
        <v>0</v>
      </c>
      <c r="BE8" s="11">
        <f>IF(ISERROR(VLOOKUP(CONCATENATE(INDIRECT(ADDRESS(2,COLUMN()-1)),"V1",A8),DATA!D2:L872,7,FALSE)),0,VLOOKUP(CONCATENATE(INDIRECT(ADDRESS(2,COLUMN()-1)),"V1",A8),DATA!D2:L872,7,FALSE))</f>
        <v>0</v>
      </c>
      <c r="BF8" s="11">
        <f>IF(ISERROR(VLOOKUP(CONCATENATE(INDIRECT(ADDRESS(2,COLUMN()-2)),"V1",A8),DATA!D2:L872,8,FALSE)),0,VLOOKUP(CONCATENATE(INDIRECT(ADDRESS(2,COLUMN()-2)),"V1",A8),DATA!D2:L872,8,FALSE))</f>
        <v>0</v>
      </c>
      <c r="BG8" s="11">
        <f>IF(ISERROR(VLOOKUP(CONCATENATE(INDIRECT(ADDRESS(2,COLUMN())),"V1",A8),DATA!D2:L872,6,FALSE)),0,VLOOKUP(CONCATENATE(INDIRECT(ADDRESS(2,COLUMN())),"V1",A8),DATA!D2:L872,6,FALSE))</f>
        <v>0</v>
      </c>
      <c r="BH8" s="11">
        <f>IF(ISERROR(VLOOKUP(CONCATENATE(INDIRECT(ADDRESS(2,COLUMN()-1)),"V1",A8),DATA!D2:L872,7,FALSE)),0,VLOOKUP(CONCATENATE(INDIRECT(ADDRESS(2,COLUMN()-1)),"V1",A8),DATA!D2:L872,7,FALSE))</f>
        <v>0</v>
      </c>
      <c r="BI8" s="11">
        <f>IF(ISERROR(VLOOKUP(CONCATENATE(INDIRECT(ADDRESS(2,COLUMN()-2)),"V1",A8),DATA!D2:L872,8,FALSE)),0,VLOOKUP(CONCATENATE(INDIRECT(ADDRESS(2,COLUMN()-2)),"V1",A8),DATA!D2:L872,8,FALSE))</f>
        <v>0</v>
      </c>
      <c r="BJ8" s="11">
        <f>IF(ISERROR(VLOOKUP(CONCATENATE(INDIRECT(ADDRESS(2,COLUMN())),"V1",A8),DATA!D2:L872,6,FALSE)),0,VLOOKUP(CONCATENATE(INDIRECT(ADDRESS(2,COLUMN())),"V1",A8),DATA!D2:L872,6,FALSE))</f>
        <v>0</v>
      </c>
      <c r="BK8" s="11">
        <f>IF(ISERROR(VLOOKUP(CONCATENATE(INDIRECT(ADDRESS(2,COLUMN()-1)),"V1",A8),DATA!D2:L872,7,FALSE)),0,VLOOKUP(CONCATENATE(INDIRECT(ADDRESS(2,COLUMN()-1)),"V1",A8),DATA!D2:L872,7,FALSE))</f>
        <v>0</v>
      </c>
      <c r="BL8" s="11">
        <f>IF(ISERROR(VLOOKUP(CONCATENATE(INDIRECT(ADDRESS(2,COLUMN()-2)),"V1",A8),DATA!D2:L872,8,FALSE)),0,VLOOKUP(CONCATENATE(INDIRECT(ADDRESS(2,COLUMN()-2)),"V1",A8),DATA!D2:L872,8,FALSE))</f>
        <v>0</v>
      </c>
      <c r="BM8" s="11">
        <f>IF(ISERROR(VLOOKUP(CONCATENATE(INDIRECT(ADDRESS(2,COLUMN())),"V1",A8),DATA!D2:L872,6,FALSE)),0,VLOOKUP(CONCATENATE(INDIRECT(ADDRESS(2,COLUMN())),"V1",A8),DATA!D2:L872,6,FALSE))</f>
        <v>0</v>
      </c>
      <c r="BN8" s="11">
        <f>IF(ISERROR(VLOOKUP(CONCATENATE(INDIRECT(ADDRESS(2,COLUMN()-1)),"V1",A8),DATA!D2:L872,7,FALSE)),0,VLOOKUP(CONCATENATE(INDIRECT(ADDRESS(2,COLUMN()-1)),"V1",A8),DATA!D2:L872,7,FALSE))</f>
        <v>0</v>
      </c>
      <c r="BO8" s="11">
        <f>IF(ISERROR(VLOOKUP(CONCATENATE(INDIRECT(ADDRESS(2,COLUMN()-2)),"V1",A8),DATA!D2:L872,8,FALSE)),0,VLOOKUP(CONCATENATE(INDIRECT(ADDRESS(2,COLUMN()-2)),"V1",A8),DATA!D2:L872,8,FALSE))</f>
        <v>0</v>
      </c>
      <c r="BP8" s="11">
        <f>IF(ISERROR(VLOOKUP(CONCATENATE(INDIRECT(ADDRESS(2,COLUMN())),"V1",A8),DATA!D2:L872,6,FALSE)),0,VLOOKUP(CONCATENATE(INDIRECT(ADDRESS(2,COLUMN())),"V1",A8),DATA!D2:L872,6,FALSE))</f>
        <v>0</v>
      </c>
      <c r="BQ8" s="11">
        <f>IF(ISERROR(VLOOKUP(CONCATENATE(INDIRECT(ADDRESS(2,COLUMN()-1)),"V1",A8),DATA!D2:L872,7,FALSE)),0,VLOOKUP(CONCATENATE(INDIRECT(ADDRESS(2,COLUMN()-1)),"V1",A8),DATA!D2:L872,7,FALSE))</f>
        <v>0</v>
      </c>
      <c r="BR8" s="11">
        <f>IF(ISERROR(VLOOKUP(CONCATENATE(INDIRECT(ADDRESS(2,COLUMN()-2)),"V1",A8),DATA!D2:L872,8,FALSE)),0,VLOOKUP(CONCATENATE(INDIRECT(ADDRESS(2,COLUMN()-2)),"V1",A8),DATA!D2:L872,8,FALSE))</f>
        <v>0</v>
      </c>
      <c r="BS8" s="11">
        <f>IF(ISERROR(VLOOKUP(CONCATENATE(INDIRECT(ADDRESS(2,COLUMN())),"V1",A8),DATA!D2:L872,6,FALSE)),0,VLOOKUP(CONCATENATE(INDIRECT(ADDRESS(2,COLUMN())),"V1",A8),DATA!D2:L872,6,FALSE))</f>
        <v>0</v>
      </c>
      <c r="BT8" s="11">
        <f>IF(ISERROR(VLOOKUP(CONCATENATE(INDIRECT(ADDRESS(2,COLUMN()-1)),"V1",A8),DATA!D2:L872,7,FALSE)),0,VLOOKUP(CONCATENATE(INDIRECT(ADDRESS(2,COLUMN()-1)),"V1",A8),DATA!D2:L872,7,FALSE))</f>
        <v>0</v>
      </c>
      <c r="BU8" s="11">
        <f>IF(ISERROR(VLOOKUP(CONCATENATE(INDIRECT(ADDRESS(2,COLUMN()-2)),"V1",A8),DATA!D2:L872,8,FALSE)),0,VLOOKUP(CONCATENATE(INDIRECT(ADDRESS(2,COLUMN()-2)),"V1",A8),DATA!D2:L872,8,FALSE))</f>
        <v>0</v>
      </c>
      <c r="BV8" s="11">
        <f>IF(ISERROR(VLOOKUP(CONCATENATE(INDIRECT(ADDRESS(2,COLUMN())),"V1",A8),DATA!D2:L872,6,FALSE)),0,VLOOKUP(CONCATENATE(INDIRECT(ADDRESS(2,COLUMN())),"V1",A8),DATA!D2:L872,6,FALSE))</f>
        <v>0</v>
      </c>
      <c r="BW8" s="11">
        <f>IF(ISERROR(VLOOKUP(CONCATENATE(INDIRECT(ADDRESS(2,COLUMN()-1)),"V1",A8),DATA!D2:L872,7,FALSE)),0,VLOOKUP(CONCATENATE(INDIRECT(ADDRESS(2,COLUMN()-1)),"V1",A8),DATA!D2:L872,7,FALSE))</f>
        <v>0</v>
      </c>
      <c r="BX8" s="11">
        <f>IF(ISERROR(VLOOKUP(CONCATENATE(INDIRECT(ADDRESS(2,COLUMN()-2)),"V1",A8),DATA!D2:L872,8,FALSE)),0,VLOOKUP(CONCATENATE(INDIRECT(ADDRESS(2,COLUMN()-2)),"V1",A8),DATA!D2:L872,8,FALSE))</f>
        <v>0</v>
      </c>
      <c r="BY8" s="11">
        <f>IF(ISERROR(VLOOKUP(CONCATENATE(INDIRECT(ADDRESS(2,COLUMN())),"V1",A8),DATA!D2:L872,6,FALSE)),0,VLOOKUP(CONCATENATE(INDIRECT(ADDRESS(2,COLUMN())),"V1",A8),DATA!D2:L872,6,FALSE))</f>
        <v>0</v>
      </c>
      <c r="BZ8" s="11">
        <f>IF(ISERROR(VLOOKUP(CONCATENATE(INDIRECT(ADDRESS(2,COLUMN()-1)),"V1",A8),DATA!D2:L872,7,FALSE)),0,VLOOKUP(CONCATENATE(INDIRECT(ADDRESS(2,COLUMN()-1)),"V1",A8),DATA!D2:L872,7,FALSE))</f>
        <v>0</v>
      </c>
      <c r="CA8" s="11">
        <f>IF(ISERROR(VLOOKUP(CONCATENATE(INDIRECT(ADDRESS(2,COLUMN()-2)),"V1",A8),DATA!D2:L872,8,FALSE)),0,VLOOKUP(CONCATENATE(INDIRECT(ADDRESS(2,COLUMN()-2)),"V1",A8),DATA!D2:L872,8,FALSE))</f>
        <v>0</v>
      </c>
      <c r="CB8" s="11">
        <f>IF(ISERROR(VLOOKUP(CONCATENATE(INDIRECT(ADDRESS(2,COLUMN())),"V1",A8),DATA!D2:L872,6,FALSE)),0,VLOOKUP(CONCATENATE(INDIRECT(ADDRESS(2,COLUMN())),"V1",A8),DATA!D2:L872,6,FALSE))</f>
        <v>0</v>
      </c>
      <c r="CC8" s="11">
        <f>IF(ISERROR(VLOOKUP(CONCATENATE(INDIRECT(ADDRESS(2,COLUMN()-1)),"V1",A8),DATA!D2:L872,7,FALSE)),0,VLOOKUP(CONCATENATE(INDIRECT(ADDRESS(2,COLUMN()-1)),"V1",A8),DATA!D2:L872,7,FALSE))</f>
        <v>0</v>
      </c>
      <c r="CD8" s="11">
        <f>IF(ISERROR(VLOOKUP(CONCATENATE(INDIRECT(ADDRESS(2,COLUMN()-2)),"V1",A8),DATA!D2:L872,8,FALSE)),0,VLOOKUP(CONCATENATE(INDIRECT(ADDRESS(2,COLUMN()-2)),"V1",A8),DATA!D2:L872,8,FALSE))</f>
        <v>0</v>
      </c>
      <c r="CE8" s="11">
        <f>IF(ISERROR(VLOOKUP(CONCATENATE(INDIRECT(ADDRESS(2,COLUMN())),"V1",A8),DATA!D2:L872,6,FALSE)),0,VLOOKUP(CONCATENATE(INDIRECT(ADDRESS(2,COLUMN())),"V1",A8),DATA!D2:L872,6,FALSE))</f>
        <v>0</v>
      </c>
      <c r="CF8" s="11">
        <f>IF(ISERROR(VLOOKUP(CONCATENATE(INDIRECT(ADDRESS(2,COLUMN()-1)),"V1",A8),DATA!D2:L872,7,FALSE)),0,VLOOKUP(CONCATENATE(INDIRECT(ADDRESS(2,COLUMN()-1)),"V1",A8),DATA!D2:L872,7,FALSE))</f>
        <v>0</v>
      </c>
      <c r="CG8" s="11">
        <f>IF(ISERROR(VLOOKUP(CONCATENATE(INDIRECT(ADDRESS(2,COLUMN()-2)),"V1",A8),DATA!D2:L872,8,FALSE)),0,VLOOKUP(CONCATENATE(INDIRECT(ADDRESS(2,COLUMN()-2)),"V1",A8),DATA!D2:L872,8,FALSE))</f>
        <v>0</v>
      </c>
      <c r="CH8" s="11">
        <f>IF(ISERROR(VLOOKUP(CONCATENATE(INDIRECT(ADDRESS(2,COLUMN())),"V1",A8),DATA!D2:L872,6,FALSE)),0,VLOOKUP(CONCATENATE(INDIRECT(ADDRESS(2,COLUMN())),"V1",A8),DATA!D2:L872,6,FALSE))</f>
        <v>0</v>
      </c>
      <c r="CI8" s="11">
        <f>IF(ISERROR(VLOOKUP(CONCATENATE(INDIRECT(ADDRESS(2,COLUMN()-1)),"V1",A8),DATA!D2:L872,7,FALSE)),0,VLOOKUP(CONCATENATE(INDIRECT(ADDRESS(2,COLUMN()-1)),"V1",A8),DATA!D2:L872,7,FALSE))</f>
        <v>0</v>
      </c>
      <c r="CJ8" s="11">
        <f>IF(ISERROR(VLOOKUP(CONCATENATE(INDIRECT(ADDRESS(2,COLUMN()-2)),"V1",A8),DATA!D2:L872,8,FALSE)),0,VLOOKUP(CONCATENATE(INDIRECT(ADDRESS(2,COLUMN()-2)),"V1",A8),DATA!D2:L872,8,FALSE))</f>
        <v>0</v>
      </c>
      <c r="CK8" s="11">
        <f>IF(ISERROR(VLOOKUP(CONCATENATE(INDIRECT(ADDRESS(2,COLUMN())),"V1",A8),DATA!D2:L872,6,FALSE)),0,VLOOKUP(CONCATENATE(INDIRECT(ADDRESS(2,COLUMN())),"V1",A8),DATA!D2:L872,6,FALSE))</f>
        <v>0</v>
      </c>
      <c r="CL8" s="11">
        <f>IF(ISERROR(VLOOKUP(CONCATENATE(INDIRECT(ADDRESS(2,COLUMN()-1)),"V1",A8),DATA!D2:L872,7,FALSE)),0,VLOOKUP(CONCATENATE(INDIRECT(ADDRESS(2,COLUMN()-1)),"V1",A8),DATA!D2:L872,7,FALSE))</f>
        <v>0</v>
      </c>
      <c r="CM8" s="11">
        <f>IF(ISERROR(VLOOKUP(CONCATENATE(INDIRECT(ADDRESS(2,COLUMN()-2)),"V1",A8),DATA!D2:L872,8,FALSE)),0,VLOOKUP(CONCATENATE(INDIRECT(ADDRESS(2,COLUMN()-2)),"V1",A8),DATA!D2:L872,8,FALSE))</f>
        <v>0</v>
      </c>
      <c r="CN8" s="11">
        <f>IF(ISERROR(VLOOKUP(CONCATENATE(INDIRECT(ADDRESS(2,COLUMN())),"V1",A8),DATA!D2:L872,6,FALSE)),0,VLOOKUP(CONCATENATE(INDIRECT(ADDRESS(2,COLUMN())),"V1",A8),DATA!D2:L872,6,FALSE))</f>
        <v>0</v>
      </c>
      <c r="CO8" s="11">
        <f>IF(ISERROR(VLOOKUP(CONCATENATE(INDIRECT(ADDRESS(2,COLUMN()-1)),"V1",A8),DATA!D2:L872,7,FALSE)),0,VLOOKUP(CONCATENATE(INDIRECT(ADDRESS(2,COLUMN()-1)),"V1",A8),DATA!D2:L872,7,FALSE))</f>
        <v>0</v>
      </c>
      <c r="CP8" s="11">
        <f>IF(ISERROR(VLOOKUP(CONCATENATE(INDIRECT(ADDRESS(2,COLUMN()-2)),"V1",A8),DATA!D2:L872,8,FALSE)),0,VLOOKUP(CONCATENATE(INDIRECT(ADDRESS(2,COLUMN()-2)),"V1",A8),DATA!D2:L872,8,FALSE))</f>
        <v>0</v>
      </c>
      <c r="CQ8" s="11">
        <f>IF(ISERROR(VLOOKUP(CONCATENATE(INDIRECT(ADDRESS(2,COLUMN())),"V1",A8),DATA!D2:L872,6,FALSE)),0,VLOOKUP(CONCATENATE(INDIRECT(ADDRESS(2,COLUMN())),"V1",A8),DATA!D2:L872,6,FALSE))</f>
        <v>0</v>
      </c>
      <c r="CR8" s="11">
        <f>IF(ISERROR(VLOOKUP(CONCATENATE(INDIRECT(ADDRESS(2,COLUMN()-1)),"V1",A8),DATA!D2:L872,7,FALSE)),0,VLOOKUP(CONCATENATE(INDIRECT(ADDRESS(2,COLUMN()-1)),"V1",A8),DATA!D2:L872,7,FALSE))</f>
        <v>0</v>
      </c>
      <c r="CS8" s="11">
        <f>IF(ISERROR(VLOOKUP(CONCATENATE(INDIRECT(ADDRESS(2,COLUMN()-2)),"V1",A8),DATA!D2:L872,8,FALSE)),0,VLOOKUP(CONCATENATE(INDIRECT(ADDRESS(2,COLUMN()-2)),"V1",A8),DATA!D2:L872,8,FALSE))</f>
        <v>0</v>
      </c>
      <c r="CT8" s="11">
        <f>IF(ISERROR(VLOOKUP(CONCATENATE(INDIRECT(ADDRESS(2,COLUMN())),"V1",A8),DATA!D2:L872,6,FALSE)),0,VLOOKUP(CONCATENATE(INDIRECT(ADDRESS(2,COLUMN())),"V1",A8),DATA!D2:L872,6,FALSE))</f>
        <v>0</v>
      </c>
      <c r="CU8" s="11">
        <f>IF(ISERROR(VLOOKUP(CONCATENATE(INDIRECT(ADDRESS(2,COLUMN()-1)),"V1",A8),DATA!D2:L872,7,FALSE)),0,VLOOKUP(CONCATENATE(INDIRECT(ADDRESS(2,COLUMN()-1)),"V1",A8),DATA!D2:L872,7,FALSE))</f>
        <v>0</v>
      </c>
      <c r="CV8" s="11">
        <f>IF(ISERROR(VLOOKUP(CONCATENATE(INDIRECT(ADDRESS(2,COLUMN()-2)),"V1",A8),DATA!D2:L872,8,FALSE)),0,VLOOKUP(CONCATENATE(INDIRECT(ADDRESS(2,COLUMN()-2)),"V1",A8),DATA!D2:L872,8,FALSE))</f>
        <v>0</v>
      </c>
      <c r="CW8" s="11">
        <f>IF(ISERROR(VLOOKUP(CONCATENATE(INDIRECT(ADDRESS(2,COLUMN())),"V1",A8),DATA!D2:L872,6,FALSE)),0,VLOOKUP(CONCATENATE(INDIRECT(ADDRESS(2,COLUMN())),"V1",A8),DATA!D2:L872,6,FALSE))</f>
        <v>0</v>
      </c>
      <c r="CX8" s="11">
        <f>IF(ISERROR(VLOOKUP(CONCATENATE(INDIRECT(ADDRESS(2,COLUMN()-1)),"V1",A8),DATA!D2:L872,7,FALSE)),0,VLOOKUP(CONCATENATE(INDIRECT(ADDRESS(2,COLUMN()-1)),"V1",A8),DATA!D2:L872,7,FALSE))</f>
        <v>0</v>
      </c>
      <c r="CY8" s="11">
        <f>IF(ISERROR(VLOOKUP(CONCATENATE(INDIRECT(ADDRESS(2,COLUMN()-2)),"V1",A8),DATA!D2:L872,8,FALSE)),0,VLOOKUP(CONCATENATE(INDIRECT(ADDRESS(2,COLUMN()-2)),"V1",A8),DATA!D2:L872,8,FALSE))</f>
        <v>0</v>
      </c>
      <c r="CZ8" s="11">
        <f>IF(ISERROR(VLOOKUP(CONCATENATE(INDIRECT(ADDRESS(2,COLUMN())),"V1",A8),DATA!D2:L872,6,FALSE)),0,VLOOKUP(CONCATENATE(INDIRECT(ADDRESS(2,COLUMN())),"V1",A8),DATA!D2:L872,6,FALSE))</f>
        <v>0</v>
      </c>
      <c r="DA8" s="11">
        <f>IF(ISERROR(VLOOKUP(CONCATENATE(INDIRECT(ADDRESS(2,COLUMN()-1)),"V1",A8),DATA!D2:L872,7,FALSE)),0,VLOOKUP(CONCATENATE(INDIRECT(ADDRESS(2,COLUMN()-1)),"V1",A8),DATA!D2:L872,7,FALSE))</f>
        <v>0</v>
      </c>
      <c r="DB8" s="11">
        <f>IF(ISERROR(VLOOKUP(CONCATENATE(INDIRECT(ADDRESS(2,COLUMN()-2)),"V1",A8),DATA!D2:L872,8,FALSE)),0,VLOOKUP(CONCATENATE(INDIRECT(ADDRESS(2,COLUMN()-2)),"V1",A8),DATA!D2:L872,8,FALSE))</f>
        <v>0</v>
      </c>
      <c r="DC8" s="11">
        <f>IF(ISERROR(VLOOKUP(CONCATENATE(INDIRECT(ADDRESS(2,COLUMN())),"V1",A8),DATA!D2:L872,6,FALSE)),0,VLOOKUP(CONCATENATE(INDIRECT(ADDRESS(2,COLUMN())),"V1",A8),DATA!D2:L872,6,FALSE))</f>
        <v>0</v>
      </c>
      <c r="DD8" s="11">
        <f>IF(ISERROR(VLOOKUP(CONCATENATE(INDIRECT(ADDRESS(2,COLUMN()-1)),"V1",A8),DATA!D2:L872,7,FALSE)),0,VLOOKUP(CONCATENATE(INDIRECT(ADDRESS(2,COLUMN()-1)),"V1",A8),DATA!D2:L872,7,FALSE))</f>
        <v>0</v>
      </c>
      <c r="DE8" s="11">
        <f>IF(ISERROR(VLOOKUP(CONCATENATE(INDIRECT(ADDRESS(2,COLUMN()-2)),"V1",A8),DATA!D2:L872,8,FALSE)),0,VLOOKUP(CONCATENATE(INDIRECT(ADDRESS(2,COLUMN()-2)),"V1",A8),DATA!D2:L872,8,FALSE))</f>
        <v>0</v>
      </c>
      <c r="DF8" s="11">
        <f>IF(ISERROR(VLOOKUP(CONCATENATE(INDIRECT(ADDRESS(2,COLUMN())),"V1",A8),DATA!D2:L872,6,FALSE)),0,VLOOKUP(CONCATENATE(INDIRECT(ADDRESS(2,COLUMN())),"V1",A8),DATA!D2:L872,6,FALSE))</f>
        <v>0</v>
      </c>
      <c r="DG8" s="11">
        <f>IF(ISERROR(VLOOKUP(CONCATENATE(INDIRECT(ADDRESS(2,COLUMN()-1)),"V1",A8),DATA!D2:L872,7,FALSE)),0,VLOOKUP(CONCATENATE(INDIRECT(ADDRESS(2,COLUMN()-1)),"V1",A8),DATA!D2:L872,7,FALSE))</f>
        <v>0</v>
      </c>
      <c r="DH8" s="11">
        <f>IF(ISERROR(VLOOKUP(CONCATENATE(INDIRECT(ADDRESS(2,COLUMN()-2)),"V1",A8),DATA!D2:L872,8,FALSE)),0,VLOOKUP(CONCATENATE(INDIRECT(ADDRESS(2,COLUMN()-2)),"V1",A8),DATA!D2:L872,8,FALSE))</f>
        <v>0</v>
      </c>
      <c r="DI8" s="11">
        <f>IF(ISERROR(VLOOKUP(CONCATENATE(INDIRECT(ADDRESS(2,COLUMN())),"V1",A8),DATA!D2:L872,6,FALSE)),0,VLOOKUP(CONCATENATE(INDIRECT(ADDRESS(2,COLUMN())),"V1",A8),DATA!D2:L872,6,FALSE))</f>
        <v>0</v>
      </c>
      <c r="DJ8" s="11">
        <f>IF(ISERROR(VLOOKUP(CONCATENATE(INDIRECT(ADDRESS(2,COLUMN()-1)),"V1",A8),DATA!D2:L872,7,FALSE)),0,VLOOKUP(CONCATENATE(INDIRECT(ADDRESS(2,COLUMN()-1)),"V1",A8),DATA!D2:L872,7,FALSE))</f>
        <v>0</v>
      </c>
      <c r="DK8" s="11">
        <f>IF(ISERROR(VLOOKUP(CONCATENATE(INDIRECT(ADDRESS(2,COLUMN()-2)),"V1",A8),DATA!D2:L872,8,FALSE)),0,VLOOKUP(CONCATENATE(INDIRECT(ADDRESS(2,COLUMN()-2)),"V1",A8),DATA!D2:L872,8,FALSE))</f>
        <v>0</v>
      </c>
      <c r="DL8" s="11">
        <f>IF(ISERROR(VLOOKUP(CONCATENATE(INDIRECT(ADDRESS(2,COLUMN())),"V1",A8),DATA!D2:L872,6,FALSE)),0,VLOOKUP(CONCATENATE(INDIRECT(ADDRESS(2,COLUMN())),"V1",A8),DATA!D2:L872,6,FALSE))</f>
        <v>0</v>
      </c>
      <c r="DM8" s="11">
        <f>IF(ISERROR(VLOOKUP(CONCATENATE(INDIRECT(ADDRESS(2,COLUMN()-1)),"V1",A8),DATA!D2:L872,7,FALSE)),0,VLOOKUP(CONCATENATE(INDIRECT(ADDRESS(2,COLUMN()-1)),"V1",A8),DATA!D2:L872,7,FALSE))</f>
        <v>0</v>
      </c>
      <c r="DN8" s="11">
        <f>IF(ISERROR(VLOOKUP(CONCATENATE(INDIRECT(ADDRESS(2,COLUMN()-2)),"V1",A8),DATA!D2:L872,8,FALSE)),0,VLOOKUP(CONCATENATE(INDIRECT(ADDRESS(2,COLUMN()-2)),"V1",A8),DATA!D2:L872,8,FALSE))</f>
        <v>0</v>
      </c>
      <c r="DO8" s="11">
        <f>IF(ISERROR(VLOOKUP(CONCATENATE(INDIRECT(ADDRESS(2,COLUMN())),"V1",A8),DATA!D2:L872,6,FALSE)),0,VLOOKUP(CONCATENATE(INDIRECT(ADDRESS(2,COLUMN())),"V1",A8),DATA!D2:L872,6,FALSE))</f>
        <v>0</v>
      </c>
      <c r="DP8" s="11">
        <f>IF(ISERROR(VLOOKUP(CONCATENATE(INDIRECT(ADDRESS(2,COLUMN()-1)),"V1",A8),DATA!D2:L872,7,FALSE)),0,VLOOKUP(CONCATENATE(INDIRECT(ADDRESS(2,COLUMN()-1)),"V1",A8),DATA!D2:L872,7,FALSE))</f>
        <v>0</v>
      </c>
      <c r="DQ8" s="11">
        <f>IF(ISERROR(VLOOKUP(CONCATENATE(INDIRECT(ADDRESS(2,COLUMN()-2)),"V1",A8),DATA!D2:L872,8,FALSE)),0,VLOOKUP(CONCATENATE(INDIRECT(ADDRESS(2,COLUMN()-2)),"V1",A8),DATA!D2:L872,8,FALSE))</f>
        <v>0</v>
      </c>
      <c r="DR8" s="11">
        <f>IF(ISERROR(VLOOKUP(CONCATENATE(INDIRECT(ADDRESS(2,COLUMN())),"V1",A8),DATA!D2:L872,6,FALSE)),0,VLOOKUP(CONCATENATE(INDIRECT(ADDRESS(2,COLUMN())),"V1",A8),DATA!D2:L872,6,FALSE))</f>
        <v>0</v>
      </c>
      <c r="DS8" s="11">
        <f>IF(ISERROR(VLOOKUP(CONCATENATE(INDIRECT(ADDRESS(2,COLUMN()-1)),"V1",A8),DATA!D2:L872,7,FALSE)),0,VLOOKUP(CONCATENATE(INDIRECT(ADDRESS(2,COLUMN()-1)),"V1",A8),DATA!D2:L872,7,FALSE))</f>
        <v>0</v>
      </c>
      <c r="DT8" s="11">
        <f>IF(ISERROR(VLOOKUP(CONCATENATE(INDIRECT(ADDRESS(2,COLUMN()-2)),"V1",A8),DATA!D2:L872,8,FALSE)),0,VLOOKUP(CONCATENATE(INDIRECT(ADDRESS(2,COLUMN()-2)),"V1",A8),DATA!D2:L872,8,FALSE))</f>
        <v>0</v>
      </c>
      <c r="DU8" s="11">
        <f>IF(ISERROR(VLOOKUP(CONCATENATE(INDIRECT(ADDRESS(2,COLUMN())),"V1",A8),DATA!D2:L872,6,FALSE)),0,VLOOKUP(CONCATENATE(INDIRECT(ADDRESS(2,COLUMN())),"V1",A8),DATA!D2:L872,6,FALSE))</f>
        <v>0</v>
      </c>
      <c r="DV8" s="11">
        <f>IF(ISERROR(VLOOKUP(CONCATENATE(INDIRECT(ADDRESS(2,COLUMN()-1)),"V1",A8),DATA!D2:L872,7,FALSE)),0,VLOOKUP(CONCATENATE(INDIRECT(ADDRESS(2,COLUMN()-1)),"V1",A8),DATA!D2:L872,7,FALSE))</f>
        <v>0</v>
      </c>
      <c r="DW8" s="11">
        <f>IF(ISERROR(VLOOKUP(CONCATENATE(INDIRECT(ADDRESS(2,COLUMN()-2)),"V1",A8),DATA!D2:L872,8,FALSE)),0,VLOOKUP(CONCATENATE(INDIRECT(ADDRESS(2,COLUMN()-2)),"V1",A8),DATA!D2:L872,8,FALSE))</f>
        <v>0</v>
      </c>
      <c r="DX8" s="62">
        <f>SUM(B8:INDIRECT(ADDRESS(8,127)))</f>
        <v>16</v>
      </c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</row>
    <row r="9" ht="15.75">
      <c r="A9" s="95" t="s">
        <v>82</v>
      </c>
      <c r="B9" s="11">
        <f>IF(ISERROR(VLOOKUP(CONCATENATE(INDIRECT(ADDRESS(2,COLUMN())),"V1",A9),DATA!D2:L872,6,FALSE)),0,VLOOKUP(CONCATENATE(INDIRECT(ADDRESS(2,COLUMN())),"V1",A9),DATA!D2:L872,6,FALSE))</f>
        <v>0</v>
      </c>
      <c r="C9" s="11">
        <f>IF(ISERROR(VLOOKUP(CONCATENATE(INDIRECT(ADDRESS(2,COLUMN()-1)),"V1",A9),DATA!D2:L872,7,FALSE)),0,VLOOKUP(CONCATENATE(INDIRECT(ADDRESS(2,COLUMN()-1)),"V1",A9),DATA!D2:L872,7,FALSE))</f>
        <v>0</v>
      </c>
      <c r="D9" s="11">
        <f>IF(ISERROR(VLOOKUP(CONCATENATE(INDIRECT(ADDRESS(2,COLUMN()-2)),"V1",A9),DATA!D2:L872,8,FALSE)),0,VLOOKUP(CONCATENATE(INDIRECT(ADDRESS(2,COLUMN()-2)),"V1",A9),DATA!D2:L872,8,FALSE))</f>
        <v>0</v>
      </c>
      <c r="E9" s="11">
        <f>IF(ISERROR(VLOOKUP(CONCATENATE(INDIRECT(ADDRESS(2,COLUMN())),"V1",A9),DATA!D2:L872,6,FALSE)),0,VLOOKUP(CONCATENATE(INDIRECT(ADDRESS(2,COLUMN())),"V1",A9),DATA!D2:L872,6,FALSE))</f>
        <v>0</v>
      </c>
      <c r="F9" s="11">
        <f>IF(ISERROR(VLOOKUP(CONCATENATE(INDIRECT(ADDRESS(2,COLUMN()-1)),"V1",A9),DATA!D2:L872,7,FALSE)),0,VLOOKUP(CONCATENATE(INDIRECT(ADDRESS(2,COLUMN()-1)),"V1",A9),DATA!D2:L872,7,FALSE))</f>
        <v>0</v>
      </c>
      <c r="G9" s="11">
        <f>IF(ISERROR(VLOOKUP(CONCATENATE(INDIRECT(ADDRESS(2,COLUMN()-2)),"V1",A9),DATA!D2:L872,8,FALSE)),0,VLOOKUP(CONCATENATE(INDIRECT(ADDRESS(2,COLUMN()-2)),"V1",A9),DATA!D2:L872,8,FALSE))</f>
        <v>0</v>
      </c>
      <c r="H9" s="11">
        <f>IF(ISERROR(VLOOKUP(CONCATENATE(INDIRECT(ADDRESS(2,COLUMN())),"V1",A9),DATA!D2:L872,6,FALSE)),0,VLOOKUP(CONCATENATE(INDIRECT(ADDRESS(2,COLUMN())),"V1",A9),DATA!D2:L872,6,FALSE))</f>
        <v>0</v>
      </c>
      <c r="I9" s="11">
        <f>IF(ISERROR(VLOOKUP(CONCATENATE(INDIRECT(ADDRESS(2,COLUMN()-1)),"V1",A9),DATA!D2:L872,7,FALSE)),0,VLOOKUP(CONCATENATE(INDIRECT(ADDRESS(2,COLUMN()-1)),"V1",A9),DATA!D2:L872,7,FALSE))</f>
        <v>0</v>
      </c>
      <c r="J9" s="11">
        <f>IF(ISERROR(VLOOKUP(CONCATENATE(INDIRECT(ADDRESS(2,COLUMN()-2)),"V1",A9),DATA!D2:L872,8,FALSE)),0,VLOOKUP(CONCATENATE(INDIRECT(ADDRESS(2,COLUMN()-2)),"V1",A9),DATA!D2:L872,8,FALSE))</f>
        <v>0</v>
      </c>
      <c r="K9" s="11">
        <f>IF(ISERROR(VLOOKUP(CONCATENATE(INDIRECT(ADDRESS(2,COLUMN())),"V1",A9),DATA!D2:L872,6,FALSE)),0,VLOOKUP(CONCATENATE(INDIRECT(ADDRESS(2,COLUMN())),"V1",A9),DATA!D2:L872,6,FALSE))</f>
        <v>0</v>
      </c>
      <c r="L9" s="11">
        <f>IF(ISERROR(VLOOKUP(CONCATENATE(INDIRECT(ADDRESS(2,COLUMN()-1)),"V1",A9),DATA!D2:L872,7,FALSE)),0,VLOOKUP(CONCATENATE(INDIRECT(ADDRESS(2,COLUMN()-1)),"V1",A9),DATA!D2:L872,7,FALSE))</f>
        <v>0</v>
      </c>
      <c r="M9" s="11">
        <f>IF(ISERROR(VLOOKUP(CONCATENATE(INDIRECT(ADDRESS(2,COLUMN()-2)),"V1",A9),DATA!D2:L872,8,FALSE)),0,VLOOKUP(CONCATENATE(INDIRECT(ADDRESS(2,COLUMN()-2)),"V1",A9),DATA!D2:L872,8,FALSE))</f>
        <v>0</v>
      </c>
      <c r="N9" s="11">
        <f>IF(ISERROR(VLOOKUP(CONCATENATE(INDIRECT(ADDRESS(2,COLUMN())),"V1",A9),DATA!D2:L872,6,FALSE)),0,VLOOKUP(CONCATENATE(INDIRECT(ADDRESS(2,COLUMN())),"V1",A9),DATA!D2:L872,6,FALSE))</f>
        <v>0</v>
      </c>
      <c r="O9" s="11">
        <f>IF(ISERROR(VLOOKUP(CONCATENATE(INDIRECT(ADDRESS(2,COLUMN()-1)),"V1",A9),DATA!D2:L872,7,FALSE)),0,VLOOKUP(CONCATENATE(INDIRECT(ADDRESS(2,COLUMN()-1)),"V1",A9),DATA!D2:L872,7,FALSE))</f>
        <v>0</v>
      </c>
      <c r="P9" s="11">
        <f>IF(ISERROR(VLOOKUP(CONCATENATE(INDIRECT(ADDRESS(2,COLUMN()-2)),"V1",A9),DATA!D2:L872,8,FALSE)),0,VLOOKUP(CONCATENATE(INDIRECT(ADDRESS(2,COLUMN()-2)),"V1",A9),DATA!D2:L872,8,FALSE))</f>
        <v>0</v>
      </c>
      <c r="Q9" s="11">
        <f>IF(ISERROR(VLOOKUP(CONCATENATE(INDIRECT(ADDRESS(2,COLUMN())),"V1",A9),DATA!D2:L872,6,FALSE)),0,VLOOKUP(CONCATENATE(INDIRECT(ADDRESS(2,COLUMN())),"V1",A9),DATA!D2:L872,6,FALSE))</f>
        <v>0</v>
      </c>
      <c r="R9" s="11">
        <f>IF(ISERROR(VLOOKUP(CONCATENATE(INDIRECT(ADDRESS(2,COLUMN()-1)),"V1",A9),DATA!D2:L872,7,FALSE)),0,VLOOKUP(CONCATENATE(INDIRECT(ADDRESS(2,COLUMN()-1)),"V1",A9),DATA!D2:L872,7,FALSE))</f>
        <v>0</v>
      </c>
      <c r="S9" s="11">
        <f>IF(ISERROR(VLOOKUP(CONCATENATE(INDIRECT(ADDRESS(2,COLUMN()-2)),"V1",A9),DATA!D2:L872,8,FALSE)),0,VLOOKUP(CONCATENATE(INDIRECT(ADDRESS(2,COLUMN()-2)),"V1",A9),DATA!D2:L872,8,FALSE))</f>
        <v>0</v>
      </c>
      <c r="T9" s="11">
        <f>IF(ISERROR(VLOOKUP(CONCATENATE(INDIRECT(ADDRESS(2,COLUMN())),"V1",A9),DATA!D2:L872,6,FALSE)),0,VLOOKUP(CONCATENATE(INDIRECT(ADDRESS(2,COLUMN())),"V1",A9),DATA!D2:L872,6,FALSE))</f>
        <v>0</v>
      </c>
      <c r="U9" s="11">
        <f>IF(ISERROR(VLOOKUP(CONCATENATE(INDIRECT(ADDRESS(2,COLUMN()-1)),"V1",A9),DATA!D2:L872,7,FALSE)),0,VLOOKUP(CONCATENATE(INDIRECT(ADDRESS(2,COLUMN()-1)),"V1",A9),DATA!D2:L872,7,FALSE))</f>
        <v>0</v>
      </c>
      <c r="V9" s="11">
        <f>IF(ISERROR(VLOOKUP(CONCATENATE(INDIRECT(ADDRESS(2,COLUMN()-2)),"V1",A9),DATA!D2:L872,8,FALSE)),0,VLOOKUP(CONCATENATE(INDIRECT(ADDRESS(2,COLUMN()-2)),"V1",A9),DATA!D2:L872,8,FALSE))</f>
        <v>0</v>
      </c>
      <c r="W9" s="11">
        <f>IF(ISERROR(VLOOKUP(CONCATENATE(INDIRECT(ADDRESS(2,COLUMN())),"V1",A9),DATA!D2:L872,6,FALSE)),0,VLOOKUP(CONCATENATE(INDIRECT(ADDRESS(2,COLUMN())),"V1",A9),DATA!D2:L872,6,FALSE))</f>
        <v>0</v>
      </c>
      <c r="X9" s="11">
        <f>IF(ISERROR(VLOOKUP(CONCATENATE(INDIRECT(ADDRESS(2,COLUMN()-1)),"V1",A9),DATA!D2:L872,7,FALSE)),0,VLOOKUP(CONCATENATE(INDIRECT(ADDRESS(2,COLUMN()-1)),"V1",A9),DATA!D2:L872,7,FALSE))</f>
        <v>0</v>
      </c>
      <c r="Y9" s="11">
        <f>IF(ISERROR(VLOOKUP(CONCATENATE(INDIRECT(ADDRESS(2,COLUMN()-2)),"V1",A9),DATA!D2:L872,8,FALSE)),0,VLOOKUP(CONCATENATE(INDIRECT(ADDRESS(2,COLUMN()-2)),"V1",A9),DATA!D2:L872,8,FALSE))</f>
        <v>0</v>
      </c>
      <c r="Z9" s="11">
        <f>IF(ISERROR(VLOOKUP(CONCATENATE(INDIRECT(ADDRESS(2,COLUMN())),"V1",A9),DATA!D2:L872,6,FALSE)),0,VLOOKUP(CONCATENATE(INDIRECT(ADDRESS(2,COLUMN())),"V1",A9),DATA!D2:L872,6,FALSE))</f>
        <v>0</v>
      </c>
      <c r="AA9" s="11">
        <f>IF(ISERROR(VLOOKUP(CONCATENATE(INDIRECT(ADDRESS(2,COLUMN()-1)),"V1",A9),DATA!D2:L872,7,FALSE)),0,VLOOKUP(CONCATENATE(INDIRECT(ADDRESS(2,COLUMN()-1)),"V1",A9),DATA!D2:L872,7,FALSE))</f>
        <v>0</v>
      </c>
      <c r="AB9" s="11">
        <f>IF(ISERROR(VLOOKUP(CONCATENATE(INDIRECT(ADDRESS(2,COLUMN()-2)),"V1",A9),DATA!D2:L872,8,FALSE)),0,VLOOKUP(CONCATENATE(INDIRECT(ADDRESS(2,COLUMN()-2)),"V1",A9),DATA!D2:L872,8,FALSE))</f>
        <v>0</v>
      </c>
      <c r="AC9" s="11">
        <f>IF(ISERROR(VLOOKUP(CONCATENATE(INDIRECT(ADDRESS(2,COLUMN())),"V1",A9),DATA!D2:L872,6,FALSE)),0,VLOOKUP(CONCATENATE(INDIRECT(ADDRESS(2,COLUMN())),"V1",A9),DATA!D2:L872,6,FALSE))</f>
        <v>0</v>
      </c>
      <c r="AD9" s="11">
        <f>IF(ISERROR(VLOOKUP(CONCATENATE(INDIRECT(ADDRESS(2,COLUMN()-1)),"V1",A9),DATA!D2:L872,7,FALSE)),0,VLOOKUP(CONCATENATE(INDIRECT(ADDRESS(2,COLUMN()-1)),"V1",A9),DATA!D2:L872,7,FALSE))</f>
        <v>0</v>
      </c>
      <c r="AE9" s="11">
        <f>IF(ISERROR(VLOOKUP(CONCATENATE(INDIRECT(ADDRESS(2,COLUMN()-2)),"V1",A9),DATA!D2:L872,8,FALSE)),0,VLOOKUP(CONCATENATE(INDIRECT(ADDRESS(2,COLUMN()-2)),"V1",A9),DATA!D2:L872,8,FALSE))</f>
        <v>0</v>
      </c>
      <c r="AF9" s="11">
        <f>IF(ISERROR(VLOOKUP(CONCATENATE(INDIRECT(ADDRESS(2,COLUMN())),"V1",A9),DATA!D2:L872,6,FALSE)),0,VLOOKUP(CONCATENATE(INDIRECT(ADDRESS(2,COLUMN())),"V1",A9),DATA!D2:L872,6,FALSE))</f>
        <v>0</v>
      </c>
      <c r="AG9" s="11">
        <f>IF(ISERROR(VLOOKUP(CONCATENATE(INDIRECT(ADDRESS(2,COLUMN()-1)),"V1",A9),DATA!D2:L872,7,FALSE)),0,VLOOKUP(CONCATENATE(INDIRECT(ADDRESS(2,COLUMN()-1)),"V1",A9),DATA!D2:L872,7,FALSE))</f>
        <v>0</v>
      </c>
      <c r="AH9" s="11">
        <f>IF(ISERROR(VLOOKUP(CONCATENATE(INDIRECT(ADDRESS(2,COLUMN()-2)),"V1",A9),DATA!D2:L872,8,FALSE)),0,VLOOKUP(CONCATENATE(INDIRECT(ADDRESS(2,COLUMN()-2)),"V1",A9),DATA!D2:L872,8,FALSE))</f>
        <v>0</v>
      </c>
      <c r="AI9" s="11">
        <f>IF(ISERROR(VLOOKUP(CONCATENATE(INDIRECT(ADDRESS(2,COLUMN())),"V1",A9),DATA!D2:L872,6,FALSE)),0,VLOOKUP(CONCATENATE(INDIRECT(ADDRESS(2,COLUMN())),"V1",A9),DATA!D2:L872,6,FALSE))</f>
        <v>0</v>
      </c>
      <c r="AJ9" s="11">
        <f>IF(ISERROR(VLOOKUP(CONCATENATE(INDIRECT(ADDRESS(2,COLUMN()-1)),"V1",A9),DATA!D2:L872,7,FALSE)),0,VLOOKUP(CONCATENATE(INDIRECT(ADDRESS(2,COLUMN()-1)),"V1",A9),DATA!D2:L872,7,FALSE))</f>
        <v>0</v>
      </c>
      <c r="AK9" s="11">
        <f>IF(ISERROR(VLOOKUP(CONCATENATE(INDIRECT(ADDRESS(2,COLUMN()-2)),"V1",A9),DATA!D2:L872,8,FALSE)),0,VLOOKUP(CONCATENATE(INDIRECT(ADDRESS(2,COLUMN()-2)),"V1",A9),DATA!D2:L872,8,FALSE))</f>
        <v>0</v>
      </c>
      <c r="AL9" s="11">
        <f>IF(ISERROR(VLOOKUP(CONCATENATE(INDIRECT(ADDRESS(2,COLUMN())),"V1",A9),DATA!D2:L872,6,FALSE)),0,VLOOKUP(CONCATENATE(INDIRECT(ADDRESS(2,COLUMN())),"V1",A9),DATA!D2:L872,6,FALSE))</f>
        <v>0</v>
      </c>
      <c r="AM9" s="11">
        <f>IF(ISERROR(VLOOKUP(CONCATENATE(INDIRECT(ADDRESS(2,COLUMN()-1)),"V1",A9),DATA!D2:L872,7,FALSE)),0,VLOOKUP(CONCATENATE(INDIRECT(ADDRESS(2,COLUMN()-1)),"V1",A9),DATA!D2:L872,7,FALSE))</f>
        <v>0</v>
      </c>
      <c r="AN9" s="11">
        <f>IF(ISERROR(VLOOKUP(CONCATENATE(INDIRECT(ADDRESS(2,COLUMN()-2)),"V1",A9),DATA!D2:L872,8,FALSE)),0,VLOOKUP(CONCATENATE(INDIRECT(ADDRESS(2,COLUMN()-2)),"V1",A9),DATA!D2:L872,8,FALSE))</f>
        <v>0</v>
      </c>
      <c r="AO9" s="11">
        <f>IF(ISERROR(VLOOKUP(CONCATENATE(INDIRECT(ADDRESS(2,COLUMN())),"V1",A9),DATA!D2:L872,6,FALSE)),0,VLOOKUP(CONCATENATE(INDIRECT(ADDRESS(2,COLUMN())),"V1",A9),DATA!D2:L872,6,FALSE))</f>
        <v>0</v>
      </c>
      <c r="AP9" s="11">
        <f>IF(ISERROR(VLOOKUP(CONCATENATE(INDIRECT(ADDRESS(2,COLUMN()-1)),"V1",A9),DATA!D2:L872,7,FALSE)),0,VLOOKUP(CONCATENATE(INDIRECT(ADDRESS(2,COLUMN()-1)),"V1",A9),DATA!D2:L872,7,FALSE))</f>
        <v>0</v>
      </c>
      <c r="AQ9" s="11">
        <f>IF(ISERROR(VLOOKUP(CONCATENATE(INDIRECT(ADDRESS(2,COLUMN()-2)),"V1",A9),DATA!D2:L872,8,FALSE)),0,VLOOKUP(CONCATENATE(INDIRECT(ADDRESS(2,COLUMN()-2)),"V1",A9),DATA!D2:L872,8,FALSE))</f>
        <v>0</v>
      </c>
      <c r="AR9" s="11">
        <f>IF(ISERROR(VLOOKUP(CONCATENATE(INDIRECT(ADDRESS(2,COLUMN())),"V1",A9),DATA!D2:L872,6,FALSE)),0,VLOOKUP(CONCATENATE(INDIRECT(ADDRESS(2,COLUMN())),"V1",A9),DATA!D2:L872,6,FALSE))</f>
        <v>0</v>
      </c>
      <c r="AS9" s="11">
        <f>IF(ISERROR(VLOOKUP(CONCATENATE(INDIRECT(ADDRESS(2,COLUMN()-1)),"V1",A9),DATA!D2:L872,7,FALSE)),0,VLOOKUP(CONCATENATE(INDIRECT(ADDRESS(2,COLUMN()-1)),"V1",A9),DATA!D2:L872,7,FALSE))</f>
        <v>0</v>
      </c>
      <c r="AT9" s="11">
        <f>IF(ISERROR(VLOOKUP(CONCATENATE(INDIRECT(ADDRESS(2,COLUMN()-2)),"V1",A9),DATA!D2:L872,8,FALSE)),0,VLOOKUP(CONCATENATE(INDIRECT(ADDRESS(2,COLUMN()-2)),"V1",A9),DATA!D2:L872,8,FALSE))</f>
        <v>0</v>
      </c>
      <c r="AU9" s="11">
        <f>IF(ISERROR(VLOOKUP(CONCATENATE(INDIRECT(ADDRESS(2,COLUMN())),"V1",A9),DATA!D2:L872,6,FALSE)),0,VLOOKUP(CONCATENATE(INDIRECT(ADDRESS(2,COLUMN())),"V1",A9),DATA!D2:L872,6,FALSE))</f>
        <v>0</v>
      </c>
      <c r="AV9" s="11">
        <f>IF(ISERROR(VLOOKUP(CONCATENATE(INDIRECT(ADDRESS(2,COLUMN()-1)),"V1",A9),DATA!D2:L872,7,FALSE)),0,VLOOKUP(CONCATENATE(INDIRECT(ADDRESS(2,COLUMN()-1)),"V1",A9),DATA!D2:L872,7,FALSE))</f>
        <v>0</v>
      </c>
      <c r="AW9" s="11">
        <f>IF(ISERROR(VLOOKUP(CONCATENATE(INDIRECT(ADDRESS(2,COLUMN()-2)),"V1",A9),DATA!D2:L872,8,FALSE)),0,VLOOKUP(CONCATENATE(INDIRECT(ADDRESS(2,COLUMN()-2)),"V1",A9),DATA!D2:L872,8,FALSE))</f>
        <v>0</v>
      </c>
      <c r="AX9" s="11">
        <f>IF(ISERROR(VLOOKUP(CONCATENATE(INDIRECT(ADDRESS(2,COLUMN())),"V1",A9),DATA!D2:L872,6,FALSE)),0,VLOOKUP(CONCATENATE(INDIRECT(ADDRESS(2,COLUMN())),"V1",A9),DATA!D2:L872,6,FALSE))</f>
        <v>0</v>
      </c>
      <c r="AY9" s="11">
        <f>IF(ISERROR(VLOOKUP(CONCATENATE(INDIRECT(ADDRESS(2,COLUMN()-1)),"V1",A9),DATA!D2:L872,7,FALSE)),0,VLOOKUP(CONCATENATE(INDIRECT(ADDRESS(2,COLUMN()-1)),"V1",A9),DATA!D2:L872,7,FALSE))</f>
        <v>0</v>
      </c>
      <c r="AZ9" s="11">
        <f>IF(ISERROR(VLOOKUP(CONCATENATE(INDIRECT(ADDRESS(2,COLUMN()-2)),"V1",A9),DATA!D2:L872,8,FALSE)),0,VLOOKUP(CONCATENATE(INDIRECT(ADDRESS(2,COLUMN()-2)),"V1",A9),DATA!D2:L872,8,FALSE))</f>
        <v>0</v>
      </c>
      <c r="BA9" s="11">
        <f>IF(ISERROR(VLOOKUP(CONCATENATE(INDIRECT(ADDRESS(2,COLUMN())),"V1",A9),DATA!D2:L872,6,FALSE)),0,VLOOKUP(CONCATENATE(INDIRECT(ADDRESS(2,COLUMN())),"V1",A9),DATA!D2:L872,6,FALSE))</f>
        <v>0</v>
      </c>
      <c r="BB9" s="11">
        <f>IF(ISERROR(VLOOKUP(CONCATENATE(INDIRECT(ADDRESS(2,COLUMN()-1)),"V1",A9),DATA!D2:L872,7,FALSE)),0,VLOOKUP(CONCATENATE(INDIRECT(ADDRESS(2,COLUMN()-1)),"V1",A9),DATA!D2:L872,7,FALSE))</f>
        <v>0</v>
      </c>
      <c r="BC9" s="11">
        <f>IF(ISERROR(VLOOKUP(CONCATENATE(INDIRECT(ADDRESS(2,COLUMN()-2)),"V1",A9),DATA!D2:L872,8,FALSE)),0,VLOOKUP(CONCATENATE(INDIRECT(ADDRESS(2,COLUMN()-2)),"V1",A9),DATA!D2:L872,8,FALSE))</f>
        <v>0</v>
      </c>
      <c r="BD9" s="11">
        <f>IF(ISERROR(VLOOKUP(CONCATENATE(INDIRECT(ADDRESS(2,COLUMN())),"V1",A9),DATA!D2:L872,6,FALSE)),0,VLOOKUP(CONCATENATE(INDIRECT(ADDRESS(2,COLUMN())),"V1",A9),DATA!D2:L872,6,FALSE))</f>
        <v>0</v>
      </c>
      <c r="BE9" s="11">
        <f>IF(ISERROR(VLOOKUP(CONCATENATE(INDIRECT(ADDRESS(2,COLUMN()-1)),"V1",A9),DATA!D2:L872,7,FALSE)),0,VLOOKUP(CONCATENATE(INDIRECT(ADDRESS(2,COLUMN()-1)),"V1",A9),DATA!D2:L872,7,FALSE))</f>
        <v>0</v>
      </c>
      <c r="BF9" s="11">
        <f>IF(ISERROR(VLOOKUP(CONCATENATE(INDIRECT(ADDRESS(2,COLUMN()-2)),"V1",A9),DATA!D2:L872,8,FALSE)),0,VLOOKUP(CONCATENATE(INDIRECT(ADDRESS(2,COLUMN()-2)),"V1",A9),DATA!D2:L872,8,FALSE))</f>
        <v>0</v>
      </c>
      <c r="BG9" s="11">
        <f>IF(ISERROR(VLOOKUP(CONCATENATE(INDIRECT(ADDRESS(2,COLUMN())),"V1",A9),DATA!D2:L872,6,FALSE)),0,VLOOKUP(CONCATENATE(INDIRECT(ADDRESS(2,COLUMN())),"V1",A9),DATA!D2:L872,6,FALSE))</f>
        <v>0</v>
      </c>
      <c r="BH9" s="11">
        <f>IF(ISERROR(VLOOKUP(CONCATENATE(INDIRECT(ADDRESS(2,COLUMN()-1)),"V1",A9),DATA!D2:L872,7,FALSE)),0,VLOOKUP(CONCATENATE(INDIRECT(ADDRESS(2,COLUMN()-1)),"V1",A9),DATA!D2:L872,7,FALSE))</f>
        <v>0</v>
      </c>
      <c r="BI9" s="11">
        <f>IF(ISERROR(VLOOKUP(CONCATENATE(INDIRECT(ADDRESS(2,COLUMN()-2)),"V1",A9),DATA!D2:L872,8,FALSE)),0,VLOOKUP(CONCATENATE(INDIRECT(ADDRESS(2,COLUMN()-2)),"V1",A9),DATA!D2:L872,8,FALSE))</f>
        <v>0</v>
      </c>
      <c r="BJ9" s="11">
        <f>IF(ISERROR(VLOOKUP(CONCATENATE(INDIRECT(ADDRESS(2,COLUMN())),"V1",A9),DATA!D2:L872,6,FALSE)),0,VLOOKUP(CONCATENATE(INDIRECT(ADDRESS(2,COLUMN())),"V1",A9),DATA!D2:L872,6,FALSE))</f>
        <v>0</v>
      </c>
      <c r="BK9" s="11">
        <f>IF(ISERROR(VLOOKUP(CONCATENATE(INDIRECT(ADDRESS(2,COLUMN()-1)),"V1",A9),DATA!D2:L872,7,FALSE)),0,VLOOKUP(CONCATENATE(INDIRECT(ADDRESS(2,COLUMN()-1)),"V1",A9),DATA!D2:L872,7,FALSE))</f>
        <v>0</v>
      </c>
      <c r="BL9" s="11">
        <f>IF(ISERROR(VLOOKUP(CONCATENATE(INDIRECT(ADDRESS(2,COLUMN()-2)),"V1",A9),DATA!D2:L872,8,FALSE)),0,VLOOKUP(CONCATENATE(INDIRECT(ADDRESS(2,COLUMN()-2)),"V1",A9),DATA!D2:L872,8,FALSE))</f>
        <v>0</v>
      </c>
      <c r="BM9" s="11">
        <f>IF(ISERROR(VLOOKUP(CONCATENATE(INDIRECT(ADDRESS(2,COLUMN())),"V1",A9),DATA!D2:L872,6,FALSE)),0,VLOOKUP(CONCATENATE(INDIRECT(ADDRESS(2,COLUMN())),"V1",A9),DATA!D2:L872,6,FALSE))</f>
        <v>0</v>
      </c>
      <c r="BN9" s="11">
        <f>IF(ISERROR(VLOOKUP(CONCATENATE(INDIRECT(ADDRESS(2,COLUMN()-1)),"V1",A9),DATA!D2:L872,7,FALSE)),0,VLOOKUP(CONCATENATE(INDIRECT(ADDRESS(2,COLUMN()-1)),"V1",A9),DATA!D2:L872,7,FALSE))</f>
        <v>0</v>
      </c>
      <c r="BO9" s="11">
        <f>IF(ISERROR(VLOOKUP(CONCATENATE(INDIRECT(ADDRESS(2,COLUMN()-2)),"V1",A9),DATA!D2:L872,8,FALSE)),0,VLOOKUP(CONCATENATE(INDIRECT(ADDRESS(2,COLUMN()-2)),"V1",A9),DATA!D2:L872,8,FALSE))</f>
        <v>0</v>
      </c>
      <c r="BP9" s="11">
        <f>IF(ISERROR(VLOOKUP(CONCATENATE(INDIRECT(ADDRESS(2,COLUMN())),"V1",A9),DATA!D2:L872,6,FALSE)),0,VLOOKUP(CONCATENATE(INDIRECT(ADDRESS(2,COLUMN())),"V1",A9),DATA!D2:L872,6,FALSE))</f>
        <v>0</v>
      </c>
      <c r="BQ9" s="11">
        <f>IF(ISERROR(VLOOKUP(CONCATENATE(INDIRECT(ADDRESS(2,COLUMN()-1)),"V1",A9),DATA!D2:L872,7,FALSE)),0,VLOOKUP(CONCATENATE(INDIRECT(ADDRESS(2,COLUMN()-1)),"V1",A9),DATA!D2:L872,7,FALSE))</f>
        <v>0</v>
      </c>
      <c r="BR9" s="11">
        <f>IF(ISERROR(VLOOKUP(CONCATENATE(INDIRECT(ADDRESS(2,COLUMN()-2)),"V1",A9),DATA!D2:L872,8,FALSE)),0,VLOOKUP(CONCATENATE(INDIRECT(ADDRESS(2,COLUMN()-2)),"V1",A9),DATA!D2:L872,8,FALSE))</f>
        <v>0</v>
      </c>
      <c r="BS9" s="11">
        <f>IF(ISERROR(VLOOKUP(CONCATENATE(INDIRECT(ADDRESS(2,COLUMN())),"V1",A9),DATA!D2:L872,6,FALSE)),0,VLOOKUP(CONCATENATE(INDIRECT(ADDRESS(2,COLUMN())),"V1",A9),DATA!D2:L872,6,FALSE))</f>
        <v>0</v>
      </c>
      <c r="BT9" s="11">
        <f>IF(ISERROR(VLOOKUP(CONCATENATE(INDIRECT(ADDRESS(2,COLUMN()-1)),"V1",A9),DATA!D2:L872,7,FALSE)),0,VLOOKUP(CONCATENATE(INDIRECT(ADDRESS(2,COLUMN()-1)),"V1",A9),DATA!D2:L872,7,FALSE))</f>
        <v>0</v>
      </c>
      <c r="BU9" s="11">
        <f>IF(ISERROR(VLOOKUP(CONCATENATE(INDIRECT(ADDRESS(2,COLUMN()-2)),"V1",A9),DATA!D2:L872,8,FALSE)),0,VLOOKUP(CONCATENATE(INDIRECT(ADDRESS(2,COLUMN()-2)),"V1",A9),DATA!D2:L872,8,FALSE))</f>
        <v>0</v>
      </c>
      <c r="BV9" s="11">
        <f>IF(ISERROR(VLOOKUP(CONCATENATE(INDIRECT(ADDRESS(2,COLUMN())),"V1",A9),DATA!D2:L872,6,FALSE)),0,VLOOKUP(CONCATENATE(INDIRECT(ADDRESS(2,COLUMN())),"V1",A9),DATA!D2:L872,6,FALSE))</f>
        <v>0</v>
      </c>
      <c r="BW9" s="11">
        <f>IF(ISERROR(VLOOKUP(CONCATENATE(INDIRECT(ADDRESS(2,COLUMN()-1)),"V1",A9),DATA!D2:L872,7,FALSE)),0,VLOOKUP(CONCATENATE(INDIRECT(ADDRESS(2,COLUMN()-1)),"V1",A9),DATA!D2:L872,7,FALSE))</f>
        <v>0</v>
      </c>
      <c r="BX9" s="11">
        <f>IF(ISERROR(VLOOKUP(CONCATENATE(INDIRECT(ADDRESS(2,COLUMN()-2)),"V1",A9),DATA!D2:L872,8,FALSE)),0,VLOOKUP(CONCATENATE(INDIRECT(ADDRESS(2,COLUMN()-2)),"V1",A9),DATA!D2:L872,8,FALSE))</f>
        <v>0</v>
      </c>
      <c r="BY9" s="11">
        <f>IF(ISERROR(VLOOKUP(CONCATENATE(INDIRECT(ADDRESS(2,COLUMN())),"V1",A9),DATA!D2:L872,6,FALSE)),0,VLOOKUP(CONCATENATE(INDIRECT(ADDRESS(2,COLUMN())),"V1",A9),DATA!D2:L872,6,FALSE))</f>
        <v>0</v>
      </c>
      <c r="BZ9" s="11">
        <f>IF(ISERROR(VLOOKUP(CONCATENATE(INDIRECT(ADDRESS(2,COLUMN()-1)),"V1",A9),DATA!D2:L872,7,FALSE)),0,VLOOKUP(CONCATENATE(INDIRECT(ADDRESS(2,COLUMN()-1)),"V1",A9),DATA!D2:L872,7,FALSE))</f>
        <v>0</v>
      </c>
      <c r="CA9" s="11">
        <f>IF(ISERROR(VLOOKUP(CONCATENATE(INDIRECT(ADDRESS(2,COLUMN()-2)),"V1",A9),DATA!D2:L872,8,FALSE)),0,VLOOKUP(CONCATENATE(INDIRECT(ADDRESS(2,COLUMN()-2)),"V1",A9),DATA!D2:L872,8,FALSE))</f>
        <v>0</v>
      </c>
      <c r="CB9" s="11">
        <f>IF(ISERROR(VLOOKUP(CONCATENATE(INDIRECT(ADDRESS(2,COLUMN())),"V1",A9),DATA!D2:L872,6,FALSE)),0,VLOOKUP(CONCATENATE(INDIRECT(ADDRESS(2,COLUMN())),"V1",A9),DATA!D2:L872,6,FALSE))</f>
        <v>0</v>
      </c>
      <c r="CC9" s="11">
        <f>IF(ISERROR(VLOOKUP(CONCATENATE(INDIRECT(ADDRESS(2,COLUMN()-1)),"V1",A9),DATA!D2:L872,7,FALSE)),0,VLOOKUP(CONCATENATE(INDIRECT(ADDRESS(2,COLUMN()-1)),"V1",A9),DATA!D2:L872,7,FALSE))</f>
        <v>0</v>
      </c>
      <c r="CD9" s="11">
        <f>IF(ISERROR(VLOOKUP(CONCATENATE(INDIRECT(ADDRESS(2,COLUMN()-2)),"V1",A9),DATA!D2:L872,8,FALSE)),0,VLOOKUP(CONCATENATE(INDIRECT(ADDRESS(2,COLUMN()-2)),"V1",A9),DATA!D2:L872,8,FALSE))</f>
        <v>0</v>
      </c>
      <c r="CE9" s="11">
        <f>IF(ISERROR(VLOOKUP(CONCATENATE(INDIRECT(ADDRESS(2,COLUMN())),"V1",A9),DATA!D2:L872,6,FALSE)),0,VLOOKUP(CONCATENATE(INDIRECT(ADDRESS(2,COLUMN())),"V1",A9),DATA!D2:L872,6,FALSE))</f>
        <v>0</v>
      </c>
      <c r="CF9" s="11">
        <f>IF(ISERROR(VLOOKUP(CONCATENATE(INDIRECT(ADDRESS(2,COLUMN()-1)),"V1",A9),DATA!D2:L872,7,FALSE)),0,VLOOKUP(CONCATENATE(INDIRECT(ADDRESS(2,COLUMN()-1)),"V1",A9),DATA!D2:L872,7,FALSE))</f>
        <v>0</v>
      </c>
      <c r="CG9" s="11">
        <f>IF(ISERROR(VLOOKUP(CONCATENATE(INDIRECT(ADDRESS(2,COLUMN()-2)),"V1",A9),DATA!D2:L872,8,FALSE)),0,VLOOKUP(CONCATENATE(INDIRECT(ADDRESS(2,COLUMN()-2)),"V1",A9),DATA!D2:L872,8,FALSE))</f>
        <v>0</v>
      </c>
      <c r="CH9" s="11">
        <f>IF(ISERROR(VLOOKUP(CONCATENATE(INDIRECT(ADDRESS(2,COLUMN())),"V1",A9),DATA!D2:L872,6,FALSE)),0,VLOOKUP(CONCATENATE(INDIRECT(ADDRESS(2,COLUMN())),"V1",A9),DATA!D2:L872,6,FALSE))</f>
        <v>0</v>
      </c>
      <c r="CI9" s="11">
        <f>IF(ISERROR(VLOOKUP(CONCATENATE(INDIRECT(ADDRESS(2,COLUMN()-1)),"V1",A9),DATA!D2:L872,7,FALSE)),0,VLOOKUP(CONCATENATE(INDIRECT(ADDRESS(2,COLUMN()-1)),"V1",A9),DATA!D2:L872,7,FALSE))</f>
        <v>0</v>
      </c>
      <c r="CJ9" s="11">
        <f>IF(ISERROR(VLOOKUP(CONCATENATE(INDIRECT(ADDRESS(2,COLUMN()-2)),"V1",A9),DATA!D2:L872,8,FALSE)),0,VLOOKUP(CONCATENATE(INDIRECT(ADDRESS(2,COLUMN()-2)),"V1",A9),DATA!D2:L872,8,FALSE))</f>
        <v>0</v>
      </c>
      <c r="CK9" s="11">
        <f>IF(ISERROR(VLOOKUP(CONCATENATE(INDIRECT(ADDRESS(2,COLUMN())),"V1",A9),DATA!D2:L872,6,FALSE)),0,VLOOKUP(CONCATENATE(INDIRECT(ADDRESS(2,COLUMN())),"V1",A9),DATA!D2:L872,6,FALSE))</f>
        <v>0</v>
      </c>
      <c r="CL9" s="11">
        <f>IF(ISERROR(VLOOKUP(CONCATENATE(INDIRECT(ADDRESS(2,COLUMN()-1)),"V1",A9),DATA!D2:L872,7,FALSE)),0,VLOOKUP(CONCATENATE(INDIRECT(ADDRESS(2,COLUMN()-1)),"V1",A9),DATA!D2:L872,7,FALSE))</f>
        <v>0</v>
      </c>
      <c r="CM9" s="11">
        <f>IF(ISERROR(VLOOKUP(CONCATENATE(INDIRECT(ADDRESS(2,COLUMN()-2)),"V1",A9),DATA!D2:L872,8,FALSE)),0,VLOOKUP(CONCATENATE(INDIRECT(ADDRESS(2,COLUMN()-2)),"V1",A9),DATA!D2:L872,8,FALSE))</f>
        <v>0</v>
      </c>
      <c r="CN9" s="11">
        <f>IF(ISERROR(VLOOKUP(CONCATENATE(INDIRECT(ADDRESS(2,COLUMN())),"V1",A9),DATA!D2:L872,6,FALSE)),0,VLOOKUP(CONCATENATE(INDIRECT(ADDRESS(2,COLUMN())),"V1",A9),DATA!D2:L872,6,FALSE))</f>
        <v>0</v>
      </c>
      <c r="CO9" s="11">
        <f>IF(ISERROR(VLOOKUP(CONCATENATE(INDIRECT(ADDRESS(2,COLUMN()-1)),"V1",A9),DATA!D2:L872,7,FALSE)),0,VLOOKUP(CONCATENATE(INDIRECT(ADDRESS(2,COLUMN()-1)),"V1",A9),DATA!D2:L872,7,FALSE))</f>
        <v>0</v>
      </c>
      <c r="CP9" s="11">
        <f>IF(ISERROR(VLOOKUP(CONCATENATE(INDIRECT(ADDRESS(2,COLUMN()-2)),"V1",A9),DATA!D2:L872,8,FALSE)),0,VLOOKUP(CONCATENATE(INDIRECT(ADDRESS(2,COLUMN()-2)),"V1",A9),DATA!D2:L872,8,FALSE))</f>
        <v>0</v>
      </c>
      <c r="CQ9" s="11">
        <f>IF(ISERROR(VLOOKUP(CONCATENATE(INDIRECT(ADDRESS(2,COLUMN())),"V1",A9),DATA!D2:L872,6,FALSE)),0,VLOOKUP(CONCATENATE(INDIRECT(ADDRESS(2,COLUMN())),"V1",A9),DATA!D2:L872,6,FALSE))</f>
        <v>0</v>
      </c>
      <c r="CR9" s="11">
        <f>IF(ISERROR(VLOOKUP(CONCATENATE(INDIRECT(ADDRESS(2,COLUMN()-1)),"V1",A9),DATA!D2:L872,7,FALSE)),0,VLOOKUP(CONCATENATE(INDIRECT(ADDRESS(2,COLUMN()-1)),"V1",A9),DATA!D2:L872,7,FALSE))</f>
        <v>0</v>
      </c>
      <c r="CS9" s="11">
        <f>IF(ISERROR(VLOOKUP(CONCATENATE(INDIRECT(ADDRESS(2,COLUMN()-2)),"V1",A9),DATA!D2:L872,8,FALSE)),0,VLOOKUP(CONCATENATE(INDIRECT(ADDRESS(2,COLUMN()-2)),"V1",A9),DATA!D2:L872,8,FALSE))</f>
        <v>0</v>
      </c>
      <c r="CT9" s="11">
        <f>IF(ISERROR(VLOOKUP(CONCATENATE(INDIRECT(ADDRESS(2,COLUMN())),"V1",A9),DATA!D2:L872,6,FALSE)),0,VLOOKUP(CONCATENATE(INDIRECT(ADDRESS(2,COLUMN())),"V1",A9),DATA!D2:L872,6,FALSE))</f>
        <v>0</v>
      </c>
      <c r="CU9" s="11">
        <f>IF(ISERROR(VLOOKUP(CONCATENATE(INDIRECT(ADDRESS(2,COLUMN()-1)),"V1",A9),DATA!D2:L872,7,FALSE)),0,VLOOKUP(CONCATENATE(INDIRECT(ADDRESS(2,COLUMN()-1)),"V1",A9),DATA!D2:L872,7,FALSE))</f>
        <v>0</v>
      </c>
      <c r="CV9" s="11">
        <f>IF(ISERROR(VLOOKUP(CONCATENATE(INDIRECT(ADDRESS(2,COLUMN()-2)),"V1",A9),DATA!D2:L872,8,FALSE)),0,VLOOKUP(CONCATENATE(INDIRECT(ADDRESS(2,COLUMN()-2)),"V1",A9),DATA!D2:L872,8,FALSE))</f>
        <v>0</v>
      </c>
      <c r="CW9" s="11">
        <f>IF(ISERROR(VLOOKUP(CONCATENATE(INDIRECT(ADDRESS(2,COLUMN())),"V1",A9),DATA!D2:L872,6,FALSE)),0,VLOOKUP(CONCATENATE(INDIRECT(ADDRESS(2,COLUMN())),"V1",A9),DATA!D2:L872,6,FALSE))</f>
        <v>0</v>
      </c>
      <c r="CX9" s="11">
        <f>IF(ISERROR(VLOOKUP(CONCATENATE(INDIRECT(ADDRESS(2,COLUMN()-1)),"V1",A9),DATA!D2:L872,7,FALSE)),0,VLOOKUP(CONCATENATE(INDIRECT(ADDRESS(2,COLUMN()-1)),"V1",A9),DATA!D2:L872,7,FALSE))</f>
        <v>0</v>
      </c>
      <c r="CY9" s="11">
        <f>IF(ISERROR(VLOOKUP(CONCATENATE(INDIRECT(ADDRESS(2,COLUMN()-2)),"V1",A9),DATA!D2:L872,8,FALSE)),0,VLOOKUP(CONCATENATE(INDIRECT(ADDRESS(2,COLUMN()-2)),"V1",A9),DATA!D2:L872,8,FALSE))</f>
        <v>0</v>
      </c>
      <c r="CZ9" s="11">
        <f>IF(ISERROR(VLOOKUP(CONCATENATE(INDIRECT(ADDRESS(2,COLUMN())),"V1",A9),DATA!D2:L872,6,FALSE)),0,VLOOKUP(CONCATENATE(INDIRECT(ADDRESS(2,COLUMN())),"V1",A9),DATA!D2:L872,6,FALSE))</f>
        <v>0</v>
      </c>
      <c r="DA9" s="11">
        <f>IF(ISERROR(VLOOKUP(CONCATENATE(INDIRECT(ADDRESS(2,COLUMN()-1)),"V1",A9),DATA!D2:L872,7,FALSE)),0,VLOOKUP(CONCATENATE(INDIRECT(ADDRESS(2,COLUMN()-1)),"V1",A9),DATA!D2:L872,7,FALSE))</f>
        <v>0</v>
      </c>
      <c r="DB9" s="11">
        <f>IF(ISERROR(VLOOKUP(CONCATENATE(INDIRECT(ADDRESS(2,COLUMN()-2)),"V1",A9),DATA!D2:L872,8,FALSE)),0,VLOOKUP(CONCATENATE(INDIRECT(ADDRESS(2,COLUMN()-2)),"V1",A9),DATA!D2:L872,8,FALSE))</f>
        <v>0</v>
      </c>
      <c r="DC9" s="11">
        <f>IF(ISERROR(VLOOKUP(CONCATENATE(INDIRECT(ADDRESS(2,COLUMN())),"V1",A9),DATA!D2:L872,6,FALSE)),0,VLOOKUP(CONCATENATE(INDIRECT(ADDRESS(2,COLUMN())),"V1",A9),DATA!D2:L872,6,FALSE))</f>
        <v>0</v>
      </c>
      <c r="DD9" s="11">
        <f>IF(ISERROR(VLOOKUP(CONCATENATE(INDIRECT(ADDRESS(2,COLUMN()-1)),"V1",A9),DATA!D2:L872,7,FALSE)),0,VLOOKUP(CONCATENATE(INDIRECT(ADDRESS(2,COLUMN()-1)),"V1",A9),DATA!D2:L872,7,FALSE))</f>
        <v>0</v>
      </c>
      <c r="DE9" s="11">
        <f>IF(ISERROR(VLOOKUP(CONCATENATE(INDIRECT(ADDRESS(2,COLUMN()-2)),"V1",A9),DATA!D2:L872,8,FALSE)),0,VLOOKUP(CONCATENATE(INDIRECT(ADDRESS(2,COLUMN()-2)),"V1",A9),DATA!D2:L872,8,FALSE))</f>
        <v>0</v>
      </c>
      <c r="DF9" s="11">
        <f>IF(ISERROR(VLOOKUP(CONCATENATE(INDIRECT(ADDRESS(2,COLUMN())),"V1",A9),DATA!D2:L872,6,FALSE)),0,VLOOKUP(CONCATENATE(INDIRECT(ADDRESS(2,COLUMN())),"V1",A9),DATA!D2:L872,6,FALSE))</f>
        <v>0</v>
      </c>
      <c r="DG9" s="11">
        <f>IF(ISERROR(VLOOKUP(CONCATENATE(INDIRECT(ADDRESS(2,COLUMN()-1)),"V1",A9),DATA!D2:L872,7,FALSE)),0,VLOOKUP(CONCATENATE(INDIRECT(ADDRESS(2,COLUMN()-1)),"V1",A9),DATA!D2:L872,7,FALSE))</f>
        <v>0</v>
      </c>
      <c r="DH9" s="11">
        <f>IF(ISERROR(VLOOKUP(CONCATENATE(INDIRECT(ADDRESS(2,COLUMN()-2)),"V1",A9),DATA!D2:L872,8,FALSE)),0,VLOOKUP(CONCATENATE(INDIRECT(ADDRESS(2,COLUMN()-2)),"V1",A9),DATA!D2:L872,8,FALSE))</f>
        <v>0</v>
      </c>
      <c r="DI9" s="11">
        <f>IF(ISERROR(VLOOKUP(CONCATENATE(INDIRECT(ADDRESS(2,COLUMN())),"V1",A9),DATA!D2:L872,6,FALSE)),0,VLOOKUP(CONCATENATE(INDIRECT(ADDRESS(2,COLUMN())),"V1",A9),DATA!D2:L872,6,FALSE))</f>
        <v>0</v>
      </c>
      <c r="DJ9" s="11">
        <f>IF(ISERROR(VLOOKUP(CONCATENATE(INDIRECT(ADDRESS(2,COLUMN()-1)),"V1",A9),DATA!D2:L872,7,FALSE)),0,VLOOKUP(CONCATENATE(INDIRECT(ADDRESS(2,COLUMN()-1)),"V1",A9),DATA!D2:L872,7,FALSE))</f>
        <v>0</v>
      </c>
      <c r="DK9" s="11">
        <f>IF(ISERROR(VLOOKUP(CONCATENATE(INDIRECT(ADDRESS(2,COLUMN()-2)),"V1",A9),DATA!D2:L872,8,FALSE)),0,VLOOKUP(CONCATENATE(INDIRECT(ADDRESS(2,COLUMN()-2)),"V1",A9),DATA!D2:L872,8,FALSE))</f>
        <v>0</v>
      </c>
      <c r="DL9" s="11">
        <f>IF(ISERROR(VLOOKUP(CONCATENATE(INDIRECT(ADDRESS(2,COLUMN())),"V1",A9),DATA!D2:L872,6,FALSE)),0,VLOOKUP(CONCATENATE(INDIRECT(ADDRESS(2,COLUMN())),"V1",A9),DATA!D2:L872,6,FALSE))</f>
        <v>0</v>
      </c>
      <c r="DM9" s="11">
        <f>IF(ISERROR(VLOOKUP(CONCATENATE(INDIRECT(ADDRESS(2,COLUMN()-1)),"V1",A9),DATA!D2:L872,7,FALSE)),0,VLOOKUP(CONCATENATE(INDIRECT(ADDRESS(2,COLUMN()-1)),"V1",A9),DATA!D2:L872,7,FALSE))</f>
        <v>0</v>
      </c>
      <c r="DN9" s="11">
        <f>IF(ISERROR(VLOOKUP(CONCATENATE(INDIRECT(ADDRESS(2,COLUMN()-2)),"V1",A9),DATA!D2:L872,8,FALSE)),0,VLOOKUP(CONCATENATE(INDIRECT(ADDRESS(2,COLUMN()-2)),"V1",A9),DATA!D2:L872,8,FALSE))</f>
        <v>0</v>
      </c>
      <c r="DO9" s="11">
        <f>IF(ISERROR(VLOOKUP(CONCATENATE(INDIRECT(ADDRESS(2,COLUMN())),"V1",A9),DATA!D2:L872,6,FALSE)),0,VLOOKUP(CONCATENATE(INDIRECT(ADDRESS(2,COLUMN())),"V1",A9),DATA!D2:L872,6,FALSE))</f>
        <v>0</v>
      </c>
      <c r="DP9" s="11">
        <f>IF(ISERROR(VLOOKUP(CONCATENATE(INDIRECT(ADDRESS(2,COLUMN()-1)),"V1",A9),DATA!D2:L872,7,FALSE)),0,VLOOKUP(CONCATENATE(INDIRECT(ADDRESS(2,COLUMN()-1)),"V1",A9),DATA!D2:L872,7,FALSE))</f>
        <v>0</v>
      </c>
      <c r="DQ9" s="11">
        <f>IF(ISERROR(VLOOKUP(CONCATENATE(INDIRECT(ADDRESS(2,COLUMN()-2)),"V1",A9),DATA!D2:L872,8,FALSE)),0,VLOOKUP(CONCATENATE(INDIRECT(ADDRESS(2,COLUMN()-2)),"V1",A9),DATA!D2:L872,8,FALSE))</f>
        <v>0</v>
      </c>
      <c r="DR9" s="11">
        <f>IF(ISERROR(VLOOKUP(CONCATENATE(INDIRECT(ADDRESS(2,COLUMN())),"V1",A9),DATA!D2:L872,6,FALSE)),0,VLOOKUP(CONCATENATE(INDIRECT(ADDRESS(2,COLUMN())),"V1",A9),DATA!D2:L872,6,FALSE))</f>
        <v>0</v>
      </c>
      <c r="DS9" s="11">
        <f>IF(ISERROR(VLOOKUP(CONCATENATE(INDIRECT(ADDRESS(2,COLUMN()-1)),"V1",A9),DATA!D2:L872,7,FALSE)),0,VLOOKUP(CONCATENATE(INDIRECT(ADDRESS(2,COLUMN()-1)),"V1",A9),DATA!D2:L872,7,FALSE))</f>
        <v>0</v>
      </c>
      <c r="DT9" s="11">
        <f>IF(ISERROR(VLOOKUP(CONCATENATE(INDIRECT(ADDRESS(2,COLUMN()-2)),"V1",A9),DATA!D2:L872,8,FALSE)),0,VLOOKUP(CONCATENATE(INDIRECT(ADDRESS(2,COLUMN()-2)),"V1",A9),DATA!D2:L872,8,FALSE))</f>
        <v>0</v>
      </c>
      <c r="DU9" s="11">
        <f>IF(ISERROR(VLOOKUP(CONCATENATE(INDIRECT(ADDRESS(2,COLUMN())),"V1",A9),DATA!D2:L872,6,FALSE)),0,VLOOKUP(CONCATENATE(INDIRECT(ADDRESS(2,COLUMN())),"V1",A9),DATA!D2:L872,6,FALSE))</f>
        <v>0</v>
      </c>
      <c r="DV9" s="11">
        <f>IF(ISERROR(VLOOKUP(CONCATENATE(INDIRECT(ADDRESS(2,COLUMN()-1)),"V1",A9),DATA!D2:L872,7,FALSE)),0,VLOOKUP(CONCATENATE(INDIRECT(ADDRESS(2,COLUMN()-1)),"V1",A9),DATA!D2:L872,7,FALSE))</f>
        <v>0</v>
      </c>
      <c r="DW9" s="11">
        <f>IF(ISERROR(VLOOKUP(CONCATENATE(INDIRECT(ADDRESS(2,COLUMN()-2)),"V1",A9),DATA!D2:L872,8,FALSE)),0,VLOOKUP(CONCATENATE(INDIRECT(ADDRESS(2,COLUMN()-2)),"V1",A9),DATA!D2:L872,8,FALSE))</f>
        <v>0</v>
      </c>
      <c r="DX9" s="62">
        <f>SUM(B9:INDIRECT(ADDRESS(9,127)))</f>
        <v>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</row>
    <row r="10" ht="15.75">
      <c r="A10" s="95" t="s">
        <v>83</v>
      </c>
      <c r="B10" s="11">
        <f>IF(ISERROR(VLOOKUP(CONCATENATE(INDIRECT(ADDRESS(2,COLUMN())),"V1",A10),DATA!D2:L872,6,FALSE)),0,VLOOKUP(CONCATENATE(INDIRECT(ADDRESS(2,COLUMN())),"V1",A10),DATA!D2:L872,6,FALSE))</f>
        <v>0</v>
      </c>
      <c r="C10" s="11">
        <f>IF(ISERROR(VLOOKUP(CONCATENATE(INDIRECT(ADDRESS(2,COLUMN()-1)),"V1",A10),DATA!D2:L872,7,FALSE)),0,VLOOKUP(CONCATENATE(INDIRECT(ADDRESS(2,COLUMN()-1)),"V1",A10),DATA!D2:L872,7,FALSE))</f>
        <v>0</v>
      </c>
      <c r="D10" s="11">
        <f>IF(ISERROR(VLOOKUP(CONCATENATE(INDIRECT(ADDRESS(2,COLUMN()-2)),"V1",A10),DATA!D2:L872,8,FALSE)),0,VLOOKUP(CONCATENATE(INDIRECT(ADDRESS(2,COLUMN()-2)),"V1",A10),DATA!D2:L872,8,FALSE))</f>
        <v>0</v>
      </c>
      <c r="E10" s="11">
        <f>IF(ISERROR(VLOOKUP(CONCATENATE(INDIRECT(ADDRESS(2,COLUMN())),"V1",A10),DATA!D2:L872,6,FALSE)),0,VLOOKUP(CONCATENATE(INDIRECT(ADDRESS(2,COLUMN())),"V1",A10),DATA!D2:L872,6,FALSE))</f>
        <v>0</v>
      </c>
      <c r="F10" s="11">
        <f>IF(ISERROR(VLOOKUP(CONCATENATE(INDIRECT(ADDRESS(2,COLUMN()-1)),"V1",A10),DATA!D2:L872,7,FALSE)),0,VLOOKUP(CONCATENATE(INDIRECT(ADDRESS(2,COLUMN()-1)),"V1",A10),DATA!D2:L872,7,FALSE))</f>
        <v>0</v>
      </c>
      <c r="G10" s="11">
        <f>IF(ISERROR(VLOOKUP(CONCATENATE(INDIRECT(ADDRESS(2,COLUMN()-2)),"V1",A10),DATA!D2:L872,8,FALSE)),0,VLOOKUP(CONCATENATE(INDIRECT(ADDRESS(2,COLUMN()-2)),"V1",A10),DATA!D2:L872,8,FALSE))</f>
        <v>0</v>
      </c>
      <c r="H10" s="11">
        <f>IF(ISERROR(VLOOKUP(CONCATENATE(INDIRECT(ADDRESS(2,COLUMN())),"V1",A10),DATA!D2:L872,6,FALSE)),0,VLOOKUP(CONCATENATE(INDIRECT(ADDRESS(2,COLUMN())),"V1",A10),DATA!D2:L872,6,FALSE))</f>
        <v>0</v>
      </c>
      <c r="I10" s="11">
        <f>IF(ISERROR(VLOOKUP(CONCATENATE(INDIRECT(ADDRESS(2,COLUMN()-1)),"V1",A10),DATA!D2:L872,7,FALSE)),0,VLOOKUP(CONCATENATE(INDIRECT(ADDRESS(2,COLUMN()-1)),"V1",A10),DATA!D2:L872,7,FALSE))</f>
        <v>0</v>
      </c>
      <c r="J10" s="11">
        <f>IF(ISERROR(VLOOKUP(CONCATENATE(INDIRECT(ADDRESS(2,COLUMN()-2)),"V1",A10),DATA!D2:L872,8,FALSE)),0,VLOOKUP(CONCATENATE(INDIRECT(ADDRESS(2,COLUMN()-2)),"V1",A10),DATA!D2:L872,8,FALSE))</f>
        <v>0</v>
      </c>
      <c r="K10" s="11">
        <f>IF(ISERROR(VLOOKUP(CONCATENATE(INDIRECT(ADDRESS(2,COLUMN())),"V1",A10),DATA!D2:L872,6,FALSE)),0,VLOOKUP(CONCATENATE(INDIRECT(ADDRESS(2,COLUMN())),"V1",A10),DATA!D2:L872,6,FALSE))</f>
        <v>0</v>
      </c>
      <c r="L10" s="11">
        <f>IF(ISERROR(VLOOKUP(CONCATENATE(INDIRECT(ADDRESS(2,COLUMN()-1)),"V1",A10),DATA!D2:L872,7,FALSE)),0,VLOOKUP(CONCATENATE(INDIRECT(ADDRESS(2,COLUMN()-1)),"V1",A10),DATA!D2:L872,7,FALSE))</f>
        <v>0</v>
      </c>
      <c r="M10" s="11">
        <f>IF(ISERROR(VLOOKUP(CONCATENATE(INDIRECT(ADDRESS(2,COLUMN()-2)),"V1",A10),DATA!D2:L872,8,FALSE)),0,VLOOKUP(CONCATENATE(INDIRECT(ADDRESS(2,COLUMN()-2)),"V1",A10),DATA!D2:L872,8,FALSE))</f>
        <v>0</v>
      </c>
      <c r="N10" s="11">
        <f>IF(ISERROR(VLOOKUP(CONCATENATE(INDIRECT(ADDRESS(2,COLUMN())),"V1",A10),DATA!D2:L872,6,FALSE)),0,VLOOKUP(CONCATENATE(INDIRECT(ADDRESS(2,COLUMN())),"V1",A10),DATA!D2:L872,6,FALSE))</f>
        <v>0</v>
      </c>
      <c r="O10" s="11">
        <f>IF(ISERROR(VLOOKUP(CONCATENATE(INDIRECT(ADDRESS(2,COLUMN()-1)),"V1",A10),DATA!D2:L872,7,FALSE)),0,VLOOKUP(CONCATENATE(INDIRECT(ADDRESS(2,COLUMN()-1)),"V1",A10),DATA!D2:L872,7,FALSE))</f>
        <v>0</v>
      </c>
      <c r="P10" s="11">
        <f>IF(ISERROR(VLOOKUP(CONCATENATE(INDIRECT(ADDRESS(2,COLUMN()-2)),"V1",A10),DATA!D2:L872,8,FALSE)),0,VLOOKUP(CONCATENATE(INDIRECT(ADDRESS(2,COLUMN()-2)),"V1",A10),DATA!D2:L872,8,FALSE))</f>
        <v>0</v>
      </c>
      <c r="Q10" s="11">
        <f>IF(ISERROR(VLOOKUP(CONCATENATE(INDIRECT(ADDRESS(2,COLUMN())),"V1",A10),DATA!D2:L872,6,FALSE)),0,VLOOKUP(CONCATENATE(INDIRECT(ADDRESS(2,COLUMN())),"V1",A10),DATA!D2:L872,6,FALSE))</f>
        <v>0</v>
      </c>
      <c r="R10" s="11">
        <f>IF(ISERROR(VLOOKUP(CONCATENATE(INDIRECT(ADDRESS(2,COLUMN()-1)),"V1",A10),DATA!D2:L872,7,FALSE)),0,VLOOKUP(CONCATENATE(INDIRECT(ADDRESS(2,COLUMN()-1)),"V1",A10),DATA!D2:L872,7,FALSE))</f>
        <v>0</v>
      </c>
      <c r="S10" s="11">
        <f>IF(ISERROR(VLOOKUP(CONCATENATE(INDIRECT(ADDRESS(2,COLUMN()-2)),"V1",A10),DATA!D2:L872,8,FALSE)),0,VLOOKUP(CONCATENATE(INDIRECT(ADDRESS(2,COLUMN()-2)),"V1",A10),DATA!D2:L872,8,FALSE))</f>
        <v>0</v>
      </c>
      <c r="T10" s="11">
        <f>IF(ISERROR(VLOOKUP(CONCATENATE(INDIRECT(ADDRESS(2,COLUMN())),"V1",A10),DATA!D2:L872,6,FALSE)),0,VLOOKUP(CONCATENATE(INDIRECT(ADDRESS(2,COLUMN())),"V1",A10),DATA!D2:L872,6,FALSE))</f>
        <v>0</v>
      </c>
      <c r="U10" s="11">
        <f>IF(ISERROR(VLOOKUP(CONCATENATE(INDIRECT(ADDRESS(2,COLUMN()-1)),"V1",A10),DATA!D2:L872,7,FALSE)),0,VLOOKUP(CONCATENATE(INDIRECT(ADDRESS(2,COLUMN()-1)),"V1",A10),DATA!D2:L872,7,FALSE))</f>
        <v>0</v>
      </c>
      <c r="V10" s="11">
        <f>IF(ISERROR(VLOOKUP(CONCATENATE(INDIRECT(ADDRESS(2,COLUMN()-2)),"V1",A10),DATA!D2:L872,8,FALSE)),0,VLOOKUP(CONCATENATE(INDIRECT(ADDRESS(2,COLUMN()-2)),"V1",A10),DATA!D2:L872,8,FALSE))</f>
        <v>0</v>
      </c>
      <c r="W10" s="11">
        <f>IF(ISERROR(VLOOKUP(CONCATENATE(INDIRECT(ADDRESS(2,COLUMN())),"V1",A10),DATA!D2:L872,6,FALSE)),0,VLOOKUP(CONCATENATE(INDIRECT(ADDRESS(2,COLUMN())),"V1",A10),DATA!D2:L872,6,FALSE))</f>
        <v>0</v>
      </c>
      <c r="X10" s="11">
        <f>IF(ISERROR(VLOOKUP(CONCATENATE(INDIRECT(ADDRESS(2,COLUMN()-1)),"V1",A10),DATA!D2:L872,7,FALSE)),0,VLOOKUP(CONCATENATE(INDIRECT(ADDRESS(2,COLUMN()-1)),"V1",A10),DATA!D2:L872,7,FALSE))</f>
        <v>0</v>
      </c>
      <c r="Y10" s="11">
        <f>IF(ISERROR(VLOOKUP(CONCATENATE(INDIRECT(ADDRESS(2,COLUMN()-2)),"V1",A10),DATA!D2:L872,8,FALSE)),0,VLOOKUP(CONCATENATE(INDIRECT(ADDRESS(2,COLUMN()-2)),"V1",A10),DATA!D2:L872,8,FALSE))</f>
        <v>0</v>
      </c>
      <c r="Z10" s="11">
        <f>IF(ISERROR(VLOOKUP(CONCATENATE(INDIRECT(ADDRESS(2,COLUMN())),"V1",A10),DATA!D2:L872,6,FALSE)),0,VLOOKUP(CONCATENATE(INDIRECT(ADDRESS(2,COLUMN())),"V1",A10),DATA!D2:L872,6,FALSE))</f>
        <v>0</v>
      </c>
      <c r="AA10" s="11">
        <f>IF(ISERROR(VLOOKUP(CONCATENATE(INDIRECT(ADDRESS(2,COLUMN()-1)),"V1",A10),DATA!D2:L872,7,FALSE)),0,VLOOKUP(CONCATENATE(INDIRECT(ADDRESS(2,COLUMN()-1)),"V1",A10),DATA!D2:L872,7,FALSE))</f>
        <v>0</v>
      </c>
      <c r="AB10" s="11">
        <f>IF(ISERROR(VLOOKUP(CONCATENATE(INDIRECT(ADDRESS(2,COLUMN()-2)),"V1",A10),DATA!D2:L872,8,FALSE)),0,VLOOKUP(CONCATENATE(INDIRECT(ADDRESS(2,COLUMN()-2)),"V1",A10),DATA!D2:L872,8,FALSE))</f>
        <v>0</v>
      </c>
      <c r="AC10" s="11">
        <f>IF(ISERROR(VLOOKUP(CONCATENATE(INDIRECT(ADDRESS(2,COLUMN())),"V1",A10),DATA!D2:L872,6,FALSE)),0,VLOOKUP(CONCATENATE(INDIRECT(ADDRESS(2,COLUMN())),"V1",A10),DATA!D2:L872,6,FALSE))</f>
        <v>0</v>
      </c>
      <c r="AD10" s="11">
        <f>IF(ISERROR(VLOOKUP(CONCATENATE(INDIRECT(ADDRESS(2,COLUMN()-1)),"V1",A10),DATA!D2:L872,7,FALSE)),0,VLOOKUP(CONCATENATE(INDIRECT(ADDRESS(2,COLUMN()-1)),"V1",A10),DATA!D2:L872,7,FALSE))</f>
        <v>0</v>
      </c>
      <c r="AE10" s="11">
        <f>IF(ISERROR(VLOOKUP(CONCATENATE(INDIRECT(ADDRESS(2,COLUMN()-2)),"V1",A10),DATA!D2:L872,8,FALSE)),0,VLOOKUP(CONCATENATE(INDIRECT(ADDRESS(2,COLUMN()-2)),"V1",A10),DATA!D2:L872,8,FALSE))</f>
        <v>0</v>
      </c>
      <c r="AF10" s="11">
        <f>IF(ISERROR(VLOOKUP(CONCATENATE(INDIRECT(ADDRESS(2,COLUMN())),"V1",A10),DATA!D2:L872,6,FALSE)),0,VLOOKUP(CONCATENATE(INDIRECT(ADDRESS(2,COLUMN())),"V1",A10),DATA!D2:L872,6,FALSE))</f>
        <v>0</v>
      </c>
      <c r="AG10" s="11">
        <f>IF(ISERROR(VLOOKUP(CONCATENATE(INDIRECT(ADDRESS(2,COLUMN()-1)),"V1",A10),DATA!D2:L872,7,FALSE)),0,VLOOKUP(CONCATENATE(INDIRECT(ADDRESS(2,COLUMN()-1)),"V1",A10),DATA!D2:L872,7,FALSE))</f>
        <v>0</v>
      </c>
      <c r="AH10" s="11">
        <f>IF(ISERROR(VLOOKUP(CONCATENATE(INDIRECT(ADDRESS(2,COLUMN()-2)),"V1",A10),DATA!D2:L872,8,FALSE)),0,VLOOKUP(CONCATENATE(INDIRECT(ADDRESS(2,COLUMN()-2)),"V1",A10),DATA!D2:L872,8,FALSE))</f>
        <v>0</v>
      </c>
      <c r="AI10" s="11">
        <f>IF(ISERROR(VLOOKUP(CONCATENATE(INDIRECT(ADDRESS(2,COLUMN())),"V1",A10),DATA!D2:L872,6,FALSE)),0,VLOOKUP(CONCATENATE(INDIRECT(ADDRESS(2,COLUMN())),"V1",A10),DATA!D2:L872,6,FALSE))</f>
        <v>0</v>
      </c>
      <c r="AJ10" s="11">
        <f>IF(ISERROR(VLOOKUP(CONCATENATE(INDIRECT(ADDRESS(2,COLUMN()-1)),"V1",A10),DATA!D2:L872,7,FALSE)),0,VLOOKUP(CONCATENATE(INDIRECT(ADDRESS(2,COLUMN()-1)),"V1",A10),DATA!D2:L872,7,FALSE))</f>
        <v>0</v>
      </c>
      <c r="AK10" s="11">
        <f>IF(ISERROR(VLOOKUP(CONCATENATE(INDIRECT(ADDRESS(2,COLUMN()-2)),"V1",A10),DATA!D2:L872,8,FALSE)),0,VLOOKUP(CONCATENATE(INDIRECT(ADDRESS(2,COLUMN()-2)),"V1",A10),DATA!D2:L872,8,FALSE))</f>
        <v>0</v>
      </c>
      <c r="AL10" s="11">
        <f>IF(ISERROR(VLOOKUP(CONCATENATE(INDIRECT(ADDRESS(2,COLUMN())),"V1",A10),DATA!D2:L872,6,FALSE)),0,VLOOKUP(CONCATENATE(INDIRECT(ADDRESS(2,COLUMN())),"V1",A10),DATA!D2:L872,6,FALSE))</f>
        <v>0</v>
      </c>
      <c r="AM10" s="11">
        <f>IF(ISERROR(VLOOKUP(CONCATENATE(INDIRECT(ADDRESS(2,COLUMN()-1)),"V1",A10),DATA!D2:L872,7,FALSE)),0,VLOOKUP(CONCATENATE(INDIRECT(ADDRESS(2,COLUMN()-1)),"V1",A10),DATA!D2:L872,7,FALSE))</f>
        <v>0</v>
      </c>
      <c r="AN10" s="11">
        <f>IF(ISERROR(VLOOKUP(CONCATENATE(INDIRECT(ADDRESS(2,COLUMN()-2)),"V1",A10),DATA!D2:L872,8,FALSE)),0,VLOOKUP(CONCATENATE(INDIRECT(ADDRESS(2,COLUMN()-2)),"V1",A10),DATA!D2:L872,8,FALSE))</f>
        <v>0</v>
      </c>
      <c r="AO10" s="11">
        <f>IF(ISERROR(VLOOKUP(CONCATENATE(INDIRECT(ADDRESS(2,COLUMN())),"V1",A10),DATA!D2:L872,6,FALSE)),0,VLOOKUP(CONCATENATE(INDIRECT(ADDRESS(2,COLUMN())),"V1",A10),DATA!D2:L872,6,FALSE))</f>
        <v>0</v>
      </c>
      <c r="AP10" s="11">
        <f>IF(ISERROR(VLOOKUP(CONCATENATE(INDIRECT(ADDRESS(2,COLUMN()-1)),"V1",A10),DATA!D2:L872,7,FALSE)),0,VLOOKUP(CONCATENATE(INDIRECT(ADDRESS(2,COLUMN()-1)),"V1",A10),DATA!D2:L872,7,FALSE))</f>
        <v>0</v>
      </c>
      <c r="AQ10" s="11">
        <f>IF(ISERROR(VLOOKUP(CONCATENATE(INDIRECT(ADDRESS(2,COLUMN()-2)),"V1",A10),DATA!D2:L872,8,FALSE)),0,VLOOKUP(CONCATENATE(INDIRECT(ADDRESS(2,COLUMN()-2)),"V1",A10),DATA!D2:L872,8,FALSE))</f>
        <v>0</v>
      </c>
      <c r="AR10" s="11">
        <f>IF(ISERROR(VLOOKUP(CONCATENATE(INDIRECT(ADDRESS(2,COLUMN())),"V1",A10),DATA!D2:L872,6,FALSE)),0,VLOOKUP(CONCATENATE(INDIRECT(ADDRESS(2,COLUMN())),"V1",A10),DATA!D2:L872,6,FALSE))</f>
        <v>0</v>
      </c>
      <c r="AS10" s="11">
        <f>IF(ISERROR(VLOOKUP(CONCATENATE(INDIRECT(ADDRESS(2,COLUMN()-1)),"V1",A10),DATA!D2:L872,7,FALSE)),0,VLOOKUP(CONCATENATE(INDIRECT(ADDRESS(2,COLUMN()-1)),"V1",A10),DATA!D2:L872,7,FALSE))</f>
        <v>0</v>
      </c>
      <c r="AT10" s="11">
        <f>IF(ISERROR(VLOOKUP(CONCATENATE(INDIRECT(ADDRESS(2,COLUMN()-2)),"V1",A10),DATA!D2:L872,8,FALSE)),0,VLOOKUP(CONCATENATE(INDIRECT(ADDRESS(2,COLUMN()-2)),"V1",A10),DATA!D2:L872,8,FALSE))</f>
        <v>0</v>
      </c>
      <c r="AU10" s="11">
        <f>IF(ISERROR(VLOOKUP(CONCATENATE(INDIRECT(ADDRESS(2,COLUMN())),"V1",A10),DATA!D2:L872,6,FALSE)),0,VLOOKUP(CONCATENATE(INDIRECT(ADDRESS(2,COLUMN())),"V1",A10),DATA!D2:L872,6,FALSE))</f>
        <v>1</v>
      </c>
      <c r="AV10" s="11">
        <f>IF(ISERROR(VLOOKUP(CONCATENATE(INDIRECT(ADDRESS(2,COLUMN()-1)),"V1",A10),DATA!D2:L872,7,FALSE)),0,VLOOKUP(CONCATENATE(INDIRECT(ADDRESS(2,COLUMN()-1)),"V1",A10),DATA!D2:L872,7,FALSE))</f>
        <v>0</v>
      </c>
      <c r="AW10" s="11">
        <f>IF(ISERROR(VLOOKUP(CONCATENATE(INDIRECT(ADDRESS(2,COLUMN()-2)),"V1",A10),DATA!D2:L872,8,FALSE)),0,VLOOKUP(CONCATENATE(INDIRECT(ADDRESS(2,COLUMN()-2)),"V1",A10),DATA!D2:L872,8,FALSE))</f>
        <v>0</v>
      </c>
      <c r="AX10" s="11">
        <f>IF(ISERROR(VLOOKUP(CONCATENATE(INDIRECT(ADDRESS(2,COLUMN())),"V1",A10),DATA!D2:L872,6,FALSE)),0,VLOOKUP(CONCATENATE(INDIRECT(ADDRESS(2,COLUMN())),"V1",A10),DATA!D2:L872,6,FALSE))</f>
        <v>0</v>
      </c>
      <c r="AY10" s="11">
        <f>IF(ISERROR(VLOOKUP(CONCATENATE(INDIRECT(ADDRESS(2,COLUMN()-1)),"V1",A10),DATA!D2:L872,7,FALSE)),0,VLOOKUP(CONCATENATE(INDIRECT(ADDRESS(2,COLUMN()-1)),"V1",A10),DATA!D2:L872,7,FALSE))</f>
        <v>0</v>
      </c>
      <c r="AZ10" s="11">
        <f>IF(ISERROR(VLOOKUP(CONCATENATE(INDIRECT(ADDRESS(2,COLUMN()-2)),"V1",A10),DATA!D2:L872,8,FALSE)),0,VLOOKUP(CONCATENATE(INDIRECT(ADDRESS(2,COLUMN()-2)),"V1",A10),DATA!D2:L872,8,FALSE))</f>
        <v>0</v>
      </c>
      <c r="BA10" s="11">
        <f>IF(ISERROR(VLOOKUP(CONCATENATE(INDIRECT(ADDRESS(2,COLUMN())),"V1",A10),DATA!D2:L872,6,FALSE)),0,VLOOKUP(CONCATENATE(INDIRECT(ADDRESS(2,COLUMN())),"V1",A10),DATA!D2:L872,6,FALSE))</f>
        <v>0</v>
      </c>
      <c r="BB10" s="11">
        <f>IF(ISERROR(VLOOKUP(CONCATENATE(INDIRECT(ADDRESS(2,COLUMN()-1)),"V1",A10),DATA!D2:L872,7,FALSE)),0,VLOOKUP(CONCATENATE(INDIRECT(ADDRESS(2,COLUMN()-1)),"V1",A10),DATA!D2:L872,7,FALSE))</f>
        <v>0</v>
      </c>
      <c r="BC10" s="11">
        <f>IF(ISERROR(VLOOKUP(CONCATENATE(INDIRECT(ADDRESS(2,COLUMN()-2)),"V1",A10),DATA!D2:L872,8,FALSE)),0,VLOOKUP(CONCATENATE(INDIRECT(ADDRESS(2,COLUMN()-2)),"V1",A10),DATA!D2:L872,8,FALSE))</f>
        <v>0</v>
      </c>
      <c r="BD10" s="11">
        <f>IF(ISERROR(VLOOKUP(CONCATENATE(INDIRECT(ADDRESS(2,COLUMN())),"V1",A10),DATA!D2:L872,6,FALSE)),0,VLOOKUP(CONCATENATE(INDIRECT(ADDRESS(2,COLUMN())),"V1",A10),DATA!D2:L872,6,FALSE))</f>
        <v>0</v>
      </c>
      <c r="BE10" s="11">
        <f>IF(ISERROR(VLOOKUP(CONCATENATE(INDIRECT(ADDRESS(2,COLUMN()-1)),"V1",A10),DATA!D2:L872,7,FALSE)),0,VLOOKUP(CONCATENATE(INDIRECT(ADDRESS(2,COLUMN()-1)),"V1",A10),DATA!D2:L872,7,FALSE))</f>
        <v>0</v>
      </c>
      <c r="BF10" s="11">
        <f>IF(ISERROR(VLOOKUP(CONCATENATE(INDIRECT(ADDRESS(2,COLUMN()-2)),"V1",A10),DATA!D2:L872,8,FALSE)),0,VLOOKUP(CONCATENATE(INDIRECT(ADDRESS(2,COLUMN()-2)),"V1",A10),DATA!D2:L872,8,FALSE))</f>
        <v>0</v>
      </c>
      <c r="BG10" s="11">
        <f>IF(ISERROR(VLOOKUP(CONCATENATE(INDIRECT(ADDRESS(2,COLUMN())),"V1",A10),DATA!D2:L872,6,FALSE)),0,VLOOKUP(CONCATENATE(INDIRECT(ADDRESS(2,COLUMN())),"V1",A10),DATA!D2:L872,6,FALSE))</f>
        <v>0</v>
      </c>
      <c r="BH10" s="11">
        <f>IF(ISERROR(VLOOKUP(CONCATENATE(INDIRECT(ADDRESS(2,COLUMN()-1)),"V1",A10),DATA!D2:L872,7,FALSE)),0,VLOOKUP(CONCATENATE(INDIRECT(ADDRESS(2,COLUMN()-1)),"V1",A10),DATA!D2:L872,7,FALSE))</f>
        <v>0</v>
      </c>
      <c r="BI10" s="11">
        <f>IF(ISERROR(VLOOKUP(CONCATENATE(INDIRECT(ADDRESS(2,COLUMN()-2)),"V1",A10),DATA!D2:L872,8,FALSE)),0,VLOOKUP(CONCATENATE(INDIRECT(ADDRESS(2,COLUMN()-2)),"V1",A10),DATA!D2:L872,8,FALSE))</f>
        <v>0</v>
      </c>
      <c r="BJ10" s="11">
        <f>IF(ISERROR(VLOOKUP(CONCATENATE(INDIRECT(ADDRESS(2,COLUMN())),"V1",A10),DATA!D2:L872,6,FALSE)),0,VLOOKUP(CONCATENATE(INDIRECT(ADDRESS(2,COLUMN())),"V1",A10),DATA!D2:L872,6,FALSE))</f>
        <v>0</v>
      </c>
      <c r="BK10" s="11">
        <f>IF(ISERROR(VLOOKUP(CONCATENATE(INDIRECT(ADDRESS(2,COLUMN()-1)),"V1",A10),DATA!D2:L872,7,FALSE)),0,VLOOKUP(CONCATENATE(INDIRECT(ADDRESS(2,COLUMN()-1)),"V1",A10),DATA!D2:L872,7,FALSE))</f>
        <v>0</v>
      </c>
      <c r="BL10" s="11">
        <f>IF(ISERROR(VLOOKUP(CONCATENATE(INDIRECT(ADDRESS(2,COLUMN()-2)),"V1",A10),DATA!D2:L872,8,FALSE)),0,VLOOKUP(CONCATENATE(INDIRECT(ADDRESS(2,COLUMN()-2)),"V1",A10),DATA!D2:L872,8,FALSE))</f>
        <v>0</v>
      </c>
      <c r="BM10" s="11">
        <f>IF(ISERROR(VLOOKUP(CONCATENATE(INDIRECT(ADDRESS(2,COLUMN())),"V1",A10),DATA!D2:L872,6,FALSE)),0,VLOOKUP(CONCATENATE(INDIRECT(ADDRESS(2,COLUMN())),"V1",A10),DATA!D2:L872,6,FALSE))</f>
        <v>0</v>
      </c>
      <c r="BN10" s="11">
        <f>IF(ISERROR(VLOOKUP(CONCATENATE(INDIRECT(ADDRESS(2,COLUMN()-1)),"V1",A10),DATA!D2:L872,7,FALSE)),0,VLOOKUP(CONCATENATE(INDIRECT(ADDRESS(2,COLUMN()-1)),"V1",A10),DATA!D2:L872,7,FALSE))</f>
        <v>0</v>
      </c>
      <c r="BO10" s="11">
        <f>IF(ISERROR(VLOOKUP(CONCATENATE(INDIRECT(ADDRESS(2,COLUMN()-2)),"V1",A10),DATA!D2:L872,8,FALSE)),0,VLOOKUP(CONCATENATE(INDIRECT(ADDRESS(2,COLUMN()-2)),"V1",A10),DATA!D2:L872,8,FALSE))</f>
        <v>0</v>
      </c>
      <c r="BP10" s="11">
        <f>IF(ISERROR(VLOOKUP(CONCATENATE(INDIRECT(ADDRESS(2,COLUMN())),"V1",A10),DATA!D2:L872,6,FALSE)),0,VLOOKUP(CONCATENATE(INDIRECT(ADDRESS(2,COLUMN())),"V1",A10),DATA!D2:L872,6,FALSE))</f>
        <v>0</v>
      </c>
      <c r="BQ10" s="11">
        <f>IF(ISERROR(VLOOKUP(CONCATENATE(INDIRECT(ADDRESS(2,COLUMN()-1)),"V1",A10),DATA!D2:L872,7,FALSE)),0,VLOOKUP(CONCATENATE(INDIRECT(ADDRESS(2,COLUMN()-1)),"V1",A10),DATA!D2:L872,7,FALSE))</f>
        <v>0</v>
      </c>
      <c r="BR10" s="11">
        <f>IF(ISERROR(VLOOKUP(CONCATENATE(INDIRECT(ADDRESS(2,COLUMN()-2)),"V1",A10),DATA!D2:L872,8,FALSE)),0,VLOOKUP(CONCATENATE(INDIRECT(ADDRESS(2,COLUMN()-2)),"V1",A10),DATA!D2:L872,8,FALSE))</f>
        <v>0</v>
      </c>
      <c r="BS10" s="11">
        <f>IF(ISERROR(VLOOKUP(CONCATENATE(INDIRECT(ADDRESS(2,COLUMN())),"V1",A10),DATA!D2:L872,6,FALSE)),0,VLOOKUP(CONCATENATE(INDIRECT(ADDRESS(2,COLUMN())),"V1",A10),DATA!D2:L872,6,FALSE))</f>
        <v>0</v>
      </c>
      <c r="BT10" s="11">
        <f>IF(ISERROR(VLOOKUP(CONCATENATE(INDIRECT(ADDRESS(2,COLUMN()-1)),"V1",A10),DATA!D2:L872,7,FALSE)),0,VLOOKUP(CONCATENATE(INDIRECT(ADDRESS(2,COLUMN()-1)),"V1",A10),DATA!D2:L872,7,FALSE))</f>
        <v>0</v>
      </c>
      <c r="BU10" s="11">
        <f>IF(ISERROR(VLOOKUP(CONCATENATE(INDIRECT(ADDRESS(2,COLUMN()-2)),"V1",A10),DATA!D2:L872,8,FALSE)),0,VLOOKUP(CONCATENATE(INDIRECT(ADDRESS(2,COLUMN()-2)),"V1",A10),DATA!D2:L872,8,FALSE))</f>
        <v>0</v>
      </c>
      <c r="BV10" s="11">
        <f>IF(ISERROR(VLOOKUP(CONCATENATE(INDIRECT(ADDRESS(2,COLUMN())),"V1",A10),DATA!D2:L872,6,FALSE)),0,VLOOKUP(CONCATENATE(INDIRECT(ADDRESS(2,COLUMN())),"V1",A10),DATA!D2:L872,6,FALSE))</f>
        <v>0</v>
      </c>
      <c r="BW10" s="11">
        <f>IF(ISERROR(VLOOKUP(CONCATENATE(INDIRECT(ADDRESS(2,COLUMN()-1)),"V1",A10),DATA!D2:L872,7,FALSE)),0,VLOOKUP(CONCATENATE(INDIRECT(ADDRESS(2,COLUMN()-1)),"V1",A10),DATA!D2:L872,7,FALSE))</f>
        <v>0</v>
      </c>
      <c r="BX10" s="11">
        <f>IF(ISERROR(VLOOKUP(CONCATENATE(INDIRECT(ADDRESS(2,COLUMN()-2)),"V1",A10),DATA!D2:L872,8,FALSE)),0,VLOOKUP(CONCATENATE(INDIRECT(ADDRESS(2,COLUMN()-2)),"V1",A10),DATA!D2:L872,8,FALSE))</f>
        <v>0</v>
      </c>
      <c r="BY10" s="11">
        <f>IF(ISERROR(VLOOKUP(CONCATENATE(INDIRECT(ADDRESS(2,COLUMN())),"V1",A10),DATA!D2:L872,6,FALSE)),0,VLOOKUP(CONCATENATE(INDIRECT(ADDRESS(2,COLUMN())),"V1",A10),DATA!D2:L872,6,FALSE))</f>
        <v>0</v>
      </c>
      <c r="BZ10" s="11">
        <f>IF(ISERROR(VLOOKUP(CONCATENATE(INDIRECT(ADDRESS(2,COLUMN()-1)),"V1",A10),DATA!D2:L872,7,FALSE)),0,VLOOKUP(CONCATENATE(INDIRECT(ADDRESS(2,COLUMN()-1)),"V1",A10),DATA!D2:L872,7,FALSE))</f>
        <v>0</v>
      </c>
      <c r="CA10" s="11">
        <f>IF(ISERROR(VLOOKUP(CONCATENATE(INDIRECT(ADDRESS(2,COLUMN()-2)),"V1",A10),DATA!D2:L872,8,FALSE)),0,VLOOKUP(CONCATENATE(INDIRECT(ADDRESS(2,COLUMN()-2)),"V1",A10),DATA!D2:L872,8,FALSE))</f>
        <v>0</v>
      </c>
      <c r="CB10" s="11">
        <f>IF(ISERROR(VLOOKUP(CONCATENATE(INDIRECT(ADDRESS(2,COLUMN())),"V1",A10),DATA!D2:L872,6,FALSE)),0,VLOOKUP(CONCATENATE(INDIRECT(ADDRESS(2,COLUMN())),"V1",A10),DATA!D2:L872,6,FALSE))</f>
        <v>0</v>
      </c>
      <c r="CC10" s="11">
        <f>IF(ISERROR(VLOOKUP(CONCATENATE(INDIRECT(ADDRESS(2,COLUMN()-1)),"V1",A10),DATA!D2:L872,7,FALSE)),0,VLOOKUP(CONCATENATE(INDIRECT(ADDRESS(2,COLUMN()-1)),"V1",A10),DATA!D2:L872,7,FALSE))</f>
        <v>0</v>
      </c>
      <c r="CD10" s="11">
        <f>IF(ISERROR(VLOOKUP(CONCATENATE(INDIRECT(ADDRESS(2,COLUMN()-2)),"V1",A10),DATA!D2:L872,8,FALSE)),0,VLOOKUP(CONCATENATE(INDIRECT(ADDRESS(2,COLUMN()-2)),"V1",A10),DATA!D2:L872,8,FALSE))</f>
        <v>0</v>
      </c>
      <c r="CE10" s="11">
        <f>IF(ISERROR(VLOOKUP(CONCATENATE(INDIRECT(ADDRESS(2,COLUMN())),"V1",A10),DATA!D2:L872,6,FALSE)),0,VLOOKUP(CONCATENATE(INDIRECT(ADDRESS(2,COLUMN())),"V1",A10),DATA!D2:L872,6,FALSE))</f>
        <v>0</v>
      </c>
      <c r="CF10" s="11">
        <f>IF(ISERROR(VLOOKUP(CONCATENATE(INDIRECT(ADDRESS(2,COLUMN()-1)),"V1",A10),DATA!D2:L872,7,FALSE)),0,VLOOKUP(CONCATENATE(INDIRECT(ADDRESS(2,COLUMN()-1)),"V1",A10),DATA!D2:L872,7,FALSE))</f>
        <v>0</v>
      </c>
      <c r="CG10" s="11">
        <f>IF(ISERROR(VLOOKUP(CONCATENATE(INDIRECT(ADDRESS(2,COLUMN()-2)),"V1",A10),DATA!D2:L872,8,FALSE)),0,VLOOKUP(CONCATENATE(INDIRECT(ADDRESS(2,COLUMN()-2)),"V1",A10),DATA!D2:L872,8,FALSE))</f>
        <v>0</v>
      </c>
      <c r="CH10" s="11">
        <f>IF(ISERROR(VLOOKUP(CONCATENATE(INDIRECT(ADDRESS(2,COLUMN())),"V1",A10),DATA!D2:L872,6,FALSE)),0,VLOOKUP(CONCATENATE(INDIRECT(ADDRESS(2,COLUMN())),"V1",A10),DATA!D2:L872,6,FALSE))</f>
        <v>0</v>
      </c>
      <c r="CI10" s="11">
        <f>IF(ISERROR(VLOOKUP(CONCATENATE(INDIRECT(ADDRESS(2,COLUMN()-1)),"V1",A10),DATA!D2:L872,7,FALSE)),0,VLOOKUP(CONCATENATE(INDIRECT(ADDRESS(2,COLUMN()-1)),"V1",A10),DATA!D2:L872,7,FALSE))</f>
        <v>0</v>
      </c>
      <c r="CJ10" s="11">
        <f>IF(ISERROR(VLOOKUP(CONCATENATE(INDIRECT(ADDRESS(2,COLUMN()-2)),"V1",A10),DATA!D2:L872,8,FALSE)),0,VLOOKUP(CONCATENATE(INDIRECT(ADDRESS(2,COLUMN()-2)),"V1",A10),DATA!D2:L872,8,FALSE))</f>
        <v>0</v>
      </c>
      <c r="CK10" s="11">
        <f>IF(ISERROR(VLOOKUP(CONCATENATE(INDIRECT(ADDRESS(2,COLUMN())),"V1",A10),DATA!D2:L872,6,FALSE)),0,VLOOKUP(CONCATENATE(INDIRECT(ADDRESS(2,COLUMN())),"V1",A10),DATA!D2:L872,6,FALSE))</f>
        <v>0</v>
      </c>
      <c r="CL10" s="11">
        <f>IF(ISERROR(VLOOKUP(CONCATENATE(INDIRECT(ADDRESS(2,COLUMN()-1)),"V1",A10),DATA!D2:L872,7,FALSE)),0,VLOOKUP(CONCATENATE(INDIRECT(ADDRESS(2,COLUMN()-1)),"V1",A10),DATA!D2:L872,7,FALSE))</f>
        <v>0</v>
      </c>
      <c r="CM10" s="11">
        <f>IF(ISERROR(VLOOKUP(CONCATENATE(INDIRECT(ADDRESS(2,COLUMN()-2)),"V1",A10),DATA!D2:L872,8,FALSE)),0,VLOOKUP(CONCATENATE(INDIRECT(ADDRESS(2,COLUMN()-2)),"V1",A10),DATA!D2:L872,8,FALSE))</f>
        <v>0</v>
      </c>
      <c r="CN10" s="11">
        <f>IF(ISERROR(VLOOKUP(CONCATENATE(INDIRECT(ADDRESS(2,COLUMN())),"V1",A10),DATA!D2:L872,6,FALSE)),0,VLOOKUP(CONCATENATE(INDIRECT(ADDRESS(2,COLUMN())),"V1",A10),DATA!D2:L872,6,FALSE))</f>
        <v>0</v>
      </c>
      <c r="CO10" s="11">
        <f>IF(ISERROR(VLOOKUP(CONCATENATE(INDIRECT(ADDRESS(2,COLUMN()-1)),"V1",A10),DATA!D2:L872,7,FALSE)),0,VLOOKUP(CONCATENATE(INDIRECT(ADDRESS(2,COLUMN()-1)),"V1",A10),DATA!D2:L872,7,FALSE))</f>
        <v>0</v>
      </c>
      <c r="CP10" s="11">
        <f>IF(ISERROR(VLOOKUP(CONCATENATE(INDIRECT(ADDRESS(2,COLUMN()-2)),"V1",A10),DATA!D2:L872,8,FALSE)),0,VLOOKUP(CONCATENATE(INDIRECT(ADDRESS(2,COLUMN()-2)),"V1",A10),DATA!D2:L872,8,FALSE))</f>
        <v>0</v>
      </c>
      <c r="CQ10" s="11">
        <f>IF(ISERROR(VLOOKUP(CONCATENATE(INDIRECT(ADDRESS(2,COLUMN())),"V1",A10),DATA!D2:L872,6,FALSE)),0,VLOOKUP(CONCATENATE(INDIRECT(ADDRESS(2,COLUMN())),"V1",A10),DATA!D2:L872,6,FALSE))</f>
        <v>0</v>
      </c>
      <c r="CR10" s="11">
        <f>IF(ISERROR(VLOOKUP(CONCATENATE(INDIRECT(ADDRESS(2,COLUMN()-1)),"V1",A10),DATA!D2:L872,7,FALSE)),0,VLOOKUP(CONCATENATE(INDIRECT(ADDRESS(2,COLUMN()-1)),"V1",A10),DATA!D2:L872,7,FALSE))</f>
        <v>0</v>
      </c>
      <c r="CS10" s="11">
        <f>IF(ISERROR(VLOOKUP(CONCATENATE(INDIRECT(ADDRESS(2,COLUMN()-2)),"V1",A10),DATA!D2:L872,8,FALSE)),0,VLOOKUP(CONCATENATE(INDIRECT(ADDRESS(2,COLUMN()-2)),"V1",A10),DATA!D2:L872,8,FALSE))</f>
        <v>0</v>
      </c>
      <c r="CT10" s="11">
        <f>IF(ISERROR(VLOOKUP(CONCATENATE(INDIRECT(ADDRESS(2,COLUMN())),"V1",A10),DATA!D2:L872,6,FALSE)),0,VLOOKUP(CONCATENATE(INDIRECT(ADDRESS(2,COLUMN())),"V1",A10),DATA!D2:L872,6,FALSE))</f>
        <v>0</v>
      </c>
      <c r="CU10" s="11">
        <f>IF(ISERROR(VLOOKUP(CONCATENATE(INDIRECT(ADDRESS(2,COLUMN()-1)),"V1",A10),DATA!D2:L872,7,FALSE)),0,VLOOKUP(CONCATENATE(INDIRECT(ADDRESS(2,COLUMN()-1)),"V1",A10),DATA!D2:L872,7,FALSE))</f>
        <v>0</v>
      </c>
      <c r="CV10" s="11">
        <f>IF(ISERROR(VLOOKUP(CONCATENATE(INDIRECT(ADDRESS(2,COLUMN()-2)),"V1",A10),DATA!D2:L872,8,FALSE)),0,VLOOKUP(CONCATENATE(INDIRECT(ADDRESS(2,COLUMN()-2)),"V1",A10),DATA!D2:L872,8,FALSE))</f>
        <v>0</v>
      </c>
      <c r="CW10" s="11">
        <f>IF(ISERROR(VLOOKUP(CONCATENATE(INDIRECT(ADDRESS(2,COLUMN())),"V1",A10),DATA!D2:L872,6,FALSE)),0,VLOOKUP(CONCATENATE(INDIRECT(ADDRESS(2,COLUMN())),"V1",A10),DATA!D2:L872,6,FALSE))</f>
        <v>0</v>
      </c>
      <c r="CX10" s="11">
        <f>IF(ISERROR(VLOOKUP(CONCATENATE(INDIRECT(ADDRESS(2,COLUMN()-1)),"V1",A10),DATA!D2:L872,7,FALSE)),0,VLOOKUP(CONCATENATE(INDIRECT(ADDRESS(2,COLUMN()-1)),"V1",A10),DATA!D2:L872,7,FALSE))</f>
        <v>0</v>
      </c>
      <c r="CY10" s="11">
        <f>IF(ISERROR(VLOOKUP(CONCATENATE(INDIRECT(ADDRESS(2,COLUMN()-2)),"V1",A10),DATA!D2:L872,8,FALSE)),0,VLOOKUP(CONCATENATE(INDIRECT(ADDRESS(2,COLUMN()-2)),"V1",A10),DATA!D2:L872,8,FALSE))</f>
        <v>0</v>
      </c>
      <c r="CZ10" s="11">
        <f>IF(ISERROR(VLOOKUP(CONCATENATE(INDIRECT(ADDRESS(2,COLUMN())),"V1",A10),DATA!D2:L872,6,FALSE)),0,VLOOKUP(CONCATENATE(INDIRECT(ADDRESS(2,COLUMN())),"V1",A10),DATA!D2:L872,6,FALSE))</f>
        <v>0</v>
      </c>
      <c r="DA10" s="11">
        <f>IF(ISERROR(VLOOKUP(CONCATENATE(INDIRECT(ADDRESS(2,COLUMN()-1)),"V1",A10),DATA!D2:L872,7,FALSE)),0,VLOOKUP(CONCATENATE(INDIRECT(ADDRESS(2,COLUMN()-1)),"V1",A10),DATA!D2:L872,7,FALSE))</f>
        <v>0</v>
      </c>
      <c r="DB10" s="11">
        <f>IF(ISERROR(VLOOKUP(CONCATENATE(INDIRECT(ADDRESS(2,COLUMN()-2)),"V1",A10),DATA!D2:L872,8,FALSE)),0,VLOOKUP(CONCATENATE(INDIRECT(ADDRESS(2,COLUMN()-2)),"V1",A10),DATA!D2:L872,8,FALSE))</f>
        <v>0</v>
      </c>
      <c r="DC10" s="11">
        <f>IF(ISERROR(VLOOKUP(CONCATENATE(INDIRECT(ADDRESS(2,COLUMN())),"V1",A10),DATA!D2:L872,6,FALSE)),0,VLOOKUP(CONCATENATE(INDIRECT(ADDRESS(2,COLUMN())),"V1",A10),DATA!D2:L872,6,FALSE))</f>
        <v>0</v>
      </c>
      <c r="DD10" s="11">
        <f>IF(ISERROR(VLOOKUP(CONCATENATE(INDIRECT(ADDRESS(2,COLUMN()-1)),"V1",A10),DATA!D2:L872,7,FALSE)),0,VLOOKUP(CONCATENATE(INDIRECT(ADDRESS(2,COLUMN()-1)),"V1",A10),DATA!D2:L872,7,FALSE))</f>
        <v>0</v>
      </c>
      <c r="DE10" s="11">
        <f>IF(ISERROR(VLOOKUP(CONCATENATE(INDIRECT(ADDRESS(2,COLUMN()-2)),"V1",A10),DATA!D2:L872,8,FALSE)),0,VLOOKUP(CONCATENATE(INDIRECT(ADDRESS(2,COLUMN()-2)),"V1",A10),DATA!D2:L872,8,FALSE))</f>
        <v>0</v>
      </c>
      <c r="DF10" s="11">
        <f>IF(ISERROR(VLOOKUP(CONCATENATE(INDIRECT(ADDRESS(2,COLUMN())),"V1",A10),DATA!D2:L872,6,FALSE)),0,VLOOKUP(CONCATENATE(INDIRECT(ADDRESS(2,COLUMN())),"V1",A10),DATA!D2:L872,6,FALSE))</f>
        <v>0</v>
      </c>
      <c r="DG10" s="11">
        <f>IF(ISERROR(VLOOKUP(CONCATENATE(INDIRECT(ADDRESS(2,COLUMN()-1)),"V1",A10),DATA!D2:L872,7,FALSE)),0,VLOOKUP(CONCATENATE(INDIRECT(ADDRESS(2,COLUMN()-1)),"V1",A10),DATA!D2:L872,7,FALSE))</f>
        <v>0</v>
      </c>
      <c r="DH10" s="11">
        <f>IF(ISERROR(VLOOKUP(CONCATENATE(INDIRECT(ADDRESS(2,COLUMN()-2)),"V1",A10),DATA!D2:L872,8,FALSE)),0,VLOOKUP(CONCATENATE(INDIRECT(ADDRESS(2,COLUMN()-2)),"V1",A10),DATA!D2:L872,8,FALSE))</f>
        <v>0</v>
      </c>
      <c r="DI10" s="11">
        <f>IF(ISERROR(VLOOKUP(CONCATENATE(INDIRECT(ADDRESS(2,COLUMN())),"V1",A10),DATA!D2:L872,6,FALSE)),0,VLOOKUP(CONCATENATE(INDIRECT(ADDRESS(2,COLUMN())),"V1",A10),DATA!D2:L872,6,FALSE))</f>
        <v>0</v>
      </c>
      <c r="DJ10" s="11">
        <f>IF(ISERROR(VLOOKUP(CONCATENATE(INDIRECT(ADDRESS(2,COLUMN()-1)),"V1",A10),DATA!D2:L872,7,FALSE)),0,VLOOKUP(CONCATENATE(INDIRECT(ADDRESS(2,COLUMN()-1)),"V1",A10),DATA!D2:L872,7,FALSE))</f>
        <v>0</v>
      </c>
      <c r="DK10" s="11">
        <f>IF(ISERROR(VLOOKUP(CONCATENATE(INDIRECT(ADDRESS(2,COLUMN()-2)),"V1",A10),DATA!D2:L872,8,FALSE)),0,VLOOKUP(CONCATENATE(INDIRECT(ADDRESS(2,COLUMN()-2)),"V1",A10),DATA!D2:L872,8,FALSE))</f>
        <v>0</v>
      </c>
      <c r="DL10" s="11">
        <f>IF(ISERROR(VLOOKUP(CONCATENATE(INDIRECT(ADDRESS(2,COLUMN())),"V1",A10),DATA!D2:L872,6,FALSE)),0,VLOOKUP(CONCATENATE(INDIRECT(ADDRESS(2,COLUMN())),"V1",A10),DATA!D2:L872,6,FALSE))</f>
        <v>0</v>
      </c>
      <c r="DM10" s="11">
        <f>IF(ISERROR(VLOOKUP(CONCATENATE(INDIRECT(ADDRESS(2,COLUMN()-1)),"V1",A10),DATA!D2:L872,7,FALSE)),0,VLOOKUP(CONCATENATE(INDIRECT(ADDRESS(2,COLUMN()-1)),"V1",A10),DATA!D2:L872,7,FALSE))</f>
        <v>0</v>
      </c>
      <c r="DN10" s="11">
        <f>IF(ISERROR(VLOOKUP(CONCATENATE(INDIRECT(ADDRESS(2,COLUMN()-2)),"V1",A10),DATA!D2:L872,8,FALSE)),0,VLOOKUP(CONCATENATE(INDIRECT(ADDRESS(2,COLUMN()-2)),"V1",A10),DATA!D2:L872,8,FALSE))</f>
        <v>0</v>
      </c>
      <c r="DO10" s="11">
        <f>IF(ISERROR(VLOOKUP(CONCATENATE(INDIRECT(ADDRESS(2,COLUMN())),"V1",A10),DATA!D2:L872,6,FALSE)),0,VLOOKUP(CONCATENATE(INDIRECT(ADDRESS(2,COLUMN())),"V1",A10),DATA!D2:L872,6,FALSE))</f>
        <v>0</v>
      </c>
      <c r="DP10" s="11">
        <f>IF(ISERROR(VLOOKUP(CONCATENATE(INDIRECT(ADDRESS(2,COLUMN()-1)),"V1",A10),DATA!D2:L872,7,FALSE)),0,VLOOKUP(CONCATENATE(INDIRECT(ADDRESS(2,COLUMN()-1)),"V1",A10),DATA!D2:L872,7,FALSE))</f>
        <v>0</v>
      </c>
      <c r="DQ10" s="11">
        <f>IF(ISERROR(VLOOKUP(CONCATENATE(INDIRECT(ADDRESS(2,COLUMN()-2)),"V1",A10),DATA!D2:L872,8,FALSE)),0,VLOOKUP(CONCATENATE(INDIRECT(ADDRESS(2,COLUMN()-2)),"V1",A10),DATA!D2:L872,8,FALSE))</f>
        <v>0</v>
      </c>
      <c r="DR10" s="11">
        <f>IF(ISERROR(VLOOKUP(CONCATENATE(INDIRECT(ADDRESS(2,COLUMN())),"V1",A10),DATA!D2:L872,6,FALSE)),0,VLOOKUP(CONCATENATE(INDIRECT(ADDRESS(2,COLUMN())),"V1",A10),DATA!D2:L872,6,FALSE))</f>
        <v>0</v>
      </c>
      <c r="DS10" s="11">
        <f>IF(ISERROR(VLOOKUP(CONCATENATE(INDIRECT(ADDRESS(2,COLUMN()-1)),"V1",A10),DATA!D2:L872,7,FALSE)),0,VLOOKUP(CONCATENATE(INDIRECT(ADDRESS(2,COLUMN()-1)),"V1",A10),DATA!D2:L872,7,FALSE))</f>
        <v>0</v>
      </c>
      <c r="DT10" s="11">
        <f>IF(ISERROR(VLOOKUP(CONCATENATE(INDIRECT(ADDRESS(2,COLUMN()-2)),"V1",A10),DATA!D2:L872,8,FALSE)),0,VLOOKUP(CONCATENATE(INDIRECT(ADDRESS(2,COLUMN()-2)),"V1",A10),DATA!D2:L872,8,FALSE))</f>
        <v>0</v>
      </c>
      <c r="DU10" s="11">
        <f>IF(ISERROR(VLOOKUP(CONCATENATE(INDIRECT(ADDRESS(2,COLUMN())),"V1",A10),DATA!D2:L872,6,FALSE)),0,VLOOKUP(CONCATENATE(INDIRECT(ADDRESS(2,COLUMN())),"V1",A10),DATA!D2:L872,6,FALSE))</f>
        <v>0</v>
      </c>
      <c r="DV10" s="11">
        <f>IF(ISERROR(VLOOKUP(CONCATENATE(INDIRECT(ADDRESS(2,COLUMN()-1)),"V1",A10),DATA!D2:L872,7,FALSE)),0,VLOOKUP(CONCATENATE(INDIRECT(ADDRESS(2,COLUMN()-1)),"V1",A10),DATA!D2:L872,7,FALSE))</f>
        <v>0</v>
      </c>
      <c r="DW10" s="11">
        <f>IF(ISERROR(VLOOKUP(CONCATENATE(INDIRECT(ADDRESS(2,COLUMN()-2)),"V1",A10),DATA!D2:L872,8,FALSE)),0,VLOOKUP(CONCATENATE(INDIRECT(ADDRESS(2,COLUMN()-2)),"V1",A10),DATA!D2:L872,8,FALSE))</f>
        <v>0</v>
      </c>
      <c r="DX10" s="62">
        <f>SUM(B10:INDIRECT(ADDRESS(10,127)))</f>
        <v>1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</row>
    <row r="11" ht="15.75">
      <c r="A11" s="95" t="s">
        <v>25</v>
      </c>
      <c r="B11" s="11">
        <f>IF(ISERROR(VLOOKUP(CONCATENATE(INDIRECT(ADDRESS(2,COLUMN())),"V1",A11),DATA!D2:L872,6,FALSE)),0,VLOOKUP(CONCATENATE(INDIRECT(ADDRESS(2,COLUMN())),"V1",A11),DATA!D2:L872,6,FALSE))</f>
        <v>8</v>
      </c>
      <c r="C11" s="11">
        <f>IF(ISERROR(VLOOKUP(CONCATENATE(INDIRECT(ADDRESS(2,COLUMN()-1)),"V1",A11),DATA!D2:L872,7,FALSE)),0,VLOOKUP(CONCATENATE(INDIRECT(ADDRESS(2,COLUMN()-1)),"V1",A11),DATA!D2:L872,7,FALSE))</f>
        <v>0</v>
      </c>
      <c r="D11" s="11">
        <f>IF(ISERROR(VLOOKUP(CONCATENATE(INDIRECT(ADDRESS(2,COLUMN()-2)),"V1",A11),DATA!D2:L872,8,FALSE)),0,VLOOKUP(CONCATENATE(INDIRECT(ADDRESS(2,COLUMN()-2)),"V1",A11),DATA!D2:L872,8,FALSE))</f>
        <v>6</v>
      </c>
      <c r="E11" s="11">
        <f>IF(ISERROR(VLOOKUP(CONCATENATE(INDIRECT(ADDRESS(2,COLUMN())),"V1",A11),DATA!D2:L872,6,FALSE)),0,VLOOKUP(CONCATENATE(INDIRECT(ADDRESS(2,COLUMN())),"V1",A11),DATA!D2:L872,6,FALSE))</f>
        <v>3</v>
      </c>
      <c r="F11" s="11">
        <f>IF(ISERROR(VLOOKUP(CONCATENATE(INDIRECT(ADDRESS(2,COLUMN()-1)),"V1",A11),DATA!D2:L872,7,FALSE)),0,VLOOKUP(CONCATENATE(INDIRECT(ADDRESS(2,COLUMN()-1)),"V1",A11),DATA!D2:L872,7,FALSE))</f>
        <v>0</v>
      </c>
      <c r="G11" s="11">
        <f>IF(ISERROR(VLOOKUP(CONCATENATE(INDIRECT(ADDRESS(2,COLUMN()-2)),"V1",A11),DATA!D2:L872,8,FALSE)),0,VLOOKUP(CONCATENATE(INDIRECT(ADDRESS(2,COLUMN()-2)),"V1",A11),DATA!D2:L872,8,FALSE))</f>
        <v>1</v>
      </c>
      <c r="H11" s="11">
        <f>IF(ISERROR(VLOOKUP(CONCATENATE(INDIRECT(ADDRESS(2,COLUMN())),"V1",A11),DATA!D2:L872,6,FALSE)),0,VLOOKUP(CONCATENATE(INDIRECT(ADDRESS(2,COLUMN())),"V1",A11),DATA!D2:L872,6,FALSE))</f>
        <v>5</v>
      </c>
      <c r="I11" s="11">
        <f>IF(ISERROR(VLOOKUP(CONCATENATE(INDIRECT(ADDRESS(2,COLUMN()-1)),"V1",A11),DATA!D2:L872,7,FALSE)),0,VLOOKUP(CONCATENATE(INDIRECT(ADDRESS(2,COLUMN()-1)),"V1",A11),DATA!D2:L872,7,FALSE))</f>
        <v>0</v>
      </c>
      <c r="J11" s="11">
        <f>IF(ISERROR(VLOOKUP(CONCATENATE(INDIRECT(ADDRESS(2,COLUMN()-2)),"V1",A11),DATA!D2:L872,8,FALSE)),0,VLOOKUP(CONCATENATE(INDIRECT(ADDRESS(2,COLUMN()-2)),"V1",A11),DATA!D2:L872,8,FALSE))</f>
        <v>4</v>
      </c>
      <c r="K11" s="11">
        <f>IF(ISERROR(VLOOKUP(CONCATENATE(INDIRECT(ADDRESS(2,COLUMN())),"V1",A11),DATA!D2:L872,6,FALSE)),0,VLOOKUP(CONCATENATE(INDIRECT(ADDRESS(2,COLUMN())),"V1",A11),DATA!D2:L872,6,FALSE))</f>
        <v>3</v>
      </c>
      <c r="L11" s="11">
        <f>IF(ISERROR(VLOOKUP(CONCATENATE(INDIRECT(ADDRESS(2,COLUMN()-1)),"V1",A11),DATA!D2:L872,7,FALSE)),0,VLOOKUP(CONCATENATE(INDIRECT(ADDRESS(2,COLUMN()-1)),"V1",A11),DATA!D2:L872,7,FALSE))</f>
        <v>0</v>
      </c>
      <c r="M11" s="11">
        <f>IF(ISERROR(VLOOKUP(CONCATENATE(INDIRECT(ADDRESS(2,COLUMN()-2)),"V1",A11),DATA!D2:L872,8,FALSE)),0,VLOOKUP(CONCATENATE(INDIRECT(ADDRESS(2,COLUMN()-2)),"V1",A11),DATA!D2:L872,8,FALSE))</f>
        <v>2</v>
      </c>
      <c r="N11" s="11">
        <f>IF(ISERROR(VLOOKUP(CONCATENATE(INDIRECT(ADDRESS(2,COLUMN())),"V1",A11),DATA!D2:L872,6,FALSE)),0,VLOOKUP(CONCATENATE(INDIRECT(ADDRESS(2,COLUMN())),"V1",A11),DATA!D2:L872,6,FALSE))</f>
        <v>0</v>
      </c>
      <c r="O11" s="11">
        <f>IF(ISERROR(VLOOKUP(CONCATENATE(INDIRECT(ADDRESS(2,COLUMN()-1)),"V1",A11),DATA!D2:L872,7,FALSE)),0,VLOOKUP(CONCATENATE(INDIRECT(ADDRESS(2,COLUMN()-1)),"V1",A11),DATA!D2:L872,7,FALSE))</f>
        <v>0</v>
      </c>
      <c r="P11" s="11">
        <f>IF(ISERROR(VLOOKUP(CONCATENATE(INDIRECT(ADDRESS(2,COLUMN()-2)),"V1",A11),DATA!D2:L872,8,FALSE)),0,VLOOKUP(CONCATENATE(INDIRECT(ADDRESS(2,COLUMN()-2)),"V1",A11),DATA!D2:L872,8,FALSE))</f>
        <v>0</v>
      </c>
      <c r="Q11" s="11">
        <f>IF(ISERROR(VLOOKUP(CONCATENATE(INDIRECT(ADDRESS(2,COLUMN())),"V1",A11),DATA!D2:L872,6,FALSE)),0,VLOOKUP(CONCATENATE(INDIRECT(ADDRESS(2,COLUMN())),"V1",A11),DATA!D2:L872,6,FALSE))</f>
        <v>3</v>
      </c>
      <c r="R11" s="11">
        <f>IF(ISERROR(VLOOKUP(CONCATENATE(INDIRECT(ADDRESS(2,COLUMN()-1)),"V1",A11),DATA!D2:L872,7,FALSE)),0,VLOOKUP(CONCATENATE(INDIRECT(ADDRESS(2,COLUMN()-1)),"V1",A11),DATA!D2:L872,7,FALSE))</f>
        <v>0</v>
      </c>
      <c r="S11" s="11">
        <f>IF(ISERROR(VLOOKUP(CONCATENATE(INDIRECT(ADDRESS(2,COLUMN()-2)),"V1",A11),DATA!D2:L872,8,FALSE)),0,VLOOKUP(CONCATENATE(INDIRECT(ADDRESS(2,COLUMN()-2)),"V1",A11),DATA!D2:L872,8,FALSE))</f>
        <v>2</v>
      </c>
      <c r="T11" s="11">
        <f>IF(ISERROR(VLOOKUP(CONCATENATE(INDIRECT(ADDRESS(2,COLUMN())),"V1",A11),DATA!D2:L872,6,FALSE)),0,VLOOKUP(CONCATENATE(INDIRECT(ADDRESS(2,COLUMN())),"V1",A11),DATA!D2:L872,6,FALSE))</f>
        <v>4</v>
      </c>
      <c r="U11" s="11">
        <f>IF(ISERROR(VLOOKUP(CONCATENATE(INDIRECT(ADDRESS(2,COLUMN()-1)),"V1",A11),DATA!D2:L872,7,FALSE)),0,VLOOKUP(CONCATENATE(INDIRECT(ADDRESS(2,COLUMN()-1)),"V1",A11),DATA!D2:L872,7,FALSE))</f>
        <v>0</v>
      </c>
      <c r="V11" s="11">
        <f>IF(ISERROR(VLOOKUP(CONCATENATE(INDIRECT(ADDRESS(2,COLUMN()-2)),"V1",A11),DATA!D2:L872,8,FALSE)),0,VLOOKUP(CONCATENATE(INDIRECT(ADDRESS(2,COLUMN()-2)),"V1",A11),DATA!D2:L872,8,FALSE))</f>
        <v>4</v>
      </c>
      <c r="W11" s="11">
        <f>IF(ISERROR(VLOOKUP(CONCATENATE(INDIRECT(ADDRESS(2,COLUMN())),"V1",A11),DATA!D2:L872,6,FALSE)),0,VLOOKUP(CONCATENATE(INDIRECT(ADDRESS(2,COLUMN())),"V1",A11),DATA!D2:L872,6,FALSE))</f>
        <v>1</v>
      </c>
      <c r="X11" s="11">
        <f>IF(ISERROR(VLOOKUP(CONCATENATE(INDIRECT(ADDRESS(2,COLUMN()-1)),"V1",A11),DATA!D2:L872,7,FALSE)),0,VLOOKUP(CONCATENATE(INDIRECT(ADDRESS(2,COLUMN()-1)),"V1",A11),DATA!D2:L872,7,FALSE))</f>
        <v>0</v>
      </c>
      <c r="Y11" s="11">
        <f>IF(ISERROR(VLOOKUP(CONCATENATE(INDIRECT(ADDRESS(2,COLUMN()-2)),"V1",A11),DATA!D2:L872,8,FALSE)),0,VLOOKUP(CONCATENATE(INDIRECT(ADDRESS(2,COLUMN()-2)),"V1",A11),DATA!D2:L872,8,FALSE))</f>
        <v>2</v>
      </c>
      <c r="Z11" s="11">
        <f>IF(ISERROR(VLOOKUP(CONCATENATE(INDIRECT(ADDRESS(2,COLUMN())),"V1",A11),DATA!D2:L872,6,FALSE)),0,VLOOKUP(CONCATENATE(INDIRECT(ADDRESS(2,COLUMN())),"V1",A11),DATA!D2:L872,6,FALSE))</f>
        <v>3</v>
      </c>
      <c r="AA11" s="11">
        <f>IF(ISERROR(VLOOKUP(CONCATENATE(INDIRECT(ADDRESS(2,COLUMN()-1)),"V1",A11),DATA!D2:L872,7,FALSE)),0,VLOOKUP(CONCATENATE(INDIRECT(ADDRESS(2,COLUMN()-1)),"V1",A11),DATA!D2:L872,7,FALSE))</f>
        <v>0</v>
      </c>
      <c r="AB11" s="11">
        <f>IF(ISERROR(VLOOKUP(CONCATENATE(INDIRECT(ADDRESS(2,COLUMN()-2)),"V1",A11),DATA!D2:L872,8,FALSE)),0,VLOOKUP(CONCATENATE(INDIRECT(ADDRESS(2,COLUMN()-2)),"V1",A11),DATA!D2:L872,8,FALSE))</f>
        <v>1</v>
      </c>
      <c r="AC11" s="11">
        <f>IF(ISERROR(VLOOKUP(CONCATENATE(INDIRECT(ADDRESS(2,COLUMN())),"V1",A11),DATA!D2:L872,6,FALSE)),0,VLOOKUP(CONCATENATE(INDIRECT(ADDRESS(2,COLUMN())),"V1",A11),DATA!D2:L872,6,FALSE))</f>
        <v>1</v>
      </c>
      <c r="AD11" s="11">
        <f>IF(ISERROR(VLOOKUP(CONCATENATE(INDIRECT(ADDRESS(2,COLUMN()-1)),"V1",A11),DATA!D2:L872,7,FALSE)),0,VLOOKUP(CONCATENATE(INDIRECT(ADDRESS(2,COLUMN()-1)),"V1",A11),DATA!D2:L872,7,FALSE))</f>
        <v>0</v>
      </c>
      <c r="AE11" s="11">
        <f>IF(ISERROR(VLOOKUP(CONCATENATE(INDIRECT(ADDRESS(2,COLUMN()-2)),"V1",A11),DATA!D2:L872,8,FALSE)),0,VLOOKUP(CONCATENATE(INDIRECT(ADDRESS(2,COLUMN()-2)),"V1",A11),DATA!D2:L872,8,FALSE))</f>
        <v>1</v>
      </c>
      <c r="AF11" s="11">
        <f>IF(ISERROR(VLOOKUP(CONCATENATE(INDIRECT(ADDRESS(2,COLUMN())),"V1",A11),DATA!D2:L872,6,FALSE)),0,VLOOKUP(CONCATENATE(INDIRECT(ADDRESS(2,COLUMN())),"V1",A11),DATA!D2:L872,6,FALSE))</f>
        <v>0</v>
      </c>
      <c r="AG11" s="11">
        <f>IF(ISERROR(VLOOKUP(CONCATENATE(INDIRECT(ADDRESS(2,COLUMN()-1)),"V1",A11),DATA!D2:L872,7,FALSE)),0,VLOOKUP(CONCATENATE(INDIRECT(ADDRESS(2,COLUMN()-1)),"V1",A11),DATA!D2:L872,7,FALSE))</f>
        <v>0</v>
      </c>
      <c r="AH11" s="11">
        <f>IF(ISERROR(VLOOKUP(CONCATENATE(INDIRECT(ADDRESS(2,COLUMN()-2)),"V1",A11),DATA!D2:L872,8,FALSE)),0,VLOOKUP(CONCATENATE(INDIRECT(ADDRESS(2,COLUMN()-2)),"V1",A11),DATA!D2:L872,8,FALSE))</f>
        <v>0</v>
      </c>
      <c r="AI11" s="11">
        <f>IF(ISERROR(VLOOKUP(CONCATENATE(INDIRECT(ADDRESS(2,COLUMN())),"V1",A11),DATA!D2:L872,6,FALSE)),0,VLOOKUP(CONCATENATE(INDIRECT(ADDRESS(2,COLUMN())),"V1",A11),DATA!D2:L872,6,FALSE))</f>
        <v>2</v>
      </c>
      <c r="AJ11" s="11">
        <f>IF(ISERROR(VLOOKUP(CONCATENATE(INDIRECT(ADDRESS(2,COLUMN()-1)),"V1",A11),DATA!D2:L872,7,FALSE)),0,VLOOKUP(CONCATENATE(INDIRECT(ADDRESS(2,COLUMN()-1)),"V1",A11),DATA!D2:L872,7,FALSE))</f>
        <v>0</v>
      </c>
      <c r="AK11" s="11">
        <f>IF(ISERROR(VLOOKUP(CONCATENATE(INDIRECT(ADDRESS(2,COLUMN()-2)),"V1",A11),DATA!D2:L872,8,FALSE)),0,VLOOKUP(CONCATENATE(INDIRECT(ADDRESS(2,COLUMN()-2)),"V1",A11),DATA!D2:L872,8,FALSE))</f>
        <v>0</v>
      </c>
      <c r="AL11" s="11">
        <f>IF(ISERROR(VLOOKUP(CONCATENATE(INDIRECT(ADDRESS(2,COLUMN())),"V1",A11),DATA!D2:L872,6,FALSE)),0,VLOOKUP(CONCATENATE(INDIRECT(ADDRESS(2,COLUMN())),"V1",A11),DATA!D2:L872,6,FALSE))</f>
        <v>4</v>
      </c>
      <c r="AM11" s="11">
        <f>IF(ISERROR(VLOOKUP(CONCATENATE(INDIRECT(ADDRESS(2,COLUMN()-1)),"V1",A11),DATA!D2:L872,7,FALSE)),0,VLOOKUP(CONCATENATE(INDIRECT(ADDRESS(2,COLUMN()-1)),"V1",A11),DATA!D2:L872,7,FALSE))</f>
        <v>0</v>
      </c>
      <c r="AN11" s="11">
        <f>IF(ISERROR(VLOOKUP(CONCATENATE(INDIRECT(ADDRESS(2,COLUMN()-2)),"V1",A11),DATA!D2:L872,8,FALSE)),0,VLOOKUP(CONCATENATE(INDIRECT(ADDRESS(2,COLUMN()-2)),"V1",A11),DATA!D2:L872,8,FALSE))</f>
        <v>1</v>
      </c>
      <c r="AO11" s="11">
        <f>IF(ISERROR(VLOOKUP(CONCATENATE(INDIRECT(ADDRESS(2,COLUMN())),"V1",A11),DATA!D2:L872,6,FALSE)),0,VLOOKUP(CONCATENATE(INDIRECT(ADDRESS(2,COLUMN())),"V1",A11),DATA!D2:L872,6,FALSE))</f>
        <v>5</v>
      </c>
      <c r="AP11" s="11">
        <f>IF(ISERROR(VLOOKUP(CONCATENATE(INDIRECT(ADDRESS(2,COLUMN()-1)),"V1",A11),DATA!D2:L872,7,FALSE)),0,VLOOKUP(CONCATENATE(INDIRECT(ADDRESS(2,COLUMN()-1)),"V1",A11),DATA!D2:L872,7,FALSE))</f>
        <v>0</v>
      </c>
      <c r="AQ11" s="11">
        <f>IF(ISERROR(VLOOKUP(CONCATENATE(INDIRECT(ADDRESS(2,COLUMN()-2)),"V1",A11),DATA!D2:L872,8,FALSE)),0,VLOOKUP(CONCATENATE(INDIRECT(ADDRESS(2,COLUMN()-2)),"V1",A11),DATA!D2:L872,8,FALSE))</f>
        <v>1</v>
      </c>
      <c r="AR11" s="11">
        <f>IF(ISERROR(VLOOKUP(CONCATENATE(INDIRECT(ADDRESS(2,COLUMN())),"V1",A11),DATA!D2:L872,6,FALSE)),0,VLOOKUP(CONCATENATE(INDIRECT(ADDRESS(2,COLUMN())),"V1",A11),DATA!D2:L872,6,FALSE))</f>
        <v>0</v>
      </c>
      <c r="AS11" s="11">
        <f>IF(ISERROR(VLOOKUP(CONCATENATE(INDIRECT(ADDRESS(2,COLUMN()-1)),"V1",A11),DATA!D2:L872,7,FALSE)),0,VLOOKUP(CONCATENATE(INDIRECT(ADDRESS(2,COLUMN()-1)),"V1",A11),DATA!D2:L872,7,FALSE))</f>
        <v>0</v>
      </c>
      <c r="AT11" s="11">
        <f>IF(ISERROR(VLOOKUP(CONCATENATE(INDIRECT(ADDRESS(2,COLUMN()-2)),"V1",A11),DATA!D2:L872,8,FALSE)),0,VLOOKUP(CONCATENATE(INDIRECT(ADDRESS(2,COLUMN()-2)),"V1",A11),DATA!D2:L872,8,FALSE))</f>
        <v>0</v>
      </c>
      <c r="AU11" s="11">
        <f>IF(ISERROR(VLOOKUP(CONCATENATE(INDIRECT(ADDRESS(2,COLUMN())),"V1",A11),DATA!D2:L872,6,FALSE)),0,VLOOKUP(CONCATENATE(INDIRECT(ADDRESS(2,COLUMN())),"V1",A11),DATA!D2:L872,6,FALSE))</f>
        <v>0</v>
      </c>
      <c r="AV11" s="11">
        <f>IF(ISERROR(VLOOKUP(CONCATENATE(INDIRECT(ADDRESS(2,COLUMN()-1)),"V1",A11),DATA!D2:L872,7,FALSE)),0,VLOOKUP(CONCATENATE(INDIRECT(ADDRESS(2,COLUMN()-1)),"V1",A11),DATA!D2:L872,7,FALSE))</f>
        <v>0</v>
      </c>
      <c r="AW11" s="11">
        <f>IF(ISERROR(VLOOKUP(CONCATENATE(INDIRECT(ADDRESS(2,COLUMN()-2)),"V1",A11),DATA!D2:L872,8,FALSE)),0,VLOOKUP(CONCATENATE(INDIRECT(ADDRESS(2,COLUMN()-2)),"V1",A11),DATA!D2:L872,8,FALSE))</f>
        <v>1</v>
      </c>
      <c r="AX11" s="11">
        <f>IF(ISERROR(VLOOKUP(CONCATENATE(INDIRECT(ADDRESS(2,COLUMN())),"V1",A11),DATA!D2:L872,6,FALSE)),0,VLOOKUP(CONCATENATE(INDIRECT(ADDRESS(2,COLUMN())),"V1",A11),DATA!D2:L872,6,FALSE))</f>
        <v>0</v>
      </c>
      <c r="AY11" s="11">
        <f>IF(ISERROR(VLOOKUP(CONCATENATE(INDIRECT(ADDRESS(2,COLUMN()-1)),"V1",A11),DATA!D2:L872,7,FALSE)),0,VLOOKUP(CONCATENATE(INDIRECT(ADDRESS(2,COLUMN()-1)),"V1",A11),DATA!D2:L872,7,FALSE))</f>
        <v>0</v>
      </c>
      <c r="AZ11" s="11">
        <f>IF(ISERROR(VLOOKUP(CONCATENATE(INDIRECT(ADDRESS(2,COLUMN()-2)),"V1",A11),DATA!D2:L872,8,FALSE)),0,VLOOKUP(CONCATENATE(INDIRECT(ADDRESS(2,COLUMN()-2)),"V1",A11),DATA!D2:L872,8,FALSE))</f>
        <v>1</v>
      </c>
      <c r="BA11" s="11">
        <f>IF(ISERROR(VLOOKUP(CONCATENATE(INDIRECT(ADDRESS(2,COLUMN())),"V1",A11),DATA!D2:L872,6,FALSE)),0,VLOOKUP(CONCATENATE(INDIRECT(ADDRESS(2,COLUMN())),"V1",A11),DATA!D2:L872,6,FALSE))</f>
        <v>1</v>
      </c>
      <c r="BB11" s="11">
        <f>IF(ISERROR(VLOOKUP(CONCATENATE(INDIRECT(ADDRESS(2,COLUMN()-1)),"V1",A11),DATA!D2:L872,7,FALSE)),0,VLOOKUP(CONCATENATE(INDIRECT(ADDRESS(2,COLUMN()-1)),"V1",A11),DATA!D2:L872,7,FALSE))</f>
        <v>0</v>
      </c>
      <c r="BC11" s="11">
        <f>IF(ISERROR(VLOOKUP(CONCATENATE(INDIRECT(ADDRESS(2,COLUMN()-2)),"V1",A11),DATA!D2:L872,8,FALSE)),0,VLOOKUP(CONCATENATE(INDIRECT(ADDRESS(2,COLUMN()-2)),"V1",A11),DATA!D2:L872,8,FALSE))</f>
        <v>1</v>
      </c>
      <c r="BD11" s="11">
        <f>IF(ISERROR(VLOOKUP(CONCATENATE(INDIRECT(ADDRESS(2,COLUMN())),"V1",A11),DATA!D2:L872,6,FALSE)),0,VLOOKUP(CONCATENATE(INDIRECT(ADDRESS(2,COLUMN())),"V1",A11),DATA!D2:L872,6,FALSE))</f>
        <v>0</v>
      </c>
      <c r="BE11" s="11">
        <f>IF(ISERROR(VLOOKUP(CONCATENATE(INDIRECT(ADDRESS(2,COLUMN()-1)),"V1",A11),DATA!D2:L872,7,FALSE)),0,VLOOKUP(CONCATENATE(INDIRECT(ADDRESS(2,COLUMN()-1)),"V1",A11),DATA!D2:L872,7,FALSE))</f>
        <v>0</v>
      </c>
      <c r="BF11" s="11">
        <f>IF(ISERROR(VLOOKUP(CONCATENATE(INDIRECT(ADDRESS(2,COLUMN()-2)),"V1",A11),DATA!D2:L872,8,FALSE)),0,VLOOKUP(CONCATENATE(INDIRECT(ADDRESS(2,COLUMN()-2)),"V1",A11),DATA!D2:L872,8,FALSE))</f>
        <v>0</v>
      </c>
      <c r="BG11" s="11">
        <f>IF(ISERROR(VLOOKUP(CONCATENATE(INDIRECT(ADDRESS(2,COLUMN())),"V1",A11),DATA!D2:L872,6,FALSE)),0,VLOOKUP(CONCATENATE(INDIRECT(ADDRESS(2,COLUMN())),"V1",A11),DATA!D2:L872,6,FALSE))</f>
        <v>2</v>
      </c>
      <c r="BH11" s="11">
        <f>IF(ISERROR(VLOOKUP(CONCATENATE(INDIRECT(ADDRESS(2,COLUMN()-1)),"V1",A11),DATA!D2:L872,7,FALSE)),0,VLOOKUP(CONCATENATE(INDIRECT(ADDRESS(2,COLUMN()-1)),"V1",A11),DATA!D2:L872,7,FALSE))</f>
        <v>0</v>
      </c>
      <c r="BI11" s="11">
        <f>IF(ISERROR(VLOOKUP(CONCATENATE(INDIRECT(ADDRESS(2,COLUMN()-2)),"V1",A11),DATA!D2:L872,8,FALSE)),0,VLOOKUP(CONCATENATE(INDIRECT(ADDRESS(2,COLUMN()-2)),"V1",A11),DATA!D2:L872,8,FALSE))</f>
        <v>4</v>
      </c>
      <c r="BJ11" s="11">
        <f>IF(ISERROR(VLOOKUP(CONCATENATE(INDIRECT(ADDRESS(2,COLUMN())),"V1",A11),DATA!D2:L872,6,FALSE)),0,VLOOKUP(CONCATENATE(INDIRECT(ADDRESS(2,COLUMN())),"V1",A11),DATA!D2:L872,6,FALSE))</f>
        <v>0</v>
      </c>
      <c r="BK11" s="11">
        <f>IF(ISERROR(VLOOKUP(CONCATENATE(INDIRECT(ADDRESS(2,COLUMN()-1)),"V1",A11),DATA!D2:L872,7,FALSE)),0,VLOOKUP(CONCATENATE(INDIRECT(ADDRESS(2,COLUMN()-1)),"V1",A11),DATA!D2:L872,7,FALSE))</f>
        <v>0</v>
      </c>
      <c r="BL11" s="11">
        <f>IF(ISERROR(VLOOKUP(CONCATENATE(INDIRECT(ADDRESS(2,COLUMN()-2)),"V1",A11),DATA!D2:L872,8,FALSE)),0,VLOOKUP(CONCATENATE(INDIRECT(ADDRESS(2,COLUMN()-2)),"V1",A11),DATA!D2:L872,8,FALSE))</f>
        <v>0</v>
      </c>
      <c r="BM11" s="11">
        <f>IF(ISERROR(VLOOKUP(CONCATENATE(INDIRECT(ADDRESS(2,COLUMN())),"V1",A11),DATA!D2:L872,6,FALSE)),0,VLOOKUP(CONCATENATE(INDIRECT(ADDRESS(2,COLUMN())),"V1",A11),DATA!D2:L872,6,FALSE))</f>
        <v>0</v>
      </c>
      <c r="BN11" s="11">
        <f>IF(ISERROR(VLOOKUP(CONCATENATE(INDIRECT(ADDRESS(2,COLUMN()-1)),"V1",A11),DATA!D2:L872,7,FALSE)),0,VLOOKUP(CONCATENATE(INDIRECT(ADDRESS(2,COLUMN()-1)),"V1",A11),DATA!D2:L872,7,FALSE))</f>
        <v>0</v>
      </c>
      <c r="BO11" s="11">
        <f>IF(ISERROR(VLOOKUP(CONCATENATE(INDIRECT(ADDRESS(2,COLUMN()-2)),"V1",A11),DATA!D2:L872,8,FALSE)),0,VLOOKUP(CONCATENATE(INDIRECT(ADDRESS(2,COLUMN()-2)),"V1",A11),DATA!D2:L872,8,FALSE))</f>
        <v>0</v>
      </c>
      <c r="BP11" s="11">
        <f>IF(ISERROR(VLOOKUP(CONCATENATE(INDIRECT(ADDRESS(2,COLUMN())),"V1",A11),DATA!D2:L872,6,FALSE)),0,VLOOKUP(CONCATENATE(INDIRECT(ADDRESS(2,COLUMN())),"V1",A11),DATA!D2:L872,6,FALSE))</f>
        <v>0</v>
      </c>
      <c r="BQ11" s="11">
        <f>IF(ISERROR(VLOOKUP(CONCATENATE(INDIRECT(ADDRESS(2,COLUMN()-1)),"V1",A11),DATA!D2:L872,7,FALSE)),0,VLOOKUP(CONCATENATE(INDIRECT(ADDRESS(2,COLUMN()-1)),"V1",A11),DATA!D2:L872,7,FALSE))</f>
        <v>0</v>
      </c>
      <c r="BR11" s="11">
        <f>IF(ISERROR(VLOOKUP(CONCATENATE(INDIRECT(ADDRESS(2,COLUMN()-2)),"V1",A11),DATA!D2:L872,8,FALSE)),0,VLOOKUP(CONCATENATE(INDIRECT(ADDRESS(2,COLUMN()-2)),"V1",A11),DATA!D2:L872,8,FALSE))</f>
        <v>0</v>
      </c>
      <c r="BS11" s="11">
        <f>IF(ISERROR(VLOOKUP(CONCATENATE(INDIRECT(ADDRESS(2,COLUMN())),"V1",A11),DATA!D2:L872,6,FALSE)),0,VLOOKUP(CONCATENATE(INDIRECT(ADDRESS(2,COLUMN())),"V1",A11),DATA!D2:L872,6,FALSE))</f>
        <v>0</v>
      </c>
      <c r="BT11" s="11">
        <f>IF(ISERROR(VLOOKUP(CONCATENATE(INDIRECT(ADDRESS(2,COLUMN()-1)),"V1",A11),DATA!D2:L872,7,FALSE)),0,VLOOKUP(CONCATENATE(INDIRECT(ADDRESS(2,COLUMN()-1)),"V1",A11),DATA!D2:L872,7,FALSE))</f>
        <v>0</v>
      </c>
      <c r="BU11" s="11">
        <f>IF(ISERROR(VLOOKUP(CONCATENATE(INDIRECT(ADDRESS(2,COLUMN()-2)),"V1",A11),DATA!D2:L872,8,FALSE)),0,VLOOKUP(CONCATENATE(INDIRECT(ADDRESS(2,COLUMN()-2)),"V1",A11),DATA!D2:L872,8,FALSE))</f>
        <v>1</v>
      </c>
      <c r="BV11" s="11">
        <f>IF(ISERROR(VLOOKUP(CONCATENATE(INDIRECT(ADDRESS(2,COLUMN())),"V1",A11),DATA!D2:L872,6,FALSE)),0,VLOOKUP(CONCATENATE(INDIRECT(ADDRESS(2,COLUMN())),"V1",A11),DATA!D2:L872,6,FALSE))</f>
        <v>2</v>
      </c>
      <c r="BW11" s="11">
        <f>IF(ISERROR(VLOOKUP(CONCATENATE(INDIRECT(ADDRESS(2,COLUMN()-1)),"V1",A11),DATA!D2:L872,7,FALSE)),0,VLOOKUP(CONCATENATE(INDIRECT(ADDRESS(2,COLUMN()-1)),"V1",A11),DATA!D2:L872,7,FALSE))</f>
        <v>0</v>
      </c>
      <c r="BX11" s="11">
        <f>IF(ISERROR(VLOOKUP(CONCATENATE(INDIRECT(ADDRESS(2,COLUMN()-2)),"V1",A11),DATA!D2:L872,8,FALSE)),0,VLOOKUP(CONCATENATE(INDIRECT(ADDRESS(2,COLUMN()-2)),"V1",A11),DATA!D2:L872,8,FALSE))</f>
        <v>0</v>
      </c>
      <c r="BY11" s="11">
        <f>IF(ISERROR(VLOOKUP(CONCATENATE(INDIRECT(ADDRESS(2,COLUMN())),"V1",A11),DATA!D2:L872,6,FALSE)),0,VLOOKUP(CONCATENATE(INDIRECT(ADDRESS(2,COLUMN())),"V1",A11),DATA!D2:L872,6,FALSE))</f>
        <v>0</v>
      </c>
      <c r="BZ11" s="11">
        <f>IF(ISERROR(VLOOKUP(CONCATENATE(INDIRECT(ADDRESS(2,COLUMN()-1)),"V1",A11),DATA!D2:L872,7,FALSE)),0,VLOOKUP(CONCATENATE(INDIRECT(ADDRESS(2,COLUMN()-1)),"V1",A11),DATA!D2:L872,7,FALSE))</f>
        <v>0</v>
      </c>
      <c r="CA11" s="11">
        <f>IF(ISERROR(VLOOKUP(CONCATENATE(INDIRECT(ADDRESS(2,COLUMN()-2)),"V1",A11),DATA!D2:L872,8,FALSE)),0,VLOOKUP(CONCATENATE(INDIRECT(ADDRESS(2,COLUMN()-2)),"V1",A11),DATA!D2:L872,8,FALSE))</f>
        <v>0</v>
      </c>
      <c r="CB11" s="11">
        <f>IF(ISERROR(VLOOKUP(CONCATENATE(INDIRECT(ADDRESS(2,COLUMN())),"V1",A11),DATA!D2:L872,6,FALSE)),0,VLOOKUP(CONCATENATE(INDIRECT(ADDRESS(2,COLUMN())),"V1",A11),DATA!D2:L872,6,FALSE))</f>
        <v>0</v>
      </c>
      <c r="CC11" s="11">
        <f>IF(ISERROR(VLOOKUP(CONCATENATE(INDIRECT(ADDRESS(2,COLUMN()-1)),"V1",A11),DATA!D2:L872,7,FALSE)),0,VLOOKUP(CONCATENATE(INDIRECT(ADDRESS(2,COLUMN()-1)),"V1",A11),DATA!D2:L872,7,FALSE))</f>
        <v>0</v>
      </c>
      <c r="CD11" s="11">
        <f>IF(ISERROR(VLOOKUP(CONCATENATE(INDIRECT(ADDRESS(2,COLUMN()-2)),"V1",A11),DATA!D2:L872,8,FALSE)),0,VLOOKUP(CONCATENATE(INDIRECT(ADDRESS(2,COLUMN()-2)),"V1",A11),DATA!D2:L872,8,FALSE))</f>
        <v>0</v>
      </c>
      <c r="CE11" s="11">
        <f>IF(ISERROR(VLOOKUP(CONCATENATE(INDIRECT(ADDRESS(2,COLUMN())),"V1",A11),DATA!D2:L872,6,FALSE)),0,VLOOKUP(CONCATENATE(INDIRECT(ADDRESS(2,COLUMN())),"V1",A11),DATA!D2:L872,6,FALSE))</f>
        <v>0</v>
      </c>
      <c r="CF11" s="11">
        <f>IF(ISERROR(VLOOKUP(CONCATENATE(INDIRECT(ADDRESS(2,COLUMN()-1)),"V1",A11),DATA!D2:L872,7,FALSE)),0,VLOOKUP(CONCATENATE(INDIRECT(ADDRESS(2,COLUMN()-1)),"V1",A11),DATA!D2:L872,7,FALSE))</f>
        <v>0</v>
      </c>
      <c r="CG11" s="11">
        <f>IF(ISERROR(VLOOKUP(CONCATENATE(INDIRECT(ADDRESS(2,COLUMN()-2)),"V1",A11),DATA!D2:L872,8,FALSE)),0,VLOOKUP(CONCATENATE(INDIRECT(ADDRESS(2,COLUMN()-2)),"V1",A11),DATA!D2:L872,8,FALSE))</f>
        <v>0</v>
      </c>
      <c r="CH11" s="11">
        <f>IF(ISERROR(VLOOKUP(CONCATENATE(INDIRECT(ADDRESS(2,COLUMN())),"V1",A11),DATA!D2:L872,6,FALSE)),0,VLOOKUP(CONCATENATE(INDIRECT(ADDRESS(2,COLUMN())),"V1",A11),DATA!D2:L872,6,FALSE))</f>
        <v>1</v>
      </c>
      <c r="CI11" s="11">
        <f>IF(ISERROR(VLOOKUP(CONCATENATE(INDIRECT(ADDRESS(2,COLUMN()-1)),"V1",A11),DATA!D2:L872,7,FALSE)),0,VLOOKUP(CONCATENATE(INDIRECT(ADDRESS(2,COLUMN()-1)),"V1",A11),DATA!D2:L872,7,FALSE))</f>
        <v>0</v>
      </c>
      <c r="CJ11" s="11">
        <f>IF(ISERROR(VLOOKUP(CONCATENATE(INDIRECT(ADDRESS(2,COLUMN()-2)),"V1",A11),DATA!D2:L872,8,FALSE)),0,VLOOKUP(CONCATENATE(INDIRECT(ADDRESS(2,COLUMN()-2)),"V1",A11),DATA!D2:L872,8,FALSE))</f>
        <v>0</v>
      </c>
      <c r="CK11" s="11">
        <f>IF(ISERROR(VLOOKUP(CONCATENATE(INDIRECT(ADDRESS(2,COLUMN())),"V1",A11),DATA!D2:L872,6,FALSE)),0,VLOOKUP(CONCATENATE(INDIRECT(ADDRESS(2,COLUMN())),"V1",A11),DATA!D2:L872,6,FALSE))</f>
        <v>0</v>
      </c>
      <c r="CL11" s="11">
        <f>IF(ISERROR(VLOOKUP(CONCATENATE(INDIRECT(ADDRESS(2,COLUMN()-1)),"V1",A11),DATA!D2:L872,7,FALSE)),0,VLOOKUP(CONCATENATE(INDIRECT(ADDRESS(2,COLUMN()-1)),"V1",A11),DATA!D2:L872,7,FALSE))</f>
        <v>0</v>
      </c>
      <c r="CM11" s="11">
        <f>IF(ISERROR(VLOOKUP(CONCATENATE(INDIRECT(ADDRESS(2,COLUMN()-2)),"V1",A11),DATA!D2:L872,8,FALSE)),0,VLOOKUP(CONCATENATE(INDIRECT(ADDRESS(2,COLUMN()-2)),"V1",A11),DATA!D2:L872,8,FALSE))</f>
        <v>0</v>
      </c>
      <c r="CN11" s="11">
        <f>IF(ISERROR(VLOOKUP(CONCATENATE(INDIRECT(ADDRESS(2,COLUMN())),"V1",A11),DATA!D2:L872,6,FALSE)),0,VLOOKUP(CONCATENATE(INDIRECT(ADDRESS(2,COLUMN())),"V1",A11),DATA!D2:L872,6,FALSE))</f>
        <v>0</v>
      </c>
      <c r="CO11" s="11">
        <f>IF(ISERROR(VLOOKUP(CONCATENATE(INDIRECT(ADDRESS(2,COLUMN()-1)),"V1",A11),DATA!D2:L872,7,FALSE)),0,VLOOKUP(CONCATENATE(INDIRECT(ADDRESS(2,COLUMN()-1)),"V1",A11),DATA!D2:L872,7,FALSE))</f>
        <v>0</v>
      </c>
      <c r="CP11" s="11">
        <f>IF(ISERROR(VLOOKUP(CONCATENATE(INDIRECT(ADDRESS(2,COLUMN()-2)),"V1",A11),DATA!D2:L872,8,FALSE)),0,VLOOKUP(CONCATENATE(INDIRECT(ADDRESS(2,COLUMN()-2)),"V1",A11),DATA!D2:L872,8,FALSE))</f>
        <v>0</v>
      </c>
      <c r="CQ11" s="11">
        <f>IF(ISERROR(VLOOKUP(CONCATENATE(INDIRECT(ADDRESS(2,COLUMN())),"V1",A11),DATA!D2:L872,6,FALSE)),0,VLOOKUP(CONCATENATE(INDIRECT(ADDRESS(2,COLUMN())),"V1",A11),DATA!D2:L872,6,FALSE))</f>
        <v>0</v>
      </c>
      <c r="CR11" s="11">
        <f>IF(ISERROR(VLOOKUP(CONCATENATE(INDIRECT(ADDRESS(2,COLUMN()-1)),"V1",A11),DATA!D2:L872,7,FALSE)),0,VLOOKUP(CONCATENATE(INDIRECT(ADDRESS(2,COLUMN()-1)),"V1",A11),DATA!D2:L872,7,FALSE))</f>
        <v>0</v>
      </c>
      <c r="CS11" s="11">
        <f>IF(ISERROR(VLOOKUP(CONCATENATE(INDIRECT(ADDRESS(2,COLUMN()-2)),"V1",A11),DATA!D2:L872,8,FALSE)),0,VLOOKUP(CONCATENATE(INDIRECT(ADDRESS(2,COLUMN()-2)),"V1",A11),DATA!D2:L872,8,FALSE))</f>
        <v>0</v>
      </c>
      <c r="CT11" s="11">
        <f>IF(ISERROR(VLOOKUP(CONCATENATE(INDIRECT(ADDRESS(2,COLUMN())),"V1",A11),DATA!D2:L872,6,FALSE)),0,VLOOKUP(CONCATENATE(INDIRECT(ADDRESS(2,COLUMN())),"V1",A11),DATA!D2:L872,6,FALSE))</f>
        <v>0</v>
      </c>
      <c r="CU11" s="11">
        <f>IF(ISERROR(VLOOKUP(CONCATENATE(INDIRECT(ADDRESS(2,COLUMN()-1)),"V1",A11),DATA!D2:L872,7,FALSE)),0,VLOOKUP(CONCATENATE(INDIRECT(ADDRESS(2,COLUMN()-1)),"V1",A11),DATA!D2:L872,7,FALSE))</f>
        <v>0</v>
      </c>
      <c r="CV11" s="11">
        <f>IF(ISERROR(VLOOKUP(CONCATENATE(INDIRECT(ADDRESS(2,COLUMN()-2)),"V1",A11),DATA!D2:L872,8,FALSE)),0,VLOOKUP(CONCATENATE(INDIRECT(ADDRESS(2,COLUMN()-2)),"V1",A11),DATA!D2:L872,8,FALSE))</f>
        <v>0</v>
      </c>
      <c r="CW11" s="11">
        <f>IF(ISERROR(VLOOKUP(CONCATENATE(INDIRECT(ADDRESS(2,COLUMN())),"V1",A11),DATA!D2:L872,6,FALSE)),0,VLOOKUP(CONCATENATE(INDIRECT(ADDRESS(2,COLUMN())),"V1",A11),DATA!D2:L872,6,FALSE))</f>
        <v>0</v>
      </c>
      <c r="CX11" s="11">
        <f>IF(ISERROR(VLOOKUP(CONCATENATE(INDIRECT(ADDRESS(2,COLUMN()-1)),"V1",A11),DATA!D2:L872,7,FALSE)),0,VLOOKUP(CONCATENATE(INDIRECT(ADDRESS(2,COLUMN()-1)),"V1",A11),DATA!D2:L872,7,FALSE))</f>
        <v>0</v>
      </c>
      <c r="CY11" s="11">
        <f>IF(ISERROR(VLOOKUP(CONCATENATE(INDIRECT(ADDRESS(2,COLUMN()-2)),"V1",A11),DATA!D2:L872,8,FALSE)),0,VLOOKUP(CONCATENATE(INDIRECT(ADDRESS(2,COLUMN()-2)),"V1",A11),DATA!D2:L872,8,FALSE))</f>
        <v>0</v>
      </c>
      <c r="CZ11" s="11">
        <f>IF(ISERROR(VLOOKUP(CONCATENATE(INDIRECT(ADDRESS(2,COLUMN())),"V1",A11),DATA!D2:L872,6,FALSE)),0,VLOOKUP(CONCATENATE(INDIRECT(ADDRESS(2,COLUMN())),"V1",A11),DATA!D2:L872,6,FALSE))</f>
        <v>0</v>
      </c>
      <c r="DA11" s="11">
        <f>IF(ISERROR(VLOOKUP(CONCATENATE(INDIRECT(ADDRESS(2,COLUMN()-1)),"V1",A11),DATA!D2:L872,7,FALSE)),0,VLOOKUP(CONCATENATE(INDIRECT(ADDRESS(2,COLUMN()-1)),"V1",A11),DATA!D2:L872,7,FALSE))</f>
        <v>0</v>
      </c>
      <c r="DB11" s="11">
        <f>IF(ISERROR(VLOOKUP(CONCATENATE(INDIRECT(ADDRESS(2,COLUMN()-2)),"V1",A11),DATA!D2:L872,8,FALSE)),0,VLOOKUP(CONCATENATE(INDIRECT(ADDRESS(2,COLUMN()-2)),"V1",A11),DATA!D2:L872,8,FALSE))</f>
        <v>0</v>
      </c>
      <c r="DC11" s="11">
        <f>IF(ISERROR(VLOOKUP(CONCATENATE(INDIRECT(ADDRESS(2,COLUMN())),"V1",A11),DATA!D2:L872,6,FALSE)),0,VLOOKUP(CONCATENATE(INDIRECT(ADDRESS(2,COLUMN())),"V1",A11),DATA!D2:L872,6,FALSE))</f>
        <v>0</v>
      </c>
      <c r="DD11" s="11">
        <f>IF(ISERROR(VLOOKUP(CONCATENATE(INDIRECT(ADDRESS(2,COLUMN()-1)),"V1",A11),DATA!D2:L872,7,FALSE)),0,VLOOKUP(CONCATENATE(INDIRECT(ADDRESS(2,COLUMN()-1)),"V1",A11),DATA!D2:L872,7,FALSE))</f>
        <v>0</v>
      </c>
      <c r="DE11" s="11">
        <f>IF(ISERROR(VLOOKUP(CONCATENATE(INDIRECT(ADDRESS(2,COLUMN()-2)),"V1",A11),DATA!D2:L872,8,FALSE)),0,VLOOKUP(CONCATENATE(INDIRECT(ADDRESS(2,COLUMN()-2)),"V1",A11),DATA!D2:L872,8,FALSE))</f>
        <v>0</v>
      </c>
      <c r="DF11" s="11">
        <f>IF(ISERROR(VLOOKUP(CONCATENATE(INDIRECT(ADDRESS(2,COLUMN())),"V1",A11),DATA!D2:L872,6,FALSE)),0,VLOOKUP(CONCATENATE(INDIRECT(ADDRESS(2,COLUMN())),"V1",A11),DATA!D2:L872,6,FALSE))</f>
        <v>0</v>
      </c>
      <c r="DG11" s="11">
        <f>IF(ISERROR(VLOOKUP(CONCATENATE(INDIRECT(ADDRESS(2,COLUMN()-1)),"V1",A11),DATA!D2:L872,7,FALSE)),0,VLOOKUP(CONCATENATE(INDIRECT(ADDRESS(2,COLUMN()-1)),"V1",A11),DATA!D2:L872,7,FALSE))</f>
        <v>0</v>
      </c>
      <c r="DH11" s="11">
        <f>IF(ISERROR(VLOOKUP(CONCATENATE(INDIRECT(ADDRESS(2,COLUMN()-2)),"V1",A11),DATA!D2:L872,8,FALSE)),0,VLOOKUP(CONCATENATE(INDIRECT(ADDRESS(2,COLUMN()-2)),"V1",A11),DATA!D2:L872,8,FALSE))</f>
        <v>0</v>
      </c>
      <c r="DI11" s="11">
        <f>IF(ISERROR(VLOOKUP(CONCATENATE(INDIRECT(ADDRESS(2,COLUMN())),"V1",A11),DATA!D2:L872,6,FALSE)),0,VLOOKUP(CONCATENATE(INDIRECT(ADDRESS(2,COLUMN())),"V1",A11),DATA!D2:L872,6,FALSE))</f>
        <v>0</v>
      </c>
      <c r="DJ11" s="11">
        <f>IF(ISERROR(VLOOKUP(CONCATENATE(INDIRECT(ADDRESS(2,COLUMN()-1)),"V1",A11),DATA!D2:L872,7,FALSE)),0,VLOOKUP(CONCATENATE(INDIRECT(ADDRESS(2,COLUMN()-1)),"V1",A11),DATA!D2:L872,7,FALSE))</f>
        <v>0</v>
      </c>
      <c r="DK11" s="11">
        <f>IF(ISERROR(VLOOKUP(CONCATENATE(INDIRECT(ADDRESS(2,COLUMN()-2)),"V1",A11),DATA!D2:L872,8,FALSE)),0,VLOOKUP(CONCATENATE(INDIRECT(ADDRESS(2,COLUMN()-2)),"V1",A11),DATA!D2:L872,8,FALSE))</f>
        <v>0</v>
      </c>
      <c r="DL11" s="11">
        <f>IF(ISERROR(VLOOKUP(CONCATENATE(INDIRECT(ADDRESS(2,COLUMN())),"V1",A11),DATA!D2:L872,6,FALSE)),0,VLOOKUP(CONCATENATE(INDIRECT(ADDRESS(2,COLUMN())),"V1",A11),DATA!D2:L872,6,FALSE))</f>
        <v>0</v>
      </c>
      <c r="DM11" s="11">
        <f>IF(ISERROR(VLOOKUP(CONCATENATE(INDIRECT(ADDRESS(2,COLUMN()-1)),"V1",A11),DATA!D2:L872,7,FALSE)),0,VLOOKUP(CONCATENATE(INDIRECT(ADDRESS(2,COLUMN()-1)),"V1",A11),DATA!D2:L872,7,FALSE))</f>
        <v>0</v>
      </c>
      <c r="DN11" s="11">
        <f>IF(ISERROR(VLOOKUP(CONCATENATE(INDIRECT(ADDRESS(2,COLUMN()-2)),"V1",A11),DATA!D2:L872,8,FALSE)),0,VLOOKUP(CONCATENATE(INDIRECT(ADDRESS(2,COLUMN()-2)),"V1",A11),DATA!D2:L872,8,FALSE))</f>
        <v>0</v>
      </c>
      <c r="DO11" s="11">
        <f>IF(ISERROR(VLOOKUP(CONCATENATE(INDIRECT(ADDRESS(2,COLUMN())),"V1",A11),DATA!D2:L872,6,FALSE)),0,VLOOKUP(CONCATENATE(INDIRECT(ADDRESS(2,COLUMN())),"V1",A11),DATA!D2:L872,6,FALSE))</f>
        <v>0</v>
      </c>
      <c r="DP11" s="11">
        <f>IF(ISERROR(VLOOKUP(CONCATENATE(INDIRECT(ADDRESS(2,COLUMN()-1)),"V1",A11),DATA!D2:L872,7,FALSE)),0,VLOOKUP(CONCATENATE(INDIRECT(ADDRESS(2,COLUMN()-1)),"V1",A11),DATA!D2:L872,7,FALSE))</f>
        <v>0</v>
      </c>
      <c r="DQ11" s="11">
        <f>IF(ISERROR(VLOOKUP(CONCATENATE(INDIRECT(ADDRESS(2,COLUMN()-2)),"V1",A11),DATA!D2:L872,8,FALSE)),0,VLOOKUP(CONCATENATE(INDIRECT(ADDRESS(2,COLUMN()-2)),"V1",A11),DATA!D2:L872,8,FALSE))</f>
        <v>0</v>
      </c>
      <c r="DR11" s="11">
        <f>IF(ISERROR(VLOOKUP(CONCATENATE(INDIRECT(ADDRESS(2,COLUMN())),"V1",A11),DATA!D2:L872,6,FALSE)),0,VLOOKUP(CONCATENATE(INDIRECT(ADDRESS(2,COLUMN())),"V1",A11),DATA!D2:L872,6,FALSE))</f>
        <v>0</v>
      </c>
      <c r="DS11" s="11">
        <f>IF(ISERROR(VLOOKUP(CONCATENATE(INDIRECT(ADDRESS(2,COLUMN()-1)),"V1",A11),DATA!D2:L872,7,FALSE)),0,VLOOKUP(CONCATENATE(INDIRECT(ADDRESS(2,COLUMN()-1)),"V1",A11),DATA!D2:L872,7,FALSE))</f>
        <v>0</v>
      </c>
      <c r="DT11" s="11">
        <f>IF(ISERROR(VLOOKUP(CONCATENATE(INDIRECT(ADDRESS(2,COLUMN()-2)),"V1",A11),DATA!D2:L872,8,FALSE)),0,VLOOKUP(CONCATENATE(INDIRECT(ADDRESS(2,COLUMN()-2)),"V1",A11),DATA!D2:L872,8,FALSE))</f>
        <v>0</v>
      </c>
      <c r="DU11" s="11">
        <f>IF(ISERROR(VLOOKUP(CONCATENATE(INDIRECT(ADDRESS(2,COLUMN())),"V1",A11),DATA!D2:L872,6,FALSE)),0,VLOOKUP(CONCATENATE(INDIRECT(ADDRESS(2,COLUMN())),"V1",A11),DATA!D2:L872,6,FALSE))</f>
        <v>1</v>
      </c>
      <c r="DV11" s="11">
        <f>IF(ISERROR(VLOOKUP(CONCATENATE(INDIRECT(ADDRESS(2,COLUMN()-1)),"V1",A11),DATA!D2:L872,7,FALSE)),0,VLOOKUP(CONCATENATE(INDIRECT(ADDRESS(2,COLUMN()-1)),"V1",A11),DATA!D2:L872,7,FALSE))</f>
        <v>0</v>
      </c>
      <c r="DW11" s="11">
        <f>IF(ISERROR(VLOOKUP(CONCATENATE(INDIRECT(ADDRESS(2,COLUMN()-2)),"V1",A11),DATA!D2:L872,8,FALSE)),0,VLOOKUP(CONCATENATE(INDIRECT(ADDRESS(2,COLUMN()-2)),"V1",A11),DATA!D2:L872,8,FALSE))</f>
        <v>0</v>
      </c>
      <c r="DX11" s="62">
        <f>SUM(B11:INDIRECT(ADDRESS(11,127)))</f>
        <v>82</v>
      </c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</row>
    <row r="12" ht="15.75">
      <c r="A12" s="95" t="s">
        <v>84</v>
      </c>
      <c r="B12" s="11">
        <f>IF(ISERROR(VLOOKUP(CONCATENATE(INDIRECT(ADDRESS(2,COLUMN())),"V1",A12),DATA!D2:L872,6,FALSE)),0,VLOOKUP(CONCATENATE(INDIRECT(ADDRESS(2,COLUMN())),"V1",A12),DATA!D2:L872,6,FALSE))</f>
        <v>1</v>
      </c>
      <c r="C12" s="11">
        <f>IF(ISERROR(VLOOKUP(CONCATENATE(INDIRECT(ADDRESS(2,COLUMN()-1)),"V1",A12),DATA!D2:L872,7,FALSE)),0,VLOOKUP(CONCATENATE(INDIRECT(ADDRESS(2,COLUMN()-1)),"V1",A12),DATA!D2:L872,7,FALSE))</f>
        <v>0</v>
      </c>
      <c r="D12" s="11">
        <f>IF(ISERROR(VLOOKUP(CONCATENATE(INDIRECT(ADDRESS(2,COLUMN()-2)),"V1",A12),DATA!D2:L872,8,FALSE)),0,VLOOKUP(CONCATENATE(INDIRECT(ADDRESS(2,COLUMN()-2)),"V1",A12),DATA!D2:L872,8,FALSE))</f>
        <v>99</v>
      </c>
      <c r="E12" s="11">
        <f>IF(ISERROR(VLOOKUP(CONCATENATE(INDIRECT(ADDRESS(2,COLUMN())),"V1",A12),DATA!D2:L872,6,FALSE)),0,VLOOKUP(CONCATENATE(INDIRECT(ADDRESS(2,COLUMN())),"V1",A12),DATA!D2:L872,6,FALSE))</f>
        <v>0</v>
      </c>
      <c r="F12" s="11">
        <f>IF(ISERROR(VLOOKUP(CONCATENATE(INDIRECT(ADDRESS(2,COLUMN()-1)),"V1",A12),DATA!D2:L872,7,FALSE)),0,VLOOKUP(CONCATENATE(INDIRECT(ADDRESS(2,COLUMN()-1)),"V1",A12),DATA!D2:L872,7,FALSE))</f>
        <v>0</v>
      </c>
      <c r="G12" s="11">
        <f>IF(ISERROR(VLOOKUP(CONCATENATE(INDIRECT(ADDRESS(2,COLUMN()-2)),"V1",A12),DATA!D2:L872,8,FALSE)),0,VLOOKUP(CONCATENATE(INDIRECT(ADDRESS(2,COLUMN()-2)),"V1",A12),DATA!D2:L872,8,FALSE))</f>
        <v>33</v>
      </c>
      <c r="H12" s="11">
        <f>IF(ISERROR(VLOOKUP(CONCATENATE(INDIRECT(ADDRESS(2,COLUMN())),"V1",A12),DATA!D2:L872,6,FALSE)),0,VLOOKUP(CONCATENATE(INDIRECT(ADDRESS(2,COLUMN())),"V1",A12),DATA!D2:L872,6,FALSE))</f>
        <v>0</v>
      </c>
      <c r="I12" s="11">
        <f>IF(ISERROR(VLOOKUP(CONCATENATE(INDIRECT(ADDRESS(2,COLUMN()-1)),"V1",A12),DATA!D2:L872,7,FALSE)),0,VLOOKUP(CONCATENATE(INDIRECT(ADDRESS(2,COLUMN()-1)),"V1",A12),DATA!D2:L872,7,FALSE))</f>
        <v>0</v>
      </c>
      <c r="J12" s="11">
        <f>IF(ISERROR(VLOOKUP(CONCATENATE(INDIRECT(ADDRESS(2,COLUMN()-2)),"V1",A12),DATA!D2:L872,8,FALSE)),0,VLOOKUP(CONCATENATE(INDIRECT(ADDRESS(2,COLUMN()-2)),"V1",A12),DATA!D2:L872,8,FALSE))</f>
        <v>74</v>
      </c>
      <c r="K12" s="11">
        <f>IF(ISERROR(VLOOKUP(CONCATENATE(INDIRECT(ADDRESS(2,COLUMN())),"V1",A12),DATA!D2:L872,6,FALSE)),0,VLOOKUP(CONCATENATE(INDIRECT(ADDRESS(2,COLUMN())),"V1",A12),DATA!D2:L872,6,FALSE))</f>
        <v>0</v>
      </c>
      <c r="L12" s="11">
        <f>IF(ISERROR(VLOOKUP(CONCATENATE(INDIRECT(ADDRESS(2,COLUMN()-1)),"V1",A12),DATA!D2:L872,7,FALSE)),0,VLOOKUP(CONCATENATE(INDIRECT(ADDRESS(2,COLUMN()-1)),"V1",A12),DATA!D2:L872,7,FALSE))</f>
        <v>1</v>
      </c>
      <c r="M12" s="11">
        <f>IF(ISERROR(VLOOKUP(CONCATENATE(INDIRECT(ADDRESS(2,COLUMN()-2)),"V1",A12),DATA!D2:L872,8,FALSE)),0,VLOOKUP(CONCATENATE(INDIRECT(ADDRESS(2,COLUMN()-2)),"V1",A12),DATA!D2:L872,8,FALSE))</f>
        <v>23</v>
      </c>
      <c r="N12" s="11">
        <f>IF(ISERROR(VLOOKUP(CONCATENATE(INDIRECT(ADDRESS(2,COLUMN())),"V1",A12),DATA!D2:L872,6,FALSE)),0,VLOOKUP(CONCATENATE(INDIRECT(ADDRESS(2,COLUMN())),"V1",A12),DATA!D2:L872,6,FALSE))</f>
        <v>0</v>
      </c>
      <c r="O12" s="11">
        <f>IF(ISERROR(VLOOKUP(CONCATENATE(INDIRECT(ADDRESS(2,COLUMN()-1)),"V1",A12),DATA!D2:L872,7,FALSE)),0,VLOOKUP(CONCATENATE(INDIRECT(ADDRESS(2,COLUMN()-1)),"V1",A12),DATA!D2:L872,7,FALSE))</f>
        <v>0</v>
      </c>
      <c r="P12" s="11">
        <f>IF(ISERROR(VLOOKUP(CONCATENATE(INDIRECT(ADDRESS(2,COLUMN()-2)),"V1",A12),DATA!D2:L872,8,FALSE)),0,VLOOKUP(CONCATENATE(INDIRECT(ADDRESS(2,COLUMN()-2)),"V1",A12),DATA!D2:L872,8,FALSE))</f>
        <v>7</v>
      </c>
      <c r="Q12" s="11">
        <f>IF(ISERROR(VLOOKUP(CONCATENATE(INDIRECT(ADDRESS(2,COLUMN())),"V1",A12),DATA!D2:L872,6,FALSE)),0,VLOOKUP(CONCATENATE(INDIRECT(ADDRESS(2,COLUMN())),"V1",A12),DATA!D2:L872,6,FALSE))</f>
        <v>0</v>
      </c>
      <c r="R12" s="11">
        <f>IF(ISERROR(VLOOKUP(CONCATENATE(INDIRECT(ADDRESS(2,COLUMN()-1)),"V1",A12),DATA!D2:L872,7,FALSE)),0,VLOOKUP(CONCATENATE(INDIRECT(ADDRESS(2,COLUMN()-1)),"V1",A12),DATA!D2:L872,7,FALSE))</f>
        <v>0</v>
      </c>
      <c r="S12" s="11">
        <f>IF(ISERROR(VLOOKUP(CONCATENATE(INDIRECT(ADDRESS(2,COLUMN()-2)),"V1",A12),DATA!D2:L872,8,FALSE)),0,VLOOKUP(CONCATENATE(INDIRECT(ADDRESS(2,COLUMN()-2)),"V1",A12),DATA!D2:L872,8,FALSE))</f>
        <v>18</v>
      </c>
      <c r="T12" s="11">
        <f>IF(ISERROR(VLOOKUP(CONCATENATE(INDIRECT(ADDRESS(2,COLUMN())),"V1",A12),DATA!D2:L872,6,FALSE)),0,VLOOKUP(CONCATENATE(INDIRECT(ADDRESS(2,COLUMN())),"V1",A12),DATA!D2:L872,6,FALSE))</f>
        <v>0</v>
      </c>
      <c r="U12" s="11">
        <f>IF(ISERROR(VLOOKUP(CONCATENATE(INDIRECT(ADDRESS(2,COLUMN()-1)),"V1",A12),DATA!D2:L872,7,FALSE)),0,VLOOKUP(CONCATENATE(INDIRECT(ADDRESS(2,COLUMN()-1)),"V1",A12),DATA!D2:L872,7,FALSE))</f>
        <v>0</v>
      </c>
      <c r="V12" s="11">
        <f>IF(ISERROR(VLOOKUP(CONCATENATE(INDIRECT(ADDRESS(2,COLUMN()-2)),"V1",A12),DATA!D2:L872,8,FALSE)),0,VLOOKUP(CONCATENATE(INDIRECT(ADDRESS(2,COLUMN()-2)),"V1",A12),DATA!D2:L872,8,FALSE))</f>
        <v>24</v>
      </c>
      <c r="W12" s="11">
        <f>IF(ISERROR(VLOOKUP(CONCATENATE(INDIRECT(ADDRESS(2,COLUMN())),"V1",A12),DATA!D2:L872,6,FALSE)),0,VLOOKUP(CONCATENATE(INDIRECT(ADDRESS(2,COLUMN())),"V1",A12),DATA!D2:L872,6,FALSE))</f>
        <v>0</v>
      </c>
      <c r="X12" s="11">
        <f>IF(ISERROR(VLOOKUP(CONCATENATE(INDIRECT(ADDRESS(2,COLUMN()-1)),"V1",A12),DATA!D2:L872,7,FALSE)),0,VLOOKUP(CONCATENATE(INDIRECT(ADDRESS(2,COLUMN()-1)),"V1",A12),DATA!D2:L872,7,FALSE))</f>
        <v>0</v>
      </c>
      <c r="Y12" s="11">
        <f>IF(ISERROR(VLOOKUP(CONCATENATE(INDIRECT(ADDRESS(2,COLUMN()-2)),"V1",A12),DATA!D2:L872,8,FALSE)),0,VLOOKUP(CONCATENATE(INDIRECT(ADDRESS(2,COLUMN()-2)),"V1",A12),DATA!D2:L872,8,FALSE))</f>
        <v>36</v>
      </c>
      <c r="Z12" s="11">
        <f>IF(ISERROR(VLOOKUP(CONCATENATE(INDIRECT(ADDRESS(2,COLUMN())),"V1",A12),DATA!D2:L872,6,FALSE)),0,VLOOKUP(CONCATENATE(INDIRECT(ADDRESS(2,COLUMN())),"V1",A12),DATA!D2:L872,6,FALSE))</f>
        <v>0</v>
      </c>
      <c r="AA12" s="11">
        <f>IF(ISERROR(VLOOKUP(CONCATENATE(INDIRECT(ADDRESS(2,COLUMN()-1)),"V1",A12),DATA!D2:L872,7,FALSE)),0,VLOOKUP(CONCATENATE(INDIRECT(ADDRESS(2,COLUMN()-1)),"V1",A12),DATA!D2:L872,7,FALSE))</f>
        <v>0</v>
      </c>
      <c r="AB12" s="11">
        <f>IF(ISERROR(VLOOKUP(CONCATENATE(INDIRECT(ADDRESS(2,COLUMN()-2)),"V1",A12),DATA!D2:L872,8,FALSE)),0,VLOOKUP(CONCATENATE(INDIRECT(ADDRESS(2,COLUMN()-2)),"V1",A12),DATA!D2:L872,8,FALSE))</f>
        <v>33</v>
      </c>
      <c r="AC12" s="11">
        <f>IF(ISERROR(VLOOKUP(CONCATENATE(INDIRECT(ADDRESS(2,COLUMN())),"V1",A12),DATA!D2:L872,6,FALSE)),0,VLOOKUP(CONCATENATE(INDIRECT(ADDRESS(2,COLUMN())),"V1",A12),DATA!D2:L872,6,FALSE))</f>
        <v>0</v>
      </c>
      <c r="AD12" s="11">
        <f>IF(ISERROR(VLOOKUP(CONCATENATE(INDIRECT(ADDRESS(2,COLUMN()-1)),"V1",A12),DATA!D2:L872,7,FALSE)),0,VLOOKUP(CONCATENATE(INDIRECT(ADDRESS(2,COLUMN()-1)),"V1",A12),DATA!D2:L872,7,FALSE))</f>
        <v>0</v>
      </c>
      <c r="AE12" s="11">
        <f>IF(ISERROR(VLOOKUP(CONCATENATE(INDIRECT(ADDRESS(2,COLUMN()-2)),"V1",A12),DATA!D2:L872,8,FALSE)),0,VLOOKUP(CONCATENATE(INDIRECT(ADDRESS(2,COLUMN()-2)),"V1",A12),DATA!D2:L872,8,FALSE))</f>
        <v>22</v>
      </c>
      <c r="AF12" s="11">
        <f>IF(ISERROR(VLOOKUP(CONCATENATE(INDIRECT(ADDRESS(2,COLUMN())),"V1",A12),DATA!D2:L872,6,FALSE)),0,VLOOKUP(CONCATENATE(INDIRECT(ADDRESS(2,COLUMN())),"V1",A12),DATA!D2:L872,6,FALSE))</f>
        <v>0</v>
      </c>
      <c r="AG12" s="11">
        <f>IF(ISERROR(VLOOKUP(CONCATENATE(INDIRECT(ADDRESS(2,COLUMN()-1)),"V1",A12),DATA!D2:L872,7,FALSE)),0,VLOOKUP(CONCATENATE(INDIRECT(ADDRESS(2,COLUMN()-1)),"V1",A12),DATA!D2:L872,7,FALSE))</f>
        <v>0</v>
      </c>
      <c r="AH12" s="11">
        <f>IF(ISERROR(VLOOKUP(CONCATENATE(INDIRECT(ADDRESS(2,COLUMN()-2)),"V1",A12),DATA!D2:L872,8,FALSE)),0,VLOOKUP(CONCATENATE(INDIRECT(ADDRESS(2,COLUMN()-2)),"V1",A12),DATA!D2:L872,8,FALSE))</f>
        <v>4</v>
      </c>
      <c r="AI12" s="11">
        <f>IF(ISERROR(VLOOKUP(CONCATENATE(INDIRECT(ADDRESS(2,COLUMN())),"V1",A12),DATA!D2:L872,6,FALSE)),0,VLOOKUP(CONCATENATE(INDIRECT(ADDRESS(2,COLUMN())),"V1",A12),DATA!D2:L872,6,FALSE))</f>
        <v>0</v>
      </c>
      <c r="AJ12" s="11">
        <f>IF(ISERROR(VLOOKUP(CONCATENATE(INDIRECT(ADDRESS(2,COLUMN()-1)),"V1",A12),DATA!D2:L872,7,FALSE)),0,VLOOKUP(CONCATENATE(INDIRECT(ADDRESS(2,COLUMN()-1)),"V1",A12),DATA!D2:L872,7,FALSE))</f>
        <v>0</v>
      </c>
      <c r="AK12" s="11">
        <f>IF(ISERROR(VLOOKUP(CONCATENATE(INDIRECT(ADDRESS(2,COLUMN()-2)),"V1",A12),DATA!D2:L872,8,FALSE)),0,VLOOKUP(CONCATENATE(INDIRECT(ADDRESS(2,COLUMN()-2)),"V1",A12),DATA!D2:L872,8,FALSE))</f>
        <v>32</v>
      </c>
      <c r="AL12" s="11">
        <f>IF(ISERROR(VLOOKUP(CONCATENATE(INDIRECT(ADDRESS(2,COLUMN())),"V1",A12),DATA!D2:L872,6,FALSE)),0,VLOOKUP(CONCATENATE(INDIRECT(ADDRESS(2,COLUMN())),"V1",A12),DATA!D2:L872,6,FALSE))</f>
        <v>0</v>
      </c>
      <c r="AM12" s="11">
        <f>IF(ISERROR(VLOOKUP(CONCATENATE(INDIRECT(ADDRESS(2,COLUMN()-1)),"V1",A12),DATA!D2:L872,7,FALSE)),0,VLOOKUP(CONCATENATE(INDIRECT(ADDRESS(2,COLUMN()-1)),"V1",A12),DATA!D2:L872,7,FALSE))</f>
        <v>0</v>
      </c>
      <c r="AN12" s="11">
        <f>IF(ISERROR(VLOOKUP(CONCATENATE(INDIRECT(ADDRESS(2,COLUMN()-2)),"V1",A12),DATA!D2:L872,8,FALSE)),0,VLOOKUP(CONCATENATE(INDIRECT(ADDRESS(2,COLUMN()-2)),"V1",A12),DATA!D2:L872,8,FALSE))</f>
        <v>17</v>
      </c>
      <c r="AO12" s="11">
        <f>IF(ISERROR(VLOOKUP(CONCATENATE(INDIRECT(ADDRESS(2,COLUMN())),"V1",A12),DATA!D2:L872,6,FALSE)),0,VLOOKUP(CONCATENATE(INDIRECT(ADDRESS(2,COLUMN())),"V1",A12),DATA!D2:L872,6,FALSE))</f>
        <v>0</v>
      </c>
      <c r="AP12" s="11">
        <f>IF(ISERROR(VLOOKUP(CONCATENATE(INDIRECT(ADDRESS(2,COLUMN()-1)),"V1",A12),DATA!D2:L872,7,FALSE)),0,VLOOKUP(CONCATENATE(INDIRECT(ADDRESS(2,COLUMN()-1)),"V1",A12),DATA!D2:L872,7,FALSE))</f>
        <v>0</v>
      </c>
      <c r="AQ12" s="11">
        <f>IF(ISERROR(VLOOKUP(CONCATENATE(INDIRECT(ADDRESS(2,COLUMN()-2)),"V1",A12),DATA!D2:L872,8,FALSE)),0,VLOOKUP(CONCATENATE(INDIRECT(ADDRESS(2,COLUMN()-2)),"V1",A12),DATA!D2:L872,8,FALSE))</f>
        <v>13</v>
      </c>
      <c r="AR12" s="11">
        <f>IF(ISERROR(VLOOKUP(CONCATENATE(INDIRECT(ADDRESS(2,COLUMN())),"V1",A12),DATA!D2:L872,6,FALSE)),0,VLOOKUP(CONCATENATE(INDIRECT(ADDRESS(2,COLUMN())),"V1",A12),DATA!D2:L872,6,FALSE))</f>
        <v>0</v>
      </c>
      <c r="AS12" s="11">
        <f>IF(ISERROR(VLOOKUP(CONCATENATE(INDIRECT(ADDRESS(2,COLUMN()-1)),"V1",A12),DATA!D2:L872,7,FALSE)),0,VLOOKUP(CONCATENATE(INDIRECT(ADDRESS(2,COLUMN()-1)),"V1",A12),DATA!D2:L872,7,FALSE))</f>
        <v>0</v>
      </c>
      <c r="AT12" s="11">
        <f>IF(ISERROR(VLOOKUP(CONCATENATE(INDIRECT(ADDRESS(2,COLUMN()-2)),"V1",A12),DATA!D2:L872,8,FALSE)),0,VLOOKUP(CONCATENATE(INDIRECT(ADDRESS(2,COLUMN()-2)),"V1",A12),DATA!D2:L872,8,FALSE))</f>
        <v>1</v>
      </c>
      <c r="AU12" s="11">
        <f>IF(ISERROR(VLOOKUP(CONCATENATE(INDIRECT(ADDRESS(2,COLUMN())),"V1",A12),DATA!D2:L872,6,FALSE)),0,VLOOKUP(CONCATENATE(INDIRECT(ADDRESS(2,COLUMN())),"V1",A12),DATA!D2:L872,6,FALSE))</f>
        <v>0</v>
      </c>
      <c r="AV12" s="11">
        <f>IF(ISERROR(VLOOKUP(CONCATENATE(INDIRECT(ADDRESS(2,COLUMN()-1)),"V1",A12),DATA!D2:L872,7,FALSE)),0,VLOOKUP(CONCATENATE(INDIRECT(ADDRESS(2,COLUMN()-1)),"V1",A12),DATA!D2:L872,7,FALSE))</f>
        <v>0</v>
      </c>
      <c r="AW12" s="11">
        <f>IF(ISERROR(VLOOKUP(CONCATENATE(INDIRECT(ADDRESS(2,COLUMN()-2)),"V1",A12),DATA!D2:L872,8,FALSE)),0,VLOOKUP(CONCATENATE(INDIRECT(ADDRESS(2,COLUMN()-2)),"V1",A12),DATA!D2:L872,8,FALSE))</f>
        <v>0</v>
      </c>
      <c r="AX12" s="11">
        <f>IF(ISERROR(VLOOKUP(CONCATENATE(INDIRECT(ADDRESS(2,COLUMN())),"V1",A12),DATA!D2:L872,6,FALSE)),0,VLOOKUP(CONCATENATE(INDIRECT(ADDRESS(2,COLUMN())),"V1",A12),DATA!D2:L872,6,FALSE))</f>
        <v>0</v>
      </c>
      <c r="AY12" s="11">
        <f>IF(ISERROR(VLOOKUP(CONCATENATE(INDIRECT(ADDRESS(2,COLUMN()-1)),"V1",A12),DATA!D2:L872,7,FALSE)),0,VLOOKUP(CONCATENATE(INDIRECT(ADDRESS(2,COLUMN()-1)),"V1",A12),DATA!D2:L872,7,FALSE))</f>
        <v>0</v>
      </c>
      <c r="AZ12" s="11">
        <f>IF(ISERROR(VLOOKUP(CONCATENATE(INDIRECT(ADDRESS(2,COLUMN()-2)),"V1",A12),DATA!D2:L872,8,FALSE)),0,VLOOKUP(CONCATENATE(INDIRECT(ADDRESS(2,COLUMN()-2)),"V1",A12),DATA!D2:L872,8,FALSE))</f>
        <v>2</v>
      </c>
      <c r="BA12" s="11">
        <f>IF(ISERROR(VLOOKUP(CONCATENATE(INDIRECT(ADDRESS(2,COLUMN())),"V1",A12),DATA!D2:L872,6,FALSE)),0,VLOOKUP(CONCATENATE(INDIRECT(ADDRESS(2,COLUMN())),"V1",A12),DATA!D2:L872,6,FALSE))</f>
        <v>0</v>
      </c>
      <c r="BB12" s="11">
        <f>IF(ISERROR(VLOOKUP(CONCATENATE(INDIRECT(ADDRESS(2,COLUMN()-1)),"V1",A12),DATA!D2:L872,7,FALSE)),0,VLOOKUP(CONCATENATE(INDIRECT(ADDRESS(2,COLUMN()-1)),"V1",A12),DATA!D2:L872,7,FALSE))</f>
        <v>0</v>
      </c>
      <c r="BC12" s="11">
        <f>IF(ISERROR(VLOOKUP(CONCATENATE(INDIRECT(ADDRESS(2,COLUMN()-2)),"V1",A12),DATA!D2:L872,8,FALSE)),0,VLOOKUP(CONCATENATE(INDIRECT(ADDRESS(2,COLUMN()-2)),"V1",A12),DATA!D2:L872,8,FALSE))</f>
        <v>12</v>
      </c>
      <c r="BD12" s="11">
        <f>IF(ISERROR(VLOOKUP(CONCATENATE(INDIRECT(ADDRESS(2,COLUMN())),"V1",A12),DATA!D2:L872,6,FALSE)),0,VLOOKUP(CONCATENATE(INDIRECT(ADDRESS(2,COLUMN())),"V1",A12),DATA!D2:L872,6,FALSE))</f>
        <v>0</v>
      </c>
      <c r="BE12" s="11">
        <f>IF(ISERROR(VLOOKUP(CONCATENATE(INDIRECT(ADDRESS(2,COLUMN()-1)),"V1",A12),DATA!D2:L872,7,FALSE)),0,VLOOKUP(CONCATENATE(INDIRECT(ADDRESS(2,COLUMN()-1)),"V1",A12),DATA!D2:L872,7,FALSE))</f>
        <v>0</v>
      </c>
      <c r="BF12" s="11">
        <f>IF(ISERROR(VLOOKUP(CONCATENATE(INDIRECT(ADDRESS(2,COLUMN()-2)),"V1",A12),DATA!D2:L872,8,FALSE)),0,VLOOKUP(CONCATENATE(INDIRECT(ADDRESS(2,COLUMN()-2)),"V1",A12),DATA!D2:L872,8,FALSE))</f>
        <v>19</v>
      </c>
      <c r="BG12" s="11">
        <f>IF(ISERROR(VLOOKUP(CONCATENATE(INDIRECT(ADDRESS(2,COLUMN())),"V1",A12),DATA!D2:L872,6,FALSE)),0,VLOOKUP(CONCATENATE(INDIRECT(ADDRESS(2,COLUMN())),"V1",A12),DATA!D2:L872,6,FALSE))</f>
        <v>0</v>
      </c>
      <c r="BH12" s="11">
        <f>IF(ISERROR(VLOOKUP(CONCATENATE(INDIRECT(ADDRESS(2,COLUMN()-1)),"V1",A12),DATA!D2:L872,7,FALSE)),0,VLOOKUP(CONCATENATE(INDIRECT(ADDRESS(2,COLUMN()-1)),"V1",A12),DATA!D2:L872,7,FALSE))</f>
        <v>0</v>
      </c>
      <c r="BI12" s="11">
        <f>IF(ISERROR(VLOOKUP(CONCATENATE(INDIRECT(ADDRESS(2,COLUMN()-2)),"V1",A12),DATA!D2:L872,8,FALSE)),0,VLOOKUP(CONCATENATE(INDIRECT(ADDRESS(2,COLUMN()-2)),"V1",A12),DATA!D2:L872,8,FALSE))</f>
        <v>34</v>
      </c>
      <c r="BJ12" s="11">
        <f>IF(ISERROR(VLOOKUP(CONCATENATE(INDIRECT(ADDRESS(2,COLUMN())),"V1",A12),DATA!D2:L872,6,FALSE)),0,VLOOKUP(CONCATENATE(INDIRECT(ADDRESS(2,COLUMN())),"V1",A12),DATA!D2:L872,6,FALSE))</f>
        <v>0</v>
      </c>
      <c r="BK12" s="11">
        <f>IF(ISERROR(VLOOKUP(CONCATENATE(INDIRECT(ADDRESS(2,COLUMN()-1)),"V1",A12),DATA!D2:L872,7,FALSE)),0,VLOOKUP(CONCATENATE(INDIRECT(ADDRESS(2,COLUMN()-1)),"V1",A12),DATA!D2:L872,7,FALSE))</f>
        <v>0</v>
      </c>
      <c r="BL12" s="11">
        <f>IF(ISERROR(VLOOKUP(CONCATENATE(INDIRECT(ADDRESS(2,COLUMN()-2)),"V1",A12),DATA!D2:L872,8,FALSE)),0,VLOOKUP(CONCATENATE(INDIRECT(ADDRESS(2,COLUMN()-2)),"V1",A12),DATA!D2:L872,8,FALSE))</f>
        <v>4</v>
      </c>
      <c r="BM12" s="11">
        <f>IF(ISERROR(VLOOKUP(CONCATENATE(INDIRECT(ADDRESS(2,COLUMN())),"V1",A12),DATA!D2:L872,6,FALSE)),0,VLOOKUP(CONCATENATE(INDIRECT(ADDRESS(2,COLUMN())),"V1",A12),DATA!D2:L872,6,FALSE))</f>
        <v>0</v>
      </c>
      <c r="BN12" s="11">
        <f>IF(ISERROR(VLOOKUP(CONCATENATE(INDIRECT(ADDRESS(2,COLUMN()-1)),"V1",A12),DATA!D2:L872,7,FALSE)),0,VLOOKUP(CONCATENATE(INDIRECT(ADDRESS(2,COLUMN()-1)),"V1",A12),DATA!D2:L872,7,FALSE))</f>
        <v>0</v>
      </c>
      <c r="BO12" s="11">
        <f>IF(ISERROR(VLOOKUP(CONCATENATE(INDIRECT(ADDRESS(2,COLUMN()-2)),"V1",A12),DATA!D2:L872,8,FALSE)),0,VLOOKUP(CONCATENATE(INDIRECT(ADDRESS(2,COLUMN()-2)),"V1",A12),DATA!D2:L872,8,FALSE))</f>
        <v>0</v>
      </c>
      <c r="BP12" s="11">
        <f>IF(ISERROR(VLOOKUP(CONCATENATE(INDIRECT(ADDRESS(2,COLUMN())),"V1",A12),DATA!D2:L872,6,FALSE)),0,VLOOKUP(CONCATENATE(INDIRECT(ADDRESS(2,COLUMN())),"V1",A12),DATA!D2:L872,6,FALSE))</f>
        <v>0</v>
      </c>
      <c r="BQ12" s="11">
        <f>IF(ISERROR(VLOOKUP(CONCATENATE(INDIRECT(ADDRESS(2,COLUMN()-1)),"V1",A12),DATA!D2:L872,7,FALSE)),0,VLOOKUP(CONCATENATE(INDIRECT(ADDRESS(2,COLUMN()-1)),"V1",A12),DATA!D2:L872,7,FALSE))</f>
        <v>0</v>
      </c>
      <c r="BR12" s="11">
        <f>IF(ISERROR(VLOOKUP(CONCATENATE(INDIRECT(ADDRESS(2,COLUMN()-2)),"V1",A12),DATA!D2:L872,8,FALSE)),0,VLOOKUP(CONCATENATE(INDIRECT(ADDRESS(2,COLUMN()-2)),"V1",A12),DATA!D2:L872,8,FALSE))</f>
        <v>0</v>
      </c>
      <c r="BS12" s="11">
        <f>IF(ISERROR(VLOOKUP(CONCATENATE(INDIRECT(ADDRESS(2,COLUMN())),"V1",A12),DATA!D2:L872,6,FALSE)),0,VLOOKUP(CONCATENATE(INDIRECT(ADDRESS(2,COLUMN())),"V1",A12),DATA!D2:L872,6,FALSE))</f>
        <v>0</v>
      </c>
      <c r="BT12" s="11">
        <f>IF(ISERROR(VLOOKUP(CONCATENATE(INDIRECT(ADDRESS(2,COLUMN()-1)),"V1",A12),DATA!D2:L872,7,FALSE)),0,VLOOKUP(CONCATENATE(INDIRECT(ADDRESS(2,COLUMN()-1)),"V1",A12),DATA!D2:L872,7,FALSE))</f>
        <v>0</v>
      </c>
      <c r="BU12" s="11">
        <f>IF(ISERROR(VLOOKUP(CONCATENATE(INDIRECT(ADDRESS(2,COLUMN()-2)),"V1",A12),DATA!D2:L872,8,FALSE)),0,VLOOKUP(CONCATENATE(INDIRECT(ADDRESS(2,COLUMN()-2)),"V1",A12),DATA!D2:L872,8,FALSE))</f>
        <v>11</v>
      </c>
      <c r="BV12" s="11">
        <f>IF(ISERROR(VLOOKUP(CONCATENATE(INDIRECT(ADDRESS(2,COLUMN())),"V1",A12),DATA!D2:L872,6,FALSE)),0,VLOOKUP(CONCATENATE(INDIRECT(ADDRESS(2,COLUMN())),"V1",A12),DATA!D2:L872,6,FALSE))</f>
        <v>0</v>
      </c>
      <c r="BW12" s="11">
        <f>IF(ISERROR(VLOOKUP(CONCATENATE(INDIRECT(ADDRESS(2,COLUMN()-1)),"V1",A12),DATA!D2:L872,7,FALSE)),0,VLOOKUP(CONCATENATE(INDIRECT(ADDRESS(2,COLUMN()-1)),"V1",A12),DATA!D2:L872,7,FALSE))</f>
        <v>0</v>
      </c>
      <c r="BX12" s="11">
        <f>IF(ISERROR(VLOOKUP(CONCATENATE(INDIRECT(ADDRESS(2,COLUMN()-2)),"V1",A12),DATA!D2:L872,8,FALSE)),0,VLOOKUP(CONCATENATE(INDIRECT(ADDRESS(2,COLUMN()-2)),"V1",A12),DATA!D2:L872,8,FALSE))</f>
        <v>8</v>
      </c>
      <c r="BY12" s="11">
        <f>IF(ISERROR(VLOOKUP(CONCATENATE(INDIRECT(ADDRESS(2,COLUMN())),"V1",A12),DATA!D2:L872,6,FALSE)),0,VLOOKUP(CONCATENATE(INDIRECT(ADDRESS(2,COLUMN())),"V1",A12),DATA!D2:L872,6,FALSE))</f>
        <v>0</v>
      </c>
      <c r="BZ12" s="11">
        <f>IF(ISERROR(VLOOKUP(CONCATENATE(INDIRECT(ADDRESS(2,COLUMN()-1)),"V1",A12),DATA!D2:L872,7,FALSE)),0,VLOOKUP(CONCATENATE(INDIRECT(ADDRESS(2,COLUMN()-1)),"V1",A12),DATA!D2:L872,7,FALSE))</f>
        <v>0</v>
      </c>
      <c r="CA12" s="11">
        <f>IF(ISERROR(VLOOKUP(CONCATENATE(INDIRECT(ADDRESS(2,COLUMN()-2)),"V1",A12),DATA!D2:L872,8,FALSE)),0,VLOOKUP(CONCATENATE(INDIRECT(ADDRESS(2,COLUMN()-2)),"V1",A12),DATA!D2:L872,8,FALSE))</f>
        <v>5</v>
      </c>
      <c r="CB12" s="11">
        <f>IF(ISERROR(VLOOKUP(CONCATENATE(INDIRECT(ADDRESS(2,COLUMN())),"V1",A12),DATA!D2:L872,6,FALSE)),0,VLOOKUP(CONCATENATE(INDIRECT(ADDRESS(2,COLUMN())),"V1",A12),DATA!D2:L872,6,FALSE))</f>
        <v>1</v>
      </c>
      <c r="CC12" s="11">
        <f>IF(ISERROR(VLOOKUP(CONCATENATE(INDIRECT(ADDRESS(2,COLUMN()-1)),"V1",A12),DATA!D2:L872,7,FALSE)),0,VLOOKUP(CONCATENATE(INDIRECT(ADDRESS(2,COLUMN()-1)),"V1",A12),DATA!D2:L872,7,FALSE))</f>
        <v>0</v>
      </c>
      <c r="CD12" s="11">
        <f>IF(ISERROR(VLOOKUP(CONCATENATE(INDIRECT(ADDRESS(2,COLUMN()-2)),"V1",A12),DATA!D2:L872,8,FALSE)),0,VLOOKUP(CONCATENATE(INDIRECT(ADDRESS(2,COLUMN()-2)),"V1",A12),DATA!D2:L872,8,FALSE))</f>
        <v>1</v>
      </c>
      <c r="CE12" s="11">
        <f>IF(ISERROR(VLOOKUP(CONCATENATE(INDIRECT(ADDRESS(2,COLUMN())),"V1",A12),DATA!D2:L872,6,FALSE)),0,VLOOKUP(CONCATENATE(INDIRECT(ADDRESS(2,COLUMN())),"V1",A12),DATA!D2:L872,6,FALSE))</f>
        <v>0</v>
      </c>
      <c r="CF12" s="11">
        <f>IF(ISERROR(VLOOKUP(CONCATENATE(INDIRECT(ADDRESS(2,COLUMN()-1)),"V1",A12),DATA!D2:L872,7,FALSE)),0,VLOOKUP(CONCATENATE(INDIRECT(ADDRESS(2,COLUMN()-1)),"V1",A12),DATA!D2:L872,7,FALSE))</f>
        <v>0</v>
      </c>
      <c r="CG12" s="11">
        <f>IF(ISERROR(VLOOKUP(CONCATENATE(INDIRECT(ADDRESS(2,COLUMN()-2)),"V1",A12),DATA!D2:L872,8,FALSE)),0,VLOOKUP(CONCATENATE(INDIRECT(ADDRESS(2,COLUMN()-2)),"V1",A12),DATA!D2:L872,8,FALSE))</f>
        <v>0</v>
      </c>
      <c r="CH12" s="11">
        <f>IF(ISERROR(VLOOKUP(CONCATENATE(INDIRECT(ADDRESS(2,COLUMN())),"V1",A12),DATA!D2:L872,6,FALSE)),0,VLOOKUP(CONCATENATE(INDIRECT(ADDRESS(2,COLUMN())),"V1",A12),DATA!D2:L872,6,FALSE))</f>
        <v>0</v>
      </c>
      <c r="CI12" s="11">
        <f>IF(ISERROR(VLOOKUP(CONCATENATE(INDIRECT(ADDRESS(2,COLUMN()-1)),"V1",A12),DATA!D2:L872,7,FALSE)),0,VLOOKUP(CONCATENATE(INDIRECT(ADDRESS(2,COLUMN()-1)),"V1",A12),DATA!D2:L872,7,FALSE))</f>
        <v>0</v>
      </c>
      <c r="CJ12" s="11">
        <f>IF(ISERROR(VLOOKUP(CONCATENATE(INDIRECT(ADDRESS(2,COLUMN()-2)),"V1",A12),DATA!D2:L872,8,FALSE)),0,VLOOKUP(CONCATENATE(INDIRECT(ADDRESS(2,COLUMN()-2)),"V1",A12),DATA!D2:L872,8,FALSE))</f>
        <v>0</v>
      </c>
      <c r="CK12" s="11">
        <f>IF(ISERROR(VLOOKUP(CONCATENATE(INDIRECT(ADDRESS(2,COLUMN())),"V1",A12),DATA!D2:L872,6,FALSE)),0,VLOOKUP(CONCATENATE(INDIRECT(ADDRESS(2,COLUMN())),"V1",A12),DATA!D2:L872,6,FALSE))</f>
        <v>0</v>
      </c>
      <c r="CL12" s="11">
        <f>IF(ISERROR(VLOOKUP(CONCATENATE(INDIRECT(ADDRESS(2,COLUMN()-1)),"V1",A12),DATA!D2:L872,7,FALSE)),0,VLOOKUP(CONCATENATE(INDIRECT(ADDRESS(2,COLUMN()-1)),"V1",A12),DATA!D2:L872,7,FALSE))</f>
        <v>0</v>
      </c>
      <c r="CM12" s="11">
        <f>IF(ISERROR(VLOOKUP(CONCATENATE(INDIRECT(ADDRESS(2,COLUMN()-2)),"V1",A12),DATA!D2:L872,8,FALSE)),0,VLOOKUP(CONCATENATE(INDIRECT(ADDRESS(2,COLUMN()-2)),"V1",A12),DATA!D2:L872,8,FALSE))</f>
        <v>0</v>
      </c>
      <c r="CN12" s="11">
        <f>IF(ISERROR(VLOOKUP(CONCATENATE(INDIRECT(ADDRESS(2,COLUMN())),"V1",A12),DATA!D2:L872,6,FALSE)),0,VLOOKUP(CONCATENATE(INDIRECT(ADDRESS(2,COLUMN())),"V1",A12),DATA!D2:L872,6,FALSE))</f>
        <v>0</v>
      </c>
      <c r="CO12" s="11">
        <f>IF(ISERROR(VLOOKUP(CONCATENATE(INDIRECT(ADDRESS(2,COLUMN()-1)),"V1",A12),DATA!D2:L872,7,FALSE)),0,VLOOKUP(CONCATENATE(INDIRECT(ADDRESS(2,COLUMN()-1)),"V1",A12),DATA!D2:L872,7,FALSE))</f>
        <v>0</v>
      </c>
      <c r="CP12" s="11">
        <f>IF(ISERROR(VLOOKUP(CONCATENATE(INDIRECT(ADDRESS(2,COLUMN()-2)),"V1",A12),DATA!D2:L872,8,FALSE)),0,VLOOKUP(CONCATENATE(INDIRECT(ADDRESS(2,COLUMN()-2)),"V1",A12),DATA!D2:L872,8,FALSE))</f>
        <v>0</v>
      </c>
      <c r="CQ12" s="11">
        <f>IF(ISERROR(VLOOKUP(CONCATENATE(INDIRECT(ADDRESS(2,COLUMN())),"V1",A12),DATA!D2:L872,6,FALSE)),0,VLOOKUP(CONCATENATE(INDIRECT(ADDRESS(2,COLUMN())),"V1",A12),DATA!D2:L872,6,FALSE))</f>
        <v>0</v>
      </c>
      <c r="CR12" s="11">
        <f>IF(ISERROR(VLOOKUP(CONCATENATE(INDIRECT(ADDRESS(2,COLUMN()-1)),"V1",A12),DATA!D2:L872,7,FALSE)),0,VLOOKUP(CONCATENATE(INDIRECT(ADDRESS(2,COLUMN()-1)),"V1",A12),DATA!D2:L872,7,FALSE))</f>
        <v>0</v>
      </c>
      <c r="CS12" s="11">
        <f>IF(ISERROR(VLOOKUP(CONCATENATE(INDIRECT(ADDRESS(2,COLUMN()-2)),"V1",A12),DATA!D2:L872,8,FALSE)),0,VLOOKUP(CONCATENATE(INDIRECT(ADDRESS(2,COLUMN()-2)),"V1",A12),DATA!D2:L872,8,FALSE))</f>
        <v>5</v>
      </c>
      <c r="CT12" s="11">
        <f>IF(ISERROR(VLOOKUP(CONCATENATE(INDIRECT(ADDRESS(2,COLUMN())),"V1",A12),DATA!D2:L872,6,FALSE)),0,VLOOKUP(CONCATENATE(INDIRECT(ADDRESS(2,COLUMN())),"V1",A12),DATA!D2:L872,6,FALSE))</f>
        <v>0</v>
      </c>
      <c r="CU12" s="11">
        <f>IF(ISERROR(VLOOKUP(CONCATENATE(INDIRECT(ADDRESS(2,COLUMN()-1)),"V1",A12),DATA!D2:L872,7,FALSE)),0,VLOOKUP(CONCATENATE(INDIRECT(ADDRESS(2,COLUMN()-1)),"V1",A12),DATA!D2:L872,7,FALSE))</f>
        <v>0</v>
      </c>
      <c r="CV12" s="11">
        <f>IF(ISERROR(VLOOKUP(CONCATENATE(INDIRECT(ADDRESS(2,COLUMN()-2)),"V1",A12),DATA!D2:L872,8,FALSE)),0,VLOOKUP(CONCATENATE(INDIRECT(ADDRESS(2,COLUMN()-2)),"V1",A12),DATA!D2:L872,8,FALSE))</f>
        <v>1</v>
      </c>
      <c r="CW12" s="11">
        <f>IF(ISERROR(VLOOKUP(CONCATENATE(INDIRECT(ADDRESS(2,COLUMN())),"V1",A12),DATA!D2:L872,6,FALSE)),0,VLOOKUP(CONCATENATE(INDIRECT(ADDRESS(2,COLUMN())),"V1",A12),DATA!D2:L872,6,FALSE))</f>
        <v>0</v>
      </c>
      <c r="CX12" s="11">
        <f>IF(ISERROR(VLOOKUP(CONCATENATE(INDIRECT(ADDRESS(2,COLUMN()-1)),"V1",A12),DATA!D2:L872,7,FALSE)),0,VLOOKUP(CONCATENATE(INDIRECT(ADDRESS(2,COLUMN()-1)),"V1",A12),DATA!D2:L872,7,FALSE))</f>
        <v>0</v>
      </c>
      <c r="CY12" s="11">
        <f>IF(ISERROR(VLOOKUP(CONCATENATE(INDIRECT(ADDRESS(2,COLUMN()-2)),"V1",A12),DATA!D2:L872,8,FALSE)),0,VLOOKUP(CONCATENATE(INDIRECT(ADDRESS(2,COLUMN()-2)),"V1",A12),DATA!D2:L872,8,FALSE))</f>
        <v>0</v>
      </c>
      <c r="CZ12" s="11">
        <f>IF(ISERROR(VLOOKUP(CONCATENATE(INDIRECT(ADDRESS(2,COLUMN())),"V1",A12),DATA!D2:L872,6,FALSE)),0,VLOOKUP(CONCATENATE(INDIRECT(ADDRESS(2,COLUMN())),"V1",A12),DATA!D2:L872,6,FALSE))</f>
        <v>1</v>
      </c>
      <c r="DA12" s="11">
        <f>IF(ISERROR(VLOOKUP(CONCATENATE(INDIRECT(ADDRESS(2,COLUMN()-1)),"V1",A12),DATA!D2:L872,7,FALSE)),0,VLOOKUP(CONCATENATE(INDIRECT(ADDRESS(2,COLUMN()-1)),"V1",A12),DATA!D2:L872,7,FALSE))</f>
        <v>0</v>
      </c>
      <c r="DB12" s="11">
        <f>IF(ISERROR(VLOOKUP(CONCATENATE(INDIRECT(ADDRESS(2,COLUMN()-2)),"V1",A12),DATA!D2:L872,8,FALSE)),0,VLOOKUP(CONCATENATE(INDIRECT(ADDRESS(2,COLUMN()-2)),"V1",A12),DATA!D2:L872,8,FALSE))</f>
        <v>0</v>
      </c>
      <c r="DC12" s="11">
        <f>IF(ISERROR(VLOOKUP(CONCATENATE(INDIRECT(ADDRESS(2,COLUMN())),"V1",A12),DATA!D2:L872,6,FALSE)),0,VLOOKUP(CONCATENATE(INDIRECT(ADDRESS(2,COLUMN())),"V1",A12),DATA!D2:L872,6,FALSE))</f>
        <v>0</v>
      </c>
      <c r="DD12" s="11">
        <f>IF(ISERROR(VLOOKUP(CONCATENATE(INDIRECT(ADDRESS(2,COLUMN()-1)),"V1",A12),DATA!D2:L872,7,FALSE)),0,VLOOKUP(CONCATENATE(INDIRECT(ADDRESS(2,COLUMN()-1)),"V1",A12),DATA!D2:L872,7,FALSE))</f>
        <v>0</v>
      </c>
      <c r="DE12" s="11">
        <f>IF(ISERROR(VLOOKUP(CONCATENATE(INDIRECT(ADDRESS(2,COLUMN()-2)),"V1",A12),DATA!D2:L872,8,FALSE)),0,VLOOKUP(CONCATENATE(INDIRECT(ADDRESS(2,COLUMN()-2)),"V1",A12),DATA!D2:L872,8,FALSE))</f>
        <v>0</v>
      </c>
      <c r="DF12" s="11">
        <f>IF(ISERROR(VLOOKUP(CONCATENATE(INDIRECT(ADDRESS(2,COLUMN())),"V1",A12),DATA!D2:L872,6,FALSE)),0,VLOOKUP(CONCATENATE(INDIRECT(ADDRESS(2,COLUMN())),"V1",A12),DATA!D2:L872,6,FALSE))</f>
        <v>0</v>
      </c>
      <c r="DG12" s="11">
        <f>IF(ISERROR(VLOOKUP(CONCATENATE(INDIRECT(ADDRESS(2,COLUMN()-1)),"V1",A12),DATA!D2:L872,7,FALSE)),0,VLOOKUP(CONCATENATE(INDIRECT(ADDRESS(2,COLUMN()-1)),"V1",A12),DATA!D2:L872,7,FALSE))</f>
        <v>0</v>
      </c>
      <c r="DH12" s="11">
        <f>IF(ISERROR(VLOOKUP(CONCATENATE(INDIRECT(ADDRESS(2,COLUMN()-2)),"V1",A12),DATA!D2:L872,8,FALSE)),0,VLOOKUP(CONCATENATE(INDIRECT(ADDRESS(2,COLUMN()-2)),"V1",A12),DATA!D2:L872,8,FALSE))</f>
        <v>0</v>
      </c>
      <c r="DI12" s="11">
        <f>IF(ISERROR(VLOOKUP(CONCATENATE(INDIRECT(ADDRESS(2,COLUMN())),"V1",A12),DATA!D2:L872,6,FALSE)),0,VLOOKUP(CONCATENATE(INDIRECT(ADDRESS(2,COLUMN())),"V1",A12),DATA!D2:L872,6,FALSE))</f>
        <v>0</v>
      </c>
      <c r="DJ12" s="11">
        <f>IF(ISERROR(VLOOKUP(CONCATENATE(INDIRECT(ADDRESS(2,COLUMN()-1)),"V1",A12),DATA!D2:L872,7,FALSE)),0,VLOOKUP(CONCATENATE(INDIRECT(ADDRESS(2,COLUMN()-1)),"V1",A12),DATA!D2:L872,7,FALSE))</f>
        <v>0</v>
      </c>
      <c r="DK12" s="11">
        <f>IF(ISERROR(VLOOKUP(CONCATENATE(INDIRECT(ADDRESS(2,COLUMN()-2)),"V1",A12),DATA!D2:L872,8,FALSE)),0,VLOOKUP(CONCATENATE(INDIRECT(ADDRESS(2,COLUMN()-2)),"V1",A12),DATA!D2:L872,8,FALSE))</f>
        <v>0</v>
      </c>
      <c r="DL12" s="11">
        <f>IF(ISERROR(VLOOKUP(CONCATENATE(INDIRECT(ADDRESS(2,COLUMN())),"V1",A12),DATA!D2:L872,6,FALSE)),0,VLOOKUP(CONCATENATE(INDIRECT(ADDRESS(2,COLUMN())),"V1",A12),DATA!D2:L872,6,FALSE))</f>
        <v>0</v>
      </c>
      <c r="DM12" s="11">
        <f>IF(ISERROR(VLOOKUP(CONCATENATE(INDIRECT(ADDRESS(2,COLUMN()-1)),"V1",A12),DATA!D2:L872,7,FALSE)),0,VLOOKUP(CONCATENATE(INDIRECT(ADDRESS(2,COLUMN()-1)),"V1",A12),DATA!D2:L872,7,FALSE))</f>
        <v>0</v>
      </c>
      <c r="DN12" s="11">
        <f>IF(ISERROR(VLOOKUP(CONCATENATE(INDIRECT(ADDRESS(2,COLUMN()-2)),"V1",A12),DATA!D2:L872,8,FALSE)),0,VLOOKUP(CONCATENATE(INDIRECT(ADDRESS(2,COLUMN()-2)),"V1",A12),DATA!D2:L872,8,FALSE))</f>
        <v>0</v>
      </c>
      <c r="DO12" s="11">
        <f>IF(ISERROR(VLOOKUP(CONCATENATE(INDIRECT(ADDRESS(2,COLUMN())),"V1",A12),DATA!D2:L872,6,FALSE)),0,VLOOKUP(CONCATENATE(INDIRECT(ADDRESS(2,COLUMN())),"V1",A12),DATA!D2:L872,6,FALSE))</f>
        <v>0</v>
      </c>
      <c r="DP12" s="11">
        <f>IF(ISERROR(VLOOKUP(CONCATENATE(INDIRECT(ADDRESS(2,COLUMN()-1)),"V1",A12),DATA!D2:L872,7,FALSE)),0,VLOOKUP(CONCATENATE(INDIRECT(ADDRESS(2,COLUMN()-1)),"V1",A12),DATA!D2:L872,7,FALSE))</f>
        <v>0</v>
      </c>
      <c r="DQ12" s="11">
        <f>IF(ISERROR(VLOOKUP(CONCATENATE(INDIRECT(ADDRESS(2,COLUMN()-2)),"V1",A12),DATA!D2:L872,8,FALSE)),0,VLOOKUP(CONCATENATE(INDIRECT(ADDRESS(2,COLUMN()-2)),"V1",A12),DATA!D2:L872,8,FALSE))</f>
        <v>0</v>
      </c>
      <c r="DR12" s="11">
        <f>IF(ISERROR(VLOOKUP(CONCATENATE(INDIRECT(ADDRESS(2,COLUMN())),"V1",A12),DATA!D2:L872,6,FALSE)),0,VLOOKUP(CONCATENATE(INDIRECT(ADDRESS(2,COLUMN())),"V1",A12),DATA!D2:L872,6,FALSE))</f>
        <v>0</v>
      </c>
      <c r="DS12" s="11">
        <f>IF(ISERROR(VLOOKUP(CONCATENATE(INDIRECT(ADDRESS(2,COLUMN()-1)),"V1",A12),DATA!D2:L872,7,FALSE)),0,VLOOKUP(CONCATENATE(INDIRECT(ADDRESS(2,COLUMN()-1)),"V1",A12),DATA!D2:L872,7,FALSE))</f>
        <v>0</v>
      </c>
      <c r="DT12" s="11">
        <f>IF(ISERROR(VLOOKUP(CONCATENATE(INDIRECT(ADDRESS(2,COLUMN()-2)),"V1",A12),DATA!D2:L872,8,FALSE)),0,VLOOKUP(CONCATENATE(INDIRECT(ADDRESS(2,COLUMN()-2)),"V1",A12),DATA!D2:L872,8,FALSE))</f>
        <v>0</v>
      </c>
      <c r="DU12" s="11">
        <f>IF(ISERROR(VLOOKUP(CONCATENATE(INDIRECT(ADDRESS(2,COLUMN())),"V1",A12),DATA!D2:L872,6,FALSE)),0,VLOOKUP(CONCATENATE(INDIRECT(ADDRESS(2,COLUMN())),"V1",A12),DATA!D2:L872,6,FALSE))</f>
        <v>0</v>
      </c>
      <c r="DV12" s="11">
        <f>IF(ISERROR(VLOOKUP(CONCATENATE(INDIRECT(ADDRESS(2,COLUMN()-1)),"V1",A12),DATA!D2:L872,7,FALSE)),0,VLOOKUP(CONCATENATE(INDIRECT(ADDRESS(2,COLUMN()-1)),"V1",A12),DATA!D2:L872,7,FALSE))</f>
        <v>0</v>
      </c>
      <c r="DW12" s="11">
        <f>IF(ISERROR(VLOOKUP(CONCATENATE(INDIRECT(ADDRESS(2,COLUMN()-2)),"V1",A12),DATA!D2:L872,8,FALSE)),0,VLOOKUP(CONCATENATE(INDIRECT(ADDRESS(2,COLUMN()-2)),"V1",A12),DATA!D2:L872,8,FALSE))</f>
        <v>0</v>
      </c>
      <c r="DX12" s="62">
        <f>SUM(B12:INDIRECT(ADDRESS(12,127)))</f>
        <v>542</v>
      </c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</row>
    <row r="13" ht="15.75">
      <c r="A13" s="91" t="s">
        <v>64</v>
      </c>
      <c r="B13" s="110">
        <f>IF(COLUMN()&lt;DATA!$O$1*3+3,SUM(B14:B19)," ")</f>
        <v>2019</v>
      </c>
      <c r="C13" s="110">
        <f>IF(COLUMN()&lt;DATA!$O$1*3+3,SUM(C14:C19)," ")</f>
        <v>1</v>
      </c>
      <c r="D13" s="110">
        <f>IF(COLUMN()&lt;DATA!$O$1*3+3,SUM(D14:D19)," ")</f>
        <v>0</v>
      </c>
      <c r="E13" s="110">
        <f>IF(COLUMN()&lt;DATA!$O$1*3+3,SUM(E14:E19)," ")</f>
        <v>696</v>
      </c>
      <c r="F13" s="110">
        <f>IF(COLUMN()&lt;DATA!$O$1*3+3,SUM(F14:F19)," ")</f>
        <v>0</v>
      </c>
      <c r="G13" s="110">
        <f>IF(COLUMN()&lt;DATA!$O$1*3+3,SUM(G14:G19)," ")</f>
        <v>0</v>
      </c>
      <c r="H13" s="110">
        <f>IF(COLUMN()&lt;DATA!$O$1*3+3,SUM(H14:H19)," ")</f>
        <v>817</v>
      </c>
      <c r="I13" s="110">
        <f>IF(COLUMN()&lt;DATA!$O$1*3+3,SUM(I14:I19)," ")</f>
        <v>0</v>
      </c>
      <c r="J13" s="110">
        <f>IF(COLUMN()&lt;DATA!$O$1*3+3,SUM(J14:J19)," ")</f>
        <v>0</v>
      </c>
      <c r="K13" s="110">
        <f>IF(COLUMN()&lt;DATA!$O$1*3+3,SUM(K14:K19)," ")</f>
        <v>540</v>
      </c>
      <c r="L13" s="110">
        <f>IF(COLUMN()&lt;DATA!$O$1*3+3,SUM(L14:L19)," ")</f>
        <v>0</v>
      </c>
      <c r="M13" s="110">
        <f>IF(COLUMN()&lt;DATA!$O$1*3+3,SUM(M14:M19)," ")</f>
        <v>0</v>
      </c>
      <c r="N13" s="110">
        <f>IF(COLUMN()&lt;DATA!$O$1*3+3,SUM(N14:N19)," ")</f>
        <v>394</v>
      </c>
      <c r="O13" s="110">
        <f>IF(COLUMN()&lt;DATA!$O$1*3+3,SUM(O14:O19)," ")</f>
        <v>0</v>
      </c>
      <c r="P13" s="110">
        <f>IF(COLUMN()&lt;DATA!$O$1*3+3,SUM(P14:P19)," ")</f>
        <v>0</v>
      </c>
      <c r="Q13" s="110">
        <f>IF(COLUMN()&lt;DATA!$O$1*3+3,SUM(Q14:Q19)," ")</f>
        <v>407</v>
      </c>
      <c r="R13" s="110">
        <f>IF(COLUMN()&lt;DATA!$O$1*3+3,SUM(R14:R19)," ")</f>
        <v>0</v>
      </c>
      <c r="S13" s="110">
        <f>IF(COLUMN()&lt;DATA!$O$1*3+3,SUM(S14:S19)," ")</f>
        <v>0</v>
      </c>
      <c r="T13" s="110">
        <f>IF(COLUMN()&lt;DATA!$O$1*3+3,SUM(T14:T19)," ")</f>
        <v>451</v>
      </c>
      <c r="U13" s="110">
        <f>IF(COLUMN()&lt;DATA!$O$1*3+3,SUM(U14:U19)," ")</f>
        <v>4</v>
      </c>
      <c r="V13" s="110">
        <f>IF(COLUMN()&lt;DATA!$O$1*3+3,SUM(V14:V19)," ")</f>
        <v>0</v>
      </c>
      <c r="W13" s="110">
        <f>IF(COLUMN()&lt;DATA!$O$1*3+3,SUM(W14:W19)," ")</f>
        <v>476</v>
      </c>
      <c r="X13" s="110">
        <f>IF(COLUMN()&lt;DATA!$O$1*3+3,SUM(X14:X19)," ")</f>
        <v>0</v>
      </c>
      <c r="Y13" s="110">
        <f>IF(COLUMN()&lt;DATA!$O$1*3+3,SUM(Y14:Y19)," ")</f>
        <v>0</v>
      </c>
      <c r="Z13" s="110">
        <f>IF(COLUMN()&lt;DATA!$O$1*3+3,SUM(Z14:Z19)," ")</f>
        <v>1030</v>
      </c>
      <c r="AA13" s="110">
        <f>IF(COLUMN()&lt;DATA!$O$1*3+3,SUM(AA14:AA19)," ")</f>
        <v>0</v>
      </c>
      <c r="AB13" s="110">
        <f>IF(COLUMN()&lt;DATA!$O$1*3+3,SUM(AB14:AB19)," ")</f>
        <v>0</v>
      </c>
      <c r="AC13" s="110">
        <f>IF(COLUMN()&lt;DATA!$O$1*3+3,SUM(AC14:AC19)," ")</f>
        <v>813</v>
      </c>
      <c r="AD13" s="110">
        <f>IF(COLUMN()&lt;DATA!$O$1*3+3,SUM(AD14:AD19)," ")</f>
        <v>0</v>
      </c>
      <c r="AE13" s="110">
        <f>IF(COLUMN()&lt;DATA!$O$1*3+3,SUM(AE14:AE19)," ")</f>
        <v>0</v>
      </c>
      <c r="AF13" s="110">
        <f>IF(COLUMN()&lt;DATA!$O$1*3+3,SUM(AF14:AF19)," ")</f>
        <v>201</v>
      </c>
      <c r="AG13" s="110">
        <f>IF(COLUMN()&lt;DATA!$O$1*3+3,SUM(AG14:AG19)," ")</f>
        <v>0</v>
      </c>
      <c r="AH13" s="110">
        <f>IF(COLUMN()&lt;DATA!$O$1*3+3,SUM(AH14:AH19)," ")</f>
        <v>0</v>
      </c>
      <c r="AI13" s="110">
        <f>IF(COLUMN()&lt;DATA!$O$1*3+3,SUM(AI14:AI19)," ")</f>
        <v>905</v>
      </c>
      <c r="AJ13" s="110">
        <f>IF(COLUMN()&lt;DATA!$O$1*3+3,SUM(AJ14:AJ19)," ")</f>
        <v>0</v>
      </c>
      <c r="AK13" s="110">
        <f>IF(COLUMN()&lt;DATA!$O$1*3+3,SUM(AK14:AK19)," ")</f>
        <v>0</v>
      </c>
      <c r="AL13" s="110">
        <f>IF(COLUMN()&lt;DATA!$O$1*3+3,SUM(AL14:AL19)," ")</f>
        <v>509</v>
      </c>
      <c r="AM13" s="110">
        <f>IF(COLUMN()&lt;DATA!$O$1*3+3,SUM(AM14:AM19)," ")</f>
        <v>0</v>
      </c>
      <c r="AN13" s="110">
        <f>IF(COLUMN()&lt;DATA!$O$1*3+3,SUM(AN14:AN19)," ")</f>
        <v>0</v>
      </c>
      <c r="AO13" s="110">
        <f>IF(COLUMN()&lt;DATA!$O$1*3+3,SUM(AO14:AO19)," ")</f>
        <v>208</v>
      </c>
      <c r="AP13" s="110">
        <f>IF(COLUMN()&lt;DATA!$O$1*3+3,SUM(AP14:AP19)," ")</f>
        <v>0</v>
      </c>
      <c r="AQ13" s="110">
        <f>IF(COLUMN()&lt;DATA!$O$1*3+3,SUM(AQ14:AQ19)," ")</f>
        <v>0</v>
      </c>
      <c r="AR13" s="110">
        <f>IF(COLUMN()&lt;DATA!$O$1*3+3,SUM(AR14:AR19)," ")</f>
        <v>15</v>
      </c>
      <c r="AS13" s="110">
        <f>IF(COLUMN()&lt;DATA!$O$1*3+3,SUM(AS14:AS19)," ")</f>
        <v>0</v>
      </c>
      <c r="AT13" s="110">
        <f>IF(COLUMN()&lt;DATA!$O$1*3+3,SUM(AT14:AT19)," ")</f>
        <v>0</v>
      </c>
      <c r="AU13" s="110">
        <f>IF(COLUMN()&lt;DATA!$O$1*3+3,SUM(AU14:AU19)," ")</f>
        <v>9</v>
      </c>
      <c r="AV13" s="110">
        <f>IF(COLUMN()&lt;DATA!$O$1*3+3,SUM(AV14:AV19)," ")</f>
        <v>1</v>
      </c>
      <c r="AW13" s="110">
        <f>IF(COLUMN()&lt;DATA!$O$1*3+3,SUM(AW14:AW19)," ")</f>
        <v>0</v>
      </c>
      <c r="AX13" s="110">
        <f>IF(COLUMN()&lt;DATA!$O$1*3+3,SUM(AX14:AX19)," ")</f>
        <v>33</v>
      </c>
      <c r="AY13" s="110">
        <f>IF(COLUMN()&lt;DATA!$O$1*3+3,SUM(AY14:AY19)," ")</f>
        <v>0</v>
      </c>
      <c r="AZ13" s="110">
        <f>IF(COLUMN()&lt;DATA!$O$1*3+3,SUM(AZ14:AZ19)," ")</f>
        <v>0</v>
      </c>
      <c r="BA13" s="110">
        <f>IF(COLUMN()&lt;DATA!$O$1*3+3,SUM(BA14:BA19)," ")</f>
        <v>201</v>
      </c>
      <c r="BB13" s="110">
        <f>IF(COLUMN()&lt;DATA!$O$1*3+3,SUM(BB14:BB19)," ")</f>
        <v>0</v>
      </c>
      <c r="BC13" s="110">
        <f>IF(COLUMN()&lt;DATA!$O$1*3+3,SUM(BC14:BC19)," ")</f>
        <v>0</v>
      </c>
      <c r="BD13" s="110">
        <f>IF(COLUMN()&lt;DATA!$O$1*3+3,SUM(BD14:BD19)," ")</f>
        <v>242</v>
      </c>
      <c r="BE13" s="110">
        <f>IF(COLUMN()&lt;DATA!$O$1*3+3,SUM(BE14:BE19)," ")</f>
        <v>0</v>
      </c>
      <c r="BF13" s="110">
        <f>IF(COLUMN()&lt;DATA!$O$1*3+3,SUM(BF14:BF19)," ")</f>
        <v>0</v>
      </c>
      <c r="BG13" s="110">
        <f>IF(COLUMN()&lt;DATA!$O$1*3+3,SUM(BG14:BG19)," ")</f>
        <v>1114</v>
      </c>
      <c r="BH13" s="110">
        <f>IF(COLUMN()&lt;DATA!$O$1*3+3,SUM(BH14:BH19)," ")</f>
        <v>0</v>
      </c>
      <c r="BI13" s="110">
        <f>IF(COLUMN()&lt;DATA!$O$1*3+3,SUM(BI14:BI19)," ")</f>
        <v>0</v>
      </c>
      <c r="BJ13" s="110">
        <f>IF(COLUMN()&lt;DATA!$O$1*3+3,SUM(BJ14:BJ19)," ")</f>
        <v>78</v>
      </c>
      <c r="BK13" s="110">
        <f>IF(COLUMN()&lt;DATA!$O$1*3+3,SUM(BK14:BK19)," ")</f>
        <v>0</v>
      </c>
      <c r="BL13" s="110">
        <f>IF(COLUMN()&lt;DATA!$O$1*3+3,SUM(BL14:BL19)," ")</f>
        <v>0</v>
      </c>
      <c r="BM13" s="110">
        <f>IF(COLUMN()&lt;DATA!$O$1*3+3,SUM(BM14:BM19)," ")</f>
        <v>0</v>
      </c>
      <c r="BN13" s="110">
        <f>IF(COLUMN()&lt;DATA!$O$1*3+3,SUM(BN14:BN19)," ")</f>
        <v>0</v>
      </c>
      <c r="BO13" s="110">
        <f>IF(COLUMN()&lt;DATA!$O$1*3+3,SUM(BO14:BO19)," ")</f>
        <v>0</v>
      </c>
      <c r="BP13" s="110">
        <f>IF(COLUMN()&lt;DATA!$O$1*3+3,SUM(BP14:BP19)," ")</f>
        <v>4</v>
      </c>
      <c r="BQ13" s="110">
        <f>IF(COLUMN()&lt;DATA!$O$1*3+3,SUM(BQ14:BQ19)," ")</f>
        <v>0</v>
      </c>
      <c r="BR13" s="110">
        <f>IF(COLUMN()&lt;DATA!$O$1*3+3,SUM(BR14:BR19)," ")</f>
        <v>0</v>
      </c>
      <c r="BS13" s="110">
        <f>IF(COLUMN()&lt;DATA!$O$1*3+3,SUM(BS14:BS19)," ")</f>
        <v>198</v>
      </c>
      <c r="BT13" s="110">
        <f>IF(COLUMN()&lt;DATA!$O$1*3+3,SUM(BT14:BT19)," ")</f>
        <v>0</v>
      </c>
      <c r="BU13" s="110">
        <f>IF(COLUMN()&lt;DATA!$O$1*3+3,SUM(BU14:BU19)," ")</f>
        <v>0</v>
      </c>
      <c r="BV13" s="110">
        <f>IF(COLUMN()&lt;DATA!$O$1*3+3,SUM(BV14:BV19)," ")</f>
        <v>96</v>
      </c>
      <c r="BW13" s="110">
        <f>IF(COLUMN()&lt;DATA!$O$1*3+3,SUM(BW14:BW19)," ")</f>
        <v>0</v>
      </c>
      <c r="BX13" s="110">
        <f>IF(COLUMN()&lt;DATA!$O$1*3+3,SUM(BX14:BX19)," ")</f>
        <v>0</v>
      </c>
      <c r="BY13" s="110">
        <f>IF(COLUMN()&lt;DATA!$O$1*3+3,SUM(BY14:BY19)," ")</f>
        <v>83</v>
      </c>
      <c r="BZ13" s="110">
        <f>IF(COLUMN()&lt;DATA!$O$1*3+3,SUM(BZ14:BZ19)," ")</f>
        <v>0</v>
      </c>
      <c r="CA13" s="110">
        <f>IF(COLUMN()&lt;DATA!$O$1*3+3,SUM(CA14:CA19)," ")</f>
        <v>0</v>
      </c>
      <c r="CB13" s="110">
        <f>IF(COLUMN()&lt;DATA!$O$1*3+3,SUM(CB14:CB19)," ")</f>
        <v>14</v>
      </c>
      <c r="CC13" s="110">
        <f>IF(COLUMN()&lt;DATA!$O$1*3+3,SUM(CC14:CC19)," ")</f>
        <v>0</v>
      </c>
      <c r="CD13" s="110">
        <f>IF(COLUMN()&lt;DATA!$O$1*3+3,SUM(CD14:CD19)," ")</f>
        <v>0</v>
      </c>
      <c r="CE13" s="110">
        <f>IF(COLUMN()&lt;DATA!$O$1*3+3,SUM(CE14:CE19)," ")</f>
        <v>1</v>
      </c>
      <c r="CF13" s="110">
        <f>IF(COLUMN()&lt;DATA!$O$1*3+3,SUM(CF14:CF19)," ")</f>
        <v>0</v>
      </c>
      <c r="CG13" s="110">
        <f>IF(COLUMN()&lt;DATA!$O$1*3+3,SUM(CG14:CG19)," ")</f>
        <v>0</v>
      </c>
      <c r="CH13" s="110">
        <f>IF(COLUMN()&lt;DATA!$O$1*3+3,SUM(CH14:CH19)," ")</f>
        <v>28</v>
      </c>
      <c r="CI13" s="110">
        <f>IF(COLUMN()&lt;DATA!$O$1*3+3,SUM(CI14:CI19)," ")</f>
        <v>0</v>
      </c>
      <c r="CJ13" s="110">
        <f>IF(COLUMN()&lt;DATA!$O$1*3+3,SUM(CJ14:CJ19)," ")</f>
        <v>0</v>
      </c>
      <c r="CK13" s="110">
        <f>IF(COLUMN()&lt;DATA!$O$1*3+3,SUM(CK14:CK19)," ")</f>
        <v>8</v>
      </c>
      <c r="CL13" s="110">
        <f>IF(COLUMN()&lt;DATA!$O$1*3+3,SUM(CL14:CL19)," ")</f>
        <v>0</v>
      </c>
      <c r="CM13" s="110">
        <f>IF(COLUMN()&lt;DATA!$O$1*3+3,SUM(CM14:CM19)," ")</f>
        <v>0</v>
      </c>
      <c r="CN13" s="110">
        <f>IF(COLUMN()&lt;DATA!$O$1*3+3,SUM(CN14:CN19)," ")</f>
        <v>104</v>
      </c>
      <c r="CO13" s="110">
        <f>IF(COLUMN()&lt;DATA!$O$1*3+3,SUM(CO14:CO19)," ")</f>
        <v>0</v>
      </c>
      <c r="CP13" s="110">
        <f>IF(COLUMN()&lt;DATA!$O$1*3+3,SUM(CP14:CP19)," ")</f>
        <v>0</v>
      </c>
      <c r="CQ13" s="110">
        <f>IF(COLUMN()&lt;DATA!$O$1*3+3,SUM(CQ14:CQ19)," ")</f>
        <v>148</v>
      </c>
      <c r="CR13" s="110">
        <f>IF(COLUMN()&lt;DATA!$O$1*3+3,SUM(CR14:CR19)," ")</f>
        <v>0</v>
      </c>
      <c r="CS13" s="110">
        <f>IF(COLUMN()&lt;DATA!$O$1*3+3,SUM(CS14:CS19)," ")</f>
        <v>0</v>
      </c>
      <c r="CT13" s="110">
        <f>IF(COLUMN()&lt;DATA!$O$1*3+3,SUM(CT14:CT19)," ")</f>
        <v>16</v>
      </c>
      <c r="CU13" s="110">
        <f>IF(COLUMN()&lt;DATA!$O$1*3+3,SUM(CU14:CU19)," ")</f>
        <v>0</v>
      </c>
      <c r="CV13" s="110">
        <f>IF(COLUMN()&lt;DATA!$O$1*3+3,SUM(CV14:CV19)," ")</f>
        <v>0</v>
      </c>
      <c r="CW13" s="110">
        <f>IF(COLUMN()&lt;DATA!$O$1*3+3,SUM(CW14:CW19)," ")</f>
        <v>0</v>
      </c>
      <c r="CX13" s="110">
        <f>IF(COLUMN()&lt;DATA!$O$1*3+3,SUM(CX14:CX19)," ")</f>
        <v>0</v>
      </c>
      <c r="CY13" s="110">
        <f>IF(COLUMN()&lt;DATA!$O$1*3+3,SUM(CY14:CY19)," ")</f>
        <v>0</v>
      </c>
      <c r="CZ13" s="110">
        <f>IF(COLUMN()&lt;DATA!$O$1*3+3,SUM(CZ14:CZ19)," ")</f>
        <v>0</v>
      </c>
      <c r="DA13" s="110">
        <f>IF(COLUMN()&lt;DATA!$O$1*3+3,SUM(DA14:DA19)," ")</f>
        <v>0</v>
      </c>
      <c r="DB13" s="110">
        <f>IF(COLUMN()&lt;DATA!$O$1*3+3,SUM(DB14:DB19)," ")</f>
        <v>0</v>
      </c>
      <c r="DC13" s="110">
        <f>IF(COLUMN()&lt;DATA!$O$1*3+3,SUM(DC14:DC19)," ")</f>
        <v>0</v>
      </c>
      <c r="DD13" s="110">
        <f>IF(COLUMN()&lt;DATA!$O$1*3+3,SUM(DD14:DD19)," ")</f>
        <v>0</v>
      </c>
      <c r="DE13" s="110">
        <f>IF(COLUMN()&lt;DATA!$O$1*3+3,SUM(DE14:DE19)," ")</f>
        <v>0</v>
      </c>
      <c r="DF13" s="110">
        <f>IF(COLUMN()&lt;DATA!$O$1*3+3,SUM(DF14:DF19)," ")</f>
        <v>9</v>
      </c>
      <c r="DG13" s="110">
        <f>IF(COLUMN()&lt;DATA!$O$1*3+3,SUM(DG14:DG19)," ")</f>
        <v>0</v>
      </c>
      <c r="DH13" s="110">
        <f>IF(COLUMN()&lt;DATA!$O$1*3+3,SUM(DH14:DH19)," ")</f>
        <v>0</v>
      </c>
      <c r="DI13" s="110">
        <f>IF(COLUMN()&lt;DATA!$O$1*3+3,SUM(DI14:DI19)," ")</f>
        <v>0</v>
      </c>
      <c r="DJ13" s="110">
        <f>IF(COLUMN()&lt;DATA!$O$1*3+3,SUM(DJ14:DJ19)," ")</f>
        <v>0</v>
      </c>
      <c r="DK13" s="110">
        <f>IF(COLUMN()&lt;DATA!$O$1*3+3,SUM(DK14:DK19)," ")</f>
        <v>0</v>
      </c>
      <c r="DL13" s="110">
        <f>IF(COLUMN()&lt;DATA!$O$1*3+3,SUM(DL14:DL19)," ")</f>
        <v>0</v>
      </c>
      <c r="DM13" s="110">
        <f>IF(COLUMN()&lt;DATA!$O$1*3+3,SUM(DM14:DM19)," ")</f>
        <v>0</v>
      </c>
      <c r="DN13" s="110">
        <f>IF(COLUMN()&lt;DATA!$O$1*3+3,SUM(DN14:DN19)," ")</f>
        <v>0</v>
      </c>
      <c r="DO13" s="110">
        <f>IF(COLUMN()&lt;DATA!$O$1*3+3,SUM(DO14:DO19)," ")</f>
        <v>0</v>
      </c>
      <c r="DP13" s="110">
        <f>IF(COLUMN()&lt;DATA!$O$1*3+3,SUM(DP14:DP19)," ")</f>
        <v>0</v>
      </c>
      <c r="DQ13" s="110">
        <f>IF(COLUMN()&lt;DATA!$O$1*3+3,SUM(DQ14:DQ19)," ")</f>
        <v>0</v>
      </c>
      <c r="DR13" s="110">
        <f>IF(COLUMN()&lt;DATA!$O$1*3+3,SUM(DR14:DR19)," ")</f>
        <v>0</v>
      </c>
      <c r="DS13" s="110">
        <f>IF(COLUMN()&lt;DATA!$O$1*3+3,SUM(DS14:DS19)," ")</f>
        <v>0</v>
      </c>
      <c r="DT13" s="110">
        <f>IF(COLUMN()&lt;DATA!$O$1*3+3,SUM(DT14:DT19)," ")</f>
        <v>0</v>
      </c>
      <c r="DU13" s="110">
        <f>IF(COLUMN()&lt;DATA!$O$1*3+3,SUM(DU14:DU19)," ")</f>
        <v>21</v>
      </c>
      <c r="DV13" s="110">
        <f>IF(COLUMN()&lt;DATA!$O$1*3+3,SUM(DV14:DV19)," ")</f>
        <v>0</v>
      </c>
      <c r="DW13" s="110">
        <f>IF(COLUMN()&lt;DATA!$O$1*3+3,SUM(DW14:DW19)," ")</f>
        <v>0</v>
      </c>
      <c r="DX13" s="110">
        <f>IF(COLUMN()&lt;DATA!$O$1*3+3,SUM(DX14:DX19)," ")</f>
        <v>11894</v>
      </c>
      <c r="DY13" s="38" t="str">
        <f>IF(COLUMN()&lt;DATA!$O$1*3+3,SUM(DY14:DY19)," ")</f>
        <v xml:space="preserve"> </v>
      </c>
      <c r="DZ13" s="38" t="str">
        <f>IF(COLUMN()&lt;DATA!$O$1*3+3,SUM(DZ14:DZ19)," ")</f>
        <v xml:space="preserve"> </v>
      </c>
      <c r="EA13" s="38" t="str">
        <f>IF(COLUMN()&lt;DATA!$O$1*3+3,SUM(EA14:EA19)," ")</f>
        <v xml:space="preserve"> </v>
      </c>
      <c r="EB13" s="38" t="str">
        <f>IF(COLUMN()&lt;DATA!$O$1*3+3,SUM(EB14:EB19)," ")</f>
        <v xml:space="preserve"> </v>
      </c>
      <c r="EC13" s="38" t="str">
        <f>IF(COLUMN()&lt;DATA!$O$1*3+3,SUM(EC14:EC19)," ")</f>
        <v xml:space="preserve"> </v>
      </c>
      <c r="ED13" s="38" t="str">
        <f>IF(COLUMN()&lt;DATA!$O$1*3+3,SUM(ED14:ED19)," ")</f>
        <v xml:space="preserve"> </v>
      </c>
      <c r="EE13" s="38" t="str">
        <f>IF(COLUMN()&lt;DATA!$O$1*3+3,SUM(EE14:EE19)," ")</f>
        <v xml:space="preserve"> </v>
      </c>
      <c r="EF13" s="38" t="str">
        <f>IF(COLUMN()&lt;DATA!$O$1*3+3,SUM(EF14:EF19)," ")</f>
        <v xml:space="preserve"> </v>
      </c>
      <c r="EG13" s="38" t="str">
        <f>IF(COLUMN()&lt;DATA!$O$1*3+3,SUM(EG14:EG19)," ")</f>
        <v xml:space="preserve"> </v>
      </c>
      <c r="EH13" s="38" t="str">
        <f>IF(COLUMN()&lt;DATA!$O$1*3+3,SUM(EH14:EH19)," ")</f>
        <v xml:space="preserve"> </v>
      </c>
      <c r="EI13" s="38" t="str">
        <f>IF(COLUMN()&lt;DATA!$O$1*3+3,SUM(EI14:EI19)," ")</f>
        <v xml:space="preserve"> </v>
      </c>
      <c r="EJ13" s="38" t="str">
        <f>IF(COLUMN()&lt;DATA!$O$1*3+3,SUM(EJ14:EJ19)," ")</f>
        <v xml:space="preserve"> </v>
      </c>
      <c r="EK13" s="38" t="str">
        <f>IF(COLUMN()&lt;DATA!$O$1*3+3,SUM(EK14:EK19)," ")</f>
        <v xml:space="preserve"> </v>
      </c>
      <c r="EL13" s="38" t="str">
        <f>IF(COLUMN()&lt;DATA!$O$1*3+3,SUM(EL14:EL19)," ")</f>
        <v xml:space="preserve"> </v>
      </c>
      <c r="EM13" s="38" t="str">
        <f>IF(COLUMN()&lt;DATA!$O$1*3+3,SUM(EM14:EM19)," ")</f>
        <v xml:space="preserve"> </v>
      </c>
      <c r="EN13" s="38" t="str">
        <f>IF(COLUMN()&lt;DATA!$O$1*3+3,SUM(EN14:EN19)," ")</f>
        <v xml:space="preserve"> </v>
      </c>
      <c r="EO13" s="38" t="str">
        <f>IF(COLUMN()&lt;DATA!$O$1*3+3,SUM(EO14:EO19)," ")</f>
        <v xml:space="preserve"> </v>
      </c>
      <c r="EP13" s="38" t="str">
        <f>IF(COLUMN()&lt;DATA!$O$1*3+3,SUM(EP14:EP19)," ")</f>
        <v xml:space="preserve"> </v>
      </c>
      <c r="EQ13" s="38" t="str">
        <f>IF(COLUMN()&lt;DATA!$O$1*3+3,SUM(EQ14:EQ19)," ")</f>
        <v xml:space="preserve"> </v>
      </c>
      <c r="ER13" s="38" t="str">
        <f>IF(COLUMN()&lt;DATA!$O$1*3+3,SUM(ER14:ER19)," ")</f>
        <v xml:space="preserve"> </v>
      </c>
      <c r="ES13" s="38" t="str">
        <f>IF(COLUMN()&lt;DATA!$O$1*3+3,SUM(ES14:ES19)," ")</f>
        <v xml:space="preserve"> </v>
      </c>
      <c r="ET13" s="38" t="str">
        <f>IF(COLUMN()&lt;DATA!$O$1*3+3,SUM(ET14:ET19)," ")</f>
        <v xml:space="preserve"> </v>
      </c>
      <c r="EU13" s="38" t="str">
        <f>IF(COLUMN()&lt;DATA!$O$1*3+3,SUM(EU14:EU19)," ")</f>
        <v xml:space="preserve"> </v>
      </c>
      <c r="EV13" s="38" t="str">
        <f>IF(COLUMN()&lt;DATA!$O$1*3+3,SUM(EV14:EV19)," ")</f>
        <v xml:space="preserve"> </v>
      </c>
      <c r="EW13" s="38" t="str">
        <f>IF(COLUMN()&lt;DATA!$O$1*3+3,SUM(EW14:EW19)," ")</f>
        <v xml:space="preserve"> </v>
      </c>
      <c r="EX13" s="38" t="str">
        <f>IF(COLUMN()&lt;DATA!$O$1*3+3,SUM(EX14:EX19)," ")</f>
        <v xml:space="preserve"> </v>
      </c>
      <c r="EY13" s="38" t="str">
        <f>IF(COLUMN()&lt;DATA!$O$1*3+3,SUM(EY14:EY19)," ")</f>
        <v xml:space="preserve"> </v>
      </c>
      <c r="EZ13" s="38" t="str">
        <f>IF(COLUMN()&lt;DATA!$O$1*3+3,SUM(EZ14:EZ19)," ")</f>
        <v xml:space="preserve"> </v>
      </c>
      <c r="FA13" s="38" t="str">
        <f>IF(COLUMN()&lt;DATA!$O$1*3+3,SUM(FA14:FA19)," ")</f>
        <v xml:space="preserve"> </v>
      </c>
      <c r="FB13" s="38" t="str">
        <f>IF(COLUMN()&lt;DATA!$O$1*3+3,SUM(FB14:FB19)," ")</f>
        <v xml:space="preserve"> </v>
      </c>
      <c r="FC13" s="38" t="str">
        <f>IF(COLUMN()&lt;DATA!$O$1*3+3,SUM(FC14:FC19)," ")</f>
        <v xml:space="preserve"> </v>
      </c>
      <c r="FD13" s="38" t="str">
        <f>IF(COLUMN()&lt;DATA!$O$1*3+3,SUM(FD14:FD19)," ")</f>
        <v xml:space="preserve"> </v>
      </c>
      <c r="FE13" s="38" t="str">
        <f>IF(COLUMN()&lt;DATA!$O$1*3+3,SUM(FE14:FE19)," ")</f>
        <v xml:space="preserve"> </v>
      </c>
      <c r="FF13" s="38" t="str">
        <f>IF(COLUMN()&lt;DATA!$O$1*3+3,SUM(FF14:FF19)," ")</f>
        <v xml:space="preserve"> </v>
      </c>
      <c r="FG13" s="38" t="str">
        <f>IF(COLUMN()&lt;DATA!$O$1*3+3,SUM(FG14:FG19)," ")</f>
        <v xml:space="preserve"> </v>
      </c>
      <c r="FH13" s="38" t="str">
        <f>IF(COLUMN()&lt;DATA!$O$1*3+3,SUM(FH14:FH19)," ")</f>
        <v xml:space="preserve"> </v>
      </c>
      <c r="FI13" s="38" t="str">
        <f>IF(COLUMN()&lt;DATA!$O$1*3+3,SUM(FI14:FI19)," ")</f>
        <v xml:space="preserve"> </v>
      </c>
      <c r="FJ13" s="38" t="str">
        <f>IF(COLUMN()&lt;DATA!$O$1*3+3,SUM(FJ14:FJ19)," ")</f>
        <v xml:space="preserve"> </v>
      </c>
      <c r="FK13" s="38" t="str">
        <f>IF(COLUMN()&lt;DATA!$O$1*3+3,SUM(FK14:FK19)," ")</f>
        <v xml:space="preserve"> </v>
      </c>
      <c r="FL13" s="38" t="str">
        <f>IF(COLUMN()&lt;DATA!$O$1*3+3,SUM(FL14:FL19)," ")</f>
        <v xml:space="preserve"> </v>
      </c>
      <c r="FM13" s="38" t="str">
        <f>IF(COLUMN()&lt;DATA!$O$1*3+3,SUM(FM14:FM19)," ")</f>
        <v xml:space="preserve"> </v>
      </c>
      <c r="FN13" s="38" t="str">
        <f>IF(COLUMN()&lt;DATA!$O$1*3+3,SUM(FN14:FN19)," ")</f>
        <v xml:space="preserve"> </v>
      </c>
      <c r="FO13" s="38" t="str">
        <f>IF(COLUMN()&lt;DATA!$O$1*3+3,SUM(FO14:FO19)," ")</f>
        <v xml:space="preserve"> </v>
      </c>
      <c r="FP13" s="38" t="str">
        <f>IF(COLUMN()&lt;DATA!$O$1*3+3,SUM(FP14:FP19)," ")</f>
        <v xml:space="preserve"> </v>
      </c>
      <c r="FQ13" s="38" t="str">
        <f>IF(COLUMN()&lt;DATA!$O$1*3+3,SUM(FQ14:FQ19)," ")</f>
        <v xml:space="preserve"> </v>
      </c>
      <c r="FR13" s="38" t="str">
        <f>IF(COLUMN()&lt;DATA!$O$1*3+3,SUM(FR14:FR19)," ")</f>
        <v xml:space="preserve"> </v>
      </c>
      <c r="FS13" s="38" t="str">
        <f>IF(COLUMN()&lt;DATA!$O$1*3+3,SUM(FS14:FS19)," ")</f>
        <v xml:space="preserve"> </v>
      </c>
      <c r="FT13" s="38" t="str">
        <f>IF(COLUMN()&lt;DATA!$O$1*3+3,SUM(FT14:FT19)," ")</f>
        <v xml:space="preserve"> </v>
      </c>
      <c r="FU13" s="38" t="str">
        <f>IF(COLUMN()&lt;DATA!$O$1*3+3,SUM(FU14:FU19)," ")</f>
        <v xml:space="preserve"> </v>
      </c>
      <c r="FV13" s="38" t="str">
        <f>IF(COLUMN()&lt;DATA!$O$1*3+3,SUM(FV14:FV19)," ")</f>
        <v xml:space="preserve"> </v>
      </c>
      <c r="FW13" s="38" t="str">
        <f>IF(COLUMN()&lt;DATA!$O$1*3+3,SUM(FW14:FW19)," ")</f>
        <v xml:space="preserve"> </v>
      </c>
      <c r="FX13" s="38" t="str">
        <f>IF(COLUMN()&lt;DATA!$O$1*3+3,SUM(FX14:FX19)," ")</f>
        <v xml:space="preserve"> </v>
      </c>
      <c r="FY13" s="38" t="str">
        <f>IF(COLUMN()&lt;DATA!$O$1*3+3,SUM(FY14:FY19)," ")</f>
        <v xml:space="preserve"> </v>
      </c>
      <c r="FZ13" s="38" t="str">
        <f>IF(COLUMN()&lt;DATA!$O$1*3+3,SUM(FZ14:FZ19)," ")</f>
        <v xml:space="preserve"> </v>
      </c>
      <c r="GA13" s="38" t="str">
        <f>IF(COLUMN()&lt;DATA!$O$1*3+3,SUM(GA14:GA19)," ")</f>
        <v xml:space="preserve"> </v>
      </c>
      <c r="GB13" s="38" t="str">
        <f>IF(COLUMN()&lt;DATA!$O$1*3+3,SUM(GB14:GB19)," ")</f>
        <v xml:space="preserve"> </v>
      </c>
      <c r="GC13" s="38" t="str">
        <f>IF(COLUMN()&lt;DATA!$O$1*3+3,SUM(GC14:GC19)," ")</f>
        <v xml:space="preserve"> </v>
      </c>
      <c r="GD13" s="38" t="str">
        <f>IF(COLUMN()&lt;DATA!$O$1*3+3,SUM(GD14:GD19)," ")</f>
        <v xml:space="preserve"> </v>
      </c>
      <c r="GE13" s="38" t="str">
        <f>IF(COLUMN()&lt;DATA!$O$1*3+3,SUM(GE14:GE19)," ")</f>
        <v xml:space="preserve"> </v>
      </c>
      <c r="GF13" s="38" t="str">
        <f>IF(COLUMN()&lt;DATA!$O$1*3+3,SUM(GF14:GF19)," ")</f>
        <v xml:space="preserve"> </v>
      </c>
      <c r="GG13" s="5" t="str">
        <f>IF(COLUMN()&lt;DATA!$O$1*3+3,SUM(GG14:GG19)," ")</f>
        <v xml:space="preserve"> </v>
      </c>
      <c r="GH13" s="5" t="str">
        <f>IF(COLUMN()&lt;DATA!$O$1*3+3,SUM(GH14:GH19)," ")</f>
        <v xml:space="preserve"> </v>
      </c>
      <c r="GI13" s="5" t="str">
        <f>IF(COLUMN()&lt;DATA!$O$1*3+3,SUM(GI14:GI19)," ")</f>
        <v xml:space="preserve"> </v>
      </c>
      <c r="GJ13" s="5" t="str">
        <f>IF(COLUMN()&lt;DATA!$O$1*3+3,SUM(GJ14:GJ19)," ")</f>
        <v xml:space="preserve"> </v>
      </c>
      <c r="GK13" s="5" t="str">
        <f>IF(COLUMN()&lt;DATA!$O$1*3+3,SUM(GK14:GK19)," ")</f>
        <v xml:space="preserve"> </v>
      </c>
      <c r="GL13" s="5" t="str">
        <f>IF(COLUMN()&lt;DATA!$O$1*3+3,SUM(GL14:GL19)," ")</f>
        <v xml:space="preserve"> </v>
      </c>
      <c r="GM13" s="5" t="str">
        <f>IF(COLUMN()&lt;DATA!$O$1*3+3,SUM(GM14:GM19)," ")</f>
        <v xml:space="preserve"> </v>
      </c>
      <c r="GN13" s="5" t="str">
        <f>IF(COLUMN()&lt;DATA!$O$1*3+3,SUM(GN14:GN19)," ")</f>
        <v xml:space="preserve"> </v>
      </c>
      <c r="GO13" s="5" t="str">
        <f>IF(COLUMN()&lt;DATA!$O$1*3+3,SUM(GO14:GO19)," ")</f>
        <v xml:space="preserve"> </v>
      </c>
      <c r="GP13" s="5" t="str">
        <f>IF(COLUMN()&lt;DATA!$O$1*3+3,SUM(GP14:GP19)," ")</f>
        <v xml:space="preserve"> </v>
      </c>
      <c r="GQ13" s="5" t="str">
        <f>IF(COLUMN()&lt;DATA!$O$1*3+3,SUM(GQ14:GQ19)," ")</f>
        <v xml:space="preserve"> </v>
      </c>
      <c r="GR13" s="5" t="str">
        <f>IF(COLUMN()&lt;DATA!$O$1*3+3,SUM(GR14:GR19)," ")</f>
        <v xml:space="preserve"> </v>
      </c>
      <c r="GS13" s="5" t="str">
        <f>IF(COLUMN()&lt;DATA!$O$1*3+3,SUM(GS14:GS19)," ")</f>
        <v xml:space="preserve"> </v>
      </c>
      <c r="GT13" s="5" t="str">
        <f>IF(COLUMN()&lt;DATA!$O$1*3+3,SUM(GT14:GT19)," ")</f>
        <v xml:space="preserve"> </v>
      </c>
      <c r="GU13" s="5" t="str">
        <f>IF(COLUMN()&lt;DATA!$O$1*3+3,SUM(GU14:GU19)," ")</f>
        <v xml:space="preserve"> </v>
      </c>
      <c r="GV13" s="5" t="str">
        <f>IF(COLUMN()&lt;DATA!$O$1*3+3,SUM(GV14:GV19)," ")</f>
        <v xml:space="preserve"> </v>
      </c>
      <c r="GW13" s="5" t="str">
        <f>IF(COLUMN()&lt;DATA!$O$1*3+3,SUM(GW14:GW19)," ")</f>
        <v xml:space="preserve"> </v>
      </c>
      <c r="GX13" s="5" t="str">
        <f>IF(COLUMN()&lt;DATA!$O$1*3+3,SUM(GX14:GX19)," ")</f>
        <v xml:space="preserve"> </v>
      </c>
      <c r="GY13" s="5" t="str">
        <f>IF(COLUMN()&lt;DATA!$O$1*3+3,SUM(GY14:GY19)," ")</f>
        <v xml:space="preserve"> </v>
      </c>
      <c r="GZ13" s="5" t="str">
        <f>IF(COLUMN()&lt;DATA!$O$1*3+3,SUM(GZ14:GZ19)," ")</f>
        <v xml:space="preserve"> </v>
      </c>
      <c r="HA13" s="5" t="str">
        <f>IF(COLUMN()&lt;DATA!$O$1*3+3,SUM(HA14:HA19)," ")</f>
        <v xml:space="preserve"> </v>
      </c>
      <c r="HB13" s="5" t="str">
        <f>IF(COLUMN()&lt;DATA!$O$1*3+3,SUM(HB14:HB19)," ")</f>
        <v xml:space="preserve"> </v>
      </c>
      <c r="HC13" s="5" t="str">
        <f>IF(COLUMN()&lt;DATA!$O$1*3+3,SUM(HC14:HC19)," ")</f>
        <v xml:space="preserve"> </v>
      </c>
      <c r="HD13" s="5" t="str">
        <f>IF(COLUMN()&lt;DATA!$O$1*3+3,SUM(HD14:HD19)," ")</f>
        <v xml:space="preserve"> </v>
      </c>
      <c r="HE13" s="5" t="str">
        <f>IF(COLUMN()&lt;DATA!$O$1*3+3,SUM(HE14:HE19)," ")</f>
        <v xml:space="preserve"> </v>
      </c>
      <c r="HF13" s="5" t="str">
        <f>IF(COLUMN()&lt;DATA!$O$1*3+3,SUM(HF14:HF19)," ")</f>
        <v xml:space="preserve"> </v>
      </c>
      <c r="HG13" s="5" t="str">
        <f>IF(COLUMN()&lt;DATA!$O$1*3+3,SUM(HG14:HG19)," ")</f>
        <v xml:space="preserve"> </v>
      </c>
      <c r="HH13" s="5" t="str">
        <f>IF(COLUMN()&lt;DATA!$O$1*3+3,SUM(HH14:HH19)," ")</f>
        <v xml:space="preserve"> </v>
      </c>
      <c r="HI13" s="5" t="str">
        <f>IF(COLUMN()&lt;DATA!$O$1*3+3,SUM(HI14:HI19)," ")</f>
        <v xml:space="preserve"> </v>
      </c>
      <c r="HJ13" s="5" t="str">
        <f>IF(COLUMN()&lt;DATA!$O$1*3+3,SUM(HJ14:HJ19)," ")</f>
        <v xml:space="preserve"> </v>
      </c>
      <c r="HK13" s="5" t="str">
        <f>IF(COLUMN()&lt;DATA!$O$1*3+3,SUM(HK14:HK19)," ")</f>
        <v xml:space="preserve"> </v>
      </c>
      <c r="HL13" s="5" t="str">
        <f>IF(COLUMN()&lt;DATA!$O$1*3+3,SUM(HL14:HL19)," ")</f>
        <v xml:space="preserve"> </v>
      </c>
      <c r="HM13" s="5" t="str">
        <f>IF(COLUMN()&lt;DATA!$O$1*3+3,SUM(HM14:HM19)," ")</f>
        <v xml:space="preserve"> </v>
      </c>
      <c r="HN13" s="5" t="str">
        <f>IF(COLUMN()&lt;DATA!$O$1*3+3,SUM(HN14:HN19)," ")</f>
        <v xml:space="preserve"> </v>
      </c>
      <c r="HO13" s="5" t="str">
        <f>IF(COLUMN()&lt;DATA!$O$1*3+3,SUM(HO14:HO19)," ")</f>
        <v xml:space="preserve"> </v>
      </c>
      <c r="HP13" s="5" t="str">
        <f>IF(COLUMN()&lt;DATA!$O$1*3+3,SUM(HP14:HP19)," ")</f>
        <v xml:space="preserve"> </v>
      </c>
      <c r="HQ13" s="5" t="str">
        <f>IF(COLUMN()&lt;DATA!$O$1*3+3,SUM(HQ14:HQ19)," ")</f>
        <v xml:space="preserve"> </v>
      </c>
      <c r="HR13" s="5" t="str">
        <f>IF(COLUMN()&lt;DATA!$O$1*3+3,SUM(HR14:HR19)," ")</f>
        <v xml:space="preserve"> </v>
      </c>
      <c r="HS13" s="5" t="str">
        <f>IF(COLUMN()&lt;DATA!$O$1*3+3,SUM(HS14:HS19)," ")</f>
        <v xml:space="preserve"> </v>
      </c>
      <c r="HT13" s="5" t="str">
        <f>IF(COLUMN()&lt;DATA!$O$1*3+3,SUM(HT14:HT19)," ")</f>
        <v xml:space="preserve"> </v>
      </c>
      <c r="HU13" s="5" t="str">
        <f>IF(COLUMN()&lt;DATA!$O$1*3+3,SUM(HU14:HU19)," ")</f>
        <v xml:space="preserve"> </v>
      </c>
      <c r="HV13" s="5" t="str">
        <f>IF(COLUMN()&lt;DATA!$O$1*3+3,SUM(HV14:HV19)," ")</f>
        <v xml:space="preserve"> </v>
      </c>
      <c r="HW13" s="5" t="str">
        <f>IF(COLUMN()&lt;DATA!$O$1*3+3,SUM(HW14:HW19)," ")</f>
        <v xml:space="preserve"> </v>
      </c>
      <c r="HX13" s="5" t="str">
        <f>IF(COLUMN()&lt;DATA!$O$1*3+3,SUM(HX14:HX19)," ")</f>
        <v xml:space="preserve"> </v>
      </c>
      <c r="HY13" s="5" t="str">
        <f>IF(COLUMN()&lt;DATA!$O$1*3+3,SUM(HY14:HY19)," ")</f>
        <v xml:space="preserve"> </v>
      </c>
      <c r="HZ13" s="5" t="str">
        <f>IF(COLUMN()&lt;DATA!$O$1*3+3,SUM(HZ14:HZ19)," ")</f>
        <v xml:space="preserve"> </v>
      </c>
      <c r="IA13" s="5" t="str">
        <f>IF(COLUMN()&lt;DATA!$O$1*3+3,SUM(IA14:IA19)," ")</f>
        <v xml:space="preserve"> </v>
      </c>
      <c r="IB13" s="5" t="str">
        <f>IF(COLUMN()&lt;DATA!$O$1*3+3,SUM(IB14:IB19)," ")</f>
        <v xml:space="preserve"> </v>
      </c>
      <c r="IC13" s="5" t="str">
        <f>IF(COLUMN()&lt;DATA!$O$1*3+3,SUM(IC14:IC19)," ")</f>
        <v xml:space="preserve"> </v>
      </c>
      <c r="ID13" s="5" t="str">
        <f>IF(COLUMN()&lt;DATA!$O$1*3+3,SUM(ID14:ID19)," ")</f>
        <v xml:space="preserve"> </v>
      </c>
      <c r="IE13" s="5" t="str">
        <f>IF(COLUMN()&lt;DATA!$O$1*3+3,SUM(IE14:IE19)," ")</f>
        <v xml:space="preserve"> </v>
      </c>
      <c r="IF13" s="5" t="str">
        <f>IF(COLUMN()&lt;DATA!$O$1*3+3,SUM(IF14:IF19)," ")</f>
        <v xml:space="preserve"> </v>
      </c>
      <c r="IG13" s="5" t="str">
        <f>IF(COLUMN()&lt;DATA!$O$1*3+3,SUM(IG14:IG19)," ")</f>
        <v xml:space="preserve"> </v>
      </c>
      <c r="IH13" s="5" t="str">
        <f>IF(COLUMN()&lt;DATA!$O$1*3+3,SUM(IH14:IH19)," ")</f>
        <v xml:space="preserve"> </v>
      </c>
      <c r="II13" s="5" t="str">
        <f>IF(COLUMN()&lt;DATA!$O$1*3+3,SUM(II14:II19)," ")</f>
        <v xml:space="preserve"> </v>
      </c>
      <c r="IJ13" s="5" t="str">
        <f>IF(COLUMN()&lt;DATA!$O$1*3+3,SUM(IJ14:IJ19)," ")</f>
        <v xml:space="preserve"> </v>
      </c>
      <c r="IK13" s="5" t="str">
        <f>IF(COLUMN()&lt;DATA!$O$1*3+3,SUM(IK14:IK19)," ")</f>
        <v xml:space="preserve"> </v>
      </c>
      <c r="IL13" s="5" t="str">
        <f>IF(COLUMN()&lt;DATA!$O$1*3+3,SUM(IL14:IL19)," ")</f>
        <v xml:space="preserve"> </v>
      </c>
      <c r="IM13" s="5" t="str">
        <f>IF(COLUMN()&lt;DATA!$O$1*3+3,SUM(IM14:IM19)," ")</f>
        <v xml:space="preserve"> </v>
      </c>
      <c r="IN13" s="5" t="str">
        <f>IF(COLUMN()&lt;DATA!$O$1*3+3,SUM(IN14:IN19)," ")</f>
        <v xml:space="preserve"> </v>
      </c>
      <c r="IO13" s="5" t="str">
        <f>IF(COLUMN()&lt;DATA!$O$1*3+3,SUM(IO14:IO19)," ")</f>
        <v xml:space="preserve"> </v>
      </c>
      <c r="IP13" s="5" t="str">
        <f>IF(COLUMN()&lt;DATA!$O$1*3+3,SUM(IP14:IP19)," ")</f>
        <v xml:space="preserve"> </v>
      </c>
      <c r="IQ13" s="5" t="str">
        <f>IF(COLUMN()&lt;DATA!$O$1*3+3,SUM(IQ14:IQ19)," ")</f>
        <v xml:space="preserve"> </v>
      </c>
      <c r="IR13" s="5" t="str">
        <f>IF(COLUMN()&lt;DATA!$O$1*3+3,SUM(IR14:IR19)," ")</f>
        <v xml:space="preserve"> </v>
      </c>
      <c r="IS13" s="5" t="str">
        <f>IF(COLUMN()&lt;DATA!$O$1*3+3,SUM(IS14:IS19)," ")</f>
        <v xml:space="preserve"> </v>
      </c>
      <c r="IT13" s="5" t="str">
        <f>IF(COLUMN()&lt;DATA!$O$1*3+3,SUM(IT14:IT19)," ")</f>
        <v xml:space="preserve"> </v>
      </c>
      <c r="IU13" s="5" t="str">
        <f>IF(COLUMN()&lt;DATA!$O$1*3+3,SUM(IU14:IU19)," ")</f>
        <v xml:space="preserve"> </v>
      </c>
      <c r="IV13" s="5" t="str">
        <f>IF(COLUMN()&lt;DATA!$O$1*3+3,SUM(IV14:IV19)," ")</f>
        <v xml:space="preserve"> </v>
      </c>
      <c r="IW13" s="5" t="str">
        <f>IF(COLUMN()&lt;DATA!$O$1*3+3,SUM(IW14:IW19)," ")</f>
        <v xml:space="preserve"> </v>
      </c>
      <c r="IX13" s="5" t="str">
        <f>IF(COLUMN()&lt;DATA!$O$1*3+3,SUM(IX14:IX19)," ")</f>
        <v xml:space="preserve"> </v>
      </c>
      <c r="IY13" s="5" t="str">
        <f>IF(COLUMN()&lt;DATA!$O$1*3+3,SUM(IY14:IY19)," ")</f>
        <v xml:space="preserve"> </v>
      </c>
      <c r="IZ13" s="5" t="str">
        <f>IF(COLUMN()&lt;DATA!$O$1*3+3,SUM(IZ14:IZ19)," ")</f>
        <v xml:space="preserve"> </v>
      </c>
      <c r="JA13" s="5" t="str">
        <f>IF(COLUMN()&lt;DATA!$O$1*3+3,SUM(JA14:JA19)," ")</f>
        <v xml:space="preserve"> </v>
      </c>
      <c r="JB13" s="5" t="str">
        <f>IF(COLUMN()&lt;DATA!$O$1*3+3,SUM(JB14:JB19)," ")</f>
        <v xml:space="preserve"> </v>
      </c>
      <c r="JC13" s="5" t="str">
        <f>IF(COLUMN()&lt;DATA!$O$1*3+3,SUM(JC14:JC19)," ")</f>
        <v xml:space="preserve"> </v>
      </c>
      <c r="JD13" s="5" t="str">
        <f>IF(COLUMN()&lt;DATA!$O$1*3+3,SUM(JD14:JD19)," ")</f>
        <v xml:space="preserve"> </v>
      </c>
      <c r="JE13" s="5" t="str">
        <f>IF(COLUMN()&lt;DATA!$O$1*3+3,SUM(JE14:JE19)," ")</f>
        <v xml:space="preserve"> </v>
      </c>
      <c r="JF13" s="5" t="str">
        <f>IF(COLUMN()&lt;DATA!$O$1*3+3,SUM(JF14:JF19)," ")</f>
        <v xml:space="preserve"> </v>
      </c>
      <c r="JG13" s="5" t="str">
        <f>IF(COLUMN()&lt;DATA!$O$1*3+3,SUM(JG14:JG19)," ")</f>
        <v xml:space="preserve"> </v>
      </c>
      <c r="JH13" s="5" t="str">
        <f>IF(COLUMN()&lt;DATA!$O$1*3+3,SUM(JH14:JH19)," ")</f>
        <v xml:space="preserve"> </v>
      </c>
      <c r="JI13" s="5" t="str">
        <f>IF(COLUMN()&lt;DATA!$O$1*3+3,SUM(JI14:JI19)," ")</f>
        <v xml:space="preserve"> </v>
      </c>
      <c r="JJ13" s="5" t="str">
        <f>IF(COLUMN()&lt;DATA!$O$1*3+3,SUM(JJ14:JJ19)," ")</f>
        <v xml:space="preserve"> </v>
      </c>
      <c r="JK13" s="5" t="str">
        <f>IF(COLUMN()&lt;DATA!$O$1*3+3,SUM(JK14:JK19)," ")</f>
        <v xml:space="preserve"> </v>
      </c>
      <c r="JL13" s="5" t="str">
        <f>IF(COLUMN()&lt;DATA!$O$1*3+3,SUM(JL14:JL19)," ")</f>
        <v xml:space="preserve"> </v>
      </c>
      <c r="JM13" s="5" t="str">
        <f>IF(COLUMN()&lt;DATA!$O$1*3+3,SUM(JM14:JM19)," ")</f>
        <v xml:space="preserve"> </v>
      </c>
      <c r="JN13" s="5" t="str">
        <f>IF(COLUMN()&lt;DATA!$O$1*3+3,SUM(JN14:JN19)," ")</f>
        <v xml:space="preserve"> </v>
      </c>
      <c r="JO13" s="5" t="str">
        <f>IF(COLUMN()&lt;DATA!$O$1*3+3,SUM(JO14:JO19)," ")</f>
        <v xml:space="preserve"> </v>
      </c>
      <c r="JP13" s="5" t="str">
        <f>IF(COLUMN()&lt;DATA!$O$1*3+3,SUM(JP14:JP19)," ")</f>
        <v xml:space="preserve"> </v>
      </c>
      <c r="JQ13" s="5" t="str">
        <f>IF(COLUMN()&lt;DATA!$O$1*3+3,SUM(JQ14:JQ19)," ")</f>
        <v xml:space="preserve"> </v>
      </c>
      <c r="JR13" s="5" t="str">
        <f>IF(COLUMN()&lt;DATA!$O$1*3+3,SUM(JR14:JR19)," ")</f>
        <v xml:space="preserve"> </v>
      </c>
      <c r="JS13" s="5" t="str">
        <f>IF(COLUMN()&lt;DATA!$O$1*3+3,SUM(JS14:JS19)," ")</f>
        <v xml:space="preserve"> </v>
      </c>
      <c r="JT13" s="5" t="str">
        <f>IF(COLUMN()&lt;DATA!$O$1*3+3,SUM(JT14:JT19)," ")</f>
        <v xml:space="preserve"> </v>
      </c>
      <c r="JU13" s="5" t="str">
        <f>IF(COLUMN()&lt;DATA!$O$1*3+3,SUM(JU14:JU19)," ")</f>
        <v xml:space="preserve"> </v>
      </c>
      <c r="JV13" s="5" t="str">
        <f>IF(COLUMN()&lt;DATA!$O$1*3+3,SUM(JV14:JV19)," ")</f>
        <v xml:space="preserve"> </v>
      </c>
      <c r="JW13" s="5" t="str">
        <f>IF(COLUMN()&lt;DATA!$O$1*3+3,SUM(JW14:JW19)," ")</f>
        <v xml:space="preserve"> </v>
      </c>
      <c r="JX13" s="5" t="str">
        <f>IF(COLUMN()&lt;DATA!$O$1*3+3,SUM(JX14:JX19)," ")</f>
        <v xml:space="preserve"> </v>
      </c>
      <c r="JY13" s="5" t="str">
        <f>IF(COLUMN()&lt;DATA!$O$1*3+3,SUM(JY14:JY19)," ")</f>
        <v xml:space="preserve"> </v>
      </c>
      <c r="JZ13" s="5" t="str">
        <f>IF(COLUMN()&lt;DATA!$O$1*3+3,SUM(JZ14:JZ19)," ")</f>
        <v xml:space="preserve"> </v>
      </c>
      <c r="KA13" s="5" t="str">
        <f>IF(COLUMN()&lt;DATA!$O$1*3+3,SUM(KA14:KA19)," ")</f>
        <v xml:space="preserve"> </v>
      </c>
      <c r="KB13" s="5" t="str">
        <f>IF(COLUMN()&lt;DATA!$O$1*3+3,SUM(KB14:KB19)," ")</f>
        <v xml:space="preserve"> </v>
      </c>
      <c r="KC13" s="5" t="str">
        <f>IF(COLUMN()&lt;DATA!$O$1*3+3,SUM(KC14:KC19)," ")</f>
        <v xml:space="preserve"> </v>
      </c>
      <c r="KD13" s="5" t="str">
        <f>IF(COLUMN()&lt;DATA!$O$1*3+3,SUM(KD14:KD19)," ")</f>
        <v xml:space="preserve"> </v>
      </c>
      <c r="KE13" s="5" t="str">
        <f>IF(COLUMN()&lt;DATA!$O$1*3+3,SUM(KE14:KE19)," ")</f>
        <v xml:space="preserve"> </v>
      </c>
      <c r="KF13" s="5" t="str">
        <f>IF(COLUMN()&lt;DATA!$O$1*3+3,SUM(KF14:KF19)," ")</f>
        <v xml:space="preserve"> </v>
      </c>
      <c r="KG13" s="5" t="str">
        <f>IF(COLUMN()&lt;DATA!$O$1*3+3,SUM(KG14:KG19)," ")</f>
        <v xml:space="preserve"> </v>
      </c>
      <c r="KH13" s="5" t="str">
        <f>IF(COLUMN()&lt;DATA!$O$1*3+3,SUM(KH14:KH19)," ")</f>
        <v xml:space="preserve"> </v>
      </c>
      <c r="KI13" s="5" t="str">
        <f>IF(COLUMN()&lt;DATA!$O$1*3+3,SUM(KI14:KI19)," ")</f>
        <v xml:space="preserve"> </v>
      </c>
      <c r="KJ13" s="5" t="str">
        <f>IF(COLUMN()&lt;DATA!$O$1*3+3,SUM(KJ14:KJ19)," ")</f>
        <v xml:space="preserve"> </v>
      </c>
      <c r="KK13" s="5" t="str">
        <f>IF(COLUMN()&lt;DATA!$O$1*3+3,SUM(KK14:KK19)," ")</f>
        <v xml:space="preserve"> </v>
      </c>
      <c r="KL13" s="5" t="str">
        <f>IF(COLUMN()&lt;DATA!$O$1*3+3,SUM(KL14:KL19)," ")</f>
        <v xml:space="preserve"> </v>
      </c>
      <c r="KM13" s="5" t="str">
        <f>IF(COLUMN()&lt;DATA!$O$1*3+3,SUM(KM14:KM19)," ")</f>
        <v xml:space="preserve"> </v>
      </c>
      <c r="KN13" s="5" t="str">
        <f>IF(COLUMN()&lt;DATA!$O$1*3+3,SUM(KN14:KN19)," ")</f>
        <v xml:space="preserve"> </v>
      </c>
      <c r="KO13" s="5" t="str">
        <f>IF(COLUMN()&lt;DATA!$O$1*3+3,SUM(KO14:KO19)," ")</f>
        <v xml:space="preserve"> </v>
      </c>
      <c r="KP13" s="5" t="str">
        <f>IF(COLUMN()&lt;DATA!$O$1*3+3,SUM(KP14:KP19)," ")</f>
        <v xml:space="preserve"> </v>
      </c>
      <c r="KQ13" s="5" t="str">
        <f>IF(COLUMN()&lt;DATA!$O$1*3+3,SUM(KQ14:KQ19)," ")</f>
        <v xml:space="preserve"> </v>
      </c>
      <c r="KR13" s="5" t="str">
        <f>IF(COLUMN()&lt;DATA!$O$1*3+3,SUM(KR14:KR19)," ")</f>
        <v xml:space="preserve"> </v>
      </c>
      <c r="KS13" s="5" t="str">
        <f>IF(COLUMN()&lt;DATA!$O$1*3+3,SUM(KS14:KS19)," ")</f>
        <v xml:space="preserve"> </v>
      </c>
      <c r="KT13" s="5" t="str">
        <f>IF(COLUMN()&lt;DATA!$O$1*3+3,SUM(KT14:KT19)," ")</f>
        <v xml:space="preserve"> </v>
      </c>
      <c r="KU13" s="5" t="str">
        <f>IF(COLUMN()&lt;DATA!$O$1*3+3,SUM(KU14:KU19)," ")</f>
        <v xml:space="preserve"> </v>
      </c>
      <c r="KV13" s="5" t="str">
        <f>IF(COLUMN()&lt;DATA!$O$1*3+3,SUM(KV14:KV19)," ")</f>
        <v xml:space="preserve"> </v>
      </c>
      <c r="KW13" s="5" t="str">
        <f>IF(COLUMN()&lt;DATA!$O$1*3+3,SUM(KW14:KW19)," ")</f>
        <v xml:space="preserve"> </v>
      </c>
      <c r="KX13" s="5" t="str">
        <f>IF(COLUMN()&lt;DATA!$O$1*3+3,SUM(KX14:KX19)," ")</f>
        <v xml:space="preserve"> </v>
      </c>
      <c r="KY13" s="5" t="str">
        <f>IF(COLUMN()&lt;DATA!$O$1*3+3,SUM(KY14:KY19)," ")</f>
        <v xml:space="preserve"> </v>
      </c>
      <c r="KZ13" s="5" t="str">
        <f>IF(COLUMN()&lt;DATA!$O$1*3+3,SUM(KZ14:KZ19)," ")</f>
        <v xml:space="preserve"> </v>
      </c>
    </row>
    <row r="14" ht="15.75">
      <c r="A14" s="95" t="s">
        <v>26</v>
      </c>
      <c r="B14" s="11">
        <f>IF(ISERROR(VLOOKUP(CONCATENATE(INDIRECT(ADDRESS(2,COLUMN())),"V2",A14),DATA!D2:L872,6,FALSE)),0,VLOOKUP(CONCATENATE(INDIRECT(ADDRESS(2,COLUMN())),"V2",A14),DATA!D2:L872,6,FALSE))</f>
        <v>123</v>
      </c>
      <c r="C14" s="11">
        <f>IF(ISERROR(VLOOKUP(CONCATENATE(INDIRECT(ADDRESS(2,COLUMN()-1)),"V2",A14),DATA!D2:L872,7,FALSE)),0,VLOOKUP(CONCATENATE(INDIRECT(ADDRESS(2,COLUMN()-1)),"V2",A14),DATA!D2:L872,7,FALSE))</f>
        <v>0</v>
      </c>
      <c r="D14" s="11">
        <f>IF(ISERROR(VLOOKUP(CONCATENATE(INDIRECT(ADDRESS(2,COLUMN()-2)),"V2",A14),DATA!D2:L872,8,FALSE)),0,VLOOKUP(CONCATENATE(INDIRECT(ADDRESS(2,COLUMN()-2)),"V2",A14),DATA!D2:L872,8,FALSE))</f>
        <v>0</v>
      </c>
      <c r="E14" s="11">
        <f>IF(ISERROR(VLOOKUP(CONCATENATE(INDIRECT(ADDRESS(2,COLUMN())),"V2",A14),DATA!D2:L872,6,FALSE)),0,VLOOKUP(CONCATENATE(INDIRECT(ADDRESS(2,COLUMN())),"V2",A14),DATA!D2:L872,6,FALSE))</f>
        <v>18</v>
      </c>
      <c r="F14" s="11">
        <f>IF(ISERROR(VLOOKUP(CONCATENATE(INDIRECT(ADDRESS(2,COLUMN()-1)),"V2",A14),DATA!D2:L872,7,FALSE)),0,VLOOKUP(CONCATENATE(INDIRECT(ADDRESS(2,COLUMN()-1)),"V2",A14),DATA!D2:L872,7,FALSE))</f>
        <v>0</v>
      </c>
      <c r="G14" s="11">
        <f>IF(ISERROR(VLOOKUP(CONCATENATE(INDIRECT(ADDRESS(2,COLUMN()-2)),"V2",A14),DATA!D2:L872,8,FALSE)),0,VLOOKUP(CONCATENATE(INDIRECT(ADDRESS(2,COLUMN()-2)),"V2",A14),DATA!D2:L872,8,FALSE))</f>
        <v>0</v>
      </c>
      <c r="H14" s="11">
        <f>IF(ISERROR(VLOOKUP(CONCATENATE(INDIRECT(ADDRESS(2,COLUMN())),"V2",A14),DATA!D2:L872,6,FALSE)),0,VLOOKUP(CONCATENATE(INDIRECT(ADDRESS(2,COLUMN())),"V2",A14),DATA!D2:L872,6,FALSE))</f>
        <v>20</v>
      </c>
      <c r="I14" s="11">
        <f>IF(ISERROR(VLOOKUP(CONCATENATE(INDIRECT(ADDRESS(2,COLUMN()-1)),"V2",A14),DATA!D2:L872,7,FALSE)),0,VLOOKUP(CONCATENATE(INDIRECT(ADDRESS(2,COLUMN()-1)),"V2",A14),DATA!D2:L872,7,FALSE))</f>
        <v>0</v>
      </c>
      <c r="J14" s="11">
        <f>IF(ISERROR(VLOOKUP(CONCATENATE(INDIRECT(ADDRESS(2,COLUMN()-2)),"V2",A14),DATA!D2:L872,8,FALSE)),0,VLOOKUP(CONCATENATE(INDIRECT(ADDRESS(2,COLUMN()-2)),"V2",A14),DATA!D2:L872,8,FALSE))</f>
        <v>0</v>
      </c>
      <c r="K14" s="11">
        <f>IF(ISERROR(VLOOKUP(CONCATENATE(INDIRECT(ADDRESS(2,COLUMN())),"V2",A14),DATA!D2:L872,6,FALSE)),0,VLOOKUP(CONCATENATE(INDIRECT(ADDRESS(2,COLUMN())),"V2",A14),DATA!D2:L872,6,FALSE))</f>
        <v>14</v>
      </c>
      <c r="L14" s="11">
        <f>IF(ISERROR(VLOOKUP(CONCATENATE(INDIRECT(ADDRESS(2,COLUMN()-1)),"V2",A14),DATA!D2:L872,7,FALSE)),0,VLOOKUP(CONCATENATE(INDIRECT(ADDRESS(2,COLUMN()-1)),"V2",A14),DATA!D2:L872,7,FALSE))</f>
        <v>0</v>
      </c>
      <c r="M14" s="11">
        <f>IF(ISERROR(VLOOKUP(CONCATENATE(INDIRECT(ADDRESS(2,COLUMN()-2)),"V2",A14),DATA!D2:L872,8,FALSE)),0,VLOOKUP(CONCATENATE(INDIRECT(ADDRESS(2,COLUMN()-2)),"V2",A14),DATA!D2:L872,8,FALSE))</f>
        <v>0</v>
      </c>
      <c r="N14" s="11">
        <f>IF(ISERROR(VLOOKUP(CONCATENATE(INDIRECT(ADDRESS(2,COLUMN())),"V2",A14),DATA!D2:L872,6,FALSE)),0,VLOOKUP(CONCATENATE(INDIRECT(ADDRESS(2,COLUMN())),"V2",A14),DATA!D2:L872,6,FALSE))</f>
        <v>3</v>
      </c>
      <c r="O14" s="11">
        <f>IF(ISERROR(VLOOKUP(CONCATENATE(INDIRECT(ADDRESS(2,COLUMN()-1)),"V2",A14),DATA!D2:L872,7,FALSE)),0,VLOOKUP(CONCATENATE(INDIRECT(ADDRESS(2,COLUMN()-1)),"V2",A14),DATA!D2:L872,7,FALSE))</f>
        <v>0</v>
      </c>
      <c r="P14" s="11">
        <f>IF(ISERROR(VLOOKUP(CONCATENATE(INDIRECT(ADDRESS(2,COLUMN()-2)),"V2",A14),DATA!D2:L872,8,FALSE)),0,VLOOKUP(CONCATENATE(INDIRECT(ADDRESS(2,COLUMN()-2)),"V2",A14),DATA!D2:L872,8,FALSE))</f>
        <v>0</v>
      </c>
      <c r="Q14" s="11">
        <f>IF(ISERROR(VLOOKUP(CONCATENATE(INDIRECT(ADDRESS(2,COLUMN())),"V2",A14),DATA!D2:L872,6,FALSE)),0,VLOOKUP(CONCATENATE(INDIRECT(ADDRESS(2,COLUMN())),"V2",A14),DATA!D2:L872,6,FALSE))</f>
        <v>11</v>
      </c>
      <c r="R14" s="11">
        <f>IF(ISERROR(VLOOKUP(CONCATENATE(INDIRECT(ADDRESS(2,COLUMN()-1)),"V2",A14),DATA!D2:L872,7,FALSE)),0,VLOOKUP(CONCATENATE(INDIRECT(ADDRESS(2,COLUMN()-1)),"V2",A14),DATA!D2:L872,7,FALSE))</f>
        <v>0</v>
      </c>
      <c r="S14" s="11">
        <f>IF(ISERROR(VLOOKUP(CONCATENATE(INDIRECT(ADDRESS(2,COLUMN()-2)),"V2",A14),DATA!D2:L872,8,FALSE)),0,VLOOKUP(CONCATENATE(INDIRECT(ADDRESS(2,COLUMN()-2)),"V2",A14),DATA!D2:L872,8,FALSE))</f>
        <v>0</v>
      </c>
      <c r="T14" s="11">
        <f>IF(ISERROR(VLOOKUP(CONCATENATE(INDIRECT(ADDRESS(2,COLUMN())),"V2",A14),DATA!D2:L872,6,FALSE)),0,VLOOKUP(CONCATENATE(INDIRECT(ADDRESS(2,COLUMN())),"V2",A14),DATA!D2:L872,6,FALSE))</f>
        <v>31</v>
      </c>
      <c r="U14" s="11">
        <f>IF(ISERROR(VLOOKUP(CONCATENATE(INDIRECT(ADDRESS(2,COLUMN()-1)),"V2",A14),DATA!D2:L872,7,FALSE)),0,VLOOKUP(CONCATENATE(INDIRECT(ADDRESS(2,COLUMN()-1)),"V2",A14),DATA!D2:L872,7,FALSE))</f>
        <v>3</v>
      </c>
      <c r="V14" s="11">
        <f>IF(ISERROR(VLOOKUP(CONCATENATE(INDIRECT(ADDRESS(2,COLUMN()-2)),"V2",A14),DATA!D2:L872,8,FALSE)),0,VLOOKUP(CONCATENATE(INDIRECT(ADDRESS(2,COLUMN()-2)),"V2",A14),DATA!D2:L872,8,FALSE))</f>
        <v>0</v>
      </c>
      <c r="W14" s="11">
        <f>IF(ISERROR(VLOOKUP(CONCATENATE(INDIRECT(ADDRESS(2,COLUMN())),"V2",A14),DATA!D2:L872,6,FALSE)),0,VLOOKUP(CONCATENATE(INDIRECT(ADDRESS(2,COLUMN())),"V2",A14),DATA!D2:L872,6,FALSE))</f>
        <v>38</v>
      </c>
      <c r="X14" s="11">
        <f>IF(ISERROR(VLOOKUP(CONCATENATE(INDIRECT(ADDRESS(2,COLUMN()-1)),"V2",A14),DATA!D2:L872,7,FALSE)),0,VLOOKUP(CONCATENATE(INDIRECT(ADDRESS(2,COLUMN()-1)),"V2",A14),DATA!D2:L872,7,FALSE))</f>
        <v>0</v>
      </c>
      <c r="Y14" s="11">
        <f>IF(ISERROR(VLOOKUP(CONCATENATE(INDIRECT(ADDRESS(2,COLUMN()-2)),"V2",A14),DATA!D2:L872,8,FALSE)),0,VLOOKUP(CONCATENATE(INDIRECT(ADDRESS(2,COLUMN()-2)),"V2",A14),DATA!D2:L872,8,FALSE))</f>
        <v>0</v>
      </c>
      <c r="Z14" s="11">
        <f>IF(ISERROR(VLOOKUP(CONCATENATE(INDIRECT(ADDRESS(2,COLUMN())),"V2",A14),DATA!D2:L872,6,FALSE)),0,VLOOKUP(CONCATENATE(INDIRECT(ADDRESS(2,COLUMN())),"V2",A14),DATA!D2:L872,6,FALSE))</f>
        <v>12</v>
      </c>
      <c r="AA14" s="11">
        <f>IF(ISERROR(VLOOKUP(CONCATENATE(INDIRECT(ADDRESS(2,COLUMN()-1)),"V2",A14),DATA!D2:L872,7,FALSE)),0,VLOOKUP(CONCATENATE(INDIRECT(ADDRESS(2,COLUMN()-1)),"V2",A14),DATA!D2:L872,7,FALSE))</f>
        <v>0</v>
      </c>
      <c r="AB14" s="11">
        <f>IF(ISERROR(VLOOKUP(CONCATENATE(INDIRECT(ADDRESS(2,COLUMN()-2)),"V2",A14),DATA!D2:L872,8,FALSE)),0,VLOOKUP(CONCATENATE(INDIRECT(ADDRESS(2,COLUMN()-2)),"V2",A14),DATA!D2:L872,8,FALSE))</f>
        <v>0</v>
      </c>
      <c r="AC14" s="11">
        <f>IF(ISERROR(VLOOKUP(CONCATENATE(INDIRECT(ADDRESS(2,COLUMN())),"V2",A14),DATA!D2:L872,6,FALSE)),0,VLOOKUP(CONCATENATE(INDIRECT(ADDRESS(2,COLUMN())),"V2",A14),DATA!D2:L872,6,FALSE))</f>
        <v>4</v>
      </c>
      <c r="AD14" s="11">
        <f>IF(ISERROR(VLOOKUP(CONCATENATE(INDIRECT(ADDRESS(2,COLUMN()-1)),"V2",A14),DATA!D2:L872,7,FALSE)),0,VLOOKUP(CONCATENATE(INDIRECT(ADDRESS(2,COLUMN()-1)),"V2",A14),DATA!D2:L872,7,FALSE))</f>
        <v>0</v>
      </c>
      <c r="AE14" s="11">
        <f>IF(ISERROR(VLOOKUP(CONCATENATE(INDIRECT(ADDRESS(2,COLUMN()-2)),"V2",A14),DATA!D2:L872,8,FALSE)),0,VLOOKUP(CONCATENATE(INDIRECT(ADDRESS(2,COLUMN()-2)),"V2",A14),DATA!D2:L872,8,FALSE))</f>
        <v>0</v>
      </c>
      <c r="AF14" s="11">
        <f>IF(ISERROR(VLOOKUP(CONCATENATE(INDIRECT(ADDRESS(2,COLUMN())),"V2",A14),DATA!D2:L872,6,FALSE)),0,VLOOKUP(CONCATENATE(INDIRECT(ADDRESS(2,COLUMN())),"V2",A14),DATA!D2:L872,6,FALSE))</f>
        <v>4</v>
      </c>
      <c r="AG14" s="11">
        <f>IF(ISERROR(VLOOKUP(CONCATENATE(INDIRECT(ADDRESS(2,COLUMN()-1)),"V2",A14),DATA!D2:L872,7,FALSE)),0,VLOOKUP(CONCATENATE(INDIRECT(ADDRESS(2,COLUMN()-1)),"V2",A14),DATA!D2:L872,7,FALSE))</f>
        <v>0</v>
      </c>
      <c r="AH14" s="11">
        <f>IF(ISERROR(VLOOKUP(CONCATENATE(INDIRECT(ADDRESS(2,COLUMN()-2)),"V2",A14),DATA!D2:L872,8,FALSE)),0,VLOOKUP(CONCATENATE(INDIRECT(ADDRESS(2,COLUMN()-2)),"V2",A14),DATA!D2:L872,8,FALSE))</f>
        <v>0</v>
      </c>
      <c r="AI14" s="11">
        <f>IF(ISERROR(VLOOKUP(CONCATENATE(INDIRECT(ADDRESS(2,COLUMN())),"V2",A14),DATA!D2:L872,6,FALSE)),0,VLOOKUP(CONCATENATE(INDIRECT(ADDRESS(2,COLUMN())),"V2",A14),DATA!D2:L872,6,FALSE))</f>
        <v>10</v>
      </c>
      <c r="AJ14" s="11">
        <f>IF(ISERROR(VLOOKUP(CONCATENATE(INDIRECT(ADDRESS(2,COLUMN()-1)),"V2",A14),DATA!D2:L872,7,FALSE)),0,VLOOKUP(CONCATENATE(INDIRECT(ADDRESS(2,COLUMN()-1)),"V2",A14),DATA!D2:L872,7,FALSE))</f>
        <v>0</v>
      </c>
      <c r="AK14" s="11">
        <f>IF(ISERROR(VLOOKUP(CONCATENATE(INDIRECT(ADDRESS(2,COLUMN()-2)),"V2",A14),DATA!D2:L872,8,FALSE)),0,VLOOKUP(CONCATENATE(INDIRECT(ADDRESS(2,COLUMN()-2)),"V2",A14),DATA!D2:L872,8,FALSE))</f>
        <v>0</v>
      </c>
      <c r="AL14" s="11">
        <f>IF(ISERROR(VLOOKUP(CONCATENATE(INDIRECT(ADDRESS(2,COLUMN())),"V2",A14),DATA!D2:L872,6,FALSE)),0,VLOOKUP(CONCATENATE(INDIRECT(ADDRESS(2,COLUMN())),"V2",A14),DATA!D2:L872,6,FALSE))</f>
        <v>2</v>
      </c>
      <c r="AM14" s="11">
        <f>IF(ISERROR(VLOOKUP(CONCATENATE(INDIRECT(ADDRESS(2,COLUMN()-1)),"V2",A14),DATA!D2:L872,7,FALSE)),0,VLOOKUP(CONCATENATE(INDIRECT(ADDRESS(2,COLUMN()-1)),"V2",A14),DATA!D2:L872,7,FALSE))</f>
        <v>0</v>
      </c>
      <c r="AN14" s="11">
        <f>IF(ISERROR(VLOOKUP(CONCATENATE(INDIRECT(ADDRESS(2,COLUMN()-2)),"V2",A14),DATA!D2:L872,8,FALSE)),0,VLOOKUP(CONCATENATE(INDIRECT(ADDRESS(2,COLUMN()-2)),"V2",A14),DATA!D2:L872,8,FALSE))</f>
        <v>0</v>
      </c>
      <c r="AO14" s="11">
        <f>IF(ISERROR(VLOOKUP(CONCATENATE(INDIRECT(ADDRESS(2,COLUMN())),"V2",A14),DATA!D2:L872,6,FALSE)),0,VLOOKUP(CONCATENATE(INDIRECT(ADDRESS(2,COLUMN())),"V2",A14),DATA!D2:L872,6,FALSE))</f>
        <v>11</v>
      </c>
      <c r="AP14" s="11">
        <f>IF(ISERROR(VLOOKUP(CONCATENATE(INDIRECT(ADDRESS(2,COLUMN()-1)),"V2",A14),DATA!D2:L872,7,FALSE)),0,VLOOKUP(CONCATENATE(INDIRECT(ADDRESS(2,COLUMN()-1)),"V2",A14),DATA!D2:L872,7,FALSE))</f>
        <v>0</v>
      </c>
      <c r="AQ14" s="11">
        <f>IF(ISERROR(VLOOKUP(CONCATENATE(INDIRECT(ADDRESS(2,COLUMN()-2)),"V2",A14),DATA!D2:L872,8,FALSE)),0,VLOOKUP(CONCATENATE(INDIRECT(ADDRESS(2,COLUMN()-2)),"V2",A14),DATA!D2:L872,8,FALSE))</f>
        <v>0</v>
      </c>
      <c r="AR14" s="11">
        <f>IF(ISERROR(VLOOKUP(CONCATENATE(INDIRECT(ADDRESS(2,COLUMN())),"V2",A14),DATA!D2:L872,6,FALSE)),0,VLOOKUP(CONCATENATE(INDIRECT(ADDRESS(2,COLUMN())),"V2",A14),DATA!D2:L872,6,FALSE))</f>
        <v>3</v>
      </c>
      <c r="AS14" s="11">
        <f>IF(ISERROR(VLOOKUP(CONCATENATE(INDIRECT(ADDRESS(2,COLUMN()-1)),"V2",A14),DATA!D2:L872,7,FALSE)),0,VLOOKUP(CONCATENATE(INDIRECT(ADDRESS(2,COLUMN()-1)),"V2",A14),DATA!D2:L872,7,FALSE))</f>
        <v>0</v>
      </c>
      <c r="AT14" s="11">
        <f>IF(ISERROR(VLOOKUP(CONCATENATE(INDIRECT(ADDRESS(2,COLUMN()-2)),"V2",A14),DATA!D2:L872,8,FALSE)),0,VLOOKUP(CONCATENATE(INDIRECT(ADDRESS(2,COLUMN()-2)),"V2",A14),DATA!D2:L872,8,FALSE))</f>
        <v>0</v>
      </c>
      <c r="AU14" s="11">
        <f>IF(ISERROR(VLOOKUP(CONCATENATE(INDIRECT(ADDRESS(2,COLUMN())),"V2",A14),DATA!D2:L872,6,FALSE)),0,VLOOKUP(CONCATENATE(INDIRECT(ADDRESS(2,COLUMN())),"V2",A14),DATA!D2:L872,6,FALSE))</f>
        <v>1</v>
      </c>
      <c r="AV14" s="11">
        <f>IF(ISERROR(VLOOKUP(CONCATENATE(INDIRECT(ADDRESS(2,COLUMN()-1)),"V2",A14),DATA!D2:L872,7,FALSE)),0,VLOOKUP(CONCATENATE(INDIRECT(ADDRESS(2,COLUMN()-1)),"V2",A14),DATA!D2:L872,7,FALSE))</f>
        <v>0</v>
      </c>
      <c r="AW14" s="11">
        <f>IF(ISERROR(VLOOKUP(CONCATENATE(INDIRECT(ADDRESS(2,COLUMN()-2)),"V2",A14),DATA!D2:L872,8,FALSE)),0,VLOOKUP(CONCATENATE(INDIRECT(ADDRESS(2,COLUMN()-2)),"V2",A14),DATA!D2:L872,8,FALSE))</f>
        <v>0</v>
      </c>
      <c r="AX14" s="11">
        <f>IF(ISERROR(VLOOKUP(CONCATENATE(INDIRECT(ADDRESS(2,COLUMN())),"V2",A14),DATA!D2:L872,6,FALSE)),0,VLOOKUP(CONCATENATE(INDIRECT(ADDRESS(2,COLUMN())),"V2",A14),DATA!D2:L872,6,FALSE))</f>
        <v>1</v>
      </c>
      <c r="AY14" s="11">
        <f>IF(ISERROR(VLOOKUP(CONCATENATE(INDIRECT(ADDRESS(2,COLUMN()-1)),"V2",A14),DATA!D2:L872,7,FALSE)),0,VLOOKUP(CONCATENATE(INDIRECT(ADDRESS(2,COLUMN()-1)),"V2",A14),DATA!D2:L872,7,FALSE))</f>
        <v>0</v>
      </c>
      <c r="AZ14" s="11">
        <f>IF(ISERROR(VLOOKUP(CONCATENATE(INDIRECT(ADDRESS(2,COLUMN()-2)),"V2",A14),DATA!D2:L872,8,FALSE)),0,VLOOKUP(CONCATENATE(INDIRECT(ADDRESS(2,COLUMN()-2)),"V2",A14),DATA!D2:L872,8,FALSE))</f>
        <v>0</v>
      </c>
      <c r="BA14" s="11">
        <f>IF(ISERROR(VLOOKUP(CONCATENATE(INDIRECT(ADDRESS(2,COLUMN())),"V2",A14),DATA!D2:L872,6,FALSE)),0,VLOOKUP(CONCATENATE(INDIRECT(ADDRESS(2,COLUMN())),"V2",A14),DATA!D2:L872,6,FALSE))</f>
        <v>3</v>
      </c>
      <c r="BB14" s="11">
        <f>IF(ISERROR(VLOOKUP(CONCATENATE(INDIRECT(ADDRESS(2,COLUMN()-1)),"V2",A14),DATA!D2:L872,7,FALSE)),0,VLOOKUP(CONCATENATE(INDIRECT(ADDRESS(2,COLUMN()-1)),"V2",A14),DATA!D2:L872,7,FALSE))</f>
        <v>0</v>
      </c>
      <c r="BC14" s="11">
        <f>IF(ISERROR(VLOOKUP(CONCATENATE(INDIRECT(ADDRESS(2,COLUMN()-2)),"V2",A14),DATA!D2:L872,8,FALSE)),0,VLOOKUP(CONCATENATE(INDIRECT(ADDRESS(2,COLUMN()-2)),"V2",A14),DATA!D2:L872,8,FALSE))</f>
        <v>0</v>
      </c>
      <c r="BD14" s="11">
        <f>IF(ISERROR(VLOOKUP(CONCATENATE(INDIRECT(ADDRESS(2,COLUMN())),"V2",A14),DATA!D2:L872,6,FALSE)),0,VLOOKUP(CONCATENATE(INDIRECT(ADDRESS(2,COLUMN())),"V2",A14),DATA!D2:L872,6,FALSE))</f>
        <v>0</v>
      </c>
      <c r="BE14" s="11">
        <f>IF(ISERROR(VLOOKUP(CONCATENATE(INDIRECT(ADDRESS(2,COLUMN()-1)),"V2",A14),DATA!D2:L872,7,FALSE)),0,VLOOKUP(CONCATENATE(INDIRECT(ADDRESS(2,COLUMN()-1)),"V2",A14),DATA!D2:L872,7,FALSE))</f>
        <v>0</v>
      </c>
      <c r="BF14" s="11">
        <f>IF(ISERROR(VLOOKUP(CONCATENATE(INDIRECT(ADDRESS(2,COLUMN()-2)),"V2",A14),DATA!D2:L872,8,FALSE)),0,VLOOKUP(CONCATENATE(INDIRECT(ADDRESS(2,COLUMN()-2)),"V2",A14),DATA!D2:L872,8,FALSE))</f>
        <v>0</v>
      </c>
      <c r="BG14" s="11">
        <f>IF(ISERROR(VLOOKUP(CONCATENATE(INDIRECT(ADDRESS(2,COLUMN())),"V2",A14),DATA!D2:L872,6,FALSE)),0,VLOOKUP(CONCATENATE(INDIRECT(ADDRESS(2,COLUMN())),"V2",A14),DATA!D2:L872,6,FALSE))</f>
        <v>14</v>
      </c>
      <c r="BH14" s="11">
        <f>IF(ISERROR(VLOOKUP(CONCATENATE(INDIRECT(ADDRESS(2,COLUMN()-1)),"V2",A14),DATA!D2:L872,7,FALSE)),0,VLOOKUP(CONCATENATE(INDIRECT(ADDRESS(2,COLUMN()-1)),"V2",A14),DATA!D2:L872,7,FALSE))</f>
        <v>0</v>
      </c>
      <c r="BI14" s="11">
        <f>IF(ISERROR(VLOOKUP(CONCATENATE(INDIRECT(ADDRESS(2,COLUMN()-2)),"V2",A14),DATA!D2:L872,8,FALSE)),0,VLOOKUP(CONCATENATE(INDIRECT(ADDRESS(2,COLUMN()-2)),"V2",A14),DATA!D2:L872,8,FALSE))</f>
        <v>0</v>
      </c>
      <c r="BJ14" s="11">
        <f>IF(ISERROR(VLOOKUP(CONCATENATE(INDIRECT(ADDRESS(2,COLUMN())),"V2",A14),DATA!D2:L872,6,FALSE)),0,VLOOKUP(CONCATENATE(INDIRECT(ADDRESS(2,COLUMN())),"V2",A14),DATA!D2:L872,6,FALSE))</f>
        <v>4</v>
      </c>
      <c r="BK14" s="11">
        <f>IF(ISERROR(VLOOKUP(CONCATENATE(INDIRECT(ADDRESS(2,COLUMN()-1)),"V2",A14),DATA!D2:L872,7,FALSE)),0,VLOOKUP(CONCATENATE(INDIRECT(ADDRESS(2,COLUMN()-1)),"V2",A14),DATA!D2:L872,7,FALSE))</f>
        <v>0</v>
      </c>
      <c r="BL14" s="11">
        <f>IF(ISERROR(VLOOKUP(CONCATENATE(INDIRECT(ADDRESS(2,COLUMN()-2)),"V2",A14),DATA!D2:L872,8,FALSE)),0,VLOOKUP(CONCATENATE(INDIRECT(ADDRESS(2,COLUMN()-2)),"V2",A14),DATA!D2:L872,8,FALSE))</f>
        <v>0</v>
      </c>
      <c r="BM14" s="11">
        <f>IF(ISERROR(VLOOKUP(CONCATENATE(INDIRECT(ADDRESS(2,COLUMN())),"V2",A14),DATA!D2:L872,6,FALSE)),0,VLOOKUP(CONCATENATE(INDIRECT(ADDRESS(2,COLUMN())),"V2",A14),DATA!D2:L872,6,FALSE))</f>
        <v>0</v>
      </c>
      <c r="BN14" s="11">
        <f>IF(ISERROR(VLOOKUP(CONCATENATE(INDIRECT(ADDRESS(2,COLUMN()-1)),"V2",A14),DATA!D2:L872,7,FALSE)),0,VLOOKUP(CONCATENATE(INDIRECT(ADDRESS(2,COLUMN()-1)),"V2",A14),DATA!D2:L872,7,FALSE))</f>
        <v>0</v>
      </c>
      <c r="BO14" s="11">
        <f>IF(ISERROR(VLOOKUP(CONCATENATE(INDIRECT(ADDRESS(2,COLUMN()-2)),"V2",A14),DATA!D2:L872,8,FALSE)),0,VLOOKUP(CONCATENATE(INDIRECT(ADDRESS(2,COLUMN()-2)),"V2",A14),DATA!D2:L872,8,FALSE))</f>
        <v>0</v>
      </c>
      <c r="BP14" s="11">
        <f>IF(ISERROR(VLOOKUP(CONCATENATE(INDIRECT(ADDRESS(2,COLUMN())),"V2",A14),DATA!D2:L872,6,FALSE)),0,VLOOKUP(CONCATENATE(INDIRECT(ADDRESS(2,COLUMN())),"V2",A14),DATA!D2:L872,6,FALSE))</f>
        <v>0</v>
      </c>
      <c r="BQ14" s="11">
        <f>IF(ISERROR(VLOOKUP(CONCATENATE(INDIRECT(ADDRESS(2,COLUMN()-1)),"V2",A14),DATA!D2:L872,7,FALSE)),0,VLOOKUP(CONCATENATE(INDIRECT(ADDRESS(2,COLUMN()-1)),"V2",A14),DATA!D2:L872,7,FALSE))</f>
        <v>0</v>
      </c>
      <c r="BR14" s="11">
        <f>IF(ISERROR(VLOOKUP(CONCATENATE(INDIRECT(ADDRESS(2,COLUMN()-2)),"V2",A14),DATA!D2:L872,8,FALSE)),0,VLOOKUP(CONCATENATE(INDIRECT(ADDRESS(2,COLUMN()-2)),"V2",A14),DATA!D2:L872,8,FALSE))</f>
        <v>0</v>
      </c>
      <c r="BS14" s="11">
        <f>IF(ISERROR(VLOOKUP(CONCATENATE(INDIRECT(ADDRESS(2,COLUMN())),"V2",A14),DATA!D2:L872,6,FALSE)),0,VLOOKUP(CONCATENATE(INDIRECT(ADDRESS(2,COLUMN())),"V2",A14),DATA!D2:L872,6,FALSE))</f>
        <v>9</v>
      </c>
      <c r="BT14" s="11">
        <f>IF(ISERROR(VLOOKUP(CONCATENATE(INDIRECT(ADDRESS(2,COLUMN()-1)),"V2",A14),DATA!D2:L872,7,FALSE)),0,VLOOKUP(CONCATENATE(INDIRECT(ADDRESS(2,COLUMN()-1)),"V2",A14),DATA!D2:L872,7,FALSE))</f>
        <v>0</v>
      </c>
      <c r="BU14" s="11">
        <f>IF(ISERROR(VLOOKUP(CONCATENATE(INDIRECT(ADDRESS(2,COLUMN()-2)),"V2",A14),DATA!D2:L872,8,FALSE)),0,VLOOKUP(CONCATENATE(INDIRECT(ADDRESS(2,COLUMN()-2)),"V2",A14),DATA!D2:L872,8,FALSE))</f>
        <v>0</v>
      </c>
      <c r="BV14" s="11">
        <f>IF(ISERROR(VLOOKUP(CONCATENATE(INDIRECT(ADDRESS(2,COLUMN())),"V2",A14),DATA!D2:L872,6,FALSE)),0,VLOOKUP(CONCATENATE(INDIRECT(ADDRESS(2,COLUMN())),"V2",A14),DATA!D2:L872,6,FALSE))</f>
        <v>8</v>
      </c>
      <c r="BW14" s="11">
        <f>IF(ISERROR(VLOOKUP(CONCATENATE(INDIRECT(ADDRESS(2,COLUMN()-1)),"V2",A14),DATA!D2:L872,7,FALSE)),0,VLOOKUP(CONCATENATE(INDIRECT(ADDRESS(2,COLUMN()-1)),"V2",A14),DATA!D2:L872,7,FALSE))</f>
        <v>0</v>
      </c>
      <c r="BX14" s="11">
        <f>IF(ISERROR(VLOOKUP(CONCATENATE(INDIRECT(ADDRESS(2,COLUMN()-2)),"V2",A14),DATA!D2:L872,8,FALSE)),0,VLOOKUP(CONCATENATE(INDIRECT(ADDRESS(2,COLUMN()-2)),"V2",A14),DATA!D2:L872,8,FALSE))</f>
        <v>0</v>
      </c>
      <c r="BY14" s="11">
        <f>IF(ISERROR(VLOOKUP(CONCATENATE(INDIRECT(ADDRESS(2,COLUMN())),"V2",A14),DATA!D2:L872,6,FALSE)),0,VLOOKUP(CONCATENATE(INDIRECT(ADDRESS(2,COLUMN())),"V2",A14),DATA!D2:L872,6,FALSE))</f>
        <v>1</v>
      </c>
      <c r="BZ14" s="11">
        <f>IF(ISERROR(VLOOKUP(CONCATENATE(INDIRECT(ADDRESS(2,COLUMN()-1)),"V2",A14),DATA!D2:L872,7,FALSE)),0,VLOOKUP(CONCATENATE(INDIRECT(ADDRESS(2,COLUMN()-1)),"V2",A14),DATA!D2:L872,7,FALSE))</f>
        <v>0</v>
      </c>
      <c r="CA14" s="11">
        <f>IF(ISERROR(VLOOKUP(CONCATENATE(INDIRECT(ADDRESS(2,COLUMN()-2)),"V2",A14),DATA!D2:L872,8,FALSE)),0,VLOOKUP(CONCATENATE(INDIRECT(ADDRESS(2,COLUMN()-2)),"V2",A14),DATA!D2:L872,8,FALSE))</f>
        <v>0</v>
      </c>
      <c r="CB14" s="11">
        <f>IF(ISERROR(VLOOKUP(CONCATENATE(INDIRECT(ADDRESS(2,COLUMN())),"V2",A14),DATA!D2:L872,6,FALSE)),0,VLOOKUP(CONCATENATE(INDIRECT(ADDRESS(2,COLUMN())),"V2",A14),DATA!D2:L872,6,FALSE))</f>
        <v>4</v>
      </c>
      <c r="CC14" s="11">
        <f>IF(ISERROR(VLOOKUP(CONCATENATE(INDIRECT(ADDRESS(2,COLUMN()-1)),"V2",A14),DATA!D2:L872,7,FALSE)),0,VLOOKUP(CONCATENATE(INDIRECT(ADDRESS(2,COLUMN()-1)),"V2",A14),DATA!D2:L872,7,FALSE))</f>
        <v>0</v>
      </c>
      <c r="CD14" s="11">
        <f>IF(ISERROR(VLOOKUP(CONCATENATE(INDIRECT(ADDRESS(2,COLUMN()-2)),"V2",A14),DATA!D2:L872,8,FALSE)),0,VLOOKUP(CONCATENATE(INDIRECT(ADDRESS(2,COLUMN()-2)),"V2",A14),DATA!D2:L872,8,FALSE))</f>
        <v>0</v>
      </c>
      <c r="CE14" s="11">
        <f>IF(ISERROR(VLOOKUP(CONCATENATE(INDIRECT(ADDRESS(2,COLUMN())),"V2",A14),DATA!D2:L872,6,FALSE)),0,VLOOKUP(CONCATENATE(INDIRECT(ADDRESS(2,COLUMN())),"V2",A14),DATA!D2:L872,6,FALSE))</f>
        <v>0</v>
      </c>
      <c r="CF14" s="11">
        <f>IF(ISERROR(VLOOKUP(CONCATENATE(INDIRECT(ADDRESS(2,COLUMN()-1)),"V2",A14),DATA!D2:L872,7,FALSE)),0,VLOOKUP(CONCATENATE(INDIRECT(ADDRESS(2,COLUMN()-1)),"V2",A14),DATA!D2:L872,7,FALSE))</f>
        <v>0</v>
      </c>
      <c r="CG14" s="11">
        <f>IF(ISERROR(VLOOKUP(CONCATENATE(INDIRECT(ADDRESS(2,COLUMN()-2)),"V2",A14),DATA!D2:L872,8,FALSE)),0,VLOOKUP(CONCATENATE(INDIRECT(ADDRESS(2,COLUMN()-2)),"V2",A14),DATA!D2:L872,8,FALSE))</f>
        <v>0</v>
      </c>
      <c r="CH14" s="11">
        <f>IF(ISERROR(VLOOKUP(CONCATENATE(INDIRECT(ADDRESS(2,COLUMN())),"V2",A14),DATA!D2:L872,6,FALSE)),0,VLOOKUP(CONCATENATE(INDIRECT(ADDRESS(2,COLUMN())),"V2",A14),DATA!D2:L872,6,FALSE))</f>
        <v>1</v>
      </c>
      <c r="CI14" s="11">
        <f>IF(ISERROR(VLOOKUP(CONCATENATE(INDIRECT(ADDRESS(2,COLUMN()-1)),"V2",A14),DATA!D2:L872,7,FALSE)),0,VLOOKUP(CONCATENATE(INDIRECT(ADDRESS(2,COLUMN()-1)),"V2",A14),DATA!D2:L872,7,FALSE))</f>
        <v>0</v>
      </c>
      <c r="CJ14" s="11">
        <f>IF(ISERROR(VLOOKUP(CONCATENATE(INDIRECT(ADDRESS(2,COLUMN()-2)),"V2",A14),DATA!D2:L872,8,FALSE)),0,VLOOKUP(CONCATENATE(INDIRECT(ADDRESS(2,COLUMN()-2)),"V2",A14),DATA!D2:L872,8,FALSE))</f>
        <v>0</v>
      </c>
      <c r="CK14" s="11">
        <f>IF(ISERROR(VLOOKUP(CONCATENATE(INDIRECT(ADDRESS(2,COLUMN())),"V2",A14),DATA!D2:L872,6,FALSE)),0,VLOOKUP(CONCATENATE(INDIRECT(ADDRESS(2,COLUMN())),"V2",A14),DATA!D2:L872,6,FALSE))</f>
        <v>0</v>
      </c>
      <c r="CL14" s="11">
        <f>IF(ISERROR(VLOOKUP(CONCATENATE(INDIRECT(ADDRESS(2,COLUMN()-1)),"V2",A14),DATA!D2:L872,7,FALSE)),0,VLOOKUP(CONCATENATE(INDIRECT(ADDRESS(2,COLUMN()-1)),"V2",A14),DATA!D2:L872,7,FALSE))</f>
        <v>0</v>
      </c>
      <c r="CM14" s="11">
        <f>IF(ISERROR(VLOOKUP(CONCATENATE(INDIRECT(ADDRESS(2,COLUMN()-2)),"V2",A14),DATA!D2:L872,8,FALSE)),0,VLOOKUP(CONCATENATE(INDIRECT(ADDRESS(2,COLUMN()-2)),"V2",A14),DATA!D2:L872,8,FALSE))</f>
        <v>0</v>
      </c>
      <c r="CN14" s="11">
        <f>IF(ISERROR(VLOOKUP(CONCATENATE(INDIRECT(ADDRESS(2,COLUMN())),"V2",A14),DATA!D2:L872,6,FALSE)),0,VLOOKUP(CONCATENATE(INDIRECT(ADDRESS(2,COLUMN())),"V2",A14),DATA!D2:L872,6,FALSE))</f>
        <v>9</v>
      </c>
      <c r="CO14" s="11">
        <f>IF(ISERROR(VLOOKUP(CONCATENATE(INDIRECT(ADDRESS(2,COLUMN()-1)),"V2",A14),DATA!D2:L872,7,FALSE)),0,VLOOKUP(CONCATENATE(INDIRECT(ADDRESS(2,COLUMN()-1)),"V2",A14),DATA!D2:L872,7,FALSE))</f>
        <v>0</v>
      </c>
      <c r="CP14" s="11">
        <f>IF(ISERROR(VLOOKUP(CONCATENATE(INDIRECT(ADDRESS(2,COLUMN()-2)),"V2",A14),DATA!D2:L872,8,FALSE)),0,VLOOKUP(CONCATENATE(INDIRECT(ADDRESS(2,COLUMN()-2)),"V2",A14),DATA!D2:L872,8,FALSE))</f>
        <v>0</v>
      </c>
      <c r="CQ14" s="11">
        <f>IF(ISERROR(VLOOKUP(CONCATENATE(INDIRECT(ADDRESS(2,COLUMN())),"V2",A14),DATA!D2:L872,6,FALSE)),0,VLOOKUP(CONCATENATE(INDIRECT(ADDRESS(2,COLUMN())),"V2",A14),DATA!D2:L872,6,FALSE))</f>
        <v>5</v>
      </c>
      <c r="CR14" s="11">
        <f>IF(ISERROR(VLOOKUP(CONCATENATE(INDIRECT(ADDRESS(2,COLUMN()-1)),"V2",A14),DATA!D2:L872,7,FALSE)),0,VLOOKUP(CONCATENATE(INDIRECT(ADDRESS(2,COLUMN()-1)),"V2",A14),DATA!D2:L872,7,FALSE))</f>
        <v>0</v>
      </c>
      <c r="CS14" s="11">
        <f>IF(ISERROR(VLOOKUP(CONCATENATE(INDIRECT(ADDRESS(2,COLUMN()-2)),"V2",A14),DATA!D2:L872,8,FALSE)),0,VLOOKUP(CONCATENATE(INDIRECT(ADDRESS(2,COLUMN()-2)),"V2",A14),DATA!D2:L872,8,FALSE))</f>
        <v>0</v>
      </c>
      <c r="CT14" s="11">
        <f>IF(ISERROR(VLOOKUP(CONCATENATE(INDIRECT(ADDRESS(2,COLUMN())),"V2",A14),DATA!D2:L872,6,FALSE)),0,VLOOKUP(CONCATENATE(INDIRECT(ADDRESS(2,COLUMN())),"V2",A14),DATA!D2:L872,6,FALSE))</f>
        <v>1</v>
      </c>
      <c r="CU14" s="11">
        <f>IF(ISERROR(VLOOKUP(CONCATENATE(INDIRECT(ADDRESS(2,COLUMN()-1)),"V2",A14),DATA!D2:L872,7,FALSE)),0,VLOOKUP(CONCATENATE(INDIRECT(ADDRESS(2,COLUMN()-1)),"V2",A14),DATA!D2:L872,7,FALSE))</f>
        <v>0</v>
      </c>
      <c r="CV14" s="11">
        <f>IF(ISERROR(VLOOKUP(CONCATENATE(INDIRECT(ADDRESS(2,COLUMN()-2)),"V2",A14),DATA!D2:L872,8,FALSE)),0,VLOOKUP(CONCATENATE(INDIRECT(ADDRESS(2,COLUMN()-2)),"V2",A14),DATA!D2:L872,8,FALSE))</f>
        <v>0</v>
      </c>
      <c r="CW14" s="11">
        <f>IF(ISERROR(VLOOKUP(CONCATENATE(INDIRECT(ADDRESS(2,COLUMN())),"V2",A14),DATA!D2:L872,6,FALSE)),0,VLOOKUP(CONCATENATE(INDIRECT(ADDRESS(2,COLUMN())),"V2",A14),DATA!D2:L872,6,FALSE))</f>
        <v>0</v>
      </c>
      <c r="CX14" s="11">
        <f>IF(ISERROR(VLOOKUP(CONCATENATE(INDIRECT(ADDRESS(2,COLUMN()-1)),"V2",A14),DATA!D2:L872,7,FALSE)),0,VLOOKUP(CONCATENATE(INDIRECT(ADDRESS(2,COLUMN()-1)),"V2",A14),DATA!D2:L872,7,FALSE))</f>
        <v>0</v>
      </c>
      <c r="CY14" s="11">
        <f>IF(ISERROR(VLOOKUP(CONCATENATE(INDIRECT(ADDRESS(2,COLUMN()-2)),"V2",A14),DATA!D2:L872,8,FALSE)),0,VLOOKUP(CONCATENATE(INDIRECT(ADDRESS(2,COLUMN()-2)),"V2",A14),DATA!D2:L872,8,FALSE))</f>
        <v>0</v>
      </c>
      <c r="CZ14" s="11">
        <f>IF(ISERROR(VLOOKUP(CONCATENATE(INDIRECT(ADDRESS(2,COLUMN())),"V2",A14),DATA!D2:L872,6,FALSE)),0,VLOOKUP(CONCATENATE(INDIRECT(ADDRESS(2,COLUMN())),"V2",A14),DATA!D2:L872,6,FALSE))</f>
        <v>0</v>
      </c>
      <c r="DA14" s="11">
        <f>IF(ISERROR(VLOOKUP(CONCATENATE(INDIRECT(ADDRESS(2,COLUMN()-1)),"V2",A14),DATA!D2:L872,7,FALSE)),0,VLOOKUP(CONCATENATE(INDIRECT(ADDRESS(2,COLUMN()-1)),"V2",A14),DATA!D2:L872,7,FALSE))</f>
        <v>0</v>
      </c>
      <c r="DB14" s="11">
        <f>IF(ISERROR(VLOOKUP(CONCATENATE(INDIRECT(ADDRESS(2,COLUMN()-2)),"V2",A14),DATA!D2:L872,8,FALSE)),0,VLOOKUP(CONCATENATE(INDIRECT(ADDRESS(2,COLUMN()-2)),"V2",A14),DATA!D2:L872,8,FALSE))</f>
        <v>0</v>
      </c>
      <c r="DC14" s="11">
        <f>IF(ISERROR(VLOOKUP(CONCATENATE(INDIRECT(ADDRESS(2,COLUMN())),"V2",A14),DATA!D2:L872,6,FALSE)),0,VLOOKUP(CONCATENATE(INDIRECT(ADDRESS(2,COLUMN())),"V2",A14),DATA!D2:L872,6,FALSE))</f>
        <v>0</v>
      </c>
      <c r="DD14" s="11">
        <f>IF(ISERROR(VLOOKUP(CONCATENATE(INDIRECT(ADDRESS(2,COLUMN()-1)),"V2",A14),DATA!D2:L872,7,FALSE)),0,VLOOKUP(CONCATENATE(INDIRECT(ADDRESS(2,COLUMN()-1)),"V2",A14),DATA!D2:L872,7,FALSE))</f>
        <v>0</v>
      </c>
      <c r="DE14" s="11">
        <f>IF(ISERROR(VLOOKUP(CONCATENATE(INDIRECT(ADDRESS(2,COLUMN()-2)),"V2",A14),DATA!D2:L872,8,FALSE)),0,VLOOKUP(CONCATENATE(INDIRECT(ADDRESS(2,COLUMN()-2)),"V2",A14),DATA!D2:L872,8,FALSE))</f>
        <v>0</v>
      </c>
      <c r="DF14" s="11">
        <f>IF(ISERROR(VLOOKUP(CONCATENATE(INDIRECT(ADDRESS(2,COLUMN())),"V2",A14),DATA!D2:L872,6,FALSE)),0,VLOOKUP(CONCATENATE(INDIRECT(ADDRESS(2,COLUMN())),"V2",A14),DATA!D2:L872,6,FALSE))</f>
        <v>0</v>
      </c>
      <c r="DG14" s="11">
        <f>IF(ISERROR(VLOOKUP(CONCATENATE(INDIRECT(ADDRESS(2,COLUMN()-1)),"V2",A14),DATA!D2:L872,7,FALSE)),0,VLOOKUP(CONCATENATE(INDIRECT(ADDRESS(2,COLUMN()-1)),"V2",A14),DATA!D2:L872,7,FALSE))</f>
        <v>0</v>
      </c>
      <c r="DH14" s="11">
        <f>IF(ISERROR(VLOOKUP(CONCATENATE(INDIRECT(ADDRESS(2,COLUMN()-2)),"V2",A14),DATA!D2:L872,8,FALSE)),0,VLOOKUP(CONCATENATE(INDIRECT(ADDRESS(2,COLUMN()-2)),"V2",A14),DATA!D2:L872,8,FALSE))</f>
        <v>0</v>
      </c>
      <c r="DI14" s="11">
        <f>IF(ISERROR(VLOOKUP(CONCATENATE(INDIRECT(ADDRESS(2,COLUMN())),"V2",A14),DATA!D2:L872,6,FALSE)),0,VLOOKUP(CONCATENATE(INDIRECT(ADDRESS(2,COLUMN())),"V2",A14),DATA!D2:L872,6,FALSE))</f>
        <v>0</v>
      </c>
      <c r="DJ14" s="11">
        <f>IF(ISERROR(VLOOKUP(CONCATENATE(INDIRECT(ADDRESS(2,COLUMN()-1)),"V2",A14),DATA!D2:L872,7,FALSE)),0,VLOOKUP(CONCATENATE(INDIRECT(ADDRESS(2,COLUMN()-1)),"V2",A14),DATA!D2:L872,7,FALSE))</f>
        <v>0</v>
      </c>
      <c r="DK14" s="11">
        <f>IF(ISERROR(VLOOKUP(CONCATENATE(INDIRECT(ADDRESS(2,COLUMN()-2)),"V2",A14),DATA!D2:L872,8,FALSE)),0,VLOOKUP(CONCATENATE(INDIRECT(ADDRESS(2,COLUMN()-2)),"V2",A14),DATA!D2:L872,8,FALSE))</f>
        <v>0</v>
      </c>
      <c r="DL14" s="11">
        <f>IF(ISERROR(VLOOKUP(CONCATENATE(INDIRECT(ADDRESS(2,COLUMN())),"V2",A14),DATA!D2:L872,6,FALSE)),0,VLOOKUP(CONCATENATE(INDIRECT(ADDRESS(2,COLUMN())),"V2",A14),DATA!D2:L872,6,FALSE))</f>
        <v>0</v>
      </c>
      <c r="DM14" s="11">
        <f>IF(ISERROR(VLOOKUP(CONCATENATE(INDIRECT(ADDRESS(2,COLUMN()-1)),"V2",A14),DATA!D2:L872,7,FALSE)),0,VLOOKUP(CONCATENATE(INDIRECT(ADDRESS(2,COLUMN()-1)),"V2",A14),DATA!D2:L872,7,FALSE))</f>
        <v>0</v>
      </c>
      <c r="DN14" s="11">
        <f>IF(ISERROR(VLOOKUP(CONCATENATE(INDIRECT(ADDRESS(2,COLUMN()-2)),"V2",A14),DATA!D2:L872,8,FALSE)),0,VLOOKUP(CONCATENATE(INDIRECT(ADDRESS(2,COLUMN()-2)),"V2",A14),DATA!D2:L872,8,FALSE))</f>
        <v>0</v>
      </c>
      <c r="DO14" s="11">
        <f>IF(ISERROR(VLOOKUP(CONCATENATE(INDIRECT(ADDRESS(2,COLUMN())),"V2",A14),DATA!D2:L872,6,FALSE)),0,VLOOKUP(CONCATENATE(INDIRECT(ADDRESS(2,COLUMN())),"V2",A14),DATA!D2:L872,6,FALSE))</f>
        <v>0</v>
      </c>
      <c r="DP14" s="11">
        <f>IF(ISERROR(VLOOKUP(CONCATENATE(INDIRECT(ADDRESS(2,COLUMN()-1)),"V2",A14),DATA!D2:L872,7,FALSE)),0,VLOOKUP(CONCATENATE(INDIRECT(ADDRESS(2,COLUMN()-1)),"V2",A14),DATA!D2:L872,7,FALSE))</f>
        <v>0</v>
      </c>
      <c r="DQ14" s="11">
        <f>IF(ISERROR(VLOOKUP(CONCATENATE(INDIRECT(ADDRESS(2,COLUMN()-2)),"V2",A14),DATA!D2:L872,8,FALSE)),0,VLOOKUP(CONCATENATE(INDIRECT(ADDRESS(2,COLUMN()-2)),"V2",A14),DATA!D2:L872,8,FALSE))</f>
        <v>0</v>
      </c>
      <c r="DR14" s="11">
        <f>IF(ISERROR(VLOOKUP(CONCATENATE(INDIRECT(ADDRESS(2,COLUMN())),"V2",A14),DATA!D2:L872,6,FALSE)),0,VLOOKUP(CONCATENATE(INDIRECT(ADDRESS(2,COLUMN())),"V2",A14),DATA!D2:L872,6,FALSE))</f>
        <v>0</v>
      </c>
      <c r="DS14" s="11">
        <f>IF(ISERROR(VLOOKUP(CONCATENATE(INDIRECT(ADDRESS(2,COLUMN()-1)),"V2",A14),DATA!D2:L872,7,FALSE)),0,VLOOKUP(CONCATENATE(INDIRECT(ADDRESS(2,COLUMN()-1)),"V2",A14),DATA!D2:L872,7,FALSE))</f>
        <v>0</v>
      </c>
      <c r="DT14" s="11">
        <f>IF(ISERROR(VLOOKUP(CONCATENATE(INDIRECT(ADDRESS(2,COLUMN()-2)),"V2",A14),DATA!D2:L872,8,FALSE)),0,VLOOKUP(CONCATENATE(INDIRECT(ADDRESS(2,COLUMN()-2)),"V2",A14),DATA!D2:L872,8,FALSE))</f>
        <v>0</v>
      </c>
      <c r="DU14" s="11">
        <f>IF(ISERROR(VLOOKUP(CONCATENATE(INDIRECT(ADDRESS(2,COLUMN())),"V2",A14),DATA!D2:L872,6,FALSE)),0,VLOOKUP(CONCATENATE(INDIRECT(ADDRESS(2,COLUMN())),"V2",A14),DATA!D2:L872,6,FALSE))</f>
        <v>2</v>
      </c>
      <c r="DV14" s="11">
        <f>IF(ISERROR(VLOOKUP(CONCATENATE(INDIRECT(ADDRESS(2,COLUMN()-1)),"V2",A14),DATA!D2:L872,7,FALSE)),0,VLOOKUP(CONCATENATE(INDIRECT(ADDRESS(2,COLUMN()-1)),"V2",A14),DATA!D2:L872,7,FALSE))</f>
        <v>0</v>
      </c>
      <c r="DW14" s="11">
        <f>IF(ISERROR(VLOOKUP(CONCATENATE(INDIRECT(ADDRESS(2,COLUMN()-2)),"V2",A14),DATA!D2:L872,8,FALSE)),0,VLOOKUP(CONCATENATE(INDIRECT(ADDRESS(2,COLUMN()-2)),"V2",A14),DATA!D2:L872,8,FALSE))</f>
        <v>0</v>
      </c>
      <c r="DX14" s="62">
        <f>SUM(B14:INDIRECT(ADDRESS(14,127)))</f>
        <v>370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</row>
    <row r="15" ht="15.75">
      <c r="A15" s="95" t="s">
        <v>27</v>
      </c>
      <c r="B15" s="11">
        <f>IF(ISERROR(VLOOKUP(CONCATENATE(INDIRECT(ADDRESS(2,COLUMN())),"V2",A15),DATA!D2:L872,6,FALSE)),0,VLOOKUP(CONCATENATE(INDIRECT(ADDRESS(2,COLUMN())),"V2",A15),DATA!D2:L872,6,FALSE))</f>
        <v>532</v>
      </c>
      <c r="C15" s="11">
        <f>IF(ISERROR(VLOOKUP(CONCATENATE(INDIRECT(ADDRESS(2,COLUMN()-1)),"V2",A15),DATA!D2:L872,7,FALSE)),0,VLOOKUP(CONCATENATE(INDIRECT(ADDRESS(2,COLUMN()-1)),"V2",A15),DATA!D2:L872,7,FALSE))</f>
        <v>1</v>
      </c>
      <c r="D15" s="11">
        <f>IF(ISERROR(VLOOKUP(CONCATENATE(INDIRECT(ADDRESS(2,COLUMN()-2)),"V2",A15),DATA!D2:L872,8,FALSE)),0,VLOOKUP(CONCATENATE(INDIRECT(ADDRESS(2,COLUMN()-2)),"V2",A15),DATA!D2:L872,8,FALSE))</f>
        <v>0</v>
      </c>
      <c r="E15" s="11">
        <f>IF(ISERROR(VLOOKUP(CONCATENATE(INDIRECT(ADDRESS(2,COLUMN())),"V2",A15),DATA!D2:L872,6,FALSE)),0,VLOOKUP(CONCATENATE(INDIRECT(ADDRESS(2,COLUMN())),"V2",A15),DATA!D2:L872,6,FALSE))</f>
        <v>104</v>
      </c>
      <c r="F15" s="11">
        <f>IF(ISERROR(VLOOKUP(CONCATENATE(INDIRECT(ADDRESS(2,COLUMN()-1)),"V2",A15),DATA!D2:L872,7,FALSE)),0,VLOOKUP(CONCATENATE(INDIRECT(ADDRESS(2,COLUMN()-1)),"V2",A15),DATA!D2:L872,7,FALSE))</f>
        <v>0</v>
      </c>
      <c r="G15" s="11">
        <f>IF(ISERROR(VLOOKUP(CONCATENATE(INDIRECT(ADDRESS(2,COLUMN()-2)),"V2",A15),DATA!D2:L872,8,FALSE)),0,VLOOKUP(CONCATENATE(INDIRECT(ADDRESS(2,COLUMN()-2)),"V2",A15),DATA!D2:L872,8,FALSE))</f>
        <v>0</v>
      </c>
      <c r="H15" s="11">
        <f>IF(ISERROR(VLOOKUP(CONCATENATE(INDIRECT(ADDRESS(2,COLUMN())),"V2",A15),DATA!D2:L872,6,FALSE)),0,VLOOKUP(CONCATENATE(INDIRECT(ADDRESS(2,COLUMN())),"V2",A15),DATA!D2:L872,6,FALSE))</f>
        <v>312</v>
      </c>
      <c r="I15" s="11">
        <f>IF(ISERROR(VLOOKUP(CONCATENATE(INDIRECT(ADDRESS(2,COLUMN()-1)),"V2",A15),DATA!D2:L872,7,FALSE)),0,VLOOKUP(CONCATENATE(INDIRECT(ADDRESS(2,COLUMN()-1)),"V2",A15),DATA!D2:L872,7,FALSE))</f>
        <v>0</v>
      </c>
      <c r="J15" s="11">
        <f>IF(ISERROR(VLOOKUP(CONCATENATE(INDIRECT(ADDRESS(2,COLUMN()-2)),"V2",A15),DATA!D2:L872,8,FALSE)),0,VLOOKUP(CONCATENATE(INDIRECT(ADDRESS(2,COLUMN()-2)),"V2",A15),DATA!D2:L872,8,FALSE))</f>
        <v>0</v>
      </c>
      <c r="K15" s="11">
        <f>IF(ISERROR(VLOOKUP(CONCATENATE(INDIRECT(ADDRESS(2,COLUMN())),"V2",A15),DATA!D2:L872,6,FALSE)),0,VLOOKUP(CONCATENATE(INDIRECT(ADDRESS(2,COLUMN())),"V2",A15),DATA!D2:L872,6,FALSE))</f>
        <v>145</v>
      </c>
      <c r="L15" s="11">
        <f>IF(ISERROR(VLOOKUP(CONCATENATE(INDIRECT(ADDRESS(2,COLUMN()-1)),"V2",A15),DATA!D2:L872,7,FALSE)),0,VLOOKUP(CONCATENATE(INDIRECT(ADDRESS(2,COLUMN()-1)),"V2",A15),DATA!D2:L872,7,FALSE))</f>
        <v>0</v>
      </c>
      <c r="M15" s="11">
        <f>IF(ISERROR(VLOOKUP(CONCATENATE(INDIRECT(ADDRESS(2,COLUMN()-2)),"V2",A15),DATA!D2:L872,8,FALSE)),0,VLOOKUP(CONCATENATE(INDIRECT(ADDRESS(2,COLUMN()-2)),"V2",A15),DATA!D2:L872,8,FALSE))</f>
        <v>0</v>
      </c>
      <c r="N15" s="11">
        <f>IF(ISERROR(VLOOKUP(CONCATENATE(INDIRECT(ADDRESS(2,COLUMN())),"V2",A15),DATA!D2:L872,6,FALSE)),0,VLOOKUP(CONCATENATE(INDIRECT(ADDRESS(2,COLUMN())),"V2",A15),DATA!D2:L872,6,FALSE))</f>
        <v>46</v>
      </c>
      <c r="O15" s="11">
        <f>IF(ISERROR(VLOOKUP(CONCATENATE(INDIRECT(ADDRESS(2,COLUMN()-1)),"V2",A15),DATA!D2:L872,7,FALSE)),0,VLOOKUP(CONCATENATE(INDIRECT(ADDRESS(2,COLUMN()-1)),"V2",A15),DATA!D2:L872,7,FALSE))</f>
        <v>0</v>
      </c>
      <c r="P15" s="11">
        <f>IF(ISERROR(VLOOKUP(CONCATENATE(INDIRECT(ADDRESS(2,COLUMN()-2)),"V2",A15),DATA!D2:L872,8,FALSE)),0,VLOOKUP(CONCATENATE(INDIRECT(ADDRESS(2,COLUMN()-2)),"V2",A15),DATA!D2:L872,8,FALSE))</f>
        <v>0</v>
      </c>
      <c r="Q15" s="11">
        <f>IF(ISERROR(VLOOKUP(CONCATENATE(INDIRECT(ADDRESS(2,COLUMN())),"V2",A15),DATA!D2:L872,6,FALSE)),0,VLOOKUP(CONCATENATE(INDIRECT(ADDRESS(2,COLUMN())),"V2",A15),DATA!D2:L872,6,FALSE))</f>
        <v>119</v>
      </c>
      <c r="R15" s="11">
        <f>IF(ISERROR(VLOOKUP(CONCATENATE(INDIRECT(ADDRESS(2,COLUMN()-1)),"V2",A15),DATA!D2:L872,7,FALSE)),0,VLOOKUP(CONCATENATE(INDIRECT(ADDRESS(2,COLUMN()-1)),"V2",A15),DATA!D2:L872,7,FALSE))</f>
        <v>0</v>
      </c>
      <c r="S15" s="11">
        <f>IF(ISERROR(VLOOKUP(CONCATENATE(INDIRECT(ADDRESS(2,COLUMN()-2)),"V2",A15),DATA!D2:L872,8,FALSE)),0,VLOOKUP(CONCATENATE(INDIRECT(ADDRESS(2,COLUMN()-2)),"V2",A15),DATA!D2:L872,8,FALSE))</f>
        <v>0</v>
      </c>
      <c r="T15" s="11">
        <f>IF(ISERROR(VLOOKUP(CONCATENATE(INDIRECT(ADDRESS(2,COLUMN())),"V2",A15),DATA!D2:L872,6,FALSE)),0,VLOOKUP(CONCATENATE(INDIRECT(ADDRESS(2,COLUMN())),"V2",A15),DATA!D2:L872,6,FALSE))</f>
        <v>116</v>
      </c>
      <c r="U15" s="11">
        <f>IF(ISERROR(VLOOKUP(CONCATENATE(INDIRECT(ADDRESS(2,COLUMN()-1)),"V2",A15),DATA!D2:L872,7,FALSE)),0,VLOOKUP(CONCATENATE(INDIRECT(ADDRESS(2,COLUMN()-1)),"V2",A15),DATA!D2:L872,7,FALSE))</f>
        <v>0</v>
      </c>
      <c r="V15" s="11">
        <f>IF(ISERROR(VLOOKUP(CONCATENATE(INDIRECT(ADDRESS(2,COLUMN()-2)),"V2",A15),DATA!D2:L872,8,FALSE)),0,VLOOKUP(CONCATENATE(INDIRECT(ADDRESS(2,COLUMN()-2)),"V2",A15),DATA!D2:L872,8,FALSE))</f>
        <v>0</v>
      </c>
      <c r="W15" s="11">
        <f>IF(ISERROR(VLOOKUP(CONCATENATE(INDIRECT(ADDRESS(2,COLUMN())),"V2",A15),DATA!D2:L872,6,FALSE)),0,VLOOKUP(CONCATENATE(INDIRECT(ADDRESS(2,COLUMN())),"V2",A15),DATA!D2:L872,6,FALSE))</f>
        <v>94</v>
      </c>
      <c r="X15" s="11">
        <f>IF(ISERROR(VLOOKUP(CONCATENATE(INDIRECT(ADDRESS(2,COLUMN()-1)),"V2",A15),DATA!D2:L872,7,FALSE)),0,VLOOKUP(CONCATENATE(INDIRECT(ADDRESS(2,COLUMN()-1)),"V2",A15),DATA!D2:L872,7,FALSE))</f>
        <v>0</v>
      </c>
      <c r="Y15" s="11">
        <f>IF(ISERROR(VLOOKUP(CONCATENATE(INDIRECT(ADDRESS(2,COLUMN()-2)),"V2",A15),DATA!D2:L872,8,FALSE)),0,VLOOKUP(CONCATENATE(INDIRECT(ADDRESS(2,COLUMN()-2)),"V2",A15),DATA!D2:L872,8,FALSE))</f>
        <v>0</v>
      </c>
      <c r="Z15" s="11">
        <f>IF(ISERROR(VLOOKUP(CONCATENATE(INDIRECT(ADDRESS(2,COLUMN())),"V2",A15),DATA!D2:L872,6,FALSE)),0,VLOOKUP(CONCATENATE(INDIRECT(ADDRESS(2,COLUMN())),"V2",A15),DATA!D2:L872,6,FALSE))</f>
        <v>189</v>
      </c>
      <c r="AA15" s="11">
        <f>IF(ISERROR(VLOOKUP(CONCATENATE(INDIRECT(ADDRESS(2,COLUMN()-1)),"V2",A15),DATA!D2:L872,7,FALSE)),0,VLOOKUP(CONCATENATE(INDIRECT(ADDRESS(2,COLUMN()-1)),"V2",A15),DATA!D2:L872,7,FALSE))</f>
        <v>0</v>
      </c>
      <c r="AB15" s="11">
        <f>IF(ISERROR(VLOOKUP(CONCATENATE(INDIRECT(ADDRESS(2,COLUMN()-2)),"V2",A15),DATA!D2:L872,8,FALSE)),0,VLOOKUP(CONCATENATE(INDIRECT(ADDRESS(2,COLUMN()-2)),"V2",A15),DATA!D2:L872,8,FALSE))</f>
        <v>0</v>
      </c>
      <c r="AC15" s="11">
        <f>IF(ISERROR(VLOOKUP(CONCATENATE(INDIRECT(ADDRESS(2,COLUMN())),"V2",A15),DATA!D2:L872,6,FALSE)),0,VLOOKUP(CONCATENATE(INDIRECT(ADDRESS(2,COLUMN())),"V2",A15),DATA!D2:L872,6,FALSE))</f>
        <v>82</v>
      </c>
      <c r="AD15" s="11">
        <f>IF(ISERROR(VLOOKUP(CONCATENATE(INDIRECT(ADDRESS(2,COLUMN()-1)),"V2",A15),DATA!D2:L872,7,FALSE)),0,VLOOKUP(CONCATENATE(INDIRECT(ADDRESS(2,COLUMN()-1)),"V2",A15),DATA!D2:L872,7,FALSE))</f>
        <v>0</v>
      </c>
      <c r="AE15" s="11">
        <f>IF(ISERROR(VLOOKUP(CONCATENATE(INDIRECT(ADDRESS(2,COLUMN()-2)),"V2",A15),DATA!D2:L872,8,FALSE)),0,VLOOKUP(CONCATENATE(INDIRECT(ADDRESS(2,COLUMN()-2)),"V2",A15),DATA!D2:L872,8,FALSE))</f>
        <v>0</v>
      </c>
      <c r="AF15" s="11">
        <f>IF(ISERROR(VLOOKUP(CONCATENATE(INDIRECT(ADDRESS(2,COLUMN())),"V2",A15),DATA!D2:L872,6,FALSE)),0,VLOOKUP(CONCATENATE(INDIRECT(ADDRESS(2,COLUMN())),"V2",A15),DATA!D2:L872,6,FALSE))</f>
        <v>8</v>
      </c>
      <c r="AG15" s="11">
        <f>IF(ISERROR(VLOOKUP(CONCATENATE(INDIRECT(ADDRESS(2,COLUMN()-1)),"V2",A15),DATA!D2:L872,7,FALSE)),0,VLOOKUP(CONCATENATE(INDIRECT(ADDRESS(2,COLUMN()-1)),"V2",A15),DATA!D2:L872,7,FALSE))</f>
        <v>0</v>
      </c>
      <c r="AH15" s="11">
        <f>IF(ISERROR(VLOOKUP(CONCATENATE(INDIRECT(ADDRESS(2,COLUMN()-2)),"V2",A15),DATA!D2:L872,8,FALSE)),0,VLOOKUP(CONCATENATE(INDIRECT(ADDRESS(2,COLUMN()-2)),"V2",A15),DATA!D2:L872,8,FALSE))</f>
        <v>0</v>
      </c>
      <c r="AI15" s="11">
        <f>IF(ISERROR(VLOOKUP(CONCATENATE(INDIRECT(ADDRESS(2,COLUMN())),"V2",A15),DATA!D2:L872,6,FALSE)),0,VLOOKUP(CONCATENATE(INDIRECT(ADDRESS(2,COLUMN())),"V2",A15),DATA!D2:L872,6,FALSE))</f>
        <v>172</v>
      </c>
      <c r="AJ15" s="11">
        <f>IF(ISERROR(VLOOKUP(CONCATENATE(INDIRECT(ADDRESS(2,COLUMN()-1)),"V2",A15),DATA!D2:L872,7,FALSE)),0,VLOOKUP(CONCATENATE(INDIRECT(ADDRESS(2,COLUMN()-1)),"V2",A15),DATA!D2:L872,7,FALSE))</f>
        <v>0</v>
      </c>
      <c r="AK15" s="11">
        <f>IF(ISERROR(VLOOKUP(CONCATENATE(INDIRECT(ADDRESS(2,COLUMN()-2)),"V2",A15),DATA!D2:L872,8,FALSE)),0,VLOOKUP(CONCATENATE(INDIRECT(ADDRESS(2,COLUMN()-2)),"V2",A15),DATA!D2:L872,8,FALSE))</f>
        <v>0</v>
      </c>
      <c r="AL15" s="11">
        <f>IF(ISERROR(VLOOKUP(CONCATENATE(INDIRECT(ADDRESS(2,COLUMN())),"V2",A15),DATA!D2:L872,6,FALSE)),0,VLOOKUP(CONCATENATE(INDIRECT(ADDRESS(2,COLUMN())),"V2",A15),DATA!D2:L872,6,FALSE))</f>
        <v>132</v>
      </c>
      <c r="AM15" s="11">
        <f>IF(ISERROR(VLOOKUP(CONCATENATE(INDIRECT(ADDRESS(2,COLUMN()-1)),"V2",A15),DATA!D2:L872,7,FALSE)),0,VLOOKUP(CONCATENATE(INDIRECT(ADDRESS(2,COLUMN()-1)),"V2",A15),DATA!D2:L872,7,FALSE))</f>
        <v>0</v>
      </c>
      <c r="AN15" s="11">
        <f>IF(ISERROR(VLOOKUP(CONCATENATE(INDIRECT(ADDRESS(2,COLUMN()-2)),"V2",A15),DATA!D2:L872,8,FALSE)),0,VLOOKUP(CONCATENATE(INDIRECT(ADDRESS(2,COLUMN()-2)),"V2",A15),DATA!D2:L872,8,FALSE))</f>
        <v>0</v>
      </c>
      <c r="AO15" s="11">
        <f>IF(ISERROR(VLOOKUP(CONCATENATE(INDIRECT(ADDRESS(2,COLUMN())),"V2",A15),DATA!D2:L872,6,FALSE)),0,VLOOKUP(CONCATENATE(INDIRECT(ADDRESS(2,COLUMN())),"V2",A15),DATA!D2:L872,6,FALSE))</f>
        <v>28</v>
      </c>
      <c r="AP15" s="11">
        <f>IF(ISERROR(VLOOKUP(CONCATENATE(INDIRECT(ADDRESS(2,COLUMN()-1)),"V2",A15),DATA!D2:L872,7,FALSE)),0,VLOOKUP(CONCATENATE(INDIRECT(ADDRESS(2,COLUMN()-1)),"V2",A15),DATA!D2:L872,7,FALSE))</f>
        <v>0</v>
      </c>
      <c r="AQ15" s="11">
        <f>IF(ISERROR(VLOOKUP(CONCATENATE(INDIRECT(ADDRESS(2,COLUMN()-2)),"V2",A15),DATA!D2:L872,8,FALSE)),0,VLOOKUP(CONCATENATE(INDIRECT(ADDRESS(2,COLUMN()-2)),"V2",A15),DATA!D2:L872,8,FALSE))</f>
        <v>0</v>
      </c>
      <c r="AR15" s="11">
        <f>IF(ISERROR(VLOOKUP(CONCATENATE(INDIRECT(ADDRESS(2,COLUMN())),"V2",A15),DATA!D2:L872,6,FALSE)),0,VLOOKUP(CONCATENATE(INDIRECT(ADDRESS(2,COLUMN())),"V2",A15),DATA!D2:L872,6,FALSE))</f>
        <v>9</v>
      </c>
      <c r="AS15" s="11">
        <f>IF(ISERROR(VLOOKUP(CONCATENATE(INDIRECT(ADDRESS(2,COLUMN()-1)),"V2",A15),DATA!D2:L872,7,FALSE)),0,VLOOKUP(CONCATENATE(INDIRECT(ADDRESS(2,COLUMN()-1)),"V2",A15),DATA!D2:L872,7,FALSE))</f>
        <v>0</v>
      </c>
      <c r="AT15" s="11">
        <f>IF(ISERROR(VLOOKUP(CONCATENATE(INDIRECT(ADDRESS(2,COLUMN()-2)),"V2",A15),DATA!D2:L872,8,FALSE)),0,VLOOKUP(CONCATENATE(INDIRECT(ADDRESS(2,COLUMN()-2)),"V2",A15),DATA!D2:L872,8,FALSE))</f>
        <v>0</v>
      </c>
      <c r="AU15" s="11">
        <f>IF(ISERROR(VLOOKUP(CONCATENATE(INDIRECT(ADDRESS(2,COLUMN())),"V2",A15),DATA!D2:L872,6,FALSE)),0,VLOOKUP(CONCATENATE(INDIRECT(ADDRESS(2,COLUMN())),"V2",A15),DATA!D2:L872,6,FALSE))</f>
        <v>3</v>
      </c>
      <c r="AV15" s="11">
        <f>IF(ISERROR(VLOOKUP(CONCATENATE(INDIRECT(ADDRESS(2,COLUMN()-1)),"V2",A15),DATA!D2:L872,7,FALSE)),0,VLOOKUP(CONCATENATE(INDIRECT(ADDRESS(2,COLUMN()-1)),"V2",A15),DATA!D2:L872,7,FALSE))</f>
        <v>1</v>
      </c>
      <c r="AW15" s="11">
        <f>IF(ISERROR(VLOOKUP(CONCATENATE(INDIRECT(ADDRESS(2,COLUMN()-2)),"V2",A15),DATA!D2:L872,8,FALSE)),0,VLOOKUP(CONCATENATE(INDIRECT(ADDRESS(2,COLUMN()-2)),"V2",A15),DATA!D2:L872,8,FALSE))</f>
        <v>0</v>
      </c>
      <c r="AX15" s="11">
        <f>IF(ISERROR(VLOOKUP(CONCATENATE(INDIRECT(ADDRESS(2,COLUMN())),"V2",A15),DATA!D2:L872,6,FALSE)),0,VLOOKUP(CONCATENATE(INDIRECT(ADDRESS(2,COLUMN())),"V2",A15),DATA!D2:L872,6,FALSE))</f>
        <v>23</v>
      </c>
      <c r="AY15" s="11">
        <f>IF(ISERROR(VLOOKUP(CONCATENATE(INDIRECT(ADDRESS(2,COLUMN()-1)),"V2",A15),DATA!D2:L872,7,FALSE)),0,VLOOKUP(CONCATENATE(INDIRECT(ADDRESS(2,COLUMN()-1)),"V2",A15),DATA!D2:L872,7,FALSE))</f>
        <v>0</v>
      </c>
      <c r="AZ15" s="11">
        <f>IF(ISERROR(VLOOKUP(CONCATENATE(INDIRECT(ADDRESS(2,COLUMN()-2)),"V2",A15),DATA!D2:L872,8,FALSE)),0,VLOOKUP(CONCATENATE(INDIRECT(ADDRESS(2,COLUMN()-2)),"V2",A15),DATA!D2:L872,8,FALSE))</f>
        <v>0</v>
      </c>
      <c r="BA15" s="11">
        <f>IF(ISERROR(VLOOKUP(CONCATENATE(INDIRECT(ADDRESS(2,COLUMN())),"V2",A15),DATA!D2:L872,6,FALSE)),0,VLOOKUP(CONCATENATE(INDIRECT(ADDRESS(2,COLUMN())),"V2",A15),DATA!D2:L872,6,FALSE))</f>
        <v>56</v>
      </c>
      <c r="BB15" s="11">
        <f>IF(ISERROR(VLOOKUP(CONCATENATE(INDIRECT(ADDRESS(2,COLUMN()-1)),"V2",A15),DATA!D2:L872,7,FALSE)),0,VLOOKUP(CONCATENATE(INDIRECT(ADDRESS(2,COLUMN()-1)),"V2",A15),DATA!D2:L872,7,FALSE))</f>
        <v>0</v>
      </c>
      <c r="BC15" s="11">
        <f>IF(ISERROR(VLOOKUP(CONCATENATE(INDIRECT(ADDRESS(2,COLUMN()-2)),"V2",A15),DATA!D2:L872,8,FALSE)),0,VLOOKUP(CONCATENATE(INDIRECT(ADDRESS(2,COLUMN()-2)),"V2",A15),DATA!D2:L872,8,FALSE))</f>
        <v>0</v>
      </c>
      <c r="BD15" s="11">
        <f>IF(ISERROR(VLOOKUP(CONCATENATE(INDIRECT(ADDRESS(2,COLUMN())),"V2",A15),DATA!D2:L872,6,FALSE)),0,VLOOKUP(CONCATENATE(INDIRECT(ADDRESS(2,COLUMN())),"V2",A15),DATA!D2:L872,6,FALSE))</f>
        <v>67</v>
      </c>
      <c r="BE15" s="11">
        <f>IF(ISERROR(VLOOKUP(CONCATENATE(INDIRECT(ADDRESS(2,COLUMN()-1)),"V2",A15),DATA!D2:L872,7,FALSE)),0,VLOOKUP(CONCATENATE(INDIRECT(ADDRESS(2,COLUMN()-1)),"V2",A15),DATA!D2:L872,7,FALSE))</f>
        <v>0</v>
      </c>
      <c r="BF15" s="11">
        <f>IF(ISERROR(VLOOKUP(CONCATENATE(INDIRECT(ADDRESS(2,COLUMN()-2)),"V2",A15),DATA!D2:L872,8,FALSE)),0,VLOOKUP(CONCATENATE(INDIRECT(ADDRESS(2,COLUMN()-2)),"V2",A15),DATA!D2:L872,8,FALSE))</f>
        <v>0</v>
      </c>
      <c r="BG15" s="11">
        <f>IF(ISERROR(VLOOKUP(CONCATENATE(INDIRECT(ADDRESS(2,COLUMN())),"V2",A15),DATA!D2:L872,6,FALSE)),0,VLOOKUP(CONCATENATE(INDIRECT(ADDRESS(2,COLUMN())),"V2",A15),DATA!D2:L872,6,FALSE))</f>
        <v>54</v>
      </c>
      <c r="BH15" s="11">
        <f>IF(ISERROR(VLOOKUP(CONCATENATE(INDIRECT(ADDRESS(2,COLUMN()-1)),"V2",A15),DATA!D2:L872,7,FALSE)),0,VLOOKUP(CONCATENATE(INDIRECT(ADDRESS(2,COLUMN()-1)),"V2",A15),DATA!D2:L872,7,FALSE))</f>
        <v>0</v>
      </c>
      <c r="BI15" s="11">
        <f>IF(ISERROR(VLOOKUP(CONCATENATE(INDIRECT(ADDRESS(2,COLUMN()-2)),"V2",A15),DATA!D2:L872,8,FALSE)),0,VLOOKUP(CONCATENATE(INDIRECT(ADDRESS(2,COLUMN()-2)),"V2",A15),DATA!D2:L872,8,FALSE))</f>
        <v>0</v>
      </c>
      <c r="BJ15" s="11">
        <f>IF(ISERROR(VLOOKUP(CONCATENATE(INDIRECT(ADDRESS(2,COLUMN())),"V2",A15),DATA!D2:L872,6,FALSE)),0,VLOOKUP(CONCATENATE(INDIRECT(ADDRESS(2,COLUMN())),"V2",A15),DATA!D2:L872,6,FALSE))</f>
        <v>1</v>
      </c>
      <c r="BK15" s="11">
        <f>IF(ISERROR(VLOOKUP(CONCATENATE(INDIRECT(ADDRESS(2,COLUMN()-1)),"V2",A15),DATA!D2:L872,7,FALSE)),0,VLOOKUP(CONCATENATE(INDIRECT(ADDRESS(2,COLUMN()-1)),"V2",A15),DATA!D2:L872,7,FALSE))</f>
        <v>0</v>
      </c>
      <c r="BL15" s="11">
        <f>IF(ISERROR(VLOOKUP(CONCATENATE(INDIRECT(ADDRESS(2,COLUMN()-2)),"V2",A15),DATA!D2:L872,8,FALSE)),0,VLOOKUP(CONCATENATE(INDIRECT(ADDRESS(2,COLUMN()-2)),"V2",A15),DATA!D2:L872,8,FALSE))</f>
        <v>0</v>
      </c>
      <c r="BM15" s="11">
        <f>IF(ISERROR(VLOOKUP(CONCATENATE(INDIRECT(ADDRESS(2,COLUMN())),"V2",A15),DATA!D2:L872,6,FALSE)),0,VLOOKUP(CONCATENATE(INDIRECT(ADDRESS(2,COLUMN())),"V2",A15),DATA!D2:L872,6,FALSE))</f>
        <v>0</v>
      </c>
      <c r="BN15" s="11">
        <f>IF(ISERROR(VLOOKUP(CONCATENATE(INDIRECT(ADDRESS(2,COLUMN()-1)),"V2",A15),DATA!D2:L872,7,FALSE)),0,VLOOKUP(CONCATENATE(INDIRECT(ADDRESS(2,COLUMN()-1)),"V2",A15),DATA!D2:L872,7,FALSE))</f>
        <v>0</v>
      </c>
      <c r="BO15" s="11">
        <f>IF(ISERROR(VLOOKUP(CONCATENATE(INDIRECT(ADDRESS(2,COLUMN()-2)),"V2",A15),DATA!D2:L872,8,FALSE)),0,VLOOKUP(CONCATENATE(INDIRECT(ADDRESS(2,COLUMN()-2)),"V2",A15),DATA!D2:L872,8,FALSE))</f>
        <v>0</v>
      </c>
      <c r="BP15" s="11">
        <f>IF(ISERROR(VLOOKUP(CONCATENATE(INDIRECT(ADDRESS(2,COLUMN())),"V2",A15),DATA!D2:L872,6,FALSE)),0,VLOOKUP(CONCATENATE(INDIRECT(ADDRESS(2,COLUMN())),"V2",A15),DATA!D2:L872,6,FALSE))</f>
        <v>4</v>
      </c>
      <c r="BQ15" s="11">
        <f>IF(ISERROR(VLOOKUP(CONCATENATE(INDIRECT(ADDRESS(2,COLUMN()-1)),"V2",A15),DATA!D2:L872,7,FALSE)),0,VLOOKUP(CONCATENATE(INDIRECT(ADDRESS(2,COLUMN()-1)),"V2",A15),DATA!D2:L872,7,FALSE))</f>
        <v>0</v>
      </c>
      <c r="BR15" s="11">
        <f>IF(ISERROR(VLOOKUP(CONCATENATE(INDIRECT(ADDRESS(2,COLUMN()-2)),"V2",A15),DATA!D2:L872,8,FALSE)),0,VLOOKUP(CONCATENATE(INDIRECT(ADDRESS(2,COLUMN()-2)),"V2",A15),DATA!D2:L872,8,FALSE))</f>
        <v>0</v>
      </c>
      <c r="BS15" s="11">
        <f>IF(ISERROR(VLOOKUP(CONCATENATE(INDIRECT(ADDRESS(2,COLUMN())),"V2",A15),DATA!D2:L872,6,FALSE)),0,VLOOKUP(CONCATENATE(INDIRECT(ADDRESS(2,COLUMN())),"V2",A15),DATA!D2:L872,6,FALSE))</f>
        <v>33</v>
      </c>
      <c r="BT15" s="11">
        <f>IF(ISERROR(VLOOKUP(CONCATENATE(INDIRECT(ADDRESS(2,COLUMN()-1)),"V2",A15),DATA!D2:L872,7,FALSE)),0,VLOOKUP(CONCATENATE(INDIRECT(ADDRESS(2,COLUMN()-1)),"V2",A15),DATA!D2:L872,7,FALSE))</f>
        <v>0</v>
      </c>
      <c r="BU15" s="11">
        <f>IF(ISERROR(VLOOKUP(CONCATENATE(INDIRECT(ADDRESS(2,COLUMN()-2)),"V2",A15),DATA!D2:L872,8,FALSE)),0,VLOOKUP(CONCATENATE(INDIRECT(ADDRESS(2,COLUMN()-2)),"V2",A15),DATA!D2:L872,8,FALSE))</f>
        <v>0</v>
      </c>
      <c r="BV15" s="11">
        <f>IF(ISERROR(VLOOKUP(CONCATENATE(INDIRECT(ADDRESS(2,COLUMN())),"V2",A15),DATA!D2:L872,6,FALSE)),0,VLOOKUP(CONCATENATE(INDIRECT(ADDRESS(2,COLUMN())),"V2",A15),DATA!D2:L872,6,FALSE))</f>
        <v>33</v>
      </c>
      <c r="BW15" s="11">
        <f>IF(ISERROR(VLOOKUP(CONCATENATE(INDIRECT(ADDRESS(2,COLUMN()-1)),"V2",A15),DATA!D2:L872,7,FALSE)),0,VLOOKUP(CONCATENATE(INDIRECT(ADDRESS(2,COLUMN()-1)),"V2",A15),DATA!D2:L872,7,FALSE))</f>
        <v>0</v>
      </c>
      <c r="BX15" s="11">
        <f>IF(ISERROR(VLOOKUP(CONCATENATE(INDIRECT(ADDRESS(2,COLUMN()-2)),"V2",A15),DATA!D2:L872,8,FALSE)),0,VLOOKUP(CONCATENATE(INDIRECT(ADDRESS(2,COLUMN()-2)),"V2",A15),DATA!D2:L872,8,FALSE))</f>
        <v>0</v>
      </c>
      <c r="BY15" s="11">
        <f>IF(ISERROR(VLOOKUP(CONCATENATE(INDIRECT(ADDRESS(2,COLUMN())),"V2",A15),DATA!D2:L872,6,FALSE)),0,VLOOKUP(CONCATENATE(INDIRECT(ADDRESS(2,COLUMN())),"V2",A15),DATA!D2:L872,6,FALSE))</f>
        <v>36</v>
      </c>
      <c r="BZ15" s="11">
        <f>IF(ISERROR(VLOOKUP(CONCATENATE(INDIRECT(ADDRESS(2,COLUMN()-1)),"V2",A15),DATA!D2:L872,7,FALSE)),0,VLOOKUP(CONCATENATE(INDIRECT(ADDRESS(2,COLUMN()-1)),"V2",A15),DATA!D2:L872,7,FALSE))</f>
        <v>0</v>
      </c>
      <c r="CA15" s="11">
        <f>IF(ISERROR(VLOOKUP(CONCATENATE(INDIRECT(ADDRESS(2,COLUMN()-2)),"V2",A15),DATA!D2:L872,8,FALSE)),0,VLOOKUP(CONCATENATE(INDIRECT(ADDRESS(2,COLUMN()-2)),"V2",A15),DATA!D2:L872,8,FALSE))</f>
        <v>0</v>
      </c>
      <c r="CB15" s="11">
        <f>IF(ISERROR(VLOOKUP(CONCATENATE(INDIRECT(ADDRESS(2,COLUMN())),"V2",A15),DATA!D2:L872,6,FALSE)),0,VLOOKUP(CONCATENATE(INDIRECT(ADDRESS(2,COLUMN())),"V2",A15),DATA!D2:L872,6,FALSE))</f>
        <v>9</v>
      </c>
      <c r="CC15" s="11">
        <f>IF(ISERROR(VLOOKUP(CONCATENATE(INDIRECT(ADDRESS(2,COLUMN()-1)),"V2",A15),DATA!D2:L872,7,FALSE)),0,VLOOKUP(CONCATENATE(INDIRECT(ADDRESS(2,COLUMN()-1)),"V2",A15),DATA!D2:L872,7,FALSE))</f>
        <v>0</v>
      </c>
      <c r="CD15" s="11">
        <f>IF(ISERROR(VLOOKUP(CONCATENATE(INDIRECT(ADDRESS(2,COLUMN()-2)),"V2",A15),DATA!D2:L872,8,FALSE)),0,VLOOKUP(CONCATENATE(INDIRECT(ADDRESS(2,COLUMN()-2)),"V2",A15),DATA!D2:L872,8,FALSE))</f>
        <v>0</v>
      </c>
      <c r="CE15" s="11">
        <f>IF(ISERROR(VLOOKUP(CONCATENATE(INDIRECT(ADDRESS(2,COLUMN())),"V2",A15),DATA!D2:L872,6,FALSE)),0,VLOOKUP(CONCATENATE(INDIRECT(ADDRESS(2,COLUMN())),"V2",A15),DATA!D2:L872,6,FALSE))</f>
        <v>1</v>
      </c>
      <c r="CF15" s="11">
        <f>IF(ISERROR(VLOOKUP(CONCATENATE(INDIRECT(ADDRESS(2,COLUMN()-1)),"V2",A15),DATA!D2:L872,7,FALSE)),0,VLOOKUP(CONCATENATE(INDIRECT(ADDRESS(2,COLUMN()-1)),"V2",A15),DATA!D2:L872,7,FALSE))</f>
        <v>0</v>
      </c>
      <c r="CG15" s="11">
        <f>IF(ISERROR(VLOOKUP(CONCATENATE(INDIRECT(ADDRESS(2,COLUMN()-2)),"V2",A15),DATA!D2:L872,8,FALSE)),0,VLOOKUP(CONCATENATE(INDIRECT(ADDRESS(2,COLUMN()-2)),"V2",A15),DATA!D2:L872,8,FALSE))</f>
        <v>0</v>
      </c>
      <c r="CH15" s="11">
        <f>IF(ISERROR(VLOOKUP(CONCATENATE(INDIRECT(ADDRESS(2,COLUMN())),"V2",A15),DATA!D2:L872,6,FALSE)),0,VLOOKUP(CONCATENATE(INDIRECT(ADDRESS(2,COLUMN())),"V2",A15),DATA!D2:L872,6,FALSE))</f>
        <v>25</v>
      </c>
      <c r="CI15" s="11">
        <f>IF(ISERROR(VLOOKUP(CONCATENATE(INDIRECT(ADDRESS(2,COLUMN()-1)),"V2",A15),DATA!D2:L872,7,FALSE)),0,VLOOKUP(CONCATENATE(INDIRECT(ADDRESS(2,COLUMN()-1)),"V2",A15),DATA!D2:L872,7,FALSE))</f>
        <v>0</v>
      </c>
      <c r="CJ15" s="11">
        <f>IF(ISERROR(VLOOKUP(CONCATENATE(INDIRECT(ADDRESS(2,COLUMN()-2)),"V2",A15),DATA!D2:L872,8,FALSE)),0,VLOOKUP(CONCATENATE(INDIRECT(ADDRESS(2,COLUMN()-2)),"V2",A15),DATA!D2:L872,8,FALSE))</f>
        <v>0</v>
      </c>
      <c r="CK15" s="11">
        <f>IF(ISERROR(VLOOKUP(CONCATENATE(INDIRECT(ADDRESS(2,COLUMN())),"V2",A15),DATA!D2:L872,6,FALSE)),0,VLOOKUP(CONCATENATE(INDIRECT(ADDRESS(2,COLUMN())),"V2",A15),DATA!D2:L872,6,FALSE))</f>
        <v>7</v>
      </c>
      <c r="CL15" s="11">
        <f>IF(ISERROR(VLOOKUP(CONCATENATE(INDIRECT(ADDRESS(2,COLUMN()-1)),"V2",A15),DATA!D2:L872,7,FALSE)),0,VLOOKUP(CONCATENATE(INDIRECT(ADDRESS(2,COLUMN()-1)),"V2",A15),DATA!D2:L872,7,FALSE))</f>
        <v>0</v>
      </c>
      <c r="CM15" s="11">
        <f>IF(ISERROR(VLOOKUP(CONCATENATE(INDIRECT(ADDRESS(2,COLUMN()-2)),"V2",A15),DATA!D2:L872,8,FALSE)),0,VLOOKUP(CONCATENATE(INDIRECT(ADDRESS(2,COLUMN()-2)),"V2",A15),DATA!D2:L872,8,FALSE))</f>
        <v>0</v>
      </c>
      <c r="CN15" s="11">
        <f>IF(ISERROR(VLOOKUP(CONCATENATE(INDIRECT(ADDRESS(2,COLUMN())),"V2",A15),DATA!D2:L872,6,FALSE)),0,VLOOKUP(CONCATENATE(INDIRECT(ADDRESS(2,COLUMN())),"V2",A15),DATA!D2:L872,6,FALSE))</f>
        <v>45</v>
      </c>
      <c r="CO15" s="11">
        <f>IF(ISERROR(VLOOKUP(CONCATENATE(INDIRECT(ADDRESS(2,COLUMN()-1)),"V2",A15),DATA!D2:L872,7,FALSE)),0,VLOOKUP(CONCATENATE(INDIRECT(ADDRESS(2,COLUMN()-1)),"V2",A15),DATA!D2:L872,7,FALSE))</f>
        <v>0</v>
      </c>
      <c r="CP15" s="11">
        <f>IF(ISERROR(VLOOKUP(CONCATENATE(INDIRECT(ADDRESS(2,COLUMN()-2)),"V2",A15),DATA!D2:L872,8,FALSE)),0,VLOOKUP(CONCATENATE(INDIRECT(ADDRESS(2,COLUMN()-2)),"V2",A15),DATA!D2:L872,8,FALSE))</f>
        <v>0</v>
      </c>
      <c r="CQ15" s="11">
        <f>IF(ISERROR(VLOOKUP(CONCATENATE(INDIRECT(ADDRESS(2,COLUMN())),"V2",A15),DATA!D2:L872,6,FALSE)),0,VLOOKUP(CONCATENATE(INDIRECT(ADDRESS(2,COLUMN())),"V2",A15),DATA!D2:L872,6,FALSE))</f>
        <v>126</v>
      </c>
      <c r="CR15" s="11">
        <f>IF(ISERROR(VLOOKUP(CONCATENATE(INDIRECT(ADDRESS(2,COLUMN()-1)),"V2",A15),DATA!D2:L872,7,FALSE)),0,VLOOKUP(CONCATENATE(INDIRECT(ADDRESS(2,COLUMN()-1)),"V2",A15),DATA!D2:L872,7,FALSE))</f>
        <v>0</v>
      </c>
      <c r="CS15" s="11">
        <f>IF(ISERROR(VLOOKUP(CONCATENATE(INDIRECT(ADDRESS(2,COLUMN()-2)),"V2",A15),DATA!D2:L872,8,FALSE)),0,VLOOKUP(CONCATENATE(INDIRECT(ADDRESS(2,COLUMN()-2)),"V2",A15),DATA!D2:L872,8,FALSE))</f>
        <v>0</v>
      </c>
      <c r="CT15" s="11">
        <f>IF(ISERROR(VLOOKUP(CONCATENATE(INDIRECT(ADDRESS(2,COLUMN())),"V2",A15),DATA!D2:L872,6,FALSE)),0,VLOOKUP(CONCATENATE(INDIRECT(ADDRESS(2,COLUMN())),"V2",A15),DATA!D2:L872,6,FALSE))</f>
        <v>9</v>
      </c>
      <c r="CU15" s="11">
        <f>IF(ISERROR(VLOOKUP(CONCATENATE(INDIRECT(ADDRESS(2,COLUMN()-1)),"V2",A15),DATA!D2:L872,7,FALSE)),0,VLOOKUP(CONCATENATE(INDIRECT(ADDRESS(2,COLUMN()-1)),"V2",A15),DATA!D2:L872,7,FALSE))</f>
        <v>0</v>
      </c>
      <c r="CV15" s="11">
        <f>IF(ISERROR(VLOOKUP(CONCATENATE(INDIRECT(ADDRESS(2,COLUMN()-2)),"V2",A15),DATA!D2:L872,8,FALSE)),0,VLOOKUP(CONCATENATE(INDIRECT(ADDRESS(2,COLUMN()-2)),"V2",A15),DATA!D2:L872,8,FALSE))</f>
        <v>0</v>
      </c>
      <c r="CW15" s="11">
        <f>IF(ISERROR(VLOOKUP(CONCATENATE(INDIRECT(ADDRESS(2,COLUMN())),"V2",A15),DATA!D2:L872,6,FALSE)),0,VLOOKUP(CONCATENATE(INDIRECT(ADDRESS(2,COLUMN())),"V2",A15),DATA!D2:L872,6,FALSE))</f>
        <v>0</v>
      </c>
      <c r="CX15" s="11">
        <f>IF(ISERROR(VLOOKUP(CONCATENATE(INDIRECT(ADDRESS(2,COLUMN()-1)),"V2",A15),DATA!D2:L872,7,FALSE)),0,VLOOKUP(CONCATENATE(INDIRECT(ADDRESS(2,COLUMN()-1)),"V2",A15),DATA!D2:L872,7,FALSE))</f>
        <v>0</v>
      </c>
      <c r="CY15" s="11">
        <f>IF(ISERROR(VLOOKUP(CONCATENATE(INDIRECT(ADDRESS(2,COLUMN()-2)),"V2",A15),DATA!D2:L872,8,FALSE)),0,VLOOKUP(CONCATENATE(INDIRECT(ADDRESS(2,COLUMN()-2)),"V2",A15),DATA!D2:L872,8,FALSE))</f>
        <v>0</v>
      </c>
      <c r="CZ15" s="11">
        <f>IF(ISERROR(VLOOKUP(CONCATENATE(INDIRECT(ADDRESS(2,COLUMN())),"V2",A15),DATA!D2:L872,6,FALSE)),0,VLOOKUP(CONCATENATE(INDIRECT(ADDRESS(2,COLUMN())),"V2",A15),DATA!D2:L872,6,FALSE))</f>
        <v>0</v>
      </c>
      <c r="DA15" s="11">
        <f>IF(ISERROR(VLOOKUP(CONCATENATE(INDIRECT(ADDRESS(2,COLUMN()-1)),"V2",A15),DATA!D2:L872,7,FALSE)),0,VLOOKUP(CONCATENATE(INDIRECT(ADDRESS(2,COLUMN()-1)),"V2",A15),DATA!D2:L872,7,FALSE))</f>
        <v>0</v>
      </c>
      <c r="DB15" s="11">
        <f>IF(ISERROR(VLOOKUP(CONCATENATE(INDIRECT(ADDRESS(2,COLUMN()-2)),"V2",A15),DATA!D2:L872,8,FALSE)),0,VLOOKUP(CONCATENATE(INDIRECT(ADDRESS(2,COLUMN()-2)),"V2",A15),DATA!D2:L872,8,FALSE))</f>
        <v>0</v>
      </c>
      <c r="DC15" s="11">
        <f>IF(ISERROR(VLOOKUP(CONCATENATE(INDIRECT(ADDRESS(2,COLUMN())),"V2",A15),DATA!D2:L872,6,FALSE)),0,VLOOKUP(CONCATENATE(INDIRECT(ADDRESS(2,COLUMN())),"V2",A15),DATA!D2:L872,6,FALSE))</f>
        <v>0</v>
      </c>
      <c r="DD15" s="11">
        <f>IF(ISERROR(VLOOKUP(CONCATENATE(INDIRECT(ADDRESS(2,COLUMN()-1)),"V2",A15),DATA!D2:L872,7,FALSE)),0,VLOOKUP(CONCATENATE(INDIRECT(ADDRESS(2,COLUMN()-1)),"V2",A15),DATA!D2:L872,7,FALSE))</f>
        <v>0</v>
      </c>
      <c r="DE15" s="11">
        <f>IF(ISERROR(VLOOKUP(CONCATENATE(INDIRECT(ADDRESS(2,COLUMN()-2)),"V2",A15),DATA!D2:L872,8,FALSE)),0,VLOOKUP(CONCATENATE(INDIRECT(ADDRESS(2,COLUMN()-2)),"V2",A15),DATA!D2:L872,8,FALSE))</f>
        <v>0</v>
      </c>
      <c r="DF15" s="11">
        <f>IF(ISERROR(VLOOKUP(CONCATENATE(INDIRECT(ADDRESS(2,COLUMN())),"V2",A15),DATA!D2:L872,6,FALSE)),0,VLOOKUP(CONCATENATE(INDIRECT(ADDRESS(2,COLUMN())),"V2",A15),DATA!D2:L872,6,FALSE))</f>
        <v>1</v>
      </c>
      <c r="DG15" s="11">
        <f>IF(ISERROR(VLOOKUP(CONCATENATE(INDIRECT(ADDRESS(2,COLUMN()-1)),"V2",A15),DATA!D2:L872,7,FALSE)),0,VLOOKUP(CONCATENATE(INDIRECT(ADDRESS(2,COLUMN()-1)),"V2",A15),DATA!D2:L872,7,FALSE))</f>
        <v>0</v>
      </c>
      <c r="DH15" s="11">
        <f>IF(ISERROR(VLOOKUP(CONCATENATE(INDIRECT(ADDRESS(2,COLUMN()-2)),"V2",A15),DATA!D2:L872,8,FALSE)),0,VLOOKUP(CONCATENATE(INDIRECT(ADDRESS(2,COLUMN()-2)),"V2",A15),DATA!D2:L872,8,FALSE))</f>
        <v>0</v>
      </c>
      <c r="DI15" s="11">
        <f>IF(ISERROR(VLOOKUP(CONCATENATE(INDIRECT(ADDRESS(2,COLUMN())),"V2",A15),DATA!D2:L872,6,FALSE)),0,VLOOKUP(CONCATENATE(INDIRECT(ADDRESS(2,COLUMN())),"V2",A15),DATA!D2:L872,6,FALSE))</f>
        <v>0</v>
      </c>
      <c r="DJ15" s="11">
        <f>IF(ISERROR(VLOOKUP(CONCATENATE(INDIRECT(ADDRESS(2,COLUMN()-1)),"V2",A15),DATA!D2:L872,7,FALSE)),0,VLOOKUP(CONCATENATE(INDIRECT(ADDRESS(2,COLUMN()-1)),"V2",A15),DATA!D2:L872,7,FALSE))</f>
        <v>0</v>
      </c>
      <c r="DK15" s="11">
        <f>IF(ISERROR(VLOOKUP(CONCATENATE(INDIRECT(ADDRESS(2,COLUMN()-2)),"V2",A15),DATA!D2:L872,8,FALSE)),0,VLOOKUP(CONCATENATE(INDIRECT(ADDRESS(2,COLUMN()-2)),"V2",A15),DATA!D2:L872,8,FALSE))</f>
        <v>0</v>
      </c>
      <c r="DL15" s="11">
        <f>IF(ISERROR(VLOOKUP(CONCATENATE(INDIRECT(ADDRESS(2,COLUMN())),"V2",A15),DATA!D2:L872,6,FALSE)),0,VLOOKUP(CONCATENATE(INDIRECT(ADDRESS(2,COLUMN())),"V2",A15),DATA!D2:L872,6,FALSE))</f>
        <v>0</v>
      </c>
      <c r="DM15" s="11">
        <f>IF(ISERROR(VLOOKUP(CONCATENATE(INDIRECT(ADDRESS(2,COLUMN()-1)),"V2",A15),DATA!D2:L872,7,FALSE)),0,VLOOKUP(CONCATENATE(INDIRECT(ADDRESS(2,COLUMN()-1)),"V2",A15),DATA!D2:L872,7,FALSE))</f>
        <v>0</v>
      </c>
      <c r="DN15" s="11">
        <f>IF(ISERROR(VLOOKUP(CONCATENATE(INDIRECT(ADDRESS(2,COLUMN()-2)),"V2",A15),DATA!D2:L872,8,FALSE)),0,VLOOKUP(CONCATENATE(INDIRECT(ADDRESS(2,COLUMN()-2)),"V2",A15),DATA!D2:L872,8,FALSE))</f>
        <v>0</v>
      </c>
      <c r="DO15" s="11">
        <f>IF(ISERROR(VLOOKUP(CONCATENATE(INDIRECT(ADDRESS(2,COLUMN())),"V2",A15),DATA!D2:L872,6,FALSE)),0,VLOOKUP(CONCATENATE(INDIRECT(ADDRESS(2,COLUMN())),"V2",A15),DATA!D2:L872,6,FALSE))</f>
        <v>0</v>
      </c>
      <c r="DP15" s="11">
        <f>IF(ISERROR(VLOOKUP(CONCATENATE(INDIRECT(ADDRESS(2,COLUMN()-1)),"V2",A15),DATA!D2:L872,7,FALSE)),0,VLOOKUP(CONCATENATE(INDIRECT(ADDRESS(2,COLUMN()-1)),"V2",A15),DATA!D2:L872,7,FALSE))</f>
        <v>0</v>
      </c>
      <c r="DQ15" s="11">
        <f>IF(ISERROR(VLOOKUP(CONCATENATE(INDIRECT(ADDRESS(2,COLUMN()-2)),"V2",A15),DATA!D2:L872,8,FALSE)),0,VLOOKUP(CONCATENATE(INDIRECT(ADDRESS(2,COLUMN()-2)),"V2",A15),DATA!D2:L872,8,FALSE))</f>
        <v>0</v>
      </c>
      <c r="DR15" s="11">
        <f>IF(ISERROR(VLOOKUP(CONCATENATE(INDIRECT(ADDRESS(2,COLUMN())),"V2",A15),DATA!D2:L872,6,FALSE)),0,VLOOKUP(CONCATENATE(INDIRECT(ADDRESS(2,COLUMN())),"V2",A15),DATA!D2:L872,6,FALSE))</f>
        <v>0</v>
      </c>
      <c r="DS15" s="11">
        <f>IF(ISERROR(VLOOKUP(CONCATENATE(INDIRECT(ADDRESS(2,COLUMN()-1)),"V2",A15),DATA!D2:L872,7,FALSE)),0,VLOOKUP(CONCATENATE(INDIRECT(ADDRESS(2,COLUMN()-1)),"V2",A15),DATA!D2:L872,7,FALSE))</f>
        <v>0</v>
      </c>
      <c r="DT15" s="11">
        <f>IF(ISERROR(VLOOKUP(CONCATENATE(INDIRECT(ADDRESS(2,COLUMN()-2)),"V2",A15),DATA!D2:L872,8,FALSE)),0,VLOOKUP(CONCATENATE(INDIRECT(ADDRESS(2,COLUMN()-2)),"V2",A15),DATA!D2:L872,8,FALSE))</f>
        <v>0</v>
      </c>
      <c r="DU15" s="11">
        <f>IF(ISERROR(VLOOKUP(CONCATENATE(INDIRECT(ADDRESS(2,COLUMN())),"V2",A15),DATA!D2:L872,6,FALSE)),0,VLOOKUP(CONCATENATE(INDIRECT(ADDRESS(2,COLUMN())),"V2",A15),DATA!D2:L872,6,FALSE))</f>
        <v>19</v>
      </c>
      <c r="DV15" s="11">
        <f>IF(ISERROR(VLOOKUP(CONCATENATE(INDIRECT(ADDRESS(2,COLUMN()-1)),"V2",A15),DATA!D2:L872,7,FALSE)),0,VLOOKUP(CONCATENATE(INDIRECT(ADDRESS(2,COLUMN()-1)),"V2",A15),DATA!D2:L872,7,FALSE))</f>
        <v>0</v>
      </c>
      <c r="DW15" s="11">
        <f>IF(ISERROR(VLOOKUP(CONCATENATE(INDIRECT(ADDRESS(2,COLUMN()-2)),"V2",A15),DATA!D2:L872,8,FALSE)),0,VLOOKUP(CONCATENATE(INDIRECT(ADDRESS(2,COLUMN()-2)),"V2",A15),DATA!D2:L872,8,FALSE))</f>
        <v>0</v>
      </c>
      <c r="DX15" s="62">
        <f>SUM(B15:INDIRECT(ADDRESS(15,127)))</f>
        <v>2642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</row>
    <row r="16" ht="15.75">
      <c r="A16" s="95" t="s">
        <v>85</v>
      </c>
      <c r="B16" s="11">
        <f>IF(ISERROR(VLOOKUP(CONCATENATE(INDIRECT(ADDRESS(2,COLUMN())),"V2",A16),DATA!D2:L872,6,FALSE)),0,VLOOKUP(CONCATENATE(INDIRECT(ADDRESS(2,COLUMN())),"V2",A16),DATA!D2:L872,6,FALSE))</f>
        <v>0</v>
      </c>
      <c r="C16" s="11">
        <f>IF(ISERROR(VLOOKUP(CONCATENATE(INDIRECT(ADDRESS(2,COLUMN()-1)),"V2",A16),DATA!D2:L872,7,FALSE)),0,VLOOKUP(CONCATENATE(INDIRECT(ADDRESS(2,COLUMN()-1)),"V2",A16),DATA!D2:L872,7,FALSE))</f>
        <v>0</v>
      </c>
      <c r="D16" s="11">
        <f>IF(ISERROR(VLOOKUP(CONCATENATE(INDIRECT(ADDRESS(2,COLUMN()-2)),"V2",A16),DATA!D2:L872,8,FALSE)),0,VLOOKUP(CONCATENATE(INDIRECT(ADDRESS(2,COLUMN()-2)),"V2",A16),DATA!D2:L872,8,FALSE))</f>
        <v>0</v>
      </c>
      <c r="E16" s="11">
        <f>IF(ISERROR(VLOOKUP(CONCATENATE(INDIRECT(ADDRESS(2,COLUMN())),"V2",A16),DATA!D2:L872,6,FALSE)),0,VLOOKUP(CONCATENATE(INDIRECT(ADDRESS(2,COLUMN())),"V2",A16),DATA!D2:L872,6,FALSE))</f>
        <v>0</v>
      </c>
      <c r="F16" s="11">
        <f>IF(ISERROR(VLOOKUP(CONCATENATE(INDIRECT(ADDRESS(2,COLUMN()-1)),"V2",A16),DATA!D2:L872,7,FALSE)),0,VLOOKUP(CONCATENATE(INDIRECT(ADDRESS(2,COLUMN()-1)),"V2",A16),DATA!D2:L872,7,FALSE))</f>
        <v>0</v>
      </c>
      <c r="G16" s="11">
        <f>IF(ISERROR(VLOOKUP(CONCATENATE(INDIRECT(ADDRESS(2,COLUMN()-2)),"V2",A16),DATA!D2:L872,8,FALSE)),0,VLOOKUP(CONCATENATE(INDIRECT(ADDRESS(2,COLUMN()-2)),"V2",A16),DATA!D2:L872,8,FALSE))</f>
        <v>0</v>
      </c>
      <c r="H16" s="11">
        <f>IF(ISERROR(VLOOKUP(CONCATENATE(INDIRECT(ADDRESS(2,COLUMN())),"V2",A16),DATA!D2:L872,6,FALSE)),0,VLOOKUP(CONCATENATE(INDIRECT(ADDRESS(2,COLUMN())),"V2",A16),DATA!D2:L872,6,FALSE))</f>
        <v>1</v>
      </c>
      <c r="I16" s="11">
        <f>IF(ISERROR(VLOOKUP(CONCATENATE(INDIRECT(ADDRESS(2,COLUMN()-1)),"V2",A16),DATA!D2:L872,7,FALSE)),0,VLOOKUP(CONCATENATE(INDIRECT(ADDRESS(2,COLUMN()-1)),"V2",A16),DATA!D2:L872,7,FALSE))</f>
        <v>0</v>
      </c>
      <c r="J16" s="11">
        <f>IF(ISERROR(VLOOKUP(CONCATENATE(INDIRECT(ADDRESS(2,COLUMN()-2)),"V2",A16),DATA!D2:L872,8,FALSE)),0,VLOOKUP(CONCATENATE(INDIRECT(ADDRESS(2,COLUMN()-2)),"V2",A16),DATA!D2:L872,8,FALSE))</f>
        <v>0</v>
      </c>
      <c r="K16" s="11">
        <f>IF(ISERROR(VLOOKUP(CONCATENATE(INDIRECT(ADDRESS(2,COLUMN())),"V2",A16),DATA!D2:L872,6,FALSE)),0,VLOOKUP(CONCATENATE(INDIRECT(ADDRESS(2,COLUMN())),"V2",A16),DATA!D2:L872,6,FALSE))</f>
        <v>0</v>
      </c>
      <c r="L16" s="11">
        <f>IF(ISERROR(VLOOKUP(CONCATENATE(INDIRECT(ADDRESS(2,COLUMN()-1)),"V2",A16),DATA!D2:L872,7,FALSE)),0,VLOOKUP(CONCATENATE(INDIRECT(ADDRESS(2,COLUMN()-1)),"V2",A16),DATA!D2:L872,7,FALSE))</f>
        <v>0</v>
      </c>
      <c r="M16" s="11">
        <f>IF(ISERROR(VLOOKUP(CONCATENATE(INDIRECT(ADDRESS(2,COLUMN()-2)),"V2",A16),DATA!D2:L872,8,FALSE)),0,VLOOKUP(CONCATENATE(INDIRECT(ADDRESS(2,COLUMN()-2)),"V2",A16),DATA!D2:L872,8,FALSE))</f>
        <v>0</v>
      </c>
      <c r="N16" s="11">
        <f>IF(ISERROR(VLOOKUP(CONCATENATE(INDIRECT(ADDRESS(2,COLUMN())),"V2",A16),DATA!D2:L872,6,FALSE)),0,VLOOKUP(CONCATENATE(INDIRECT(ADDRESS(2,COLUMN())),"V2",A16),DATA!D2:L872,6,FALSE))</f>
        <v>0</v>
      </c>
      <c r="O16" s="11">
        <f>IF(ISERROR(VLOOKUP(CONCATENATE(INDIRECT(ADDRESS(2,COLUMN()-1)),"V2",A16),DATA!D2:L872,7,FALSE)),0,VLOOKUP(CONCATENATE(INDIRECT(ADDRESS(2,COLUMN()-1)),"V2",A16),DATA!D2:L872,7,FALSE))</f>
        <v>0</v>
      </c>
      <c r="P16" s="11">
        <f>IF(ISERROR(VLOOKUP(CONCATENATE(INDIRECT(ADDRESS(2,COLUMN()-2)),"V2",A16),DATA!D2:L872,8,FALSE)),0,VLOOKUP(CONCATENATE(INDIRECT(ADDRESS(2,COLUMN()-2)),"V2",A16),DATA!D2:L872,8,FALSE))</f>
        <v>0</v>
      </c>
      <c r="Q16" s="11">
        <f>IF(ISERROR(VLOOKUP(CONCATENATE(INDIRECT(ADDRESS(2,COLUMN())),"V2",A16),DATA!D2:L872,6,FALSE)),0,VLOOKUP(CONCATENATE(INDIRECT(ADDRESS(2,COLUMN())),"V2",A16),DATA!D2:L872,6,FALSE))</f>
        <v>0</v>
      </c>
      <c r="R16" s="11">
        <f>IF(ISERROR(VLOOKUP(CONCATENATE(INDIRECT(ADDRESS(2,COLUMN()-1)),"V2",A16),DATA!D2:L872,7,FALSE)),0,VLOOKUP(CONCATENATE(INDIRECT(ADDRESS(2,COLUMN()-1)),"V2",A16),DATA!D2:L872,7,FALSE))</f>
        <v>0</v>
      </c>
      <c r="S16" s="11">
        <f>IF(ISERROR(VLOOKUP(CONCATENATE(INDIRECT(ADDRESS(2,COLUMN()-2)),"V2",A16),DATA!D2:L872,8,FALSE)),0,VLOOKUP(CONCATENATE(INDIRECT(ADDRESS(2,COLUMN()-2)),"V2",A16),DATA!D2:L872,8,FALSE))</f>
        <v>0</v>
      </c>
      <c r="T16" s="11">
        <f>IF(ISERROR(VLOOKUP(CONCATENATE(INDIRECT(ADDRESS(2,COLUMN())),"V2",A16),DATA!D2:L872,6,FALSE)),0,VLOOKUP(CONCATENATE(INDIRECT(ADDRESS(2,COLUMN())),"V2",A16),DATA!D2:L872,6,FALSE))</f>
        <v>0</v>
      </c>
      <c r="U16" s="11">
        <f>IF(ISERROR(VLOOKUP(CONCATENATE(INDIRECT(ADDRESS(2,COLUMN()-1)),"V2",A16),DATA!D2:L872,7,FALSE)),0,VLOOKUP(CONCATENATE(INDIRECT(ADDRESS(2,COLUMN()-1)),"V2",A16),DATA!D2:L872,7,FALSE))</f>
        <v>0</v>
      </c>
      <c r="V16" s="11">
        <f>IF(ISERROR(VLOOKUP(CONCATENATE(INDIRECT(ADDRESS(2,COLUMN()-2)),"V2",A16),DATA!D2:L872,8,FALSE)),0,VLOOKUP(CONCATENATE(INDIRECT(ADDRESS(2,COLUMN()-2)),"V2",A16),DATA!D2:L872,8,FALSE))</f>
        <v>0</v>
      </c>
      <c r="W16" s="11">
        <f>IF(ISERROR(VLOOKUP(CONCATENATE(INDIRECT(ADDRESS(2,COLUMN())),"V2",A16),DATA!D2:L872,6,FALSE)),0,VLOOKUP(CONCATENATE(INDIRECT(ADDRESS(2,COLUMN())),"V2",A16),DATA!D2:L872,6,FALSE))</f>
        <v>0</v>
      </c>
      <c r="X16" s="11">
        <f>IF(ISERROR(VLOOKUP(CONCATENATE(INDIRECT(ADDRESS(2,COLUMN()-1)),"V2",A16),DATA!D2:L872,7,FALSE)),0,VLOOKUP(CONCATENATE(INDIRECT(ADDRESS(2,COLUMN()-1)),"V2",A16),DATA!D2:L872,7,FALSE))</f>
        <v>0</v>
      </c>
      <c r="Y16" s="11">
        <f>IF(ISERROR(VLOOKUP(CONCATENATE(INDIRECT(ADDRESS(2,COLUMN()-2)),"V2",A16),DATA!D2:L872,8,FALSE)),0,VLOOKUP(CONCATENATE(INDIRECT(ADDRESS(2,COLUMN()-2)),"V2",A16),DATA!D2:L872,8,FALSE))</f>
        <v>0</v>
      </c>
      <c r="Z16" s="11">
        <f>IF(ISERROR(VLOOKUP(CONCATENATE(INDIRECT(ADDRESS(2,COLUMN())),"V2",A16),DATA!D2:L872,6,FALSE)),0,VLOOKUP(CONCATENATE(INDIRECT(ADDRESS(2,COLUMN())),"V2",A16),DATA!D2:L872,6,FALSE))</f>
        <v>0</v>
      </c>
      <c r="AA16" s="11">
        <f>IF(ISERROR(VLOOKUP(CONCATENATE(INDIRECT(ADDRESS(2,COLUMN()-1)),"V2",A16),DATA!D2:L872,7,FALSE)),0,VLOOKUP(CONCATENATE(INDIRECT(ADDRESS(2,COLUMN()-1)),"V2",A16),DATA!D2:L872,7,FALSE))</f>
        <v>0</v>
      </c>
      <c r="AB16" s="11">
        <f>IF(ISERROR(VLOOKUP(CONCATENATE(INDIRECT(ADDRESS(2,COLUMN()-2)),"V2",A16),DATA!D2:L872,8,FALSE)),0,VLOOKUP(CONCATENATE(INDIRECT(ADDRESS(2,COLUMN()-2)),"V2",A16),DATA!D2:L872,8,FALSE))</f>
        <v>0</v>
      </c>
      <c r="AC16" s="11">
        <f>IF(ISERROR(VLOOKUP(CONCATENATE(INDIRECT(ADDRESS(2,COLUMN())),"V2",A16),DATA!D2:L872,6,FALSE)),0,VLOOKUP(CONCATENATE(INDIRECT(ADDRESS(2,COLUMN())),"V2",A16),DATA!D2:L872,6,FALSE))</f>
        <v>0</v>
      </c>
      <c r="AD16" s="11">
        <f>IF(ISERROR(VLOOKUP(CONCATENATE(INDIRECT(ADDRESS(2,COLUMN()-1)),"V2",A16),DATA!D2:L872,7,FALSE)),0,VLOOKUP(CONCATENATE(INDIRECT(ADDRESS(2,COLUMN()-1)),"V2",A16),DATA!D2:L872,7,FALSE))</f>
        <v>0</v>
      </c>
      <c r="AE16" s="11">
        <f>IF(ISERROR(VLOOKUP(CONCATENATE(INDIRECT(ADDRESS(2,COLUMN()-2)),"V2",A16),DATA!D2:L872,8,FALSE)),0,VLOOKUP(CONCATENATE(INDIRECT(ADDRESS(2,COLUMN()-2)),"V2",A16),DATA!D2:L872,8,FALSE))</f>
        <v>0</v>
      </c>
      <c r="AF16" s="11">
        <f>IF(ISERROR(VLOOKUP(CONCATENATE(INDIRECT(ADDRESS(2,COLUMN())),"V2",A16),DATA!D2:L872,6,FALSE)),0,VLOOKUP(CONCATENATE(INDIRECT(ADDRESS(2,COLUMN())),"V2",A16),DATA!D2:L872,6,FALSE))</f>
        <v>0</v>
      </c>
      <c r="AG16" s="11">
        <f>IF(ISERROR(VLOOKUP(CONCATENATE(INDIRECT(ADDRESS(2,COLUMN()-1)),"V2",A16),DATA!D2:L872,7,FALSE)),0,VLOOKUP(CONCATENATE(INDIRECT(ADDRESS(2,COLUMN()-1)),"V2",A16),DATA!D2:L872,7,FALSE))</f>
        <v>0</v>
      </c>
      <c r="AH16" s="11">
        <f>IF(ISERROR(VLOOKUP(CONCATENATE(INDIRECT(ADDRESS(2,COLUMN()-2)),"V2",A16),DATA!D2:L872,8,FALSE)),0,VLOOKUP(CONCATENATE(INDIRECT(ADDRESS(2,COLUMN()-2)),"V2",A16),DATA!D2:L872,8,FALSE))</f>
        <v>0</v>
      </c>
      <c r="AI16" s="11">
        <f>IF(ISERROR(VLOOKUP(CONCATENATE(INDIRECT(ADDRESS(2,COLUMN())),"V2",A16),DATA!D2:L872,6,FALSE)),0,VLOOKUP(CONCATENATE(INDIRECT(ADDRESS(2,COLUMN())),"V2",A16),DATA!D2:L872,6,FALSE))</f>
        <v>0</v>
      </c>
      <c r="AJ16" s="11">
        <f>IF(ISERROR(VLOOKUP(CONCATENATE(INDIRECT(ADDRESS(2,COLUMN()-1)),"V2",A16),DATA!D2:L872,7,FALSE)),0,VLOOKUP(CONCATENATE(INDIRECT(ADDRESS(2,COLUMN()-1)),"V2",A16),DATA!D2:L872,7,FALSE))</f>
        <v>0</v>
      </c>
      <c r="AK16" s="11">
        <f>IF(ISERROR(VLOOKUP(CONCATENATE(INDIRECT(ADDRESS(2,COLUMN()-2)),"V2",A16),DATA!D2:L872,8,FALSE)),0,VLOOKUP(CONCATENATE(INDIRECT(ADDRESS(2,COLUMN()-2)),"V2",A16),DATA!D2:L872,8,FALSE))</f>
        <v>0</v>
      </c>
      <c r="AL16" s="11">
        <f>IF(ISERROR(VLOOKUP(CONCATENATE(INDIRECT(ADDRESS(2,COLUMN())),"V2",A16),DATA!D2:L872,6,FALSE)),0,VLOOKUP(CONCATENATE(INDIRECT(ADDRESS(2,COLUMN())),"V2",A16),DATA!D2:L872,6,FALSE))</f>
        <v>0</v>
      </c>
      <c r="AM16" s="11">
        <f>IF(ISERROR(VLOOKUP(CONCATENATE(INDIRECT(ADDRESS(2,COLUMN()-1)),"V2",A16),DATA!D2:L872,7,FALSE)),0,VLOOKUP(CONCATENATE(INDIRECT(ADDRESS(2,COLUMN()-1)),"V2",A16),DATA!D2:L872,7,FALSE))</f>
        <v>0</v>
      </c>
      <c r="AN16" s="11">
        <f>IF(ISERROR(VLOOKUP(CONCATENATE(INDIRECT(ADDRESS(2,COLUMN()-2)),"V2",A16),DATA!D2:L872,8,FALSE)),0,VLOOKUP(CONCATENATE(INDIRECT(ADDRESS(2,COLUMN()-2)),"V2",A16),DATA!D2:L872,8,FALSE))</f>
        <v>0</v>
      </c>
      <c r="AO16" s="11">
        <f>IF(ISERROR(VLOOKUP(CONCATENATE(INDIRECT(ADDRESS(2,COLUMN())),"V2",A16),DATA!D2:L872,6,FALSE)),0,VLOOKUP(CONCATENATE(INDIRECT(ADDRESS(2,COLUMN())),"V2",A16),DATA!D2:L872,6,FALSE))</f>
        <v>0</v>
      </c>
      <c r="AP16" s="11">
        <f>IF(ISERROR(VLOOKUP(CONCATENATE(INDIRECT(ADDRESS(2,COLUMN()-1)),"V2",A16),DATA!D2:L872,7,FALSE)),0,VLOOKUP(CONCATENATE(INDIRECT(ADDRESS(2,COLUMN()-1)),"V2",A16),DATA!D2:L872,7,FALSE))</f>
        <v>0</v>
      </c>
      <c r="AQ16" s="11">
        <f>IF(ISERROR(VLOOKUP(CONCATENATE(INDIRECT(ADDRESS(2,COLUMN()-2)),"V2",A16),DATA!D2:L872,8,FALSE)),0,VLOOKUP(CONCATENATE(INDIRECT(ADDRESS(2,COLUMN()-2)),"V2",A16),DATA!D2:L872,8,FALSE))</f>
        <v>0</v>
      </c>
      <c r="AR16" s="11">
        <f>IF(ISERROR(VLOOKUP(CONCATENATE(INDIRECT(ADDRESS(2,COLUMN())),"V2",A16),DATA!D2:L872,6,FALSE)),0,VLOOKUP(CONCATENATE(INDIRECT(ADDRESS(2,COLUMN())),"V2",A16),DATA!D2:L872,6,FALSE))</f>
        <v>0</v>
      </c>
      <c r="AS16" s="11">
        <f>IF(ISERROR(VLOOKUP(CONCATENATE(INDIRECT(ADDRESS(2,COLUMN()-1)),"V2",A16),DATA!D2:L872,7,FALSE)),0,VLOOKUP(CONCATENATE(INDIRECT(ADDRESS(2,COLUMN()-1)),"V2",A16),DATA!D2:L872,7,FALSE))</f>
        <v>0</v>
      </c>
      <c r="AT16" s="11">
        <f>IF(ISERROR(VLOOKUP(CONCATENATE(INDIRECT(ADDRESS(2,COLUMN()-2)),"V2",A16),DATA!D2:L872,8,FALSE)),0,VLOOKUP(CONCATENATE(INDIRECT(ADDRESS(2,COLUMN()-2)),"V2",A16),DATA!D2:L872,8,FALSE))</f>
        <v>0</v>
      </c>
      <c r="AU16" s="11">
        <f>IF(ISERROR(VLOOKUP(CONCATENATE(INDIRECT(ADDRESS(2,COLUMN())),"V2",A16),DATA!D2:L872,6,FALSE)),0,VLOOKUP(CONCATENATE(INDIRECT(ADDRESS(2,COLUMN())),"V2",A16),DATA!D2:L872,6,FALSE))</f>
        <v>0</v>
      </c>
      <c r="AV16" s="11">
        <f>IF(ISERROR(VLOOKUP(CONCATENATE(INDIRECT(ADDRESS(2,COLUMN()-1)),"V2",A16),DATA!D2:L872,7,FALSE)),0,VLOOKUP(CONCATENATE(INDIRECT(ADDRESS(2,COLUMN()-1)),"V2",A16),DATA!D2:L872,7,FALSE))</f>
        <v>0</v>
      </c>
      <c r="AW16" s="11">
        <f>IF(ISERROR(VLOOKUP(CONCATENATE(INDIRECT(ADDRESS(2,COLUMN()-2)),"V2",A16),DATA!D2:L872,8,FALSE)),0,VLOOKUP(CONCATENATE(INDIRECT(ADDRESS(2,COLUMN()-2)),"V2",A16),DATA!D2:L872,8,FALSE))</f>
        <v>0</v>
      </c>
      <c r="AX16" s="11">
        <f>IF(ISERROR(VLOOKUP(CONCATENATE(INDIRECT(ADDRESS(2,COLUMN())),"V2",A16),DATA!D2:L872,6,FALSE)),0,VLOOKUP(CONCATENATE(INDIRECT(ADDRESS(2,COLUMN())),"V2",A16),DATA!D2:L872,6,FALSE))</f>
        <v>6</v>
      </c>
      <c r="AY16" s="11">
        <f>IF(ISERROR(VLOOKUP(CONCATENATE(INDIRECT(ADDRESS(2,COLUMN()-1)),"V2",A16),DATA!D2:L872,7,FALSE)),0,VLOOKUP(CONCATENATE(INDIRECT(ADDRESS(2,COLUMN()-1)),"V2",A16),DATA!D2:L872,7,FALSE))</f>
        <v>0</v>
      </c>
      <c r="AZ16" s="11">
        <f>IF(ISERROR(VLOOKUP(CONCATENATE(INDIRECT(ADDRESS(2,COLUMN()-2)),"V2",A16),DATA!D2:L872,8,FALSE)),0,VLOOKUP(CONCATENATE(INDIRECT(ADDRESS(2,COLUMN()-2)),"V2",A16),DATA!D2:L872,8,FALSE))</f>
        <v>0</v>
      </c>
      <c r="BA16" s="11">
        <f>IF(ISERROR(VLOOKUP(CONCATENATE(INDIRECT(ADDRESS(2,COLUMN())),"V2",A16),DATA!D2:L872,6,FALSE)),0,VLOOKUP(CONCATENATE(INDIRECT(ADDRESS(2,COLUMN())),"V2",A16),DATA!D2:L872,6,FALSE))</f>
        <v>0</v>
      </c>
      <c r="BB16" s="11">
        <f>IF(ISERROR(VLOOKUP(CONCATENATE(INDIRECT(ADDRESS(2,COLUMN()-1)),"V2",A16),DATA!D2:L872,7,FALSE)),0,VLOOKUP(CONCATENATE(INDIRECT(ADDRESS(2,COLUMN()-1)),"V2",A16),DATA!D2:L872,7,FALSE))</f>
        <v>0</v>
      </c>
      <c r="BC16" s="11">
        <f>IF(ISERROR(VLOOKUP(CONCATENATE(INDIRECT(ADDRESS(2,COLUMN()-2)),"V2",A16),DATA!D2:L872,8,FALSE)),0,VLOOKUP(CONCATENATE(INDIRECT(ADDRESS(2,COLUMN()-2)),"V2",A16),DATA!D2:L872,8,FALSE))</f>
        <v>0</v>
      </c>
      <c r="BD16" s="11">
        <f>IF(ISERROR(VLOOKUP(CONCATENATE(INDIRECT(ADDRESS(2,COLUMN())),"V2",A16),DATA!D2:L872,6,FALSE)),0,VLOOKUP(CONCATENATE(INDIRECT(ADDRESS(2,COLUMN())),"V2",A16),DATA!D2:L872,6,FALSE))</f>
        <v>0</v>
      </c>
      <c r="BE16" s="11">
        <f>IF(ISERROR(VLOOKUP(CONCATENATE(INDIRECT(ADDRESS(2,COLUMN()-1)),"V2",A16),DATA!D2:L872,7,FALSE)),0,VLOOKUP(CONCATENATE(INDIRECT(ADDRESS(2,COLUMN()-1)),"V2",A16),DATA!D2:L872,7,FALSE))</f>
        <v>0</v>
      </c>
      <c r="BF16" s="11">
        <f>IF(ISERROR(VLOOKUP(CONCATENATE(INDIRECT(ADDRESS(2,COLUMN()-2)),"V2",A16),DATA!D2:L872,8,FALSE)),0,VLOOKUP(CONCATENATE(INDIRECT(ADDRESS(2,COLUMN()-2)),"V2",A16),DATA!D2:L872,8,FALSE))</f>
        <v>0</v>
      </c>
      <c r="BG16" s="11">
        <f>IF(ISERROR(VLOOKUP(CONCATENATE(INDIRECT(ADDRESS(2,COLUMN())),"V2",A16),DATA!D2:L872,6,FALSE)),0,VLOOKUP(CONCATENATE(INDIRECT(ADDRESS(2,COLUMN())),"V2",A16),DATA!D2:L872,6,FALSE))</f>
        <v>0</v>
      </c>
      <c r="BH16" s="11">
        <f>IF(ISERROR(VLOOKUP(CONCATENATE(INDIRECT(ADDRESS(2,COLUMN()-1)),"V2",A16),DATA!D2:L872,7,FALSE)),0,VLOOKUP(CONCATENATE(INDIRECT(ADDRESS(2,COLUMN()-1)),"V2",A16),DATA!D2:L872,7,FALSE))</f>
        <v>0</v>
      </c>
      <c r="BI16" s="11">
        <f>IF(ISERROR(VLOOKUP(CONCATENATE(INDIRECT(ADDRESS(2,COLUMN()-2)),"V2",A16),DATA!D2:L872,8,FALSE)),0,VLOOKUP(CONCATENATE(INDIRECT(ADDRESS(2,COLUMN()-2)),"V2",A16),DATA!D2:L872,8,FALSE))</f>
        <v>0</v>
      </c>
      <c r="BJ16" s="11">
        <f>IF(ISERROR(VLOOKUP(CONCATENATE(INDIRECT(ADDRESS(2,COLUMN())),"V2",A16),DATA!D2:L872,6,FALSE)),0,VLOOKUP(CONCATENATE(INDIRECT(ADDRESS(2,COLUMN())),"V2",A16),DATA!D2:L872,6,FALSE))</f>
        <v>0</v>
      </c>
      <c r="BK16" s="11">
        <f>IF(ISERROR(VLOOKUP(CONCATENATE(INDIRECT(ADDRESS(2,COLUMN()-1)),"V2",A16),DATA!D2:L872,7,FALSE)),0,VLOOKUP(CONCATENATE(INDIRECT(ADDRESS(2,COLUMN()-1)),"V2",A16),DATA!D2:L872,7,FALSE))</f>
        <v>0</v>
      </c>
      <c r="BL16" s="11">
        <f>IF(ISERROR(VLOOKUP(CONCATENATE(INDIRECT(ADDRESS(2,COLUMN()-2)),"V2",A16),DATA!D2:L872,8,FALSE)),0,VLOOKUP(CONCATENATE(INDIRECT(ADDRESS(2,COLUMN()-2)),"V2",A16),DATA!D2:L872,8,FALSE))</f>
        <v>0</v>
      </c>
      <c r="BM16" s="11">
        <f>IF(ISERROR(VLOOKUP(CONCATENATE(INDIRECT(ADDRESS(2,COLUMN())),"V2",A16),DATA!D2:L872,6,FALSE)),0,VLOOKUP(CONCATENATE(INDIRECT(ADDRESS(2,COLUMN())),"V2",A16),DATA!D2:L872,6,FALSE))</f>
        <v>0</v>
      </c>
      <c r="BN16" s="11">
        <f>IF(ISERROR(VLOOKUP(CONCATENATE(INDIRECT(ADDRESS(2,COLUMN()-1)),"V2",A16),DATA!D2:L872,7,FALSE)),0,VLOOKUP(CONCATENATE(INDIRECT(ADDRESS(2,COLUMN()-1)),"V2",A16),DATA!D2:L872,7,FALSE))</f>
        <v>0</v>
      </c>
      <c r="BO16" s="11">
        <f>IF(ISERROR(VLOOKUP(CONCATENATE(INDIRECT(ADDRESS(2,COLUMN()-2)),"V2",A16),DATA!D2:L872,8,FALSE)),0,VLOOKUP(CONCATENATE(INDIRECT(ADDRESS(2,COLUMN()-2)),"V2",A16),DATA!D2:L872,8,FALSE))</f>
        <v>0</v>
      </c>
      <c r="BP16" s="11">
        <f>IF(ISERROR(VLOOKUP(CONCATENATE(INDIRECT(ADDRESS(2,COLUMN())),"V2",A16),DATA!D2:L872,6,FALSE)),0,VLOOKUP(CONCATENATE(INDIRECT(ADDRESS(2,COLUMN())),"V2",A16),DATA!D2:L872,6,FALSE))</f>
        <v>0</v>
      </c>
      <c r="BQ16" s="11">
        <f>IF(ISERROR(VLOOKUP(CONCATENATE(INDIRECT(ADDRESS(2,COLUMN()-1)),"V2",A16),DATA!D2:L872,7,FALSE)),0,VLOOKUP(CONCATENATE(INDIRECT(ADDRESS(2,COLUMN()-1)),"V2",A16),DATA!D2:L872,7,FALSE))</f>
        <v>0</v>
      </c>
      <c r="BR16" s="11">
        <f>IF(ISERROR(VLOOKUP(CONCATENATE(INDIRECT(ADDRESS(2,COLUMN()-2)),"V2",A16),DATA!D2:L872,8,FALSE)),0,VLOOKUP(CONCATENATE(INDIRECT(ADDRESS(2,COLUMN()-2)),"V2",A16),DATA!D2:L872,8,FALSE))</f>
        <v>0</v>
      </c>
      <c r="BS16" s="11">
        <f>IF(ISERROR(VLOOKUP(CONCATENATE(INDIRECT(ADDRESS(2,COLUMN())),"V2",A16),DATA!D2:L872,6,FALSE)),0,VLOOKUP(CONCATENATE(INDIRECT(ADDRESS(2,COLUMN())),"V2",A16),DATA!D2:L872,6,FALSE))</f>
        <v>0</v>
      </c>
      <c r="BT16" s="11">
        <f>IF(ISERROR(VLOOKUP(CONCATENATE(INDIRECT(ADDRESS(2,COLUMN()-1)),"V2",A16),DATA!D2:L872,7,FALSE)),0,VLOOKUP(CONCATENATE(INDIRECT(ADDRESS(2,COLUMN()-1)),"V2",A16),DATA!D2:L872,7,FALSE))</f>
        <v>0</v>
      </c>
      <c r="BU16" s="11">
        <f>IF(ISERROR(VLOOKUP(CONCATENATE(INDIRECT(ADDRESS(2,COLUMN()-2)),"V2",A16),DATA!D2:L872,8,FALSE)),0,VLOOKUP(CONCATENATE(INDIRECT(ADDRESS(2,COLUMN()-2)),"V2",A16),DATA!D2:L872,8,FALSE))</f>
        <v>0</v>
      </c>
      <c r="BV16" s="11">
        <f>IF(ISERROR(VLOOKUP(CONCATENATE(INDIRECT(ADDRESS(2,COLUMN())),"V2",A16),DATA!D2:L872,6,FALSE)),0,VLOOKUP(CONCATENATE(INDIRECT(ADDRESS(2,COLUMN())),"V2",A16),DATA!D2:L872,6,FALSE))</f>
        <v>0</v>
      </c>
      <c r="BW16" s="11">
        <f>IF(ISERROR(VLOOKUP(CONCATENATE(INDIRECT(ADDRESS(2,COLUMN()-1)),"V2",A16),DATA!D2:L872,7,FALSE)),0,VLOOKUP(CONCATENATE(INDIRECT(ADDRESS(2,COLUMN()-1)),"V2",A16),DATA!D2:L872,7,FALSE))</f>
        <v>0</v>
      </c>
      <c r="BX16" s="11">
        <f>IF(ISERROR(VLOOKUP(CONCATENATE(INDIRECT(ADDRESS(2,COLUMN()-2)),"V2",A16),DATA!D2:L872,8,FALSE)),0,VLOOKUP(CONCATENATE(INDIRECT(ADDRESS(2,COLUMN()-2)),"V2",A16),DATA!D2:L872,8,FALSE))</f>
        <v>0</v>
      </c>
      <c r="BY16" s="11">
        <f>IF(ISERROR(VLOOKUP(CONCATENATE(INDIRECT(ADDRESS(2,COLUMN())),"V2",A16),DATA!D2:L872,6,FALSE)),0,VLOOKUP(CONCATENATE(INDIRECT(ADDRESS(2,COLUMN())),"V2",A16),DATA!D2:L872,6,FALSE))</f>
        <v>0</v>
      </c>
      <c r="BZ16" s="11">
        <f>IF(ISERROR(VLOOKUP(CONCATENATE(INDIRECT(ADDRESS(2,COLUMN()-1)),"V2",A16),DATA!D2:L872,7,FALSE)),0,VLOOKUP(CONCATENATE(INDIRECT(ADDRESS(2,COLUMN()-1)),"V2",A16),DATA!D2:L872,7,FALSE))</f>
        <v>0</v>
      </c>
      <c r="CA16" s="11">
        <f>IF(ISERROR(VLOOKUP(CONCATENATE(INDIRECT(ADDRESS(2,COLUMN()-2)),"V2",A16),DATA!D2:L872,8,FALSE)),0,VLOOKUP(CONCATENATE(INDIRECT(ADDRESS(2,COLUMN()-2)),"V2",A16),DATA!D2:L872,8,FALSE))</f>
        <v>0</v>
      </c>
      <c r="CB16" s="11">
        <f>IF(ISERROR(VLOOKUP(CONCATENATE(INDIRECT(ADDRESS(2,COLUMN())),"V2",A16),DATA!D2:L872,6,FALSE)),0,VLOOKUP(CONCATENATE(INDIRECT(ADDRESS(2,COLUMN())),"V2",A16),DATA!D2:L872,6,FALSE))</f>
        <v>0</v>
      </c>
      <c r="CC16" s="11">
        <f>IF(ISERROR(VLOOKUP(CONCATENATE(INDIRECT(ADDRESS(2,COLUMN()-1)),"V2",A16),DATA!D2:L872,7,FALSE)),0,VLOOKUP(CONCATENATE(INDIRECT(ADDRESS(2,COLUMN()-1)),"V2",A16),DATA!D2:L872,7,FALSE))</f>
        <v>0</v>
      </c>
      <c r="CD16" s="11">
        <f>IF(ISERROR(VLOOKUP(CONCATENATE(INDIRECT(ADDRESS(2,COLUMN()-2)),"V2",A16),DATA!D2:L872,8,FALSE)),0,VLOOKUP(CONCATENATE(INDIRECT(ADDRESS(2,COLUMN()-2)),"V2",A16),DATA!D2:L872,8,FALSE))</f>
        <v>0</v>
      </c>
      <c r="CE16" s="11">
        <f>IF(ISERROR(VLOOKUP(CONCATENATE(INDIRECT(ADDRESS(2,COLUMN())),"V2",A16),DATA!D2:L872,6,FALSE)),0,VLOOKUP(CONCATENATE(INDIRECT(ADDRESS(2,COLUMN())),"V2",A16),DATA!D2:L872,6,FALSE))</f>
        <v>0</v>
      </c>
      <c r="CF16" s="11">
        <f>IF(ISERROR(VLOOKUP(CONCATENATE(INDIRECT(ADDRESS(2,COLUMN()-1)),"V2",A16),DATA!D2:L872,7,FALSE)),0,VLOOKUP(CONCATENATE(INDIRECT(ADDRESS(2,COLUMN()-1)),"V2",A16),DATA!D2:L872,7,FALSE))</f>
        <v>0</v>
      </c>
      <c r="CG16" s="11">
        <f>IF(ISERROR(VLOOKUP(CONCATENATE(INDIRECT(ADDRESS(2,COLUMN()-2)),"V2",A16),DATA!D2:L872,8,FALSE)),0,VLOOKUP(CONCATENATE(INDIRECT(ADDRESS(2,COLUMN()-2)),"V2",A16),DATA!D2:L872,8,FALSE))</f>
        <v>0</v>
      </c>
      <c r="CH16" s="11">
        <f>IF(ISERROR(VLOOKUP(CONCATENATE(INDIRECT(ADDRESS(2,COLUMN())),"V2",A16),DATA!D2:L872,6,FALSE)),0,VLOOKUP(CONCATENATE(INDIRECT(ADDRESS(2,COLUMN())),"V2",A16),DATA!D2:L872,6,FALSE))</f>
        <v>0</v>
      </c>
      <c r="CI16" s="11">
        <f>IF(ISERROR(VLOOKUP(CONCATENATE(INDIRECT(ADDRESS(2,COLUMN()-1)),"V2",A16),DATA!D2:L872,7,FALSE)),0,VLOOKUP(CONCATENATE(INDIRECT(ADDRESS(2,COLUMN()-1)),"V2",A16),DATA!D2:L872,7,FALSE))</f>
        <v>0</v>
      </c>
      <c r="CJ16" s="11">
        <f>IF(ISERROR(VLOOKUP(CONCATENATE(INDIRECT(ADDRESS(2,COLUMN()-2)),"V2",A16),DATA!D2:L872,8,FALSE)),0,VLOOKUP(CONCATENATE(INDIRECT(ADDRESS(2,COLUMN()-2)),"V2",A16),DATA!D2:L872,8,FALSE))</f>
        <v>0</v>
      </c>
      <c r="CK16" s="11">
        <f>IF(ISERROR(VLOOKUP(CONCATENATE(INDIRECT(ADDRESS(2,COLUMN())),"V2",A16),DATA!D2:L872,6,FALSE)),0,VLOOKUP(CONCATENATE(INDIRECT(ADDRESS(2,COLUMN())),"V2",A16),DATA!D2:L872,6,FALSE))</f>
        <v>0</v>
      </c>
      <c r="CL16" s="11">
        <f>IF(ISERROR(VLOOKUP(CONCATENATE(INDIRECT(ADDRESS(2,COLUMN()-1)),"V2",A16),DATA!D2:L872,7,FALSE)),0,VLOOKUP(CONCATENATE(INDIRECT(ADDRESS(2,COLUMN()-1)),"V2",A16),DATA!D2:L872,7,FALSE))</f>
        <v>0</v>
      </c>
      <c r="CM16" s="11">
        <f>IF(ISERROR(VLOOKUP(CONCATENATE(INDIRECT(ADDRESS(2,COLUMN()-2)),"V2",A16),DATA!D2:L872,8,FALSE)),0,VLOOKUP(CONCATENATE(INDIRECT(ADDRESS(2,COLUMN()-2)),"V2",A16),DATA!D2:L872,8,FALSE))</f>
        <v>0</v>
      </c>
      <c r="CN16" s="11">
        <f>IF(ISERROR(VLOOKUP(CONCATENATE(INDIRECT(ADDRESS(2,COLUMN())),"V2",A16),DATA!D2:L872,6,FALSE)),0,VLOOKUP(CONCATENATE(INDIRECT(ADDRESS(2,COLUMN())),"V2",A16),DATA!D2:L872,6,FALSE))</f>
        <v>0</v>
      </c>
      <c r="CO16" s="11">
        <f>IF(ISERROR(VLOOKUP(CONCATENATE(INDIRECT(ADDRESS(2,COLUMN()-1)),"V2",A16),DATA!D2:L872,7,FALSE)),0,VLOOKUP(CONCATENATE(INDIRECT(ADDRESS(2,COLUMN()-1)),"V2",A16),DATA!D2:L872,7,FALSE))</f>
        <v>0</v>
      </c>
      <c r="CP16" s="11">
        <f>IF(ISERROR(VLOOKUP(CONCATENATE(INDIRECT(ADDRESS(2,COLUMN()-2)),"V2",A16),DATA!D2:L872,8,FALSE)),0,VLOOKUP(CONCATENATE(INDIRECT(ADDRESS(2,COLUMN()-2)),"V2",A16),DATA!D2:L872,8,FALSE))</f>
        <v>0</v>
      </c>
      <c r="CQ16" s="11">
        <f>IF(ISERROR(VLOOKUP(CONCATENATE(INDIRECT(ADDRESS(2,COLUMN())),"V2",A16),DATA!D2:L872,6,FALSE)),0,VLOOKUP(CONCATENATE(INDIRECT(ADDRESS(2,COLUMN())),"V2",A16),DATA!D2:L872,6,FALSE))</f>
        <v>2</v>
      </c>
      <c r="CR16" s="11">
        <f>IF(ISERROR(VLOOKUP(CONCATENATE(INDIRECT(ADDRESS(2,COLUMN()-1)),"V2",A16),DATA!D2:L872,7,FALSE)),0,VLOOKUP(CONCATENATE(INDIRECT(ADDRESS(2,COLUMN()-1)),"V2",A16),DATA!D2:L872,7,FALSE))</f>
        <v>0</v>
      </c>
      <c r="CS16" s="11">
        <f>IF(ISERROR(VLOOKUP(CONCATENATE(INDIRECT(ADDRESS(2,COLUMN()-2)),"V2",A16),DATA!D2:L872,8,FALSE)),0,VLOOKUP(CONCATENATE(INDIRECT(ADDRESS(2,COLUMN()-2)),"V2",A16),DATA!D2:L872,8,FALSE))</f>
        <v>0</v>
      </c>
      <c r="CT16" s="11">
        <f>IF(ISERROR(VLOOKUP(CONCATENATE(INDIRECT(ADDRESS(2,COLUMN())),"V2",A16),DATA!D2:L872,6,FALSE)),0,VLOOKUP(CONCATENATE(INDIRECT(ADDRESS(2,COLUMN())),"V2",A16),DATA!D2:L872,6,FALSE))</f>
        <v>0</v>
      </c>
      <c r="CU16" s="11">
        <f>IF(ISERROR(VLOOKUP(CONCATENATE(INDIRECT(ADDRESS(2,COLUMN()-1)),"V2",A16),DATA!D2:L872,7,FALSE)),0,VLOOKUP(CONCATENATE(INDIRECT(ADDRESS(2,COLUMN()-1)),"V2",A16),DATA!D2:L872,7,FALSE))</f>
        <v>0</v>
      </c>
      <c r="CV16" s="11">
        <f>IF(ISERROR(VLOOKUP(CONCATENATE(INDIRECT(ADDRESS(2,COLUMN()-2)),"V2",A16),DATA!D2:L872,8,FALSE)),0,VLOOKUP(CONCATENATE(INDIRECT(ADDRESS(2,COLUMN()-2)),"V2",A16),DATA!D2:L872,8,FALSE))</f>
        <v>0</v>
      </c>
      <c r="CW16" s="11">
        <f>IF(ISERROR(VLOOKUP(CONCATENATE(INDIRECT(ADDRESS(2,COLUMN())),"V2",A16),DATA!D2:L872,6,FALSE)),0,VLOOKUP(CONCATENATE(INDIRECT(ADDRESS(2,COLUMN())),"V2",A16),DATA!D2:L872,6,FALSE))</f>
        <v>0</v>
      </c>
      <c r="CX16" s="11">
        <f>IF(ISERROR(VLOOKUP(CONCATENATE(INDIRECT(ADDRESS(2,COLUMN()-1)),"V2",A16),DATA!D2:L872,7,FALSE)),0,VLOOKUP(CONCATENATE(INDIRECT(ADDRESS(2,COLUMN()-1)),"V2",A16),DATA!D2:L872,7,FALSE))</f>
        <v>0</v>
      </c>
      <c r="CY16" s="11">
        <f>IF(ISERROR(VLOOKUP(CONCATENATE(INDIRECT(ADDRESS(2,COLUMN()-2)),"V2",A16),DATA!D2:L872,8,FALSE)),0,VLOOKUP(CONCATENATE(INDIRECT(ADDRESS(2,COLUMN()-2)),"V2",A16),DATA!D2:L872,8,FALSE))</f>
        <v>0</v>
      </c>
      <c r="CZ16" s="11">
        <f>IF(ISERROR(VLOOKUP(CONCATENATE(INDIRECT(ADDRESS(2,COLUMN())),"V2",A16),DATA!D2:L872,6,FALSE)),0,VLOOKUP(CONCATENATE(INDIRECT(ADDRESS(2,COLUMN())),"V2",A16),DATA!D2:L872,6,FALSE))</f>
        <v>0</v>
      </c>
      <c r="DA16" s="11">
        <f>IF(ISERROR(VLOOKUP(CONCATENATE(INDIRECT(ADDRESS(2,COLUMN()-1)),"V2",A16),DATA!D2:L872,7,FALSE)),0,VLOOKUP(CONCATENATE(INDIRECT(ADDRESS(2,COLUMN()-1)),"V2",A16),DATA!D2:L872,7,FALSE))</f>
        <v>0</v>
      </c>
      <c r="DB16" s="11">
        <f>IF(ISERROR(VLOOKUP(CONCATENATE(INDIRECT(ADDRESS(2,COLUMN()-2)),"V2",A16),DATA!D2:L872,8,FALSE)),0,VLOOKUP(CONCATENATE(INDIRECT(ADDRESS(2,COLUMN()-2)),"V2",A16),DATA!D2:L872,8,FALSE))</f>
        <v>0</v>
      </c>
      <c r="DC16" s="11">
        <f>IF(ISERROR(VLOOKUP(CONCATENATE(INDIRECT(ADDRESS(2,COLUMN())),"V2",A16),DATA!D2:L872,6,FALSE)),0,VLOOKUP(CONCATENATE(INDIRECT(ADDRESS(2,COLUMN())),"V2",A16),DATA!D2:L872,6,FALSE))</f>
        <v>0</v>
      </c>
      <c r="DD16" s="11">
        <f>IF(ISERROR(VLOOKUP(CONCATENATE(INDIRECT(ADDRESS(2,COLUMN()-1)),"V2",A16),DATA!D2:L872,7,FALSE)),0,VLOOKUP(CONCATENATE(INDIRECT(ADDRESS(2,COLUMN()-1)),"V2",A16),DATA!D2:L872,7,FALSE))</f>
        <v>0</v>
      </c>
      <c r="DE16" s="11">
        <f>IF(ISERROR(VLOOKUP(CONCATENATE(INDIRECT(ADDRESS(2,COLUMN()-2)),"V2",A16),DATA!D2:L872,8,FALSE)),0,VLOOKUP(CONCATENATE(INDIRECT(ADDRESS(2,COLUMN()-2)),"V2",A16),DATA!D2:L872,8,FALSE))</f>
        <v>0</v>
      </c>
      <c r="DF16" s="11">
        <f>IF(ISERROR(VLOOKUP(CONCATENATE(INDIRECT(ADDRESS(2,COLUMN())),"V2",A16),DATA!D2:L872,6,FALSE)),0,VLOOKUP(CONCATENATE(INDIRECT(ADDRESS(2,COLUMN())),"V2",A16),DATA!D2:L872,6,FALSE))</f>
        <v>0</v>
      </c>
      <c r="DG16" s="11">
        <f>IF(ISERROR(VLOOKUP(CONCATENATE(INDIRECT(ADDRESS(2,COLUMN()-1)),"V2",A16),DATA!D2:L872,7,FALSE)),0,VLOOKUP(CONCATENATE(INDIRECT(ADDRESS(2,COLUMN()-1)),"V2",A16),DATA!D2:L872,7,FALSE))</f>
        <v>0</v>
      </c>
      <c r="DH16" s="11">
        <f>IF(ISERROR(VLOOKUP(CONCATENATE(INDIRECT(ADDRESS(2,COLUMN()-2)),"V2",A16),DATA!D2:L872,8,FALSE)),0,VLOOKUP(CONCATENATE(INDIRECT(ADDRESS(2,COLUMN()-2)),"V2",A16),DATA!D2:L872,8,FALSE))</f>
        <v>0</v>
      </c>
      <c r="DI16" s="11">
        <f>IF(ISERROR(VLOOKUP(CONCATENATE(INDIRECT(ADDRESS(2,COLUMN())),"V2",A16),DATA!D2:L872,6,FALSE)),0,VLOOKUP(CONCATENATE(INDIRECT(ADDRESS(2,COLUMN())),"V2",A16),DATA!D2:L872,6,FALSE))</f>
        <v>0</v>
      </c>
      <c r="DJ16" s="11">
        <f>IF(ISERROR(VLOOKUP(CONCATENATE(INDIRECT(ADDRESS(2,COLUMN()-1)),"V2",A16),DATA!D2:L872,7,FALSE)),0,VLOOKUP(CONCATENATE(INDIRECT(ADDRESS(2,COLUMN()-1)),"V2",A16),DATA!D2:L872,7,FALSE))</f>
        <v>0</v>
      </c>
      <c r="DK16" s="11">
        <f>IF(ISERROR(VLOOKUP(CONCATENATE(INDIRECT(ADDRESS(2,COLUMN()-2)),"V2",A16),DATA!D2:L872,8,FALSE)),0,VLOOKUP(CONCATENATE(INDIRECT(ADDRESS(2,COLUMN()-2)),"V2",A16),DATA!D2:L872,8,FALSE))</f>
        <v>0</v>
      </c>
      <c r="DL16" s="11">
        <f>IF(ISERROR(VLOOKUP(CONCATENATE(INDIRECT(ADDRESS(2,COLUMN())),"V2",A16),DATA!D2:L872,6,FALSE)),0,VLOOKUP(CONCATENATE(INDIRECT(ADDRESS(2,COLUMN())),"V2",A16),DATA!D2:L872,6,FALSE))</f>
        <v>0</v>
      </c>
      <c r="DM16" s="11">
        <f>IF(ISERROR(VLOOKUP(CONCATENATE(INDIRECT(ADDRESS(2,COLUMN()-1)),"V2",A16),DATA!D2:L872,7,FALSE)),0,VLOOKUP(CONCATENATE(INDIRECT(ADDRESS(2,COLUMN()-1)),"V2",A16),DATA!D2:L872,7,FALSE))</f>
        <v>0</v>
      </c>
      <c r="DN16" s="11">
        <f>IF(ISERROR(VLOOKUP(CONCATENATE(INDIRECT(ADDRESS(2,COLUMN()-2)),"V2",A16),DATA!D2:L872,8,FALSE)),0,VLOOKUP(CONCATENATE(INDIRECT(ADDRESS(2,COLUMN()-2)),"V2",A16),DATA!D2:L872,8,FALSE))</f>
        <v>0</v>
      </c>
      <c r="DO16" s="11">
        <f>IF(ISERROR(VLOOKUP(CONCATENATE(INDIRECT(ADDRESS(2,COLUMN())),"V2",A16),DATA!D2:L872,6,FALSE)),0,VLOOKUP(CONCATENATE(INDIRECT(ADDRESS(2,COLUMN())),"V2",A16),DATA!D2:L872,6,FALSE))</f>
        <v>0</v>
      </c>
      <c r="DP16" s="11">
        <f>IF(ISERROR(VLOOKUP(CONCATENATE(INDIRECT(ADDRESS(2,COLUMN()-1)),"V2",A16),DATA!D2:L872,7,FALSE)),0,VLOOKUP(CONCATENATE(INDIRECT(ADDRESS(2,COLUMN()-1)),"V2",A16),DATA!D2:L872,7,FALSE))</f>
        <v>0</v>
      </c>
      <c r="DQ16" s="11">
        <f>IF(ISERROR(VLOOKUP(CONCATENATE(INDIRECT(ADDRESS(2,COLUMN()-2)),"V2",A16),DATA!D2:L872,8,FALSE)),0,VLOOKUP(CONCATENATE(INDIRECT(ADDRESS(2,COLUMN()-2)),"V2",A16),DATA!D2:L872,8,FALSE))</f>
        <v>0</v>
      </c>
      <c r="DR16" s="11">
        <f>IF(ISERROR(VLOOKUP(CONCATENATE(INDIRECT(ADDRESS(2,COLUMN())),"V2",A16),DATA!D2:L872,6,FALSE)),0,VLOOKUP(CONCATENATE(INDIRECT(ADDRESS(2,COLUMN())),"V2",A16),DATA!D2:L872,6,FALSE))</f>
        <v>0</v>
      </c>
      <c r="DS16" s="11">
        <f>IF(ISERROR(VLOOKUP(CONCATENATE(INDIRECT(ADDRESS(2,COLUMN()-1)),"V2",A16),DATA!D2:L872,7,FALSE)),0,VLOOKUP(CONCATENATE(INDIRECT(ADDRESS(2,COLUMN()-1)),"V2",A16),DATA!D2:L872,7,FALSE))</f>
        <v>0</v>
      </c>
      <c r="DT16" s="11">
        <f>IF(ISERROR(VLOOKUP(CONCATENATE(INDIRECT(ADDRESS(2,COLUMN()-2)),"V2",A16),DATA!D2:L872,8,FALSE)),0,VLOOKUP(CONCATENATE(INDIRECT(ADDRESS(2,COLUMN()-2)),"V2",A16),DATA!D2:L872,8,FALSE))</f>
        <v>0</v>
      </c>
      <c r="DU16" s="11">
        <f>IF(ISERROR(VLOOKUP(CONCATENATE(INDIRECT(ADDRESS(2,COLUMN())),"V2",A16),DATA!D2:L872,6,FALSE)),0,VLOOKUP(CONCATENATE(INDIRECT(ADDRESS(2,COLUMN())),"V2",A16),DATA!D2:L872,6,FALSE))</f>
        <v>0</v>
      </c>
      <c r="DV16" s="11">
        <f>IF(ISERROR(VLOOKUP(CONCATENATE(INDIRECT(ADDRESS(2,COLUMN()-1)),"V2",A16),DATA!D2:L872,7,FALSE)),0,VLOOKUP(CONCATENATE(INDIRECT(ADDRESS(2,COLUMN()-1)),"V2",A16),DATA!D2:L872,7,FALSE))</f>
        <v>0</v>
      </c>
      <c r="DW16" s="11">
        <f>IF(ISERROR(VLOOKUP(CONCATENATE(INDIRECT(ADDRESS(2,COLUMN()-2)),"V2",A16),DATA!D2:L872,8,FALSE)),0,VLOOKUP(CONCATENATE(INDIRECT(ADDRESS(2,COLUMN()-2)),"V2",A16),DATA!D2:L872,8,FALSE))</f>
        <v>0</v>
      </c>
      <c r="DX16" s="62">
        <f>SUM(B16:INDIRECT(ADDRESS(16,127)))</f>
        <v>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</row>
    <row r="17" ht="15.75">
      <c r="A17" s="95" t="s">
        <v>86</v>
      </c>
      <c r="B17" s="11">
        <f>IF(ISERROR(VLOOKUP(CONCATENATE(INDIRECT(ADDRESS(2,COLUMN())),"V2",A17),DATA!D2:L872,6,FALSE)),0,VLOOKUP(CONCATENATE(INDIRECT(ADDRESS(2,COLUMN())),"V2",A17),DATA!D2:L872,6,FALSE))</f>
        <v>345</v>
      </c>
      <c r="C17" s="11">
        <f>IF(ISERROR(VLOOKUP(CONCATENATE(INDIRECT(ADDRESS(2,COLUMN()-1)),"V2",A17),DATA!D2:L872,7,FALSE)),0,VLOOKUP(CONCATENATE(INDIRECT(ADDRESS(2,COLUMN()-1)),"V2",A17),DATA!D2:L872,7,FALSE))</f>
        <v>0</v>
      </c>
      <c r="D17" s="11">
        <f>IF(ISERROR(VLOOKUP(CONCATENATE(INDIRECT(ADDRESS(2,COLUMN()-2)),"V2",A17),DATA!D2:L872,8,FALSE)),0,VLOOKUP(CONCATENATE(INDIRECT(ADDRESS(2,COLUMN()-2)),"V2",A17),DATA!D2:L872,8,FALSE))</f>
        <v>0</v>
      </c>
      <c r="E17" s="11">
        <f>IF(ISERROR(VLOOKUP(CONCATENATE(INDIRECT(ADDRESS(2,COLUMN())),"V2",A17),DATA!D2:L872,6,FALSE)),0,VLOOKUP(CONCATENATE(INDIRECT(ADDRESS(2,COLUMN())),"V2",A17),DATA!D2:L872,6,FALSE))</f>
        <v>163</v>
      </c>
      <c r="F17" s="11">
        <f>IF(ISERROR(VLOOKUP(CONCATENATE(INDIRECT(ADDRESS(2,COLUMN()-1)),"V2",A17),DATA!D2:L872,7,FALSE)),0,VLOOKUP(CONCATENATE(INDIRECT(ADDRESS(2,COLUMN()-1)),"V2",A17),DATA!D2:L872,7,FALSE))</f>
        <v>0</v>
      </c>
      <c r="G17" s="11">
        <f>IF(ISERROR(VLOOKUP(CONCATENATE(INDIRECT(ADDRESS(2,COLUMN()-2)),"V2",A17),DATA!D2:L872,8,FALSE)),0,VLOOKUP(CONCATENATE(INDIRECT(ADDRESS(2,COLUMN()-2)),"V2",A17),DATA!D2:L872,8,FALSE))</f>
        <v>0</v>
      </c>
      <c r="H17" s="11">
        <f>IF(ISERROR(VLOOKUP(CONCATENATE(INDIRECT(ADDRESS(2,COLUMN())),"V2",A17),DATA!D2:L872,6,FALSE)),0,VLOOKUP(CONCATENATE(INDIRECT(ADDRESS(2,COLUMN())),"V2",A17),DATA!D2:L872,6,FALSE))</f>
        <v>115</v>
      </c>
      <c r="I17" s="11">
        <f>IF(ISERROR(VLOOKUP(CONCATENATE(INDIRECT(ADDRESS(2,COLUMN()-1)),"V2",A17),DATA!D2:L872,7,FALSE)),0,VLOOKUP(CONCATENATE(INDIRECT(ADDRESS(2,COLUMN()-1)),"V2",A17),DATA!D2:L872,7,FALSE))</f>
        <v>0</v>
      </c>
      <c r="J17" s="11">
        <f>IF(ISERROR(VLOOKUP(CONCATENATE(INDIRECT(ADDRESS(2,COLUMN()-2)),"V2",A17),DATA!D2:L872,8,FALSE)),0,VLOOKUP(CONCATENATE(INDIRECT(ADDRESS(2,COLUMN()-2)),"V2",A17),DATA!D2:L872,8,FALSE))</f>
        <v>0</v>
      </c>
      <c r="K17" s="11">
        <f>IF(ISERROR(VLOOKUP(CONCATENATE(INDIRECT(ADDRESS(2,COLUMN())),"V2",A17),DATA!D2:L872,6,FALSE)),0,VLOOKUP(CONCATENATE(INDIRECT(ADDRESS(2,COLUMN())),"V2",A17),DATA!D2:L872,6,FALSE))</f>
        <v>71</v>
      </c>
      <c r="L17" s="11">
        <f>IF(ISERROR(VLOOKUP(CONCATENATE(INDIRECT(ADDRESS(2,COLUMN()-1)),"V2",A17),DATA!D2:L872,7,FALSE)),0,VLOOKUP(CONCATENATE(INDIRECT(ADDRESS(2,COLUMN()-1)),"V2",A17),DATA!D2:L872,7,FALSE))</f>
        <v>0</v>
      </c>
      <c r="M17" s="11">
        <f>IF(ISERROR(VLOOKUP(CONCATENATE(INDIRECT(ADDRESS(2,COLUMN()-2)),"V2",A17),DATA!D2:L872,8,FALSE)),0,VLOOKUP(CONCATENATE(INDIRECT(ADDRESS(2,COLUMN()-2)),"V2",A17),DATA!D2:L872,8,FALSE))</f>
        <v>0</v>
      </c>
      <c r="N17" s="11">
        <f>IF(ISERROR(VLOOKUP(CONCATENATE(INDIRECT(ADDRESS(2,COLUMN())),"V2",A17),DATA!D2:L872,6,FALSE)),0,VLOOKUP(CONCATENATE(INDIRECT(ADDRESS(2,COLUMN())),"V2",A17),DATA!D2:L872,6,FALSE))</f>
        <v>138</v>
      </c>
      <c r="O17" s="11">
        <f>IF(ISERROR(VLOOKUP(CONCATENATE(INDIRECT(ADDRESS(2,COLUMN()-1)),"V2",A17),DATA!D2:L872,7,FALSE)),0,VLOOKUP(CONCATENATE(INDIRECT(ADDRESS(2,COLUMN()-1)),"V2",A17),DATA!D2:L872,7,FALSE))</f>
        <v>0</v>
      </c>
      <c r="P17" s="11">
        <f>IF(ISERROR(VLOOKUP(CONCATENATE(INDIRECT(ADDRESS(2,COLUMN()-2)),"V2",A17),DATA!D2:L872,8,FALSE)),0,VLOOKUP(CONCATENATE(INDIRECT(ADDRESS(2,COLUMN()-2)),"V2",A17),DATA!D2:L872,8,FALSE))</f>
        <v>0</v>
      </c>
      <c r="Q17" s="11">
        <f>IF(ISERROR(VLOOKUP(CONCATENATE(INDIRECT(ADDRESS(2,COLUMN())),"V2",A17),DATA!D2:L872,6,FALSE)),0,VLOOKUP(CONCATENATE(INDIRECT(ADDRESS(2,COLUMN())),"V2",A17),DATA!D2:L872,6,FALSE))</f>
        <v>24</v>
      </c>
      <c r="R17" s="11">
        <f>IF(ISERROR(VLOOKUP(CONCATENATE(INDIRECT(ADDRESS(2,COLUMN()-1)),"V2",A17),DATA!D2:L872,7,FALSE)),0,VLOOKUP(CONCATENATE(INDIRECT(ADDRESS(2,COLUMN()-1)),"V2",A17),DATA!D2:L872,7,FALSE))</f>
        <v>0</v>
      </c>
      <c r="S17" s="11">
        <f>IF(ISERROR(VLOOKUP(CONCATENATE(INDIRECT(ADDRESS(2,COLUMN()-2)),"V2",A17),DATA!D2:L872,8,FALSE)),0,VLOOKUP(CONCATENATE(INDIRECT(ADDRESS(2,COLUMN()-2)),"V2",A17),DATA!D2:L872,8,FALSE))</f>
        <v>0</v>
      </c>
      <c r="T17" s="11">
        <f>IF(ISERROR(VLOOKUP(CONCATENATE(INDIRECT(ADDRESS(2,COLUMN())),"V2",A17),DATA!D2:L872,6,FALSE)),0,VLOOKUP(CONCATENATE(INDIRECT(ADDRESS(2,COLUMN())),"V2",A17),DATA!D2:L872,6,FALSE))</f>
        <v>34</v>
      </c>
      <c r="U17" s="11">
        <f>IF(ISERROR(VLOOKUP(CONCATENATE(INDIRECT(ADDRESS(2,COLUMN()-1)),"V2",A17),DATA!D2:L872,7,FALSE)),0,VLOOKUP(CONCATENATE(INDIRECT(ADDRESS(2,COLUMN()-1)),"V2",A17),DATA!D2:L872,7,FALSE))</f>
        <v>0</v>
      </c>
      <c r="V17" s="11">
        <f>IF(ISERROR(VLOOKUP(CONCATENATE(INDIRECT(ADDRESS(2,COLUMN()-2)),"V2",A17),DATA!D2:L872,8,FALSE)),0,VLOOKUP(CONCATENATE(INDIRECT(ADDRESS(2,COLUMN()-2)),"V2",A17),DATA!D2:L872,8,FALSE))</f>
        <v>0</v>
      </c>
      <c r="W17" s="11">
        <f>IF(ISERROR(VLOOKUP(CONCATENATE(INDIRECT(ADDRESS(2,COLUMN())),"V2",A17),DATA!D2:L872,6,FALSE)),0,VLOOKUP(CONCATENATE(INDIRECT(ADDRESS(2,COLUMN())),"V2",A17),DATA!D2:L872,6,FALSE))</f>
        <v>81</v>
      </c>
      <c r="X17" s="11">
        <f>IF(ISERROR(VLOOKUP(CONCATENATE(INDIRECT(ADDRESS(2,COLUMN()-1)),"V2",A17),DATA!D2:L872,7,FALSE)),0,VLOOKUP(CONCATENATE(INDIRECT(ADDRESS(2,COLUMN()-1)),"V2",A17),DATA!D2:L872,7,FALSE))</f>
        <v>0</v>
      </c>
      <c r="Y17" s="11">
        <f>IF(ISERROR(VLOOKUP(CONCATENATE(INDIRECT(ADDRESS(2,COLUMN()-2)),"V2",A17),DATA!D2:L872,8,FALSE)),0,VLOOKUP(CONCATENATE(INDIRECT(ADDRESS(2,COLUMN()-2)),"V2",A17),DATA!D2:L872,8,FALSE))</f>
        <v>0</v>
      </c>
      <c r="Z17" s="11">
        <f>IF(ISERROR(VLOOKUP(CONCATENATE(INDIRECT(ADDRESS(2,COLUMN())),"V2",A17),DATA!D2:L872,6,FALSE)),0,VLOOKUP(CONCATENATE(INDIRECT(ADDRESS(2,COLUMN())),"V2",A17),DATA!D2:L872,6,FALSE))</f>
        <v>36</v>
      </c>
      <c r="AA17" s="11">
        <f>IF(ISERROR(VLOOKUP(CONCATENATE(INDIRECT(ADDRESS(2,COLUMN()-1)),"V2",A17),DATA!D2:L872,7,FALSE)),0,VLOOKUP(CONCATENATE(INDIRECT(ADDRESS(2,COLUMN()-1)),"V2",A17),DATA!D2:L872,7,FALSE))</f>
        <v>0</v>
      </c>
      <c r="AB17" s="11">
        <f>IF(ISERROR(VLOOKUP(CONCATENATE(INDIRECT(ADDRESS(2,COLUMN()-2)),"V2",A17),DATA!D2:L872,8,FALSE)),0,VLOOKUP(CONCATENATE(INDIRECT(ADDRESS(2,COLUMN()-2)),"V2",A17),DATA!D2:L872,8,FALSE))</f>
        <v>0</v>
      </c>
      <c r="AC17" s="11">
        <f>IF(ISERROR(VLOOKUP(CONCATENATE(INDIRECT(ADDRESS(2,COLUMN())),"V2",A17),DATA!D2:L872,6,FALSE)),0,VLOOKUP(CONCATENATE(INDIRECT(ADDRESS(2,COLUMN())),"V2",A17),DATA!D2:L872,6,FALSE))</f>
        <v>19</v>
      </c>
      <c r="AD17" s="11">
        <f>IF(ISERROR(VLOOKUP(CONCATENATE(INDIRECT(ADDRESS(2,COLUMN()-1)),"V2",A17),DATA!D2:L872,7,FALSE)),0,VLOOKUP(CONCATENATE(INDIRECT(ADDRESS(2,COLUMN()-1)),"V2",A17),DATA!D2:L872,7,FALSE))</f>
        <v>0</v>
      </c>
      <c r="AE17" s="11">
        <f>IF(ISERROR(VLOOKUP(CONCATENATE(INDIRECT(ADDRESS(2,COLUMN()-2)),"V2",A17),DATA!D2:L872,8,FALSE)),0,VLOOKUP(CONCATENATE(INDIRECT(ADDRESS(2,COLUMN()-2)),"V2",A17),DATA!D2:L872,8,FALSE))</f>
        <v>0</v>
      </c>
      <c r="AF17" s="11">
        <f>IF(ISERROR(VLOOKUP(CONCATENATE(INDIRECT(ADDRESS(2,COLUMN())),"V2",A17),DATA!D2:L872,6,FALSE)),0,VLOOKUP(CONCATENATE(INDIRECT(ADDRESS(2,COLUMN())),"V2",A17),DATA!D2:L872,6,FALSE))</f>
        <v>70</v>
      </c>
      <c r="AG17" s="11">
        <f>IF(ISERROR(VLOOKUP(CONCATENATE(INDIRECT(ADDRESS(2,COLUMN()-1)),"V2",A17),DATA!D2:L872,7,FALSE)),0,VLOOKUP(CONCATENATE(INDIRECT(ADDRESS(2,COLUMN()-1)),"V2",A17),DATA!D2:L872,7,FALSE))</f>
        <v>0</v>
      </c>
      <c r="AH17" s="11">
        <f>IF(ISERROR(VLOOKUP(CONCATENATE(INDIRECT(ADDRESS(2,COLUMN()-2)),"V2",A17),DATA!D2:L872,8,FALSE)),0,VLOOKUP(CONCATENATE(INDIRECT(ADDRESS(2,COLUMN()-2)),"V2",A17),DATA!D2:L872,8,FALSE))</f>
        <v>0</v>
      </c>
      <c r="AI17" s="11">
        <f>IF(ISERROR(VLOOKUP(CONCATENATE(INDIRECT(ADDRESS(2,COLUMN())),"V2",A17),DATA!D2:L872,6,FALSE)),0,VLOOKUP(CONCATENATE(INDIRECT(ADDRESS(2,COLUMN())),"V2",A17),DATA!D2:L872,6,FALSE))</f>
        <v>78</v>
      </c>
      <c r="AJ17" s="11">
        <f>IF(ISERROR(VLOOKUP(CONCATENATE(INDIRECT(ADDRESS(2,COLUMN()-1)),"V2",A17),DATA!D2:L872,7,FALSE)),0,VLOOKUP(CONCATENATE(INDIRECT(ADDRESS(2,COLUMN()-1)),"V2",A17),DATA!D2:L872,7,FALSE))</f>
        <v>0</v>
      </c>
      <c r="AK17" s="11">
        <f>IF(ISERROR(VLOOKUP(CONCATENATE(INDIRECT(ADDRESS(2,COLUMN()-2)),"V2",A17),DATA!D2:L872,8,FALSE)),0,VLOOKUP(CONCATENATE(INDIRECT(ADDRESS(2,COLUMN()-2)),"V2",A17),DATA!D2:L872,8,FALSE))</f>
        <v>0</v>
      </c>
      <c r="AL17" s="11">
        <f>IF(ISERROR(VLOOKUP(CONCATENATE(INDIRECT(ADDRESS(2,COLUMN())),"V2",A17),DATA!D2:L872,6,FALSE)),0,VLOOKUP(CONCATENATE(INDIRECT(ADDRESS(2,COLUMN())),"V2",A17),DATA!D2:L872,6,FALSE))</f>
        <v>126</v>
      </c>
      <c r="AM17" s="11">
        <f>IF(ISERROR(VLOOKUP(CONCATENATE(INDIRECT(ADDRESS(2,COLUMN()-1)),"V2",A17),DATA!D2:L872,7,FALSE)),0,VLOOKUP(CONCATENATE(INDIRECT(ADDRESS(2,COLUMN()-1)),"V2",A17),DATA!D2:L872,7,FALSE))</f>
        <v>0</v>
      </c>
      <c r="AN17" s="11">
        <f>IF(ISERROR(VLOOKUP(CONCATENATE(INDIRECT(ADDRESS(2,COLUMN()-2)),"V2",A17),DATA!D2:L872,8,FALSE)),0,VLOOKUP(CONCATENATE(INDIRECT(ADDRESS(2,COLUMN()-2)),"V2",A17),DATA!D2:L872,8,FALSE))</f>
        <v>0</v>
      </c>
      <c r="AO17" s="11">
        <f>IF(ISERROR(VLOOKUP(CONCATENATE(INDIRECT(ADDRESS(2,COLUMN())),"V2",A17),DATA!D2:L872,6,FALSE)),0,VLOOKUP(CONCATENATE(INDIRECT(ADDRESS(2,COLUMN())),"V2",A17),DATA!D2:L872,6,FALSE))</f>
        <v>28</v>
      </c>
      <c r="AP17" s="11">
        <f>IF(ISERROR(VLOOKUP(CONCATENATE(INDIRECT(ADDRESS(2,COLUMN()-1)),"V2",A17),DATA!D2:L872,7,FALSE)),0,VLOOKUP(CONCATENATE(INDIRECT(ADDRESS(2,COLUMN()-1)),"V2",A17),DATA!D2:L872,7,FALSE))</f>
        <v>0</v>
      </c>
      <c r="AQ17" s="11">
        <f>IF(ISERROR(VLOOKUP(CONCATENATE(INDIRECT(ADDRESS(2,COLUMN()-2)),"V2",A17),DATA!D2:L872,8,FALSE)),0,VLOOKUP(CONCATENATE(INDIRECT(ADDRESS(2,COLUMN()-2)),"V2",A17),DATA!D2:L872,8,FALSE))</f>
        <v>0</v>
      </c>
      <c r="AR17" s="11">
        <f>IF(ISERROR(VLOOKUP(CONCATENATE(INDIRECT(ADDRESS(2,COLUMN())),"V2",A17),DATA!D2:L872,6,FALSE)),0,VLOOKUP(CONCATENATE(INDIRECT(ADDRESS(2,COLUMN())),"V2",A17),DATA!D2:L872,6,FALSE))</f>
        <v>0</v>
      </c>
      <c r="AS17" s="11">
        <f>IF(ISERROR(VLOOKUP(CONCATENATE(INDIRECT(ADDRESS(2,COLUMN()-1)),"V2",A17),DATA!D2:L872,7,FALSE)),0,VLOOKUP(CONCATENATE(INDIRECT(ADDRESS(2,COLUMN()-1)),"V2",A17),DATA!D2:L872,7,FALSE))</f>
        <v>0</v>
      </c>
      <c r="AT17" s="11">
        <f>IF(ISERROR(VLOOKUP(CONCATENATE(INDIRECT(ADDRESS(2,COLUMN()-2)),"V2",A17),DATA!D2:L872,8,FALSE)),0,VLOOKUP(CONCATENATE(INDIRECT(ADDRESS(2,COLUMN()-2)),"V2",A17),DATA!D2:L872,8,FALSE))</f>
        <v>0</v>
      </c>
      <c r="AU17" s="11">
        <f>IF(ISERROR(VLOOKUP(CONCATENATE(INDIRECT(ADDRESS(2,COLUMN())),"V2",A17),DATA!D2:L872,6,FALSE)),0,VLOOKUP(CONCATENATE(INDIRECT(ADDRESS(2,COLUMN())),"V2",A17),DATA!D2:L872,6,FALSE))</f>
        <v>0</v>
      </c>
      <c r="AV17" s="11">
        <f>IF(ISERROR(VLOOKUP(CONCATENATE(INDIRECT(ADDRESS(2,COLUMN()-1)),"V2",A17),DATA!D2:L872,7,FALSE)),0,VLOOKUP(CONCATENATE(INDIRECT(ADDRESS(2,COLUMN()-1)),"V2",A17),DATA!D2:L872,7,FALSE))</f>
        <v>0</v>
      </c>
      <c r="AW17" s="11">
        <f>IF(ISERROR(VLOOKUP(CONCATENATE(INDIRECT(ADDRESS(2,COLUMN()-2)),"V2",A17),DATA!D2:L872,8,FALSE)),0,VLOOKUP(CONCATENATE(INDIRECT(ADDRESS(2,COLUMN()-2)),"V2",A17),DATA!D2:L872,8,FALSE))</f>
        <v>0</v>
      </c>
      <c r="AX17" s="11">
        <f>IF(ISERROR(VLOOKUP(CONCATENATE(INDIRECT(ADDRESS(2,COLUMN())),"V2",A17),DATA!D2:L872,6,FALSE)),0,VLOOKUP(CONCATENATE(INDIRECT(ADDRESS(2,COLUMN())),"V2",A17),DATA!D2:L872,6,FALSE))</f>
        <v>0</v>
      </c>
      <c r="AY17" s="11">
        <f>IF(ISERROR(VLOOKUP(CONCATENATE(INDIRECT(ADDRESS(2,COLUMN()-1)),"V2",A17),DATA!D2:L872,7,FALSE)),0,VLOOKUP(CONCATENATE(INDIRECT(ADDRESS(2,COLUMN()-1)),"V2",A17),DATA!D2:L872,7,FALSE))</f>
        <v>0</v>
      </c>
      <c r="AZ17" s="11">
        <f>IF(ISERROR(VLOOKUP(CONCATENATE(INDIRECT(ADDRESS(2,COLUMN()-2)),"V2",A17),DATA!D2:L872,8,FALSE)),0,VLOOKUP(CONCATENATE(INDIRECT(ADDRESS(2,COLUMN()-2)),"V2",A17),DATA!D2:L872,8,FALSE))</f>
        <v>0</v>
      </c>
      <c r="BA17" s="11">
        <f>IF(ISERROR(VLOOKUP(CONCATENATE(INDIRECT(ADDRESS(2,COLUMN())),"V2",A17),DATA!D2:L872,6,FALSE)),0,VLOOKUP(CONCATENATE(INDIRECT(ADDRESS(2,COLUMN())),"V2",A17),DATA!D2:L872,6,FALSE))</f>
        <v>21</v>
      </c>
      <c r="BB17" s="11">
        <f>IF(ISERROR(VLOOKUP(CONCATENATE(INDIRECT(ADDRESS(2,COLUMN()-1)),"V2",A17),DATA!D2:L872,7,FALSE)),0,VLOOKUP(CONCATENATE(INDIRECT(ADDRESS(2,COLUMN()-1)),"V2",A17),DATA!D2:L872,7,FALSE))</f>
        <v>0</v>
      </c>
      <c r="BC17" s="11">
        <f>IF(ISERROR(VLOOKUP(CONCATENATE(INDIRECT(ADDRESS(2,COLUMN()-2)),"V2",A17),DATA!D2:L872,8,FALSE)),0,VLOOKUP(CONCATENATE(INDIRECT(ADDRESS(2,COLUMN()-2)),"V2",A17),DATA!D2:L872,8,FALSE))</f>
        <v>0</v>
      </c>
      <c r="BD17" s="11">
        <f>IF(ISERROR(VLOOKUP(CONCATENATE(INDIRECT(ADDRESS(2,COLUMN())),"V2",A17),DATA!D2:L872,6,FALSE)),0,VLOOKUP(CONCATENATE(INDIRECT(ADDRESS(2,COLUMN())),"V2",A17),DATA!D2:L872,6,FALSE))</f>
        <v>10</v>
      </c>
      <c r="BE17" s="11">
        <f>IF(ISERROR(VLOOKUP(CONCATENATE(INDIRECT(ADDRESS(2,COLUMN()-1)),"V2",A17),DATA!D2:L872,7,FALSE)),0,VLOOKUP(CONCATENATE(INDIRECT(ADDRESS(2,COLUMN()-1)),"V2",A17),DATA!D2:L872,7,FALSE))</f>
        <v>0</v>
      </c>
      <c r="BF17" s="11">
        <f>IF(ISERROR(VLOOKUP(CONCATENATE(INDIRECT(ADDRESS(2,COLUMN()-2)),"V2",A17),DATA!D2:L872,8,FALSE)),0,VLOOKUP(CONCATENATE(INDIRECT(ADDRESS(2,COLUMN()-2)),"V2",A17),DATA!D2:L872,8,FALSE))</f>
        <v>0</v>
      </c>
      <c r="BG17" s="11">
        <f>IF(ISERROR(VLOOKUP(CONCATENATE(INDIRECT(ADDRESS(2,COLUMN())),"V2",A17),DATA!D2:L872,6,FALSE)),0,VLOOKUP(CONCATENATE(INDIRECT(ADDRESS(2,COLUMN())),"V2",A17),DATA!D2:L872,6,FALSE))</f>
        <v>131</v>
      </c>
      <c r="BH17" s="11">
        <f>IF(ISERROR(VLOOKUP(CONCATENATE(INDIRECT(ADDRESS(2,COLUMN()-1)),"V2",A17),DATA!D2:L872,7,FALSE)),0,VLOOKUP(CONCATENATE(INDIRECT(ADDRESS(2,COLUMN()-1)),"V2",A17),DATA!D2:L872,7,FALSE))</f>
        <v>0</v>
      </c>
      <c r="BI17" s="11">
        <f>IF(ISERROR(VLOOKUP(CONCATENATE(INDIRECT(ADDRESS(2,COLUMN()-2)),"V2",A17),DATA!D2:L872,8,FALSE)),0,VLOOKUP(CONCATENATE(INDIRECT(ADDRESS(2,COLUMN()-2)),"V2",A17),DATA!D2:L872,8,FALSE))</f>
        <v>0</v>
      </c>
      <c r="BJ17" s="11">
        <f>IF(ISERROR(VLOOKUP(CONCATENATE(INDIRECT(ADDRESS(2,COLUMN())),"V2",A17),DATA!D2:L872,6,FALSE)),0,VLOOKUP(CONCATENATE(INDIRECT(ADDRESS(2,COLUMN())),"V2",A17),DATA!D2:L872,6,FALSE))</f>
        <v>2</v>
      </c>
      <c r="BK17" s="11">
        <f>IF(ISERROR(VLOOKUP(CONCATENATE(INDIRECT(ADDRESS(2,COLUMN()-1)),"V2",A17),DATA!D2:L872,7,FALSE)),0,VLOOKUP(CONCATENATE(INDIRECT(ADDRESS(2,COLUMN()-1)),"V2",A17),DATA!D2:L872,7,FALSE))</f>
        <v>0</v>
      </c>
      <c r="BL17" s="11">
        <f>IF(ISERROR(VLOOKUP(CONCATENATE(INDIRECT(ADDRESS(2,COLUMN()-2)),"V2",A17),DATA!D2:L872,8,FALSE)),0,VLOOKUP(CONCATENATE(INDIRECT(ADDRESS(2,COLUMN()-2)),"V2",A17),DATA!D2:L872,8,FALSE))</f>
        <v>0</v>
      </c>
      <c r="BM17" s="11">
        <f>IF(ISERROR(VLOOKUP(CONCATENATE(INDIRECT(ADDRESS(2,COLUMN())),"V2",A17),DATA!D2:L872,6,FALSE)),0,VLOOKUP(CONCATENATE(INDIRECT(ADDRESS(2,COLUMN())),"V2",A17),DATA!D2:L872,6,FALSE))</f>
        <v>0</v>
      </c>
      <c r="BN17" s="11">
        <f>IF(ISERROR(VLOOKUP(CONCATENATE(INDIRECT(ADDRESS(2,COLUMN()-1)),"V2",A17),DATA!D2:L872,7,FALSE)),0,VLOOKUP(CONCATENATE(INDIRECT(ADDRESS(2,COLUMN()-1)),"V2",A17),DATA!D2:L872,7,FALSE))</f>
        <v>0</v>
      </c>
      <c r="BO17" s="11">
        <f>IF(ISERROR(VLOOKUP(CONCATENATE(INDIRECT(ADDRESS(2,COLUMN()-2)),"V2",A17),DATA!D2:L872,8,FALSE)),0,VLOOKUP(CONCATENATE(INDIRECT(ADDRESS(2,COLUMN()-2)),"V2",A17),DATA!D2:L872,8,FALSE))</f>
        <v>0</v>
      </c>
      <c r="BP17" s="11">
        <f>IF(ISERROR(VLOOKUP(CONCATENATE(INDIRECT(ADDRESS(2,COLUMN())),"V2",A17),DATA!D2:L872,6,FALSE)),0,VLOOKUP(CONCATENATE(INDIRECT(ADDRESS(2,COLUMN())),"V2",A17),DATA!D2:L872,6,FALSE))</f>
        <v>0</v>
      </c>
      <c r="BQ17" s="11">
        <f>IF(ISERROR(VLOOKUP(CONCATENATE(INDIRECT(ADDRESS(2,COLUMN()-1)),"V2",A17),DATA!D2:L872,7,FALSE)),0,VLOOKUP(CONCATENATE(INDIRECT(ADDRESS(2,COLUMN()-1)),"V2",A17),DATA!D2:L872,7,FALSE))</f>
        <v>0</v>
      </c>
      <c r="BR17" s="11">
        <f>IF(ISERROR(VLOOKUP(CONCATENATE(INDIRECT(ADDRESS(2,COLUMN()-2)),"V2",A17),DATA!D2:L872,8,FALSE)),0,VLOOKUP(CONCATENATE(INDIRECT(ADDRESS(2,COLUMN()-2)),"V2",A17),DATA!D2:L872,8,FALSE))</f>
        <v>0</v>
      </c>
      <c r="BS17" s="11">
        <f>IF(ISERROR(VLOOKUP(CONCATENATE(INDIRECT(ADDRESS(2,COLUMN())),"V2",A17),DATA!D2:L872,6,FALSE)),0,VLOOKUP(CONCATENATE(INDIRECT(ADDRESS(2,COLUMN())),"V2",A17),DATA!D2:L872,6,FALSE))</f>
        <v>3</v>
      </c>
      <c r="BT17" s="11">
        <f>IF(ISERROR(VLOOKUP(CONCATENATE(INDIRECT(ADDRESS(2,COLUMN()-1)),"V2",A17),DATA!D2:L872,7,FALSE)),0,VLOOKUP(CONCATENATE(INDIRECT(ADDRESS(2,COLUMN()-1)),"V2",A17),DATA!D2:L872,7,FALSE))</f>
        <v>0</v>
      </c>
      <c r="BU17" s="11">
        <f>IF(ISERROR(VLOOKUP(CONCATENATE(INDIRECT(ADDRESS(2,COLUMN()-2)),"V2",A17),DATA!D2:L872,8,FALSE)),0,VLOOKUP(CONCATENATE(INDIRECT(ADDRESS(2,COLUMN()-2)),"V2",A17),DATA!D2:L872,8,FALSE))</f>
        <v>0</v>
      </c>
      <c r="BV17" s="11">
        <f>IF(ISERROR(VLOOKUP(CONCATENATE(INDIRECT(ADDRESS(2,COLUMN())),"V2",A17),DATA!D2:L872,6,FALSE)),0,VLOOKUP(CONCATENATE(INDIRECT(ADDRESS(2,COLUMN())),"V2",A17),DATA!D2:L872,6,FALSE))</f>
        <v>0</v>
      </c>
      <c r="BW17" s="11">
        <f>IF(ISERROR(VLOOKUP(CONCATENATE(INDIRECT(ADDRESS(2,COLUMN()-1)),"V2",A17),DATA!D2:L872,7,FALSE)),0,VLOOKUP(CONCATENATE(INDIRECT(ADDRESS(2,COLUMN()-1)),"V2",A17),DATA!D2:L872,7,FALSE))</f>
        <v>0</v>
      </c>
      <c r="BX17" s="11">
        <f>IF(ISERROR(VLOOKUP(CONCATENATE(INDIRECT(ADDRESS(2,COLUMN()-2)),"V2",A17),DATA!D2:L872,8,FALSE)),0,VLOOKUP(CONCATENATE(INDIRECT(ADDRESS(2,COLUMN()-2)),"V2",A17),DATA!D2:L872,8,FALSE))</f>
        <v>0</v>
      </c>
      <c r="BY17" s="11">
        <f>IF(ISERROR(VLOOKUP(CONCATENATE(INDIRECT(ADDRESS(2,COLUMN())),"V2",A17),DATA!D2:L872,6,FALSE)),0,VLOOKUP(CONCATENATE(INDIRECT(ADDRESS(2,COLUMN())),"V2",A17),DATA!D2:L872,6,FALSE))</f>
        <v>15</v>
      </c>
      <c r="BZ17" s="11">
        <f>IF(ISERROR(VLOOKUP(CONCATENATE(INDIRECT(ADDRESS(2,COLUMN()-1)),"V2",A17),DATA!D2:L872,7,FALSE)),0,VLOOKUP(CONCATENATE(INDIRECT(ADDRESS(2,COLUMN()-1)),"V2",A17),DATA!D2:L872,7,FALSE))</f>
        <v>0</v>
      </c>
      <c r="CA17" s="11">
        <f>IF(ISERROR(VLOOKUP(CONCATENATE(INDIRECT(ADDRESS(2,COLUMN()-2)),"V2",A17),DATA!D2:L872,8,FALSE)),0,VLOOKUP(CONCATENATE(INDIRECT(ADDRESS(2,COLUMN()-2)),"V2",A17),DATA!D2:L872,8,FALSE))</f>
        <v>0</v>
      </c>
      <c r="CB17" s="11">
        <f>IF(ISERROR(VLOOKUP(CONCATENATE(INDIRECT(ADDRESS(2,COLUMN())),"V2",A17),DATA!D2:L872,6,FALSE)),0,VLOOKUP(CONCATENATE(INDIRECT(ADDRESS(2,COLUMN())),"V2",A17),DATA!D2:L872,6,FALSE))</f>
        <v>0</v>
      </c>
      <c r="CC17" s="11">
        <f>IF(ISERROR(VLOOKUP(CONCATENATE(INDIRECT(ADDRESS(2,COLUMN()-1)),"V2",A17),DATA!D2:L872,7,FALSE)),0,VLOOKUP(CONCATENATE(INDIRECT(ADDRESS(2,COLUMN()-1)),"V2",A17),DATA!D2:L872,7,FALSE))</f>
        <v>0</v>
      </c>
      <c r="CD17" s="11">
        <f>IF(ISERROR(VLOOKUP(CONCATENATE(INDIRECT(ADDRESS(2,COLUMN()-2)),"V2",A17),DATA!D2:L872,8,FALSE)),0,VLOOKUP(CONCATENATE(INDIRECT(ADDRESS(2,COLUMN()-2)),"V2",A17),DATA!D2:L872,8,FALSE))</f>
        <v>0</v>
      </c>
      <c r="CE17" s="11">
        <f>IF(ISERROR(VLOOKUP(CONCATENATE(INDIRECT(ADDRESS(2,COLUMN())),"V2",A17),DATA!D2:L872,6,FALSE)),0,VLOOKUP(CONCATENATE(INDIRECT(ADDRESS(2,COLUMN())),"V2",A17),DATA!D2:L872,6,FALSE))</f>
        <v>0</v>
      </c>
      <c r="CF17" s="11">
        <f>IF(ISERROR(VLOOKUP(CONCATENATE(INDIRECT(ADDRESS(2,COLUMN()-1)),"V2",A17),DATA!D2:L872,7,FALSE)),0,VLOOKUP(CONCATENATE(INDIRECT(ADDRESS(2,COLUMN()-1)),"V2",A17),DATA!D2:L872,7,FALSE))</f>
        <v>0</v>
      </c>
      <c r="CG17" s="11">
        <f>IF(ISERROR(VLOOKUP(CONCATENATE(INDIRECT(ADDRESS(2,COLUMN()-2)),"V2",A17),DATA!D2:L872,8,FALSE)),0,VLOOKUP(CONCATENATE(INDIRECT(ADDRESS(2,COLUMN()-2)),"V2",A17),DATA!D2:L872,8,FALSE))</f>
        <v>0</v>
      </c>
      <c r="CH17" s="11">
        <f>IF(ISERROR(VLOOKUP(CONCATENATE(INDIRECT(ADDRESS(2,COLUMN())),"V2",A17),DATA!D2:L872,6,FALSE)),0,VLOOKUP(CONCATENATE(INDIRECT(ADDRESS(2,COLUMN())),"V2",A17),DATA!D2:L872,6,FALSE))</f>
        <v>0</v>
      </c>
      <c r="CI17" s="11">
        <f>IF(ISERROR(VLOOKUP(CONCATENATE(INDIRECT(ADDRESS(2,COLUMN()-1)),"V2",A17),DATA!D2:L872,7,FALSE)),0,VLOOKUP(CONCATENATE(INDIRECT(ADDRESS(2,COLUMN()-1)),"V2",A17),DATA!D2:L872,7,FALSE))</f>
        <v>0</v>
      </c>
      <c r="CJ17" s="11">
        <f>IF(ISERROR(VLOOKUP(CONCATENATE(INDIRECT(ADDRESS(2,COLUMN()-2)),"V2",A17),DATA!D2:L872,8,FALSE)),0,VLOOKUP(CONCATENATE(INDIRECT(ADDRESS(2,COLUMN()-2)),"V2",A17),DATA!D2:L872,8,FALSE))</f>
        <v>0</v>
      </c>
      <c r="CK17" s="11">
        <f>IF(ISERROR(VLOOKUP(CONCATENATE(INDIRECT(ADDRESS(2,COLUMN())),"V2",A17),DATA!D2:L872,6,FALSE)),0,VLOOKUP(CONCATENATE(INDIRECT(ADDRESS(2,COLUMN())),"V2",A17),DATA!D2:L872,6,FALSE))</f>
        <v>0</v>
      </c>
      <c r="CL17" s="11">
        <f>IF(ISERROR(VLOOKUP(CONCATENATE(INDIRECT(ADDRESS(2,COLUMN()-1)),"V2",A17),DATA!D2:L872,7,FALSE)),0,VLOOKUP(CONCATENATE(INDIRECT(ADDRESS(2,COLUMN()-1)),"V2",A17),DATA!D2:L872,7,FALSE))</f>
        <v>0</v>
      </c>
      <c r="CM17" s="11">
        <f>IF(ISERROR(VLOOKUP(CONCATENATE(INDIRECT(ADDRESS(2,COLUMN()-2)),"V2",A17),DATA!D2:L872,8,FALSE)),0,VLOOKUP(CONCATENATE(INDIRECT(ADDRESS(2,COLUMN()-2)),"V2",A17),DATA!D2:L872,8,FALSE))</f>
        <v>0</v>
      </c>
      <c r="CN17" s="11">
        <f>IF(ISERROR(VLOOKUP(CONCATENATE(INDIRECT(ADDRESS(2,COLUMN())),"V2",A17),DATA!D2:L872,6,FALSE)),0,VLOOKUP(CONCATENATE(INDIRECT(ADDRESS(2,COLUMN())),"V2",A17),DATA!D2:L872,6,FALSE))</f>
        <v>32</v>
      </c>
      <c r="CO17" s="11">
        <f>IF(ISERROR(VLOOKUP(CONCATENATE(INDIRECT(ADDRESS(2,COLUMN()-1)),"V2",A17),DATA!D2:L872,7,FALSE)),0,VLOOKUP(CONCATENATE(INDIRECT(ADDRESS(2,COLUMN()-1)),"V2",A17),DATA!D2:L872,7,FALSE))</f>
        <v>0</v>
      </c>
      <c r="CP17" s="11">
        <f>IF(ISERROR(VLOOKUP(CONCATENATE(INDIRECT(ADDRESS(2,COLUMN()-2)),"V2",A17),DATA!D2:L872,8,FALSE)),0,VLOOKUP(CONCATENATE(INDIRECT(ADDRESS(2,COLUMN()-2)),"V2",A17),DATA!D2:L872,8,FALSE))</f>
        <v>0</v>
      </c>
      <c r="CQ17" s="11">
        <f>IF(ISERROR(VLOOKUP(CONCATENATE(INDIRECT(ADDRESS(2,COLUMN())),"V2",A17),DATA!D2:L872,6,FALSE)),0,VLOOKUP(CONCATENATE(INDIRECT(ADDRESS(2,COLUMN())),"V2",A17),DATA!D2:L872,6,FALSE))</f>
        <v>5</v>
      </c>
      <c r="CR17" s="11">
        <f>IF(ISERROR(VLOOKUP(CONCATENATE(INDIRECT(ADDRESS(2,COLUMN()-1)),"V2",A17),DATA!D2:L872,7,FALSE)),0,VLOOKUP(CONCATENATE(INDIRECT(ADDRESS(2,COLUMN()-1)),"V2",A17),DATA!D2:L872,7,FALSE))</f>
        <v>0</v>
      </c>
      <c r="CS17" s="11">
        <f>IF(ISERROR(VLOOKUP(CONCATENATE(INDIRECT(ADDRESS(2,COLUMN()-2)),"V2",A17),DATA!D2:L872,8,FALSE)),0,VLOOKUP(CONCATENATE(INDIRECT(ADDRESS(2,COLUMN()-2)),"V2",A17),DATA!D2:L872,8,FALSE))</f>
        <v>0</v>
      </c>
      <c r="CT17" s="11">
        <f>IF(ISERROR(VLOOKUP(CONCATENATE(INDIRECT(ADDRESS(2,COLUMN())),"V2",A17),DATA!D2:L872,6,FALSE)),0,VLOOKUP(CONCATENATE(INDIRECT(ADDRESS(2,COLUMN())),"V2",A17),DATA!D2:L872,6,FALSE))</f>
        <v>0</v>
      </c>
      <c r="CU17" s="11">
        <f>IF(ISERROR(VLOOKUP(CONCATENATE(INDIRECT(ADDRESS(2,COLUMN()-1)),"V2",A17),DATA!D2:L872,7,FALSE)),0,VLOOKUP(CONCATENATE(INDIRECT(ADDRESS(2,COLUMN()-1)),"V2",A17),DATA!D2:L872,7,FALSE))</f>
        <v>0</v>
      </c>
      <c r="CV17" s="11">
        <f>IF(ISERROR(VLOOKUP(CONCATENATE(INDIRECT(ADDRESS(2,COLUMN()-2)),"V2",A17),DATA!D2:L872,8,FALSE)),0,VLOOKUP(CONCATENATE(INDIRECT(ADDRESS(2,COLUMN()-2)),"V2",A17),DATA!D2:L872,8,FALSE))</f>
        <v>0</v>
      </c>
      <c r="CW17" s="11">
        <f>IF(ISERROR(VLOOKUP(CONCATENATE(INDIRECT(ADDRESS(2,COLUMN())),"V2",A17),DATA!D2:L872,6,FALSE)),0,VLOOKUP(CONCATENATE(INDIRECT(ADDRESS(2,COLUMN())),"V2",A17),DATA!D2:L872,6,FALSE))</f>
        <v>0</v>
      </c>
      <c r="CX17" s="11">
        <f>IF(ISERROR(VLOOKUP(CONCATENATE(INDIRECT(ADDRESS(2,COLUMN()-1)),"V2",A17),DATA!D2:L872,7,FALSE)),0,VLOOKUP(CONCATENATE(INDIRECT(ADDRESS(2,COLUMN()-1)),"V2",A17),DATA!D2:L872,7,FALSE))</f>
        <v>0</v>
      </c>
      <c r="CY17" s="11">
        <f>IF(ISERROR(VLOOKUP(CONCATENATE(INDIRECT(ADDRESS(2,COLUMN()-2)),"V2",A17),DATA!D2:L872,8,FALSE)),0,VLOOKUP(CONCATENATE(INDIRECT(ADDRESS(2,COLUMN()-2)),"V2",A17),DATA!D2:L872,8,FALSE))</f>
        <v>0</v>
      </c>
      <c r="CZ17" s="11">
        <f>IF(ISERROR(VLOOKUP(CONCATENATE(INDIRECT(ADDRESS(2,COLUMN())),"V2",A17),DATA!D2:L872,6,FALSE)),0,VLOOKUP(CONCATENATE(INDIRECT(ADDRESS(2,COLUMN())),"V2",A17),DATA!D2:L872,6,FALSE))</f>
        <v>0</v>
      </c>
      <c r="DA17" s="11">
        <f>IF(ISERROR(VLOOKUP(CONCATENATE(INDIRECT(ADDRESS(2,COLUMN()-1)),"V2",A17),DATA!D2:L872,7,FALSE)),0,VLOOKUP(CONCATENATE(INDIRECT(ADDRESS(2,COLUMN()-1)),"V2",A17),DATA!D2:L872,7,FALSE))</f>
        <v>0</v>
      </c>
      <c r="DB17" s="11">
        <f>IF(ISERROR(VLOOKUP(CONCATENATE(INDIRECT(ADDRESS(2,COLUMN()-2)),"V2",A17),DATA!D2:L872,8,FALSE)),0,VLOOKUP(CONCATENATE(INDIRECT(ADDRESS(2,COLUMN()-2)),"V2",A17),DATA!D2:L872,8,FALSE))</f>
        <v>0</v>
      </c>
      <c r="DC17" s="11">
        <f>IF(ISERROR(VLOOKUP(CONCATENATE(INDIRECT(ADDRESS(2,COLUMN())),"V2",A17),DATA!D2:L872,6,FALSE)),0,VLOOKUP(CONCATENATE(INDIRECT(ADDRESS(2,COLUMN())),"V2",A17),DATA!D2:L872,6,FALSE))</f>
        <v>0</v>
      </c>
      <c r="DD17" s="11">
        <f>IF(ISERROR(VLOOKUP(CONCATENATE(INDIRECT(ADDRESS(2,COLUMN()-1)),"V2",A17),DATA!D2:L872,7,FALSE)),0,VLOOKUP(CONCATENATE(INDIRECT(ADDRESS(2,COLUMN()-1)),"V2",A17),DATA!D2:L872,7,FALSE))</f>
        <v>0</v>
      </c>
      <c r="DE17" s="11">
        <f>IF(ISERROR(VLOOKUP(CONCATENATE(INDIRECT(ADDRESS(2,COLUMN()-2)),"V2",A17),DATA!D2:L872,8,FALSE)),0,VLOOKUP(CONCATENATE(INDIRECT(ADDRESS(2,COLUMN()-2)),"V2",A17),DATA!D2:L872,8,FALSE))</f>
        <v>0</v>
      </c>
      <c r="DF17" s="11">
        <f>IF(ISERROR(VLOOKUP(CONCATENATE(INDIRECT(ADDRESS(2,COLUMN())),"V2",A17),DATA!D2:L872,6,FALSE)),0,VLOOKUP(CONCATENATE(INDIRECT(ADDRESS(2,COLUMN())),"V2",A17),DATA!D2:L872,6,FALSE))</f>
        <v>0</v>
      </c>
      <c r="DG17" s="11">
        <f>IF(ISERROR(VLOOKUP(CONCATENATE(INDIRECT(ADDRESS(2,COLUMN()-1)),"V2",A17),DATA!D2:L872,7,FALSE)),0,VLOOKUP(CONCATENATE(INDIRECT(ADDRESS(2,COLUMN()-1)),"V2",A17),DATA!D2:L872,7,FALSE))</f>
        <v>0</v>
      </c>
      <c r="DH17" s="11">
        <f>IF(ISERROR(VLOOKUP(CONCATENATE(INDIRECT(ADDRESS(2,COLUMN()-2)),"V2",A17),DATA!D2:L872,8,FALSE)),0,VLOOKUP(CONCATENATE(INDIRECT(ADDRESS(2,COLUMN()-2)),"V2",A17),DATA!D2:L872,8,FALSE))</f>
        <v>0</v>
      </c>
      <c r="DI17" s="11">
        <f>IF(ISERROR(VLOOKUP(CONCATENATE(INDIRECT(ADDRESS(2,COLUMN())),"V2",A17),DATA!D2:L872,6,FALSE)),0,VLOOKUP(CONCATENATE(INDIRECT(ADDRESS(2,COLUMN())),"V2",A17),DATA!D2:L872,6,FALSE))</f>
        <v>0</v>
      </c>
      <c r="DJ17" s="11">
        <f>IF(ISERROR(VLOOKUP(CONCATENATE(INDIRECT(ADDRESS(2,COLUMN()-1)),"V2",A17),DATA!D2:L872,7,FALSE)),0,VLOOKUP(CONCATENATE(INDIRECT(ADDRESS(2,COLUMN()-1)),"V2",A17),DATA!D2:L872,7,FALSE))</f>
        <v>0</v>
      </c>
      <c r="DK17" s="11">
        <f>IF(ISERROR(VLOOKUP(CONCATENATE(INDIRECT(ADDRESS(2,COLUMN()-2)),"V2",A17),DATA!D2:L872,8,FALSE)),0,VLOOKUP(CONCATENATE(INDIRECT(ADDRESS(2,COLUMN()-2)),"V2",A17),DATA!D2:L872,8,FALSE))</f>
        <v>0</v>
      </c>
      <c r="DL17" s="11">
        <f>IF(ISERROR(VLOOKUP(CONCATENATE(INDIRECT(ADDRESS(2,COLUMN())),"V2",A17),DATA!D2:L872,6,FALSE)),0,VLOOKUP(CONCATENATE(INDIRECT(ADDRESS(2,COLUMN())),"V2",A17),DATA!D2:L872,6,FALSE))</f>
        <v>0</v>
      </c>
      <c r="DM17" s="11">
        <f>IF(ISERROR(VLOOKUP(CONCATENATE(INDIRECT(ADDRESS(2,COLUMN()-1)),"V2",A17),DATA!D2:L872,7,FALSE)),0,VLOOKUP(CONCATENATE(INDIRECT(ADDRESS(2,COLUMN()-1)),"V2",A17),DATA!D2:L872,7,FALSE))</f>
        <v>0</v>
      </c>
      <c r="DN17" s="11">
        <f>IF(ISERROR(VLOOKUP(CONCATENATE(INDIRECT(ADDRESS(2,COLUMN()-2)),"V2",A17),DATA!D2:L872,8,FALSE)),0,VLOOKUP(CONCATENATE(INDIRECT(ADDRESS(2,COLUMN()-2)),"V2",A17),DATA!D2:L872,8,FALSE))</f>
        <v>0</v>
      </c>
      <c r="DO17" s="11">
        <f>IF(ISERROR(VLOOKUP(CONCATENATE(INDIRECT(ADDRESS(2,COLUMN())),"V2",A17),DATA!D2:L872,6,FALSE)),0,VLOOKUP(CONCATENATE(INDIRECT(ADDRESS(2,COLUMN())),"V2",A17),DATA!D2:L872,6,FALSE))</f>
        <v>0</v>
      </c>
      <c r="DP17" s="11">
        <f>IF(ISERROR(VLOOKUP(CONCATENATE(INDIRECT(ADDRESS(2,COLUMN()-1)),"V2",A17),DATA!D2:L872,7,FALSE)),0,VLOOKUP(CONCATENATE(INDIRECT(ADDRESS(2,COLUMN()-1)),"V2",A17),DATA!D2:L872,7,FALSE))</f>
        <v>0</v>
      </c>
      <c r="DQ17" s="11">
        <f>IF(ISERROR(VLOOKUP(CONCATENATE(INDIRECT(ADDRESS(2,COLUMN()-2)),"V2",A17),DATA!D2:L872,8,FALSE)),0,VLOOKUP(CONCATENATE(INDIRECT(ADDRESS(2,COLUMN()-2)),"V2",A17),DATA!D2:L872,8,FALSE))</f>
        <v>0</v>
      </c>
      <c r="DR17" s="11">
        <f>IF(ISERROR(VLOOKUP(CONCATENATE(INDIRECT(ADDRESS(2,COLUMN())),"V2",A17),DATA!D2:L872,6,FALSE)),0,VLOOKUP(CONCATENATE(INDIRECT(ADDRESS(2,COLUMN())),"V2",A17),DATA!D2:L872,6,FALSE))</f>
        <v>0</v>
      </c>
      <c r="DS17" s="11">
        <f>IF(ISERROR(VLOOKUP(CONCATENATE(INDIRECT(ADDRESS(2,COLUMN()-1)),"V2",A17),DATA!D2:L872,7,FALSE)),0,VLOOKUP(CONCATENATE(INDIRECT(ADDRESS(2,COLUMN()-1)),"V2",A17),DATA!D2:L872,7,FALSE))</f>
        <v>0</v>
      </c>
      <c r="DT17" s="11">
        <f>IF(ISERROR(VLOOKUP(CONCATENATE(INDIRECT(ADDRESS(2,COLUMN()-2)),"V2",A17),DATA!D2:L872,8,FALSE)),0,VLOOKUP(CONCATENATE(INDIRECT(ADDRESS(2,COLUMN()-2)),"V2",A17),DATA!D2:L872,8,FALSE))</f>
        <v>0</v>
      </c>
      <c r="DU17" s="11">
        <f>IF(ISERROR(VLOOKUP(CONCATENATE(INDIRECT(ADDRESS(2,COLUMN())),"V2",A17),DATA!D2:L872,6,FALSE)),0,VLOOKUP(CONCATENATE(INDIRECT(ADDRESS(2,COLUMN())),"V2",A17),DATA!D2:L872,6,FALSE))</f>
        <v>0</v>
      </c>
      <c r="DV17" s="11">
        <f>IF(ISERROR(VLOOKUP(CONCATENATE(INDIRECT(ADDRESS(2,COLUMN()-1)),"V2",A17),DATA!D2:L872,7,FALSE)),0,VLOOKUP(CONCATENATE(INDIRECT(ADDRESS(2,COLUMN()-1)),"V2",A17),DATA!D2:L872,7,FALSE))</f>
        <v>0</v>
      </c>
      <c r="DW17" s="11">
        <f>IF(ISERROR(VLOOKUP(CONCATENATE(INDIRECT(ADDRESS(2,COLUMN()-2)),"V2",A17),DATA!D2:L872,8,FALSE)),0,VLOOKUP(CONCATENATE(INDIRECT(ADDRESS(2,COLUMN()-2)),"V2",A17),DATA!D2:L872,8,FALSE))</f>
        <v>0</v>
      </c>
      <c r="DX17" s="62">
        <f>SUM(B17:INDIRECT(ADDRESS(17,127)))</f>
        <v>1547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</row>
    <row r="18" ht="15.75">
      <c r="A18" s="95" t="s">
        <v>87</v>
      </c>
      <c r="B18" s="11">
        <f>IF(ISERROR(VLOOKUP(CONCATENATE(INDIRECT(ADDRESS(2,COLUMN())),"V2",A18),DATA!D2:L872,6,FALSE)),0,VLOOKUP(CONCATENATE(INDIRECT(ADDRESS(2,COLUMN())),"V2",A18),DATA!D2:L872,6,FALSE))</f>
        <v>15</v>
      </c>
      <c r="C18" s="11">
        <f>IF(ISERROR(VLOOKUP(CONCATENATE(INDIRECT(ADDRESS(2,COLUMN()-1)),"V2",A18),DATA!D2:L872,7,FALSE)),0,VLOOKUP(CONCATENATE(INDIRECT(ADDRESS(2,COLUMN()-1)),"V2",A18),DATA!D2:L872,7,FALSE))</f>
        <v>0</v>
      </c>
      <c r="D18" s="11">
        <f>IF(ISERROR(VLOOKUP(CONCATENATE(INDIRECT(ADDRESS(2,COLUMN()-2)),"V2",A18),DATA!D2:L872,8,FALSE)),0,VLOOKUP(CONCATENATE(INDIRECT(ADDRESS(2,COLUMN()-2)),"V2",A18),DATA!D2:L872,8,FALSE))</f>
        <v>0</v>
      </c>
      <c r="E18" s="11">
        <f>IF(ISERROR(VLOOKUP(CONCATENATE(INDIRECT(ADDRESS(2,COLUMN())),"V2",A18),DATA!D2:L872,6,FALSE)),0,VLOOKUP(CONCATENATE(INDIRECT(ADDRESS(2,COLUMN())),"V2",A18),DATA!D2:L872,6,FALSE))</f>
        <v>2</v>
      </c>
      <c r="F18" s="11">
        <f>IF(ISERROR(VLOOKUP(CONCATENATE(INDIRECT(ADDRESS(2,COLUMN()-1)),"V2",A18),DATA!D2:L872,7,FALSE)),0,VLOOKUP(CONCATENATE(INDIRECT(ADDRESS(2,COLUMN()-1)),"V2",A18),DATA!D2:L872,7,FALSE))</f>
        <v>0</v>
      </c>
      <c r="G18" s="11">
        <f>IF(ISERROR(VLOOKUP(CONCATENATE(INDIRECT(ADDRESS(2,COLUMN()-2)),"V2",A18),DATA!D2:L872,8,FALSE)),0,VLOOKUP(CONCATENATE(INDIRECT(ADDRESS(2,COLUMN()-2)),"V2",A18),DATA!D2:L872,8,FALSE))</f>
        <v>0</v>
      </c>
      <c r="H18" s="11">
        <f>IF(ISERROR(VLOOKUP(CONCATENATE(INDIRECT(ADDRESS(2,COLUMN())),"V2",A18),DATA!D2:L872,6,FALSE)),0,VLOOKUP(CONCATENATE(INDIRECT(ADDRESS(2,COLUMN())),"V2",A18),DATA!D2:L872,6,FALSE))</f>
        <v>0</v>
      </c>
      <c r="I18" s="11">
        <f>IF(ISERROR(VLOOKUP(CONCATENATE(INDIRECT(ADDRESS(2,COLUMN()-1)),"V2",A18),DATA!D2:L872,7,FALSE)),0,VLOOKUP(CONCATENATE(INDIRECT(ADDRESS(2,COLUMN()-1)),"V2",A18),DATA!D2:L872,7,FALSE))</f>
        <v>0</v>
      </c>
      <c r="J18" s="11">
        <f>IF(ISERROR(VLOOKUP(CONCATENATE(INDIRECT(ADDRESS(2,COLUMN()-2)),"V2",A18),DATA!D2:L872,8,FALSE)),0,VLOOKUP(CONCATENATE(INDIRECT(ADDRESS(2,COLUMN()-2)),"V2",A18),DATA!D2:L872,8,FALSE))</f>
        <v>0</v>
      </c>
      <c r="K18" s="11">
        <f>IF(ISERROR(VLOOKUP(CONCATENATE(INDIRECT(ADDRESS(2,COLUMN())),"V2",A18),DATA!D2:L872,6,FALSE)),0,VLOOKUP(CONCATENATE(INDIRECT(ADDRESS(2,COLUMN())),"V2",A18),DATA!D2:L872,6,FALSE))</f>
        <v>0</v>
      </c>
      <c r="L18" s="11">
        <f>IF(ISERROR(VLOOKUP(CONCATENATE(INDIRECT(ADDRESS(2,COLUMN()-1)),"V2",A18),DATA!D2:L872,7,FALSE)),0,VLOOKUP(CONCATENATE(INDIRECT(ADDRESS(2,COLUMN()-1)),"V2",A18),DATA!D2:L872,7,FALSE))</f>
        <v>0</v>
      </c>
      <c r="M18" s="11">
        <f>IF(ISERROR(VLOOKUP(CONCATENATE(INDIRECT(ADDRESS(2,COLUMN()-2)),"V2",A18),DATA!D2:L872,8,FALSE)),0,VLOOKUP(CONCATENATE(INDIRECT(ADDRESS(2,COLUMN()-2)),"V2",A18),DATA!D2:L872,8,FALSE))</f>
        <v>0</v>
      </c>
      <c r="N18" s="11">
        <f>IF(ISERROR(VLOOKUP(CONCATENATE(INDIRECT(ADDRESS(2,COLUMN())),"V2",A18),DATA!D2:L872,6,FALSE)),0,VLOOKUP(CONCATENATE(INDIRECT(ADDRESS(2,COLUMN())),"V2",A18),DATA!D2:L872,6,FALSE))</f>
        <v>4</v>
      </c>
      <c r="O18" s="11">
        <f>IF(ISERROR(VLOOKUP(CONCATENATE(INDIRECT(ADDRESS(2,COLUMN()-1)),"V2",A18),DATA!D2:L872,7,FALSE)),0,VLOOKUP(CONCATENATE(INDIRECT(ADDRESS(2,COLUMN()-1)),"V2",A18),DATA!D2:L872,7,FALSE))</f>
        <v>0</v>
      </c>
      <c r="P18" s="11">
        <f>IF(ISERROR(VLOOKUP(CONCATENATE(INDIRECT(ADDRESS(2,COLUMN()-2)),"V2",A18),DATA!D2:L872,8,FALSE)),0,VLOOKUP(CONCATENATE(INDIRECT(ADDRESS(2,COLUMN()-2)),"V2",A18),DATA!D2:L872,8,FALSE))</f>
        <v>0</v>
      </c>
      <c r="Q18" s="11">
        <f>IF(ISERROR(VLOOKUP(CONCATENATE(INDIRECT(ADDRESS(2,COLUMN())),"V2",A18),DATA!D2:L872,6,FALSE)),0,VLOOKUP(CONCATENATE(INDIRECT(ADDRESS(2,COLUMN())),"V2",A18),DATA!D2:L872,6,FALSE))</f>
        <v>1</v>
      </c>
      <c r="R18" s="11">
        <f>IF(ISERROR(VLOOKUP(CONCATENATE(INDIRECT(ADDRESS(2,COLUMN()-1)),"V2",A18),DATA!D2:L872,7,FALSE)),0,VLOOKUP(CONCATENATE(INDIRECT(ADDRESS(2,COLUMN()-1)),"V2",A18),DATA!D2:L872,7,FALSE))</f>
        <v>0</v>
      </c>
      <c r="S18" s="11">
        <f>IF(ISERROR(VLOOKUP(CONCATENATE(INDIRECT(ADDRESS(2,COLUMN()-2)),"V2",A18),DATA!D2:L872,8,FALSE)),0,VLOOKUP(CONCATENATE(INDIRECT(ADDRESS(2,COLUMN()-2)),"V2",A18),DATA!D2:L872,8,FALSE))</f>
        <v>0</v>
      </c>
      <c r="T18" s="11">
        <f>IF(ISERROR(VLOOKUP(CONCATENATE(INDIRECT(ADDRESS(2,COLUMN())),"V2",A18),DATA!D2:L872,6,FALSE)),0,VLOOKUP(CONCATENATE(INDIRECT(ADDRESS(2,COLUMN())),"V2",A18),DATA!D2:L872,6,FALSE))</f>
        <v>1</v>
      </c>
      <c r="U18" s="11">
        <f>IF(ISERROR(VLOOKUP(CONCATENATE(INDIRECT(ADDRESS(2,COLUMN()-1)),"V2",A18),DATA!D2:L872,7,FALSE)),0,VLOOKUP(CONCATENATE(INDIRECT(ADDRESS(2,COLUMN()-1)),"V2",A18),DATA!D2:L872,7,FALSE))</f>
        <v>0</v>
      </c>
      <c r="V18" s="11">
        <f>IF(ISERROR(VLOOKUP(CONCATENATE(INDIRECT(ADDRESS(2,COLUMN()-2)),"V2",A18),DATA!D2:L872,8,FALSE)),0,VLOOKUP(CONCATENATE(INDIRECT(ADDRESS(2,COLUMN()-2)),"V2",A18),DATA!D2:L872,8,FALSE))</f>
        <v>0</v>
      </c>
      <c r="W18" s="11">
        <f>IF(ISERROR(VLOOKUP(CONCATENATE(INDIRECT(ADDRESS(2,COLUMN())),"V2",A18),DATA!D2:L872,6,FALSE)),0,VLOOKUP(CONCATENATE(INDIRECT(ADDRESS(2,COLUMN())),"V2",A18),DATA!D2:L872,6,FALSE))</f>
        <v>3</v>
      </c>
      <c r="X18" s="11">
        <f>IF(ISERROR(VLOOKUP(CONCATENATE(INDIRECT(ADDRESS(2,COLUMN()-1)),"V2",A18),DATA!D2:L872,7,FALSE)),0,VLOOKUP(CONCATENATE(INDIRECT(ADDRESS(2,COLUMN()-1)),"V2",A18),DATA!D2:L872,7,FALSE))</f>
        <v>0</v>
      </c>
      <c r="Y18" s="11">
        <f>IF(ISERROR(VLOOKUP(CONCATENATE(INDIRECT(ADDRESS(2,COLUMN()-2)),"V2",A18),DATA!D2:L872,8,FALSE)),0,VLOOKUP(CONCATENATE(INDIRECT(ADDRESS(2,COLUMN()-2)),"V2",A18),DATA!D2:L872,8,FALSE))</f>
        <v>0</v>
      </c>
      <c r="Z18" s="11">
        <f>IF(ISERROR(VLOOKUP(CONCATENATE(INDIRECT(ADDRESS(2,COLUMN())),"V2",A18),DATA!D2:L872,6,FALSE)),0,VLOOKUP(CONCATENATE(INDIRECT(ADDRESS(2,COLUMN())),"V2",A18),DATA!D2:L872,6,FALSE))</f>
        <v>3</v>
      </c>
      <c r="AA18" s="11">
        <f>IF(ISERROR(VLOOKUP(CONCATENATE(INDIRECT(ADDRESS(2,COLUMN()-1)),"V2",A18),DATA!D2:L872,7,FALSE)),0,VLOOKUP(CONCATENATE(INDIRECT(ADDRESS(2,COLUMN()-1)),"V2",A18),DATA!D2:L872,7,FALSE))</f>
        <v>0</v>
      </c>
      <c r="AB18" s="11">
        <f>IF(ISERROR(VLOOKUP(CONCATENATE(INDIRECT(ADDRESS(2,COLUMN()-2)),"V2",A18),DATA!D2:L872,8,FALSE)),0,VLOOKUP(CONCATENATE(INDIRECT(ADDRESS(2,COLUMN()-2)),"V2",A18),DATA!D2:L872,8,FALSE))</f>
        <v>0</v>
      </c>
      <c r="AC18" s="11">
        <f>IF(ISERROR(VLOOKUP(CONCATENATE(INDIRECT(ADDRESS(2,COLUMN())),"V2",A18),DATA!D2:L872,6,FALSE)),0,VLOOKUP(CONCATENATE(INDIRECT(ADDRESS(2,COLUMN())),"V2",A18),DATA!D2:L872,6,FALSE))</f>
        <v>3</v>
      </c>
      <c r="AD18" s="11">
        <f>IF(ISERROR(VLOOKUP(CONCATENATE(INDIRECT(ADDRESS(2,COLUMN()-1)),"V2",A18),DATA!D2:L872,7,FALSE)),0,VLOOKUP(CONCATENATE(INDIRECT(ADDRESS(2,COLUMN()-1)),"V2",A18),DATA!D2:L872,7,FALSE))</f>
        <v>0</v>
      </c>
      <c r="AE18" s="11">
        <f>IF(ISERROR(VLOOKUP(CONCATENATE(INDIRECT(ADDRESS(2,COLUMN()-2)),"V2",A18),DATA!D2:L872,8,FALSE)),0,VLOOKUP(CONCATENATE(INDIRECT(ADDRESS(2,COLUMN()-2)),"V2",A18),DATA!D2:L872,8,FALSE))</f>
        <v>0</v>
      </c>
      <c r="AF18" s="11">
        <f>IF(ISERROR(VLOOKUP(CONCATENATE(INDIRECT(ADDRESS(2,COLUMN())),"V2",A18),DATA!D2:L872,6,FALSE)),0,VLOOKUP(CONCATENATE(INDIRECT(ADDRESS(2,COLUMN())),"V2",A18),DATA!D2:L872,6,FALSE))</f>
        <v>5</v>
      </c>
      <c r="AG18" s="11">
        <f>IF(ISERROR(VLOOKUP(CONCATENATE(INDIRECT(ADDRESS(2,COLUMN()-1)),"V2",A18),DATA!D2:L872,7,FALSE)),0,VLOOKUP(CONCATENATE(INDIRECT(ADDRESS(2,COLUMN()-1)),"V2",A18),DATA!D2:L872,7,FALSE))</f>
        <v>0</v>
      </c>
      <c r="AH18" s="11">
        <f>IF(ISERROR(VLOOKUP(CONCATENATE(INDIRECT(ADDRESS(2,COLUMN()-2)),"V2",A18),DATA!D2:L872,8,FALSE)),0,VLOOKUP(CONCATENATE(INDIRECT(ADDRESS(2,COLUMN()-2)),"V2",A18),DATA!D2:L872,8,FALSE))</f>
        <v>0</v>
      </c>
      <c r="AI18" s="11">
        <f>IF(ISERROR(VLOOKUP(CONCATENATE(INDIRECT(ADDRESS(2,COLUMN())),"V2",A18),DATA!D2:L872,6,FALSE)),0,VLOOKUP(CONCATENATE(INDIRECT(ADDRESS(2,COLUMN())),"V2",A18),DATA!D2:L872,6,FALSE))</f>
        <v>0</v>
      </c>
      <c r="AJ18" s="11">
        <f>IF(ISERROR(VLOOKUP(CONCATENATE(INDIRECT(ADDRESS(2,COLUMN()-1)),"V2",A18),DATA!D2:L872,7,FALSE)),0,VLOOKUP(CONCATENATE(INDIRECT(ADDRESS(2,COLUMN()-1)),"V2",A18),DATA!D2:L872,7,FALSE))</f>
        <v>0</v>
      </c>
      <c r="AK18" s="11">
        <f>IF(ISERROR(VLOOKUP(CONCATENATE(INDIRECT(ADDRESS(2,COLUMN()-2)),"V2",A18),DATA!D2:L872,8,FALSE)),0,VLOOKUP(CONCATENATE(INDIRECT(ADDRESS(2,COLUMN()-2)),"V2",A18),DATA!D2:L872,8,FALSE))</f>
        <v>0</v>
      </c>
      <c r="AL18" s="11">
        <f>IF(ISERROR(VLOOKUP(CONCATENATE(INDIRECT(ADDRESS(2,COLUMN())),"V2",A18),DATA!D2:L872,6,FALSE)),0,VLOOKUP(CONCATENATE(INDIRECT(ADDRESS(2,COLUMN())),"V2",A18),DATA!D2:L872,6,FALSE))</f>
        <v>3</v>
      </c>
      <c r="AM18" s="11">
        <f>IF(ISERROR(VLOOKUP(CONCATENATE(INDIRECT(ADDRESS(2,COLUMN()-1)),"V2",A18),DATA!D2:L872,7,FALSE)),0,VLOOKUP(CONCATENATE(INDIRECT(ADDRESS(2,COLUMN()-1)),"V2",A18),DATA!D2:L872,7,FALSE))</f>
        <v>0</v>
      </c>
      <c r="AN18" s="11">
        <f>IF(ISERROR(VLOOKUP(CONCATENATE(INDIRECT(ADDRESS(2,COLUMN()-2)),"V2",A18),DATA!D2:L872,8,FALSE)),0,VLOOKUP(CONCATENATE(INDIRECT(ADDRESS(2,COLUMN()-2)),"V2",A18),DATA!D2:L872,8,FALSE))</f>
        <v>0</v>
      </c>
      <c r="AO18" s="11">
        <f>IF(ISERROR(VLOOKUP(CONCATENATE(INDIRECT(ADDRESS(2,COLUMN())),"V2",A18),DATA!D2:L872,6,FALSE)),0,VLOOKUP(CONCATENATE(INDIRECT(ADDRESS(2,COLUMN())),"V2",A18),DATA!D2:L872,6,FALSE))</f>
        <v>1</v>
      </c>
      <c r="AP18" s="11">
        <f>IF(ISERROR(VLOOKUP(CONCATENATE(INDIRECT(ADDRESS(2,COLUMN()-1)),"V2",A18),DATA!D2:L872,7,FALSE)),0,VLOOKUP(CONCATENATE(INDIRECT(ADDRESS(2,COLUMN()-1)),"V2",A18),DATA!D2:L872,7,FALSE))</f>
        <v>0</v>
      </c>
      <c r="AQ18" s="11">
        <f>IF(ISERROR(VLOOKUP(CONCATENATE(INDIRECT(ADDRESS(2,COLUMN()-2)),"V2",A18),DATA!D2:L872,8,FALSE)),0,VLOOKUP(CONCATENATE(INDIRECT(ADDRESS(2,COLUMN()-2)),"V2",A18),DATA!D2:L872,8,FALSE))</f>
        <v>0</v>
      </c>
      <c r="AR18" s="11">
        <f>IF(ISERROR(VLOOKUP(CONCATENATE(INDIRECT(ADDRESS(2,COLUMN())),"V2",A18),DATA!D2:L872,6,FALSE)),0,VLOOKUP(CONCATENATE(INDIRECT(ADDRESS(2,COLUMN())),"V2",A18),DATA!D2:L872,6,FALSE))</f>
        <v>0</v>
      </c>
      <c r="AS18" s="11">
        <f>IF(ISERROR(VLOOKUP(CONCATENATE(INDIRECT(ADDRESS(2,COLUMN()-1)),"V2",A18),DATA!D2:L872,7,FALSE)),0,VLOOKUP(CONCATENATE(INDIRECT(ADDRESS(2,COLUMN()-1)),"V2",A18),DATA!D2:L872,7,FALSE))</f>
        <v>0</v>
      </c>
      <c r="AT18" s="11">
        <f>IF(ISERROR(VLOOKUP(CONCATENATE(INDIRECT(ADDRESS(2,COLUMN()-2)),"V2",A18),DATA!D2:L872,8,FALSE)),0,VLOOKUP(CONCATENATE(INDIRECT(ADDRESS(2,COLUMN()-2)),"V2",A18),DATA!D2:L872,8,FALSE))</f>
        <v>0</v>
      </c>
      <c r="AU18" s="11">
        <f>IF(ISERROR(VLOOKUP(CONCATENATE(INDIRECT(ADDRESS(2,COLUMN())),"V2",A18),DATA!D2:L872,6,FALSE)),0,VLOOKUP(CONCATENATE(INDIRECT(ADDRESS(2,COLUMN())),"V2",A18),DATA!D2:L872,6,FALSE))</f>
        <v>0</v>
      </c>
      <c r="AV18" s="11">
        <f>IF(ISERROR(VLOOKUP(CONCATENATE(INDIRECT(ADDRESS(2,COLUMN()-1)),"V2",A18),DATA!D2:L872,7,FALSE)),0,VLOOKUP(CONCATENATE(INDIRECT(ADDRESS(2,COLUMN()-1)),"V2",A18),DATA!D2:L872,7,FALSE))</f>
        <v>0</v>
      </c>
      <c r="AW18" s="11">
        <f>IF(ISERROR(VLOOKUP(CONCATENATE(INDIRECT(ADDRESS(2,COLUMN()-2)),"V2",A18),DATA!D2:L872,8,FALSE)),0,VLOOKUP(CONCATENATE(INDIRECT(ADDRESS(2,COLUMN()-2)),"V2",A18),DATA!D2:L872,8,FALSE))</f>
        <v>0</v>
      </c>
      <c r="AX18" s="11">
        <f>IF(ISERROR(VLOOKUP(CONCATENATE(INDIRECT(ADDRESS(2,COLUMN())),"V2",A18),DATA!D2:L872,6,FALSE)),0,VLOOKUP(CONCATENATE(INDIRECT(ADDRESS(2,COLUMN())),"V2",A18),DATA!D2:L872,6,FALSE))</f>
        <v>0</v>
      </c>
      <c r="AY18" s="11">
        <f>IF(ISERROR(VLOOKUP(CONCATENATE(INDIRECT(ADDRESS(2,COLUMN()-1)),"V2",A18),DATA!D2:L872,7,FALSE)),0,VLOOKUP(CONCATENATE(INDIRECT(ADDRESS(2,COLUMN()-1)),"V2",A18),DATA!D2:L872,7,FALSE))</f>
        <v>0</v>
      </c>
      <c r="AZ18" s="11">
        <f>IF(ISERROR(VLOOKUP(CONCATENATE(INDIRECT(ADDRESS(2,COLUMN()-2)),"V2",A18),DATA!D2:L872,8,FALSE)),0,VLOOKUP(CONCATENATE(INDIRECT(ADDRESS(2,COLUMN()-2)),"V2",A18),DATA!D2:L872,8,FALSE))</f>
        <v>0</v>
      </c>
      <c r="BA18" s="11">
        <f>IF(ISERROR(VLOOKUP(CONCATENATE(INDIRECT(ADDRESS(2,COLUMN())),"V2",A18),DATA!D2:L872,6,FALSE)),0,VLOOKUP(CONCATENATE(INDIRECT(ADDRESS(2,COLUMN())),"V2",A18),DATA!D2:L872,6,FALSE))</f>
        <v>2</v>
      </c>
      <c r="BB18" s="11">
        <f>IF(ISERROR(VLOOKUP(CONCATENATE(INDIRECT(ADDRESS(2,COLUMN()-1)),"V2",A18),DATA!D2:L872,7,FALSE)),0,VLOOKUP(CONCATENATE(INDIRECT(ADDRESS(2,COLUMN()-1)),"V2",A18),DATA!D2:L872,7,FALSE))</f>
        <v>0</v>
      </c>
      <c r="BC18" s="11">
        <f>IF(ISERROR(VLOOKUP(CONCATENATE(INDIRECT(ADDRESS(2,COLUMN()-2)),"V2",A18),DATA!D2:L872,8,FALSE)),0,VLOOKUP(CONCATENATE(INDIRECT(ADDRESS(2,COLUMN()-2)),"V2",A18),DATA!D2:L872,8,FALSE))</f>
        <v>0</v>
      </c>
      <c r="BD18" s="11">
        <f>IF(ISERROR(VLOOKUP(CONCATENATE(INDIRECT(ADDRESS(2,COLUMN())),"V2",A18),DATA!D2:L872,6,FALSE)),0,VLOOKUP(CONCATENATE(INDIRECT(ADDRESS(2,COLUMN())),"V2",A18),DATA!D2:L872,6,FALSE))</f>
        <v>0</v>
      </c>
      <c r="BE18" s="11">
        <f>IF(ISERROR(VLOOKUP(CONCATENATE(INDIRECT(ADDRESS(2,COLUMN()-1)),"V2",A18),DATA!D2:L872,7,FALSE)),0,VLOOKUP(CONCATENATE(INDIRECT(ADDRESS(2,COLUMN()-1)),"V2",A18),DATA!D2:L872,7,FALSE))</f>
        <v>0</v>
      </c>
      <c r="BF18" s="11">
        <f>IF(ISERROR(VLOOKUP(CONCATENATE(INDIRECT(ADDRESS(2,COLUMN()-2)),"V2",A18),DATA!D2:L872,8,FALSE)),0,VLOOKUP(CONCATENATE(INDIRECT(ADDRESS(2,COLUMN()-2)),"V2",A18),DATA!D2:L872,8,FALSE))</f>
        <v>0</v>
      </c>
      <c r="BG18" s="11">
        <f>IF(ISERROR(VLOOKUP(CONCATENATE(INDIRECT(ADDRESS(2,COLUMN())),"V2",A18),DATA!D2:L872,6,FALSE)),0,VLOOKUP(CONCATENATE(INDIRECT(ADDRESS(2,COLUMN())),"V2",A18),DATA!D2:L872,6,FALSE))</f>
        <v>2</v>
      </c>
      <c r="BH18" s="11">
        <f>IF(ISERROR(VLOOKUP(CONCATENATE(INDIRECT(ADDRESS(2,COLUMN()-1)),"V2",A18),DATA!D2:L872,7,FALSE)),0,VLOOKUP(CONCATENATE(INDIRECT(ADDRESS(2,COLUMN()-1)),"V2",A18),DATA!D2:L872,7,FALSE))</f>
        <v>0</v>
      </c>
      <c r="BI18" s="11">
        <f>IF(ISERROR(VLOOKUP(CONCATENATE(INDIRECT(ADDRESS(2,COLUMN()-2)),"V2",A18),DATA!D2:L872,8,FALSE)),0,VLOOKUP(CONCATENATE(INDIRECT(ADDRESS(2,COLUMN()-2)),"V2",A18),DATA!D2:L872,8,FALSE))</f>
        <v>0</v>
      </c>
      <c r="BJ18" s="11">
        <f>IF(ISERROR(VLOOKUP(CONCATENATE(INDIRECT(ADDRESS(2,COLUMN())),"V2",A18),DATA!D2:L872,6,FALSE)),0,VLOOKUP(CONCATENATE(INDIRECT(ADDRESS(2,COLUMN())),"V2",A18),DATA!D2:L872,6,FALSE))</f>
        <v>2</v>
      </c>
      <c r="BK18" s="11">
        <f>IF(ISERROR(VLOOKUP(CONCATENATE(INDIRECT(ADDRESS(2,COLUMN()-1)),"V2",A18),DATA!D2:L872,7,FALSE)),0,VLOOKUP(CONCATENATE(INDIRECT(ADDRESS(2,COLUMN()-1)),"V2",A18),DATA!D2:L872,7,FALSE))</f>
        <v>0</v>
      </c>
      <c r="BL18" s="11">
        <f>IF(ISERROR(VLOOKUP(CONCATENATE(INDIRECT(ADDRESS(2,COLUMN()-2)),"V2",A18),DATA!D2:L872,8,FALSE)),0,VLOOKUP(CONCATENATE(INDIRECT(ADDRESS(2,COLUMN()-2)),"V2",A18),DATA!D2:L872,8,FALSE))</f>
        <v>0</v>
      </c>
      <c r="BM18" s="11">
        <f>IF(ISERROR(VLOOKUP(CONCATENATE(INDIRECT(ADDRESS(2,COLUMN())),"V2",A18),DATA!D2:L872,6,FALSE)),0,VLOOKUP(CONCATENATE(INDIRECT(ADDRESS(2,COLUMN())),"V2",A18),DATA!D2:L872,6,FALSE))</f>
        <v>0</v>
      </c>
      <c r="BN18" s="11">
        <f>IF(ISERROR(VLOOKUP(CONCATENATE(INDIRECT(ADDRESS(2,COLUMN()-1)),"V2",A18),DATA!D2:L872,7,FALSE)),0,VLOOKUP(CONCATENATE(INDIRECT(ADDRESS(2,COLUMN()-1)),"V2",A18),DATA!D2:L872,7,FALSE))</f>
        <v>0</v>
      </c>
      <c r="BO18" s="11">
        <f>IF(ISERROR(VLOOKUP(CONCATENATE(INDIRECT(ADDRESS(2,COLUMN()-2)),"V2",A18),DATA!D2:L872,8,FALSE)),0,VLOOKUP(CONCATENATE(INDIRECT(ADDRESS(2,COLUMN()-2)),"V2",A18),DATA!D2:L872,8,FALSE))</f>
        <v>0</v>
      </c>
      <c r="BP18" s="11">
        <f>IF(ISERROR(VLOOKUP(CONCATENATE(INDIRECT(ADDRESS(2,COLUMN())),"V2",A18),DATA!D2:L872,6,FALSE)),0,VLOOKUP(CONCATENATE(INDIRECT(ADDRESS(2,COLUMN())),"V2",A18),DATA!D2:L872,6,FALSE))</f>
        <v>0</v>
      </c>
      <c r="BQ18" s="11">
        <f>IF(ISERROR(VLOOKUP(CONCATENATE(INDIRECT(ADDRESS(2,COLUMN()-1)),"V2",A18),DATA!D2:L872,7,FALSE)),0,VLOOKUP(CONCATENATE(INDIRECT(ADDRESS(2,COLUMN()-1)),"V2",A18),DATA!D2:L872,7,FALSE))</f>
        <v>0</v>
      </c>
      <c r="BR18" s="11">
        <f>IF(ISERROR(VLOOKUP(CONCATENATE(INDIRECT(ADDRESS(2,COLUMN()-2)),"V2",A18),DATA!D2:L872,8,FALSE)),0,VLOOKUP(CONCATENATE(INDIRECT(ADDRESS(2,COLUMN()-2)),"V2",A18),DATA!D2:L872,8,FALSE))</f>
        <v>0</v>
      </c>
      <c r="BS18" s="11">
        <f>IF(ISERROR(VLOOKUP(CONCATENATE(INDIRECT(ADDRESS(2,COLUMN())),"V2",A18),DATA!D2:L872,6,FALSE)),0,VLOOKUP(CONCATENATE(INDIRECT(ADDRESS(2,COLUMN())),"V2",A18),DATA!D2:L872,6,FALSE))</f>
        <v>1</v>
      </c>
      <c r="BT18" s="11">
        <f>IF(ISERROR(VLOOKUP(CONCATENATE(INDIRECT(ADDRESS(2,COLUMN()-1)),"V2",A18),DATA!D2:L872,7,FALSE)),0,VLOOKUP(CONCATENATE(INDIRECT(ADDRESS(2,COLUMN()-1)),"V2",A18),DATA!D2:L872,7,FALSE))</f>
        <v>0</v>
      </c>
      <c r="BU18" s="11">
        <f>IF(ISERROR(VLOOKUP(CONCATENATE(INDIRECT(ADDRESS(2,COLUMN()-2)),"V2",A18),DATA!D2:L872,8,FALSE)),0,VLOOKUP(CONCATENATE(INDIRECT(ADDRESS(2,COLUMN()-2)),"V2",A18),DATA!D2:L872,8,FALSE))</f>
        <v>0</v>
      </c>
      <c r="BV18" s="11">
        <f>IF(ISERROR(VLOOKUP(CONCATENATE(INDIRECT(ADDRESS(2,COLUMN())),"V2",A18),DATA!D2:L872,6,FALSE)),0,VLOOKUP(CONCATENATE(INDIRECT(ADDRESS(2,COLUMN())),"V2",A18),DATA!D2:L872,6,FALSE))</f>
        <v>0</v>
      </c>
      <c r="BW18" s="11">
        <f>IF(ISERROR(VLOOKUP(CONCATENATE(INDIRECT(ADDRESS(2,COLUMN()-1)),"V2",A18),DATA!D2:L872,7,FALSE)),0,VLOOKUP(CONCATENATE(INDIRECT(ADDRESS(2,COLUMN()-1)),"V2",A18),DATA!D2:L872,7,FALSE))</f>
        <v>0</v>
      </c>
      <c r="BX18" s="11">
        <f>IF(ISERROR(VLOOKUP(CONCATENATE(INDIRECT(ADDRESS(2,COLUMN()-2)),"V2",A18),DATA!D2:L872,8,FALSE)),0,VLOOKUP(CONCATENATE(INDIRECT(ADDRESS(2,COLUMN()-2)),"V2",A18),DATA!D2:L872,8,FALSE))</f>
        <v>0</v>
      </c>
      <c r="BY18" s="11">
        <f>IF(ISERROR(VLOOKUP(CONCATENATE(INDIRECT(ADDRESS(2,COLUMN())),"V2",A18),DATA!D2:L872,6,FALSE)),0,VLOOKUP(CONCATENATE(INDIRECT(ADDRESS(2,COLUMN())),"V2",A18),DATA!D2:L872,6,FALSE))</f>
        <v>2</v>
      </c>
      <c r="BZ18" s="11">
        <f>IF(ISERROR(VLOOKUP(CONCATENATE(INDIRECT(ADDRESS(2,COLUMN()-1)),"V2",A18),DATA!D2:L872,7,FALSE)),0,VLOOKUP(CONCATENATE(INDIRECT(ADDRESS(2,COLUMN()-1)),"V2",A18),DATA!D2:L872,7,FALSE))</f>
        <v>0</v>
      </c>
      <c r="CA18" s="11">
        <f>IF(ISERROR(VLOOKUP(CONCATENATE(INDIRECT(ADDRESS(2,COLUMN()-2)),"V2",A18),DATA!D2:L872,8,FALSE)),0,VLOOKUP(CONCATENATE(INDIRECT(ADDRESS(2,COLUMN()-2)),"V2",A18),DATA!D2:L872,8,FALSE))</f>
        <v>0</v>
      </c>
      <c r="CB18" s="11">
        <f>IF(ISERROR(VLOOKUP(CONCATENATE(INDIRECT(ADDRESS(2,COLUMN())),"V2",A18),DATA!D2:L872,6,FALSE)),0,VLOOKUP(CONCATENATE(INDIRECT(ADDRESS(2,COLUMN())),"V2",A18),DATA!D2:L872,6,FALSE))</f>
        <v>0</v>
      </c>
      <c r="CC18" s="11">
        <f>IF(ISERROR(VLOOKUP(CONCATENATE(INDIRECT(ADDRESS(2,COLUMN()-1)),"V2",A18),DATA!D2:L872,7,FALSE)),0,VLOOKUP(CONCATENATE(INDIRECT(ADDRESS(2,COLUMN()-1)),"V2",A18),DATA!D2:L872,7,FALSE))</f>
        <v>0</v>
      </c>
      <c r="CD18" s="11">
        <f>IF(ISERROR(VLOOKUP(CONCATENATE(INDIRECT(ADDRESS(2,COLUMN()-2)),"V2",A18),DATA!D2:L872,8,FALSE)),0,VLOOKUP(CONCATENATE(INDIRECT(ADDRESS(2,COLUMN()-2)),"V2",A18),DATA!D2:L872,8,FALSE))</f>
        <v>0</v>
      </c>
      <c r="CE18" s="11">
        <f>IF(ISERROR(VLOOKUP(CONCATENATE(INDIRECT(ADDRESS(2,COLUMN())),"V2",A18),DATA!D2:L872,6,FALSE)),0,VLOOKUP(CONCATENATE(INDIRECT(ADDRESS(2,COLUMN())),"V2",A18),DATA!D2:L872,6,FALSE))</f>
        <v>0</v>
      </c>
      <c r="CF18" s="11">
        <f>IF(ISERROR(VLOOKUP(CONCATENATE(INDIRECT(ADDRESS(2,COLUMN()-1)),"V2",A18),DATA!D2:L872,7,FALSE)),0,VLOOKUP(CONCATENATE(INDIRECT(ADDRESS(2,COLUMN()-1)),"V2",A18),DATA!D2:L872,7,FALSE))</f>
        <v>0</v>
      </c>
      <c r="CG18" s="11">
        <f>IF(ISERROR(VLOOKUP(CONCATENATE(INDIRECT(ADDRESS(2,COLUMN()-2)),"V2",A18),DATA!D2:L872,8,FALSE)),0,VLOOKUP(CONCATENATE(INDIRECT(ADDRESS(2,COLUMN()-2)),"V2",A18),DATA!D2:L872,8,FALSE))</f>
        <v>0</v>
      </c>
      <c r="CH18" s="11">
        <f>IF(ISERROR(VLOOKUP(CONCATENATE(INDIRECT(ADDRESS(2,COLUMN())),"V2",A18),DATA!D2:L872,6,FALSE)),0,VLOOKUP(CONCATENATE(INDIRECT(ADDRESS(2,COLUMN())),"V2",A18),DATA!D2:L872,6,FALSE))</f>
        <v>0</v>
      </c>
      <c r="CI18" s="11">
        <f>IF(ISERROR(VLOOKUP(CONCATENATE(INDIRECT(ADDRESS(2,COLUMN()-1)),"V2",A18),DATA!D2:L872,7,FALSE)),0,VLOOKUP(CONCATENATE(INDIRECT(ADDRESS(2,COLUMN()-1)),"V2",A18),DATA!D2:L872,7,FALSE))</f>
        <v>0</v>
      </c>
      <c r="CJ18" s="11">
        <f>IF(ISERROR(VLOOKUP(CONCATENATE(INDIRECT(ADDRESS(2,COLUMN()-2)),"V2",A18),DATA!D2:L872,8,FALSE)),0,VLOOKUP(CONCATENATE(INDIRECT(ADDRESS(2,COLUMN()-2)),"V2",A18),DATA!D2:L872,8,FALSE))</f>
        <v>0</v>
      </c>
      <c r="CK18" s="11">
        <f>IF(ISERROR(VLOOKUP(CONCATENATE(INDIRECT(ADDRESS(2,COLUMN())),"V2",A18),DATA!D2:L872,6,FALSE)),0,VLOOKUP(CONCATENATE(INDIRECT(ADDRESS(2,COLUMN())),"V2",A18),DATA!D2:L872,6,FALSE))</f>
        <v>0</v>
      </c>
      <c r="CL18" s="11">
        <f>IF(ISERROR(VLOOKUP(CONCATENATE(INDIRECT(ADDRESS(2,COLUMN()-1)),"V2",A18),DATA!D2:L872,7,FALSE)),0,VLOOKUP(CONCATENATE(INDIRECT(ADDRESS(2,COLUMN()-1)),"V2",A18),DATA!D2:L872,7,FALSE))</f>
        <v>0</v>
      </c>
      <c r="CM18" s="11">
        <f>IF(ISERROR(VLOOKUP(CONCATENATE(INDIRECT(ADDRESS(2,COLUMN()-2)),"V2",A18),DATA!D2:L872,8,FALSE)),0,VLOOKUP(CONCATENATE(INDIRECT(ADDRESS(2,COLUMN()-2)),"V2",A18),DATA!D2:L872,8,FALSE))</f>
        <v>0</v>
      </c>
      <c r="CN18" s="11">
        <f>IF(ISERROR(VLOOKUP(CONCATENATE(INDIRECT(ADDRESS(2,COLUMN())),"V2",A18),DATA!D2:L872,6,FALSE)),0,VLOOKUP(CONCATENATE(INDIRECT(ADDRESS(2,COLUMN())),"V2",A18),DATA!D2:L872,6,FALSE))</f>
        <v>0</v>
      </c>
      <c r="CO18" s="11">
        <f>IF(ISERROR(VLOOKUP(CONCATENATE(INDIRECT(ADDRESS(2,COLUMN()-1)),"V2",A18),DATA!D2:L872,7,FALSE)),0,VLOOKUP(CONCATENATE(INDIRECT(ADDRESS(2,COLUMN()-1)),"V2",A18),DATA!D2:L872,7,FALSE))</f>
        <v>0</v>
      </c>
      <c r="CP18" s="11">
        <f>IF(ISERROR(VLOOKUP(CONCATENATE(INDIRECT(ADDRESS(2,COLUMN()-2)),"V2",A18),DATA!D2:L872,8,FALSE)),0,VLOOKUP(CONCATENATE(INDIRECT(ADDRESS(2,COLUMN()-2)),"V2",A18),DATA!D2:L872,8,FALSE))</f>
        <v>0</v>
      </c>
      <c r="CQ18" s="11">
        <f>IF(ISERROR(VLOOKUP(CONCATENATE(INDIRECT(ADDRESS(2,COLUMN())),"V2",A18),DATA!D2:L872,6,FALSE)),0,VLOOKUP(CONCATENATE(INDIRECT(ADDRESS(2,COLUMN())),"V2",A18),DATA!D2:L872,6,FALSE))</f>
        <v>0</v>
      </c>
      <c r="CR18" s="11">
        <f>IF(ISERROR(VLOOKUP(CONCATENATE(INDIRECT(ADDRESS(2,COLUMN()-1)),"V2",A18),DATA!D2:L872,7,FALSE)),0,VLOOKUP(CONCATENATE(INDIRECT(ADDRESS(2,COLUMN()-1)),"V2",A18),DATA!D2:L872,7,FALSE))</f>
        <v>0</v>
      </c>
      <c r="CS18" s="11">
        <f>IF(ISERROR(VLOOKUP(CONCATENATE(INDIRECT(ADDRESS(2,COLUMN()-2)),"V2",A18),DATA!D2:L872,8,FALSE)),0,VLOOKUP(CONCATENATE(INDIRECT(ADDRESS(2,COLUMN()-2)),"V2",A18),DATA!D2:L872,8,FALSE))</f>
        <v>0</v>
      </c>
      <c r="CT18" s="11">
        <f>IF(ISERROR(VLOOKUP(CONCATENATE(INDIRECT(ADDRESS(2,COLUMN())),"V2",A18),DATA!D2:L872,6,FALSE)),0,VLOOKUP(CONCATENATE(INDIRECT(ADDRESS(2,COLUMN())),"V2",A18),DATA!D2:L872,6,FALSE))</f>
        <v>0</v>
      </c>
      <c r="CU18" s="11">
        <f>IF(ISERROR(VLOOKUP(CONCATENATE(INDIRECT(ADDRESS(2,COLUMN()-1)),"V2",A18),DATA!D2:L872,7,FALSE)),0,VLOOKUP(CONCATENATE(INDIRECT(ADDRESS(2,COLUMN()-1)),"V2",A18),DATA!D2:L872,7,FALSE))</f>
        <v>0</v>
      </c>
      <c r="CV18" s="11">
        <f>IF(ISERROR(VLOOKUP(CONCATENATE(INDIRECT(ADDRESS(2,COLUMN()-2)),"V2",A18),DATA!D2:L872,8,FALSE)),0,VLOOKUP(CONCATENATE(INDIRECT(ADDRESS(2,COLUMN()-2)),"V2",A18),DATA!D2:L872,8,FALSE))</f>
        <v>0</v>
      </c>
      <c r="CW18" s="11">
        <f>IF(ISERROR(VLOOKUP(CONCATENATE(INDIRECT(ADDRESS(2,COLUMN())),"V2",A18),DATA!D2:L872,6,FALSE)),0,VLOOKUP(CONCATENATE(INDIRECT(ADDRESS(2,COLUMN())),"V2",A18),DATA!D2:L872,6,FALSE))</f>
        <v>0</v>
      </c>
      <c r="CX18" s="11">
        <f>IF(ISERROR(VLOOKUP(CONCATENATE(INDIRECT(ADDRESS(2,COLUMN()-1)),"V2",A18),DATA!D2:L872,7,FALSE)),0,VLOOKUP(CONCATENATE(INDIRECT(ADDRESS(2,COLUMN()-1)),"V2",A18),DATA!D2:L872,7,FALSE))</f>
        <v>0</v>
      </c>
      <c r="CY18" s="11">
        <f>IF(ISERROR(VLOOKUP(CONCATENATE(INDIRECT(ADDRESS(2,COLUMN()-2)),"V2",A18),DATA!D2:L872,8,FALSE)),0,VLOOKUP(CONCATENATE(INDIRECT(ADDRESS(2,COLUMN()-2)),"V2",A18),DATA!D2:L872,8,FALSE))</f>
        <v>0</v>
      </c>
      <c r="CZ18" s="11">
        <f>IF(ISERROR(VLOOKUP(CONCATENATE(INDIRECT(ADDRESS(2,COLUMN())),"V2",A18),DATA!D2:L872,6,FALSE)),0,VLOOKUP(CONCATENATE(INDIRECT(ADDRESS(2,COLUMN())),"V2",A18),DATA!D2:L872,6,FALSE))</f>
        <v>0</v>
      </c>
      <c r="DA18" s="11">
        <f>IF(ISERROR(VLOOKUP(CONCATENATE(INDIRECT(ADDRESS(2,COLUMN()-1)),"V2",A18),DATA!D2:L872,7,FALSE)),0,VLOOKUP(CONCATENATE(INDIRECT(ADDRESS(2,COLUMN()-1)),"V2",A18),DATA!D2:L872,7,FALSE))</f>
        <v>0</v>
      </c>
      <c r="DB18" s="11">
        <f>IF(ISERROR(VLOOKUP(CONCATENATE(INDIRECT(ADDRESS(2,COLUMN()-2)),"V2",A18),DATA!D2:L872,8,FALSE)),0,VLOOKUP(CONCATENATE(INDIRECT(ADDRESS(2,COLUMN()-2)),"V2",A18),DATA!D2:L872,8,FALSE))</f>
        <v>0</v>
      </c>
      <c r="DC18" s="11">
        <f>IF(ISERROR(VLOOKUP(CONCATENATE(INDIRECT(ADDRESS(2,COLUMN())),"V2",A18),DATA!D2:L872,6,FALSE)),0,VLOOKUP(CONCATENATE(INDIRECT(ADDRESS(2,COLUMN())),"V2",A18),DATA!D2:L872,6,FALSE))</f>
        <v>0</v>
      </c>
      <c r="DD18" s="11">
        <f>IF(ISERROR(VLOOKUP(CONCATENATE(INDIRECT(ADDRESS(2,COLUMN()-1)),"V2",A18),DATA!D2:L872,7,FALSE)),0,VLOOKUP(CONCATENATE(INDIRECT(ADDRESS(2,COLUMN()-1)),"V2",A18),DATA!D2:L872,7,FALSE))</f>
        <v>0</v>
      </c>
      <c r="DE18" s="11">
        <f>IF(ISERROR(VLOOKUP(CONCATENATE(INDIRECT(ADDRESS(2,COLUMN()-2)),"V2",A18),DATA!D2:L872,8,FALSE)),0,VLOOKUP(CONCATENATE(INDIRECT(ADDRESS(2,COLUMN()-2)),"V2",A18),DATA!D2:L872,8,FALSE))</f>
        <v>0</v>
      </c>
      <c r="DF18" s="11">
        <f>IF(ISERROR(VLOOKUP(CONCATENATE(INDIRECT(ADDRESS(2,COLUMN())),"V2",A18),DATA!D2:L872,6,FALSE)),0,VLOOKUP(CONCATENATE(INDIRECT(ADDRESS(2,COLUMN())),"V2",A18),DATA!D2:L872,6,FALSE))</f>
        <v>0</v>
      </c>
      <c r="DG18" s="11">
        <f>IF(ISERROR(VLOOKUP(CONCATENATE(INDIRECT(ADDRESS(2,COLUMN()-1)),"V2",A18),DATA!D2:L872,7,FALSE)),0,VLOOKUP(CONCATENATE(INDIRECT(ADDRESS(2,COLUMN()-1)),"V2",A18),DATA!D2:L872,7,FALSE))</f>
        <v>0</v>
      </c>
      <c r="DH18" s="11">
        <f>IF(ISERROR(VLOOKUP(CONCATENATE(INDIRECT(ADDRESS(2,COLUMN()-2)),"V2",A18),DATA!D2:L872,8,FALSE)),0,VLOOKUP(CONCATENATE(INDIRECT(ADDRESS(2,COLUMN()-2)),"V2",A18),DATA!D2:L872,8,FALSE))</f>
        <v>0</v>
      </c>
      <c r="DI18" s="11">
        <f>IF(ISERROR(VLOOKUP(CONCATENATE(INDIRECT(ADDRESS(2,COLUMN())),"V2",A18),DATA!D2:L872,6,FALSE)),0,VLOOKUP(CONCATENATE(INDIRECT(ADDRESS(2,COLUMN())),"V2",A18),DATA!D2:L872,6,FALSE))</f>
        <v>0</v>
      </c>
      <c r="DJ18" s="11">
        <f>IF(ISERROR(VLOOKUP(CONCATENATE(INDIRECT(ADDRESS(2,COLUMN()-1)),"V2",A18),DATA!D2:L872,7,FALSE)),0,VLOOKUP(CONCATENATE(INDIRECT(ADDRESS(2,COLUMN()-1)),"V2",A18),DATA!D2:L872,7,FALSE))</f>
        <v>0</v>
      </c>
      <c r="DK18" s="11">
        <f>IF(ISERROR(VLOOKUP(CONCATENATE(INDIRECT(ADDRESS(2,COLUMN()-2)),"V2",A18),DATA!D2:L872,8,FALSE)),0,VLOOKUP(CONCATENATE(INDIRECT(ADDRESS(2,COLUMN()-2)),"V2",A18),DATA!D2:L872,8,FALSE))</f>
        <v>0</v>
      </c>
      <c r="DL18" s="11">
        <f>IF(ISERROR(VLOOKUP(CONCATENATE(INDIRECT(ADDRESS(2,COLUMN())),"V2",A18),DATA!D2:L872,6,FALSE)),0,VLOOKUP(CONCATENATE(INDIRECT(ADDRESS(2,COLUMN())),"V2",A18),DATA!D2:L872,6,FALSE))</f>
        <v>0</v>
      </c>
      <c r="DM18" s="11">
        <f>IF(ISERROR(VLOOKUP(CONCATENATE(INDIRECT(ADDRESS(2,COLUMN()-1)),"V2",A18),DATA!D2:L872,7,FALSE)),0,VLOOKUP(CONCATENATE(INDIRECT(ADDRESS(2,COLUMN()-1)),"V2",A18),DATA!D2:L872,7,FALSE))</f>
        <v>0</v>
      </c>
      <c r="DN18" s="11">
        <f>IF(ISERROR(VLOOKUP(CONCATENATE(INDIRECT(ADDRESS(2,COLUMN()-2)),"V2",A18),DATA!D2:L872,8,FALSE)),0,VLOOKUP(CONCATENATE(INDIRECT(ADDRESS(2,COLUMN()-2)),"V2",A18),DATA!D2:L872,8,FALSE))</f>
        <v>0</v>
      </c>
      <c r="DO18" s="11">
        <f>IF(ISERROR(VLOOKUP(CONCATENATE(INDIRECT(ADDRESS(2,COLUMN())),"V2",A18),DATA!D2:L872,6,FALSE)),0,VLOOKUP(CONCATENATE(INDIRECT(ADDRESS(2,COLUMN())),"V2",A18),DATA!D2:L872,6,FALSE))</f>
        <v>0</v>
      </c>
      <c r="DP18" s="11">
        <f>IF(ISERROR(VLOOKUP(CONCATENATE(INDIRECT(ADDRESS(2,COLUMN()-1)),"V2",A18),DATA!D2:L872,7,FALSE)),0,VLOOKUP(CONCATENATE(INDIRECT(ADDRESS(2,COLUMN()-1)),"V2",A18),DATA!D2:L872,7,FALSE))</f>
        <v>0</v>
      </c>
      <c r="DQ18" s="11">
        <f>IF(ISERROR(VLOOKUP(CONCATENATE(INDIRECT(ADDRESS(2,COLUMN()-2)),"V2",A18),DATA!D2:L872,8,FALSE)),0,VLOOKUP(CONCATENATE(INDIRECT(ADDRESS(2,COLUMN()-2)),"V2",A18),DATA!D2:L872,8,FALSE))</f>
        <v>0</v>
      </c>
      <c r="DR18" s="11">
        <f>IF(ISERROR(VLOOKUP(CONCATENATE(INDIRECT(ADDRESS(2,COLUMN())),"V2",A18),DATA!D2:L872,6,FALSE)),0,VLOOKUP(CONCATENATE(INDIRECT(ADDRESS(2,COLUMN())),"V2",A18),DATA!D2:L872,6,FALSE))</f>
        <v>0</v>
      </c>
      <c r="DS18" s="11">
        <f>IF(ISERROR(VLOOKUP(CONCATENATE(INDIRECT(ADDRESS(2,COLUMN()-1)),"V2",A18),DATA!D2:L872,7,FALSE)),0,VLOOKUP(CONCATENATE(INDIRECT(ADDRESS(2,COLUMN()-1)),"V2",A18),DATA!D2:L872,7,FALSE))</f>
        <v>0</v>
      </c>
      <c r="DT18" s="11">
        <f>IF(ISERROR(VLOOKUP(CONCATENATE(INDIRECT(ADDRESS(2,COLUMN()-2)),"V2",A18),DATA!D2:L872,8,FALSE)),0,VLOOKUP(CONCATENATE(INDIRECT(ADDRESS(2,COLUMN()-2)),"V2",A18),DATA!D2:L872,8,FALSE))</f>
        <v>0</v>
      </c>
      <c r="DU18" s="11">
        <f>IF(ISERROR(VLOOKUP(CONCATENATE(INDIRECT(ADDRESS(2,COLUMN())),"V2",A18),DATA!D2:L872,6,FALSE)),0,VLOOKUP(CONCATENATE(INDIRECT(ADDRESS(2,COLUMN())),"V2",A18),DATA!D2:L872,6,FALSE))</f>
        <v>0</v>
      </c>
      <c r="DV18" s="11">
        <f>IF(ISERROR(VLOOKUP(CONCATENATE(INDIRECT(ADDRESS(2,COLUMN()-1)),"V2",A18),DATA!D2:L872,7,FALSE)),0,VLOOKUP(CONCATENATE(INDIRECT(ADDRESS(2,COLUMN()-1)),"V2",A18),DATA!D2:L872,7,FALSE))</f>
        <v>0</v>
      </c>
      <c r="DW18" s="11">
        <f>IF(ISERROR(VLOOKUP(CONCATENATE(INDIRECT(ADDRESS(2,COLUMN()-2)),"V2",A18),DATA!D2:L872,8,FALSE)),0,VLOOKUP(CONCATENATE(INDIRECT(ADDRESS(2,COLUMN()-2)),"V2",A18),DATA!D2:L872,8,FALSE))</f>
        <v>0</v>
      </c>
      <c r="DX18" s="62">
        <f>SUM(B18:INDIRECT(ADDRESS(18,127)))</f>
        <v>50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/>
      <c r="JQ18" s="24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</row>
    <row r="19" ht="15.75">
      <c r="A19" s="95" t="s">
        <v>28</v>
      </c>
      <c r="B19" s="11">
        <f>IF(ISERROR(VLOOKUP(CONCATENATE(INDIRECT(ADDRESS(2,COLUMN())),"V2",A19),DATA!D2:L872,6,FALSE)),0,VLOOKUP(CONCATENATE(INDIRECT(ADDRESS(2,COLUMN())),"V2",A19),DATA!D2:L872,6,FALSE))</f>
        <v>1004</v>
      </c>
      <c r="C19" s="11">
        <f>IF(ISERROR(VLOOKUP(CONCATENATE(INDIRECT(ADDRESS(2,COLUMN()-1)),"V2",A19),DATA!D2:L872,7,FALSE)),0,VLOOKUP(CONCATENATE(INDIRECT(ADDRESS(2,COLUMN()-1)),"V2",A19),DATA!D2:L872,7,FALSE))</f>
        <v>0</v>
      </c>
      <c r="D19" s="11">
        <f>IF(ISERROR(VLOOKUP(CONCATENATE(INDIRECT(ADDRESS(2,COLUMN()-2)),"V2",A19),DATA!D2:L872,8,FALSE)),0,VLOOKUP(CONCATENATE(INDIRECT(ADDRESS(2,COLUMN()-2)),"V2",A19),DATA!D2:L872,8,FALSE))</f>
        <v>0</v>
      </c>
      <c r="E19" s="11">
        <f>IF(ISERROR(VLOOKUP(CONCATENATE(INDIRECT(ADDRESS(2,COLUMN())),"V2",A19),DATA!D2:L872,6,FALSE)),0,VLOOKUP(CONCATENATE(INDIRECT(ADDRESS(2,COLUMN())),"V2",A19),DATA!D2:L872,6,FALSE))</f>
        <v>409</v>
      </c>
      <c r="F19" s="11">
        <f>IF(ISERROR(VLOOKUP(CONCATENATE(INDIRECT(ADDRESS(2,COLUMN()-1)),"V2",A19),DATA!D2:L872,7,FALSE)),0,VLOOKUP(CONCATENATE(INDIRECT(ADDRESS(2,COLUMN()-1)),"V2",A19),DATA!D2:L872,7,FALSE))</f>
        <v>0</v>
      </c>
      <c r="G19" s="11">
        <f>IF(ISERROR(VLOOKUP(CONCATENATE(INDIRECT(ADDRESS(2,COLUMN()-2)),"V2",A19),DATA!D2:L872,8,FALSE)),0,VLOOKUP(CONCATENATE(INDIRECT(ADDRESS(2,COLUMN()-2)),"V2",A19),DATA!D2:L872,8,FALSE))</f>
        <v>0</v>
      </c>
      <c r="H19" s="11">
        <f>IF(ISERROR(VLOOKUP(CONCATENATE(INDIRECT(ADDRESS(2,COLUMN())),"V2",A19),DATA!D2:L872,6,FALSE)),0,VLOOKUP(CONCATENATE(INDIRECT(ADDRESS(2,COLUMN())),"V2",A19),DATA!D2:L872,6,FALSE))</f>
        <v>369</v>
      </c>
      <c r="I19" s="11">
        <f>IF(ISERROR(VLOOKUP(CONCATENATE(INDIRECT(ADDRESS(2,COLUMN()-1)),"V2",A19),DATA!D2:L872,7,FALSE)),0,VLOOKUP(CONCATENATE(INDIRECT(ADDRESS(2,COLUMN()-1)),"V2",A19),DATA!D2:L872,7,FALSE))</f>
        <v>0</v>
      </c>
      <c r="J19" s="11">
        <f>IF(ISERROR(VLOOKUP(CONCATENATE(INDIRECT(ADDRESS(2,COLUMN()-2)),"V2",A19),DATA!D2:L872,8,FALSE)),0,VLOOKUP(CONCATENATE(INDIRECT(ADDRESS(2,COLUMN()-2)),"V2",A19),DATA!D2:L872,8,FALSE))</f>
        <v>0</v>
      </c>
      <c r="K19" s="11">
        <f>IF(ISERROR(VLOOKUP(CONCATENATE(INDIRECT(ADDRESS(2,COLUMN())),"V2",A19),DATA!D2:L872,6,FALSE)),0,VLOOKUP(CONCATENATE(INDIRECT(ADDRESS(2,COLUMN())),"V2",A19),DATA!D2:L872,6,FALSE))</f>
        <v>310</v>
      </c>
      <c r="L19" s="11">
        <f>IF(ISERROR(VLOOKUP(CONCATENATE(INDIRECT(ADDRESS(2,COLUMN()-1)),"V2",A19),DATA!D2:L872,7,FALSE)),0,VLOOKUP(CONCATENATE(INDIRECT(ADDRESS(2,COLUMN()-1)),"V2",A19),DATA!D2:L872,7,FALSE))</f>
        <v>0</v>
      </c>
      <c r="M19" s="11">
        <f>IF(ISERROR(VLOOKUP(CONCATENATE(INDIRECT(ADDRESS(2,COLUMN()-2)),"V2",A19),DATA!D2:L872,8,FALSE)),0,VLOOKUP(CONCATENATE(INDIRECT(ADDRESS(2,COLUMN()-2)),"V2",A19),DATA!D2:L872,8,FALSE))</f>
        <v>0</v>
      </c>
      <c r="N19" s="11">
        <f>IF(ISERROR(VLOOKUP(CONCATENATE(INDIRECT(ADDRESS(2,COLUMN())),"V2",A19),DATA!D2:L872,6,FALSE)),0,VLOOKUP(CONCATENATE(INDIRECT(ADDRESS(2,COLUMN())),"V2",A19),DATA!D2:L872,6,FALSE))</f>
        <v>203</v>
      </c>
      <c r="O19" s="11">
        <f>IF(ISERROR(VLOOKUP(CONCATENATE(INDIRECT(ADDRESS(2,COLUMN()-1)),"V2",A19),DATA!D2:L872,7,FALSE)),0,VLOOKUP(CONCATENATE(INDIRECT(ADDRESS(2,COLUMN()-1)),"V2",A19),DATA!D2:L872,7,FALSE))</f>
        <v>0</v>
      </c>
      <c r="P19" s="11">
        <f>IF(ISERROR(VLOOKUP(CONCATENATE(INDIRECT(ADDRESS(2,COLUMN()-2)),"V2",A19),DATA!D2:L872,8,FALSE)),0,VLOOKUP(CONCATENATE(INDIRECT(ADDRESS(2,COLUMN()-2)),"V2",A19),DATA!D2:L872,8,FALSE))</f>
        <v>0</v>
      </c>
      <c r="Q19" s="11">
        <f>IF(ISERROR(VLOOKUP(CONCATENATE(INDIRECT(ADDRESS(2,COLUMN())),"V2",A19),DATA!D2:L872,6,FALSE)),0,VLOOKUP(CONCATENATE(INDIRECT(ADDRESS(2,COLUMN())),"V2",A19),DATA!D2:L872,6,FALSE))</f>
        <v>252</v>
      </c>
      <c r="R19" s="11">
        <f>IF(ISERROR(VLOOKUP(CONCATENATE(INDIRECT(ADDRESS(2,COLUMN()-1)),"V2",A19),DATA!D2:L872,7,FALSE)),0,VLOOKUP(CONCATENATE(INDIRECT(ADDRESS(2,COLUMN()-1)),"V2",A19),DATA!D2:L872,7,FALSE))</f>
        <v>0</v>
      </c>
      <c r="S19" s="11">
        <f>IF(ISERROR(VLOOKUP(CONCATENATE(INDIRECT(ADDRESS(2,COLUMN()-2)),"V2",A19),DATA!D2:L872,8,FALSE)),0,VLOOKUP(CONCATENATE(INDIRECT(ADDRESS(2,COLUMN()-2)),"V2",A19),DATA!D2:L872,8,FALSE))</f>
        <v>0</v>
      </c>
      <c r="T19" s="11">
        <f>IF(ISERROR(VLOOKUP(CONCATENATE(INDIRECT(ADDRESS(2,COLUMN())),"V2",A19),DATA!D2:L872,6,FALSE)),0,VLOOKUP(CONCATENATE(INDIRECT(ADDRESS(2,COLUMN())),"V2",A19),DATA!D2:L872,6,FALSE))</f>
        <v>269</v>
      </c>
      <c r="U19" s="11">
        <f>IF(ISERROR(VLOOKUP(CONCATENATE(INDIRECT(ADDRESS(2,COLUMN()-1)),"V2",A19),DATA!D2:L872,7,FALSE)),0,VLOOKUP(CONCATENATE(INDIRECT(ADDRESS(2,COLUMN()-1)),"V2",A19),DATA!D2:L872,7,FALSE))</f>
        <v>1</v>
      </c>
      <c r="V19" s="11">
        <f>IF(ISERROR(VLOOKUP(CONCATENATE(INDIRECT(ADDRESS(2,COLUMN()-2)),"V2",A19),DATA!D2:L872,8,FALSE)),0,VLOOKUP(CONCATENATE(INDIRECT(ADDRESS(2,COLUMN()-2)),"V2",A19),DATA!D2:L872,8,FALSE))</f>
        <v>0</v>
      </c>
      <c r="W19" s="11">
        <f>IF(ISERROR(VLOOKUP(CONCATENATE(INDIRECT(ADDRESS(2,COLUMN())),"V2",A19),DATA!D2:L872,6,FALSE)),0,VLOOKUP(CONCATENATE(INDIRECT(ADDRESS(2,COLUMN())),"V2",A19),DATA!D2:L872,6,FALSE))</f>
        <v>260</v>
      </c>
      <c r="X19" s="11">
        <f>IF(ISERROR(VLOOKUP(CONCATENATE(INDIRECT(ADDRESS(2,COLUMN()-1)),"V2",A19),DATA!D2:L872,7,FALSE)),0,VLOOKUP(CONCATENATE(INDIRECT(ADDRESS(2,COLUMN()-1)),"V2",A19),DATA!D2:L872,7,FALSE))</f>
        <v>0</v>
      </c>
      <c r="Y19" s="11">
        <f>IF(ISERROR(VLOOKUP(CONCATENATE(INDIRECT(ADDRESS(2,COLUMN()-2)),"V2",A19),DATA!D2:L872,8,FALSE)),0,VLOOKUP(CONCATENATE(INDIRECT(ADDRESS(2,COLUMN()-2)),"V2",A19),DATA!D2:L872,8,FALSE))</f>
        <v>0</v>
      </c>
      <c r="Z19" s="11">
        <f>IF(ISERROR(VLOOKUP(CONCATENATE(INDIRECT(ADDRESS(2,COLUMN())),"V2",A19),DATA!D2:L872,6,FALSE)),0,VLOOKUP(CONCATENATE(INDIRECT(ADDRESS(2,COLUMN())),"V2",A19),DATA!D2:L872,6,FALSE))</f>
        <v>790</v>
      </c>
      <c r="AA19" s="11">
        <f>IF(ISERROR(VLOOKUP(CONCATENATE(INDIRECT(ADDRESS(2,COLUMN()-1)),"V2",A19),DATA!D2:L872,7,FALSE)),0,VLOOKUP(CONCATENATE(INDIRECT(ADDRESS(2,COLUMN()-1)),"V2",A19),DATA!D2:L872,7,FALSE))</f>
        <v>0</v>
      </c>
      <c r="AB19" s="11">
        <f>IF(ISERROR(VLOOKUP(CONCATENATE(INDIRECT(ADDRESS(2,COLUMN()-2)),"V2",A19),DATA!D2:L872,8,FALSE)),0,VLOOKUP(CONCATENATE(INDIRECT(ADDRESS(2,COLUMN()-2)),"V2",A19),DATA!D2:L872,8,FALSE))</f>
        <v>0</v>
      </c>
      <c r="AC19" s="11">
        <f>IF(ISERROR(VLOOKUP(CONCATENATE(INDIRECT(ADDRESS(2,COLUMN())),"V2",A19),DATA!D2:L872,6,FALSE)),0,VLOOKUP(CONCATENATE(INDIRECT(ADDRESS(2,COLUMN())),"V2",A19),DATA!D2:L872,6,FALSE))</f>
        <v>705</v>
      </c>
      <c r="AD19" s="11">
        <f>IF(ISERROR(VLOOKUP(CONCATENATE(INDIRECT(ADDRESS(2,COLUMN()-1)),"V2",A19),DATA!D2:L872,7,FALSE)),0,VLOOKUP(CONCATENATE(INDIRECT(ADDRESS(2,COLUMN()-1)),"V2",A19),DATA!D2:L872,7,FALSE))</f>
        <v>0</v>
      </c>
      <c r="AE19" s="11">
        <f>IF(ISERROR(VLOOKUP(CONCATENATE(INDIRECT(ADDRESS(2,COLUMN()-2)),"V2",A19),DATA!D2:L872,8,FALSE)),0,VLOOKUP(CONCATENATE(INDIRECT(ADDRESS(2,COLUMN()-2)),"V2",A19),DATA!D2:L872,8,FALSE))</f>
        <v>0</v>
      </c>
      <c r="AF19" s="11">
        <f>IF(ISERROR(VLOOKUP(CONCATENATE(INDIRECT(ADDRESS(2,COLUMN())),"V2",A19),DATA!D2:L872,6,FALSE)),0,VLOOKUP(CONCATENATE(INDIRECT(ADDRESS(2,COLUMN())),"V2",A19),DATA!D2:L872,6,FALSE))</f>
        <v>114</v>
      </c>
      <c r="AG19" s="11">
        <f>IF(ISERROR(VLOOKUP(CONCATENATE(INDIRECT(ADDRESS(2,COLUMN()-1)),"V2",A19),DATA!D2:L872,7,FALSE)),0,VLOOKUP(CONCATENATE(INDIRECT(ADDRESS(2,COLUMN()-1)),"V2",A19),DATA!D2:L872,7,FALSE))</f>
        <v>0</v>
      </c>
      <c r="AH19" s="11">
        <f>IF(ISERROR(VLOOKUP(CONCATENATE(INDIRECT(ADDRESS(2,COLUMN()-2)),"V2",A19),DATA!D2:L872,8,FALSE)),0,VLOOKUP(CONCATENATE(INDIRECT(ADDRESS(2,COLUMN()-2)),"V2",A19),DATA!D2:L872,8,FALSE))</f>
        <v>0</v>
      </c>
      <c r="AI19" s="11">
        <f>IF(ISERROR(VLOOKUP(CONCATENATE(INDIRECT(ADDRESS(2,COLUMN())),"V2",A19),DATA!D2:L872,6,FALSE)),0,VLOOKUP(CONCATENATE(INDIRECT(ADDRESS(2,COLUMN())),"V2",A19),DATA!D2:L872,6,FALSE))</f>
        <v>645</v>
      </c>
      <c r="AJ19" s="11">
        <f>IF(ISERROR(VLOOKUP(CONCATENATE(INDIRECT(ADDRESS(2,COLUMN()-1)),"V2",A19),DATA!D2:L872,7,FALSE)),0,VLOOKUP(CONCATENATE(INDIRECT(ADDRESS(2,COLUMN()-1)),"V2",A19),DATA!D2:L872,7,FALSE))</f>
        <v>0</v>
      </c>
      <c r="AK19" s="11">
        <f>IF(ISERROR(VLOOKUP(CONCATENATE(INDIRECT(ADDRESS(2,COLUMN()-2)),"V2",A19),DATA!D2:L872,8,FALSE)),0,VLOOKUP(CONCATENATE(INDIRECT(ADDRESS(2,COLUMN()-2)),"V2",A19),DATA!D2:L872,8,FALSE))</f>
        <v>0</v>
      </c>
      <c r="AL19" s="11">
        <f>IF(ISERROR(VLOOKUP(CONCATENATE(INDIRECT(ADDRESS(2,COLUMN())),"V2",A19),DATA!D2:L872,6,FALSE)),0,VLOOKUP(CONCATENATE(INDIRECT(ADDRESS(2,COLUMN())),"V2",A19),DATA!D2:L872,6,FALSE))</f>
        <v>246</v>
      </c>
      <c r="AM19" s="11">
        <f>IF(ISERROR(VLOOKUP(CONCATENATE(INDIRECT(ADDRESS(2,COLUMN()-1)),"V2",A19),DATA!D2:L872,7,FALSE)),0,VLOOKUP(CONCATENATE(INDIRECT(ADDRESS(2,COLUMN()-1)),"V2",A19),DATA!D2:L872,7,FALSE))</f>
        <v>0</v>
      </c>
      <c r="AN19" s="11">
        <f>IF(ISERROR(VLOOKUP(CONCATENATE(INDIRECT(ADDRESS(2,COLUMN()-2)),"V2",A19),DATA!D2:L872,8,FALSE)),0,VLOOKUP(CONCATENATE(INDIRECT(ADDRESS(2,COLUMN()-2)),"V2",A19),DATA!D2:L872,8,FALSE))</f>
        <v>0</v>
      </c>
      <c r="AO19" s="11">
        <f>IF(ISERROR(VLOOKUP(CONCATENATE(INDIRECT(ADDRESS(2,COLUMN())),"V2",A19),DATA!D2:L872,6,FALSE)),0,VLOOKUP(CONCATENATE(INDIRECT(ADDRESS(2,COLUMN())),"V2",A19),DATA!D2:L872,6,FALSE))</f>
        <v>140</v>
      </c>
      <c r="AP19" s="11">
        <f>IF(ISERROR(VLOOKUP(CONCATENATE(INDIRECT(ADDRESS(2,COLUMN()-1)),"V2",A19),DATA!D2:L872,7,FALSE)),0,VLOOKUP(CONCATENATE(INDIRECT(ADDRESS(2,COLUMN()-1)),"V2",A19),DATA!D2:L872,7,FALSE))</f>
        <v>0</v>
      </c>
      <c r="AQ19" s="11">
        <f>IF(ISERROR(VLOOKUP(CONCATENATE(INDIRECT(ADDRESS(2,COLUMN()-2)),"V2",A19),DATA!D2:L872,8,FALSE)),0,VLOOKUP(CONCATENATE(INDIRECT(ADDRESS(2,COLUMN()-2)),"V2",A19),DATA!D2:L872,8,FALSE))</f>
        <v>0</v>
      </c>
      <c r="AR19" s="11">
        <f>IF(ISERROR(VLOOKUP(CONCATENATE(INDIRECT(ADDRESS(2,COLUMN())),"V2",A19),DATA!D2:L872,6,FALSE)),0,VLOOKUP(CONCATENATE(INDIRECT(ADDRESS(2,COLUMN())),"V2",A19),DATA!D2:L872,6,FALSE))</f>
        <v>3</v>
      </c>
      <c r="AS19" s="11">
        <f>IF(ISERROR(VLOOKUP(CONCATENATE(INDIRECT(ADDRESS(2,COLUMN()-1)),"V2",A19),DATA!D2:L872,7,FALSE)),0,VLOOKUP(CONCATENATE(INDIRECT(ADDRESS(2,COLUMN()-1)),"V2",A19),DATA!D2:L872,7,FALSE))</f>
        <v>0</v>
      </c>
      <c r="AT19" s="11">
        <f>IF(ISERROR(VLOOKUP(CONCATENATE(INDIRECT(ADDRESS(2,COLUMN()-2)),"V2",A19),DATA!D2:L872,8,FALSE)),0,VLOOKUP(CONCATENATE(INDIRECT(ADDRESS(2,COLUMN()-2)),"V2",A19),DATA!D2:L872,8,FALSE))</f>
        <v>0</v>
      </c>
      <c r="AU19" s="11">
        <f>IF(ISERROR(VLOOKUP(CONCATENATE(INDIRECT(ADDRESS(2,COLUMN())),"V2",A19),DATA!D2:L872,6,FALSE)),0,VLOOKUP(CONCATENATE(INDIRECT(ADDRESS(2,COLUMN())),"V2",A19),DATA!D2:L872,6,FALSE))</f>
        <v>5</v>
      </c>
      <c r="AV19" s="11">
        <f>IF(ISERROR(VLOOKUP(CONCATENATE(INDIRECT(ADDRESS(2,COLUMN()-1)),"V2",A19),DATA!D2:L872,7,FALSE)),0,VLOOKUP(CONCATENATE(INDIRECT(ADDRESS(2,COLUMN()-1)),"V2",A19),DATA!D2:L872,7,FALSE))</f>
        <v>0</v>
      </c>
      <c r="AW19" s="11">
        <f>IF(ISERROR(VLOOKUP(CONCATENATE(INDIRECT(ADDRESS(2,COLUMN()-2)),"V2",A19),DATA!D2:L872,8,FALSE)),0,VLOOKUP(CONCATENATE(INDIRECT(ADDRESS(2,COLUMN()-2)),"V2",A19),DATA!D2:L872,8,FALSE))</f>
        <v>0</v>
      </c>
      <c r="AX19" s="11">
        <f>IF(ISERROR(VLOOKUP(CONCATENATE(INDIRECT(ADDRESS(2,COLUMN())),"V2",A19),DATA!D2:L872,6,FALSE)),0,VLOOKUP(CONCATENATE(INDIRECT(ADDRESS(2,COLUMN())),"V2",A19),DATA!D2:L872,6,FALSE))</f>
        <v>3</v>
      </c>
      <c r="AY19" s="11">
        <f>IF(ISERROR(VLOOKUP(CONCATENATE(INDIRECT(ADDRESS(2,COLUMN()-1)),"V2",A19),DATA!D2:L872,7,FALSE)),0,VLOOKUP(CONCATENATE(INDIRECT(ADDRESS(2,COLUMN()-1)),"V2",A19),DATA!D2:L872,7,FALSE))</f>
        <v>0</v>
      </c>
      <c r="AZ19" s="11">
        <f>IF(ISERROR(VLOOKUP(CONCATENATE(INDIRECT(ADDRESS(2,COLUMN()-2)),"V2",A19),DATA!D2:L872,8,FALSE)),0,VLOOKUP(CONCATENATE(INDIRECT(ADDRESS(2,COLUMN()-2)),"V2",A19),DATA!D2:L872,8,FALSE))</f>
        <v>0</v>
      </c>
      <c r="BA19" s="11">
        <f>IF(ISERROR(VLOOKUP(CONCATENATE(INDIRECT(ADDRESS(2,COLUMN())),"V2",A19),DATA!D2:L872,6,FALSE)),0,VLOOKUP(CONCATENATE(INDIRECT(ADDRESS(2,COLUMN())),"V2",A19),DATA!D2:L872,6,FALSE))</f>
        <v>119</v>
      </c>
      <c r="BB19" s="11">
        <f>IF(ISERROR(VLOOKUP(CONCATENATE(INDIRECT(ADDRESS(2,COLUMN()-1)),"V2",A19),DATA!D2:L872,7,FALSE)),0,VLOOKUP(CONCATENATE(INDIRECT(ADDRESS(2,COLUMN()-1)),"V2",A19),DATA!D2:L872,7,FALSE))</f>
        <v>0</v>
      </c>
      <c r="BC19" s="11">
        <f>IF(ISERROR(VLOOKUP(CONCATENATE(INDIRECT(ADDRESS(2,COLUMN()-2)),"V2",A19),DATA!D2:L872,8,FALSE)),0,VLOOKUP(CONCATENATE(INDIRECT(ADDRESS(2,COLUMN()-2)),"V2",A19),DATA!D2:L872,8,FALSE))</f>
        <v>0</v>
      </c>
      <c r="BD19" s="11">
        <f>IF(ISERROR(VLOOKUP(CONCATENATE(INDIRECT(ADDRESS(2,COLUMN())),"V2",A19),DATA!D2:L872,6,FALSE)),0,VLOOKUP(CONCATENATE(INDIRECT(ADDRESS(2,COLUMN())),"V2",A19),DATA!D2:L872,6,FALSE))</f>
        <v>165</v>
      </c>
      <c r="BE19" s="11">
        <f>IF(ISERROR(VLOOKUP(CONCATENATE(INDIRECT(ADDRESS(2,COLUMN()-1)),"V2",A19),DATA!D2:L872,7,FALSE)),0,VLOOKUP(CONCATENATE(INDIRECT(ADDRESS(2,COLUMN()-1)),"V2",A19),DATA!D2:L872,7,FALSE))</f>
        <v>0</v>
      </c>
      <c r="BF19" s="11">
        <f>IF(ISERROR(VLOOKUP(CONCATENATE(INDIRECT(ADDRESS(2,COLUMN()-2)),"V2",A19),DATA!D2:L872,8,FALSE)),0,VLOOKUP(CONCATENATE(INDIRECT(ADDRESS(2,COLUMN()-2)),"V2",A19),DATA!D2:L872,8,FALSE))</f>
        <v>0</v>
      </c>
      <c r="BG19" s="11">
        <f>IF(ISERROR(VLOOKUP(CONCATENATE(INDIRECT(ADDRESS(2,COLUMN())),"V2",A19),DATA!D2:L872,6,FALSE)),0,VLOOKUP(CONCATENATE(INDIRECT(ADDRESS(2,COLUMN())),"V2",A19),DATA!D2:L872,6,FALSE))</f>
        <v>913</v>
      </c>
      <c r="BH19" s="11">
        <f>IF(ISERROR(VLOOKUP(CONCATENATE(INDIRECT(ADDRESS(2,COLUMN()-1)),"V2",A19),DATA!D2:L872,7,FALSE)),0,VLOOKUP(CONCATENATE(INDIRECT(ADDRESS(2,COLUMN()-1)),"V2",A19),DATA!D2:L872,7,FALSE))</f>
        <v>0</v>
      </c>
      <c r="BI19" s="11">
        <f>IF(ISERROR(VLOOKUP(CONCATENATE(INDIRECT(ADDRESS(2,COLUMN()-2)),"V2",A19),DATA!D2:L872,8,FALSE)),0,VLOOKUP(CONCATENATE(INDIRECT(ADDRESS(2,COLUMN()-2)),"V2",A19),DATA!D2:L872,8,FALSE))</f>
        <v>0</v>
      </c>
      <c r="BJ19" s="11">
        <f>IF(ISERROR(VLOOKUP(CONCATENATE(INDIRECT(ADDRESS(2,COLUMN())),"V2",A19),DATA!D2:L872,6,FALSE)),0,VLOOKUP(CONCATENATE(INDIRECT(ADDRESS(2,COLUMN())),"V2",A19),DATA!D2:L872,6,FALSE))</f>
        <v>69</v>
      </c>
      <c r="BK19" s="11">
        <f>IF(ISERROR(VLOOKUP(CONCATENATE(INDIRECT(ADDRESS(2,COLUMN()-1)),"V2",A19),DATA!D2:L872,7,FALSE)),0,VLOOKUP(CONCATENATE(INDIRECT(ADDRESS(2,COLUMN()-1)),"V2",A19),DATA!D2:L872,7,FALSE))</f>
        <v>0</v>
      </c>
      <c r="BL19" s="11">
        <f>IF(ISERROR(VLOOKUP(CONCATENATE(INDIRECT(ADDRESS(2,COLUMN()-2)),"V2",A19),DATA!D2:L872,8,FALSE)),0,VLOOKUP(CONCATENATE(INDIRECT(ADDRESS(2,COLUMN()-2)),"V2",A19),DATA!D2:L872,8,FALSE))</f>
        <v>0</v>
      </c>
      <c r="BM19" s="11">
        <f>IF(ISERROR(VLOOKUP(CONCATENATE(INDIRECT(ADDRESS(2,COLUMN())),"V2",A19),DATA!D2:L872,6,FALSE)),0,VLOOKUP(CONCATENATE(INDIRECT(ADDRESS(2,COLUMN())),"V2",A19),DATA!D2:L872,6,FALSE))</f>
        <v>0</v>
      </c>
      <c r="BN19" s="11">
        <f>IF(ISERROR(VLOOKUP(CONCATENATE(INDIRECT(ADDRESS(2,COLUMN()-1)),"V2",A19),DATA!D2:L872,7,FALSE)),0,VLOOKUP(CONCATENATE(INDIRECT(ADDRESS(2,COLUMN()-1)),"V2",A19),DATA!D2:L872,7,FALSE))</f>
        <v>0</v>
      </c>
      <c r="BO19" s="11">
        <f>IF(ISERROR(VLOOKUP(CONCATENATE(INDIRECT(ADDRESS(2,COLUMN()-2)),"V2",A19),DATA!D2:L872,8,FALSE)),0,VLOOKUP(CONCATENATE(INDIRECT(ADDRESS(2,COLUMN()-2)),"V2",A19),DATA!D2:L872,8,FALSE))</f>
        <v>0</v>
      </c>
      <c r="BP19" s="11">
        <f>IF(ISERROR(VLOOKUP(CONCATENATE(INDIRECT(ADDRESS(2,COLUMN())),"V2",A19),DATA!D2:L872,6,FALSE)),0,VLOOKUP(CONCATENATE(INDIRECT(ADDRESS(2,COLUMN())),"V2",A19),DATA!D2:L872,6,FALSE))</f>
        <v>0</v>
      </c>
      <c r="BQ19" s="11">
        <f>IF(ISERROR(VLOOKUP(CONCATENATE(INDIRECT(ADDRESS(2,COLUMN()-1)),"V2",A19),DATA!D2:L872,7,FALSE)),0,VLOOKUP(CONCATENATE(INDIRECT(ADDRESS(2,COLUMN()-1)),"V2",A19),DATA!D2:L872,7,FALSE))</f>
        <v>0</v>
      </c>
      <c r="BR19" s="11">
        <f>IF(ISERROR(VLOOKUP(CONCATENATE(INDIRECT(ADDRESS(2,COLUMN()-2)),"V2",A19),DATA!D2:L872,8,FALSE)),0,VLOOKUP(CONCATENATE(INDIRECT(ADDRESS(2,COLUMN()-2)),"V2",A19),DATA!D2:L872,8,FALSE))</f>
        <v>0</v>
      </c>
      <c r="BS19" s="11">
        <f>IF(ISERROR(VLOOKUP(CONCATENATE(INDIRECT(ADDRESS(2,COLUMN())),"V2",A19),DATA!D2:L872,6,FALSE)),0,VLOOKUP(CONCATENATE(INDIRECT(ADDRESS(2,COLUMN())),"V2",A19),DATA!D2:L872,6,FALSE))</f>
        <v>152</v>
      </c>
      <c r="BT19" s="11">
        <f>IF(ISERROR(VLOOKUP(CONCATENATE(INDIRECT(ADDRESS(2,COLUMN()-1)),"V2",A19),DATA!D2:L872,7,FALSE)),0,VLOOKUP(CONCATENATE(INDIRECT(ADDRESS(2,COLUMN()-1)),"V2",A19),DATA!D2:L872,7,FALSE))</f>
        <v>0</v>
      </c>
      <c r="BU19" s="11">
        <f>IF(ISERROR(VLOOKUP(CONCATENATE(INDIRECT(ADDRESS(2,COLUMN()-2)),"V2",A19),DATA!D2:L872,8,FALSE)),0,VLOOKUP(CONCATENATE(INDIRECT(ADDRESS(2,COLUMN()-2)),"V2",A19),DATA!D2:L872,8,FALSE))</f>
        <v>0</v>
      </c>
      <c r="BV19" s="11">
        <f>IF(ISERROR(VLOOKUP(CONCATENATE(INDIRECT(ADDRESS(2,COLUMN())),"V2",A19),DATA!D2:L872,6,FALSE)),0,VLOOKUP(CONCATENATE(INDIRECT(ADDRESS(2,COLUMN())),"V2",A19),DATA!D2:L872,6,FALSE))</f>
        <v>55</v>
      </c>
      <c r="BW19" s="11">
        <f>IF(ISERROR(VLOOKUP(CONCATENATE(INDIRECT(ADDRESS(2,COLUMN()-1)),"V2",A19),DATA!D2:L872,7,FALSE)),0,VLOOKUP(CONCATENATE(INDIRECT(ADDRESS(2,COLUMN()-1)),"V2",A19),DATA!D2:L872,7,FALSE))</f>
        <v>0</v>
      </c>
      <c r="BX19" s="11">
        <f>IF(ISERROR(VLOOKUP(CONCATENATE(INDIRECT(ADDRESS(2,COLUMN()-2)),"V2",A19),DATA!D2:L872,8,FALSE)),0,VLOOKUP(CONCATENATE(INDIRECT(ADDRESS(2,COLUMN()-2)),"V2",A19),DATA!D2:L872,8,FALSE))</f>
        <v>0</v>
      </c>
      <c r="BY19" s="11">
        <f>IF(ISERROR(VLOOKUP(CONCATENATE(INDIRECT(ADDRESS(2,COLUMN())),"V2",A19),DATA!D2:L872,6,FALSE)),0,VLOOKUP(CONCATENATE(INDIRECT(ADDRESS(2,COLUMN())),"V2",A19),DATA!D2:L872,6,FALSE))</f>
        <v>29</v>
      </c>
      <c r="BZ19" s="11">
        <f>IF(ISERROR(VLOOKUP(CONCATENATE(INDIRECT(ADDRESS(2,COLUMN()-1)),"V2",A19),DATA!D2:L872,7,FALSE)),0,VLOOKUP(CONCATENATE(INDIRECT(ADDRESS(2,COLUMN()-1)),"V2",A19),DATA!D2:L872,7,FALSE))</f>
        <v>0</v>
      </c>
      <c r="CA19" s="11">
        <f>IF(ISERROR(VLOOKUP(CONCATENATE(INDIRECT(ADDRESS(2,COLUMN()-2)),"V2",A19),DATA!D2:L872,8,FALSE)),0,VLOOKUP(CONCATENATE(INDIRECT(ADDRESS(2,COLUMN()-2)),"V2",A19),DATA!D2:L872,8,FALSE))</f>
        <v>0</v>
      </c>
      <c r="CB19" s="11">
        <f>IF(ISERROR(VLOOKUP(CONCATENATE(INDIRECT(ADDRESS(2,COLUMN())),"V2",A19),DATA!D2:L872,6,FALSE)),0,VLOOKUP(CONCATENATE(INDIRECT(ADDRESS(2,COLUMN())),"V2",A19),DATA!D2:L872,6,FALSE))</f>
        <v>1</v>
      </c>
      <c r="CC19" s="11">
        <f>IF(ISERROR(VLOOKUP(CONCATENATE(INDIRECT(ADDRESS(2,COLUMN()-1)),"V2",A19),DATA!D2:L872,7,FALSE)),0,VLOOKUP(CONCATENATE(INDIRECT(ADDRESS(2,COLUMN()-1)),"V2",A19),DATA!D2:L872,7,FALSE))</f>
        <v>0</v>
      </c>
      <c r="CD19" s="11">
        <f>IF(ISERROR(VLOOKUP(CONCATENATE(INDIRECT(ADDRESS(2,COLUMN()-2)),"V2",A19),DATA!D2:L872,8,FALSE)),0,VLOOKUP(CONCATENATE(INDIRECT(ADDRESS(2,COLUMN()-2)),"V2",A19),DATA!D2:L872,8,FALSE))</f>
        <v>0</v>
      </c>
      <c r="CE19" s="11">
        <f>IF(ISERROR(VLOOKUP(CONCATENATE(INDIRECT(ADDRESS(2,COLUMN())),"V2",A19),DATA!D2:L872,6,FALSE)),0,VLOOKUP(CONCATENATE(INDIRECT(ADDRESS(2,COLUMN())),"V2",A19),DATA!D2:L872,6,FALSE))</f>
        <v>0</v>
      </c>
      <c r="CF19" s="11">
        <f>IF(ISERROR(VLOOKUP(CONCATENATE(INDIRECT(ADDRESS(2,COLUMN()-1)),"V2",A19),DATA!D2:L872,7,FALSE)),0,VLOOKUP(CONCATENATE(INDIRECT(ADDRESS(2,COLUMN()-1)),"V2",A19),DATA!D2:L872,7,FALSE))</f>
        <v>0</v>
      </c>
      <c r="CG19" s="11">
        <f>IF(ISERROR(VLOOKUP(CONCATENATE(INDIRECT(ADDRESS(2,COLUMN()-2)),"V2",A19),DATA!D2:L872,8,FALSE)),0,VLOOKUP(CONCATENATE(INDIRECT(ADDRESS(2,COLUMN()-2)),"V2",A19),DATA!D2:L872,8,FALSE))</f>
        <v>0</v>
      </c>
      <c r="CH19" s="11">
        <f>IF(ISERROR(VLOOKUP(CONCATENATE(INDIRECT(ADDRESS(2,COLUMN())),"V2",A19),DATA!D2:L872,6,FALSE)),0,VLOOKUP(CONCATENATE(INDIRECT(ADDRESS(2,COLUMN())),"V2",A19),DATA!D2:L872,6,FALSE))</f>
        <v>2</v>
      </c>
      <c r="CI19" s="11">
        <f>IF(ISERROR(VLOOKUP(CONCATENATE(INDIRECT(ADDRESS(2,COLUMN()-1)),"V2",A19),DATA!D2:L872,7,FALSE)),0,VLOOKUP(CONCATENATE(INDIRECT(ADDRESS(2,COLUMN()-1)),"V2",A19),DATA!D2:L872,7,FALSE))</f>
        <v>0</v>
      </c>
      <c r="CJ19" s="11">
        <f>IF(ISERROR(VLOOKUP(CONCATENATE(INDIRECT(ADDRESS(2,COLUMN()-2)),"V2",A19),DATA!D2:L872,8,FALSE)),0,VLOOKUP(CONCATENATE(INDIRECT(ADDRESS(2,COLUMN()-2)),"V2",A19),DATA!D2:L872,8,FALSE))</f>
        <v>0</v>
      </c>
      <c r="CK19" s="11">
        <f>IF(ISERROR(VLOOKUP(CONCATENATE(INDIRECT(ADDRESS(2,COLUMN())),"V2",A19),DATA!D2:L872,6,FALSE)),0,VLOOKUP(CONCATENATE(INDIRECT(ADDRESS(2,COLUMN())),"V2",A19),DATA!D2:L872,6,FALSE))</f>
        <v>1</v>
      </c>
      <c r="CL19" s="11">
        <f>IF(ISERROR(VLOOKUP(CONCATENATE(INDIRECT(ADDRESS(2,COLUMN()-1)),"V2",A19),DATA!D2:L872,7,FALSE)),0,VLOOKUP(CONCATENATE(INDIRECT(ADDRESS(2,COLUMN()-1)),"V2",A19),DATA!D2:L872,7,FALSE))</f>
        <v>0</v>
      </c>
      <c r="CM19" s="11">
        <f>IF(ISERROR(VLOOKUP(CONCATENATE(INDIRECT(ADDRESS(2,COLUMN()-2)),"V2",A19),DATA!D2:L872,8,FALSE)),0,VLOOKUP(CONCATENATE(INDIRECT(ADDRESS(2,COLUMN()-2)),"V2",A19),DATA!D2:L872,8,FALSE))</f>
        <v>0</v>
      </c>
      <c r="CN19" s="11">
        <f>IF(ISERROR(VLOOKUP(CONCATENATE(INDIRECT(ADDRESS(2,COLUMN())),"V2",A19),DATA!D2:L872,6,FALSE)),0,VLOOKUP(CONCATENATE(INDIRECT(ADDRESS(2,COLUMN())),"V2",A19),DATA!D2:L872,6,FALSE))</f>
        <v>18</v>
      </c>
      <c r="CO19" s="11">
        <f>IF(ISERROR(VLOOKUP(CONCATENATE(INDIRECT(ADDRESS(2,COLUMN()-1)),"V2",A19),DATA!D2:L872,7,FALSE)),0,VLOOKUP(CONCATENATE(INDIRECT(ADDRESS(2,COLUMN()-1)),"V2",A19),DATA!D2:L872,7,FALSE))</f>
        <v>0</v>
      </c>
      <c r="CP19" s="11">
        <f>IF(ISERROR(VLOOKUP(CONCATENATE(INDIRECT(ADDRESS(2,COLUMN()-2)),"V2",A19),DATA!D2:L872,8,FALSE)),0,VLOOKUP(CONCATENATE(INDIRECT(ADDRESS(2,COLUMN()-2)),"V2",A19),DATA!D2:L872,8,FALSE))</f>
        <v>0</v>
      </c>
      <c r="CQ19" s="11">
        <f>IF(ISERROR(VLOOKUP(CONCATENATE(INDIRECT(ADDRESS(2,COLUMN())),"V2",A19),DATA!D2:L872,6,FALSE)),0,VLOOKUP(CONCATENATE(INDIRECT(ADDRESS(2,COLUMN())),"V2",A19),DATA!D2:L872,6,FALSE))</f>
        <v>10</v>
      </c>
      <c r="CR19" s="11">
        <f>IF(ISERROR(VLOOKUP(CONCATENATE(INDIRECT(ADDRESS(2,COLUMN()-1)),"V2",A19),DATA!D2:L872,7,FALSE)),0,VLOOKUP(CONCATENATE(INDIRECT(ADDRESS(2,COLUMN()-1)),"V2",A19),DATA!D2:L872,7,FALSE))</f>
        <v>0</v>
      </c>
      <c r="CS19" s="11">
        <f>IF(ISERROR(VLOOKUP(CONCATENATE(INDIRECT(ADDRESS(2,COLUMN()-2)),"V2",A19),DATA!D2:L872,8,FALSE)),0,VLOOKUP(CONCATENATE(INDIRECT(ADDRESS(2,COLUMN()-2)),"V2",A19),DATA!D2:L872,8,FALSE))</f>
        <v>0</v>
      </c>
      <c r="CT19" s="11">
        <f>IF(ISERROR(VLOOKUP(CONCATENATE(INDIRECT(ADDRESS(2,COLUMN())),"V2",A19),DATA!D2:L872,6,FALSE)),0,VLOOKUP(CONCATENATE(INDIRECT(ADDRESS(2,COLUMN())),"V2",A19),DATA!D2:L872,6,FALSE))</f>
        <v>6</v>
      </c>
      <c r="CU19" s="11">
        <f>IF(ISERROR(VLOOKUP(CONCATENATE(INDIRECT(ADDRESS(2,COLUMN()-1)),"V2",A19),DATA!D2:L872,7,FALSE)),0,VLOOKUP(CONCATENATE(INDIRECT(ADDRESS(2,COLUMN()-1)),"V2",A19),DATA!D2:L872,7,FALSE))</f>
        <v>0</v>
      </c>
      <c r="CV19" s="11">
        <f>IF(ISERROR(VLOOKUP(CONCATENATE(INDIRECT(ADDRESS(2,COLUMN()-2)),"V2",A19),DATA!D2:L872,8,FALSE)),0,VLOOKUP(CONCATENATE(INDIRECT(ADDRESS(2,COLUMN()-2)),"V2",A19),DATA!D2:L872,8,FALSE))</f>
        <v>0</v>
      </c>
      <c r="CW19" s="11">
        <f>IF(ISERROR(VLOOKUP(CONCATENATE(INDIRECT(ADDRESS(2,COLUMN())),"V2",A19),DATA!D2:L872,6,FALSE)),0,VLOOKUP(CONCATENATE(INDIRECT(ADDRESS(2,COLUMN())),"V2",A19),DATA!D2:L872,6,FALSE))</f>
        <v>0</v>
      </c>
      <c r="CX19" s="11">
        <f>IF(ISERROR(VLOOKUP(CONCATENATE(INDIRECT(ADDRESS(2,COLUMN()-1)),"V2",A19),DATA!D2:L872,7,FALSE)),0,VLOOKUP(CONCATENATE(INDIRECT(ADDRESS(2,COLUMN()-1)),"V2",A19),DATA!D2:L872,7,FALSE))</f>
        <v>0</v>
      </c>
      <c r="CY19" s="11">
        <f>IF(ISERROR(VLOOKUP(CONCATENATE(INDIRECT(ADDRESS(2,COLUMN()-2)),"V2",A19),DATA!D2:L872,8,FALSE)),0,VLOOKUP(CONCATENATE(INDIRECT(ADDRESS(2,COLUMN()-2)),"V2",A19),DATA!D2:L872,8,FALSE))</f>
        <v>0</v>
      </c>
      <c r="CZ19" s="11">
        <f>IF(ISERROR(VLOOKUP(CONCATENATE(INDIRECT(ADDRESS(2,COLUMN())),"V2",A19),DATA!D2:L872,6,FALSE)),0,VLOOKUP(CONCATENATE(INDIRECT(ADDRESS(2,COLUMN())),"V2",A19),DATA!D2:L872,6,FALSE))</f>
        <v>0</v>
      </c>
      <c r="DA19" s="11">
        <f>IF(ISERROR(VLOOKUP(CONCATENATE(INDIRECT(ADDRESS(2,COLUMN()-1)),"V2",A19),DATA!D2:L872,7,FALSE)),0,VLOOKUP(CONCATENATE(INDIRECT(ADDRESS(2,COLUMN()-1)),"V2",A19),DATA!D2:L872,7,FALSE))</f>
        <v>0</v>
      </c>
      <c r="DB19" s="11">
        <f>IF(ISERROR(VLOOKUP(CONCATENATE(INDIRECT(ADDRESS(2,COLUMN()-2)),"V2",A19),DATA!D2:L872,8,FALSE)),0,VLOOKUP(CONCATENATE(INDIRECT(ADDRESS(2,COLUMN()-2)),"V2",A19),DATA!D2:L872,8,FALSE))</f>
        <v>0</v>
      </c>
      <c r="DC19" s="11">
        <f>IF(ISERROR(VLOOKUP(CONCATENATE(INDIRECT(ADDRESS(2,COLUMN())),"V2",A19),DATA!D2:L872,6,FALSE)),0,VLOOKUP(CONCATENATE(INDIRECT(ADDRESS(2,COLUMN())),"V2",A19),DATA!D2:L872,6,FALSE))</f>
        <v>0</v>
      </c>
      <c r="DD19" s="11">
        <f>IF(ISERROR(VLOOKUP(CONCATENATE(INDIRECT(ADDRESS(2,COLUMN()-1)),"V2",A19),DATA!D2:L872,7,FALSE)),0,VLOOKUP(CONCATENATE(INDIRECT(ADDRESS(2,COLUMN()-1)),"V2",A19),DATA!D2:L872,7,FALSE))</f>
        <v>0</v>
      </c>
      <c r="DE19" s="11">
        <f>IF(ISERROR(VLOOKUP(CONCATENATE(INDIRECT(ADDRESS(2,COLUMN()-2)),"V2",A19),DATA!D2:L872,8,FALSE)),0,VLOOKUP(CONCATENATE(INDIRECT(ADDRESS(2,COLUMN()-2)),"V2",A19),DATA!D2:L872,8,FALSE))</f>
        <v>0</v>
      </c>
      <c r="DF19" s="11">
        <f>IF(ISERROR(VLOOKUP(CONCATENATE(INDIRECT(ADDRESS(2,COLUMN())),"V2",A19),DATA!D2:L872,6,FALSE)),0,VLOOKUP(CONCATENATE(INDIRECT(ADDRESS(2,COLUMN())),"V2",A19),DATA!D2:L872,6,FALSE))</f>
        <v>8</v>
      </c>
      <c r="DG19" s="11">
        <f>IF(ISERROR(VLOOKUP(CONCATENATE(INDIRECT(ADDRESS(2,COLUMN()-1)),"V2",A19),DATA!D2:L872,7,FALSE)),0,VLOOKUP(CONCATENATE(INDIRECT(ADDRESS(2,COLUMN()-1)),"V2",A19),DATA!D2:L872,7,FALSE))</f>
        <v>0</v>
      </c>
      <c r="DH19" s="11">
        <f>IF(ISERROR(VLOOKUP(CONCATENATE(INDIRECT(ADDRESS(2,COLUMN()-2)),"V2",A19),DATA!D2:L872,8,FALSE)),0,VLOOKUP(CONCATENATE(INDIRECT(ADDRESS(2,COLUMN()-2)),"V2",A19),DATA!D2:L872,8,FALSE))</f>
        <v>0</v>
      </c>
      <c r="DI19" s="11">
        <f>IF(ISERROR(VLOOKUP(CONCATENATE(INDIRECT(ADDRESS(2,COLUMN())),"V2",A19),DATA!D2:L872,6,FALSE)),0,VLOOKUP(CONCATENATE(INDIRECT(ADDRESS(2,COLUMN())),"V2",A19),DATA!D2:L872,6,FALSE))</f>
        <v>0</v>
      </c>
      <c r="DJ19" s="11">
        <f>IF(ISERROR(VLOOKUP(CONCATENATE(INDIRECT(ADDRESS(2,COLUMN()-1)),"V2",A19),DATA!D2:L872,7,FALSE)),0,VLOOKUP(CONCATENATE(INDIRECT(ADDRESS(2,COLUMN()-1)),"V2",A19),DATA!D2:L872,7,FALSE))</f>
        <v>0</v>
      </c>
      <c r="DK19" s="11">
        <f>IF(ISERROR(VLOOKUP(CONCATENATE(INDIRECT(ADDRESS(2,COLUMN()-2)),"V2",A19),DATA!D2:L872,8,FALSE)),0,VLOOKUP(CONCATENATE(INDIRECT(ADDRESS(2,COLUMN()-2)),"V2",A19),DATA!D2:L872,8,FALSE))</f>
        <v>0</v>
      </c>
      <c r="DL19" s="11">
        <f>IF(ISERROR(VLOOKUP(CONCATENATE(INDIRECT(ADDRESS(2,COLUMN())),"V2",A19),DATA!D2:L872,6,FALSE)),0,VLOOKUP(CONCATENATE(INDIRECT(ADDRESS(2,COLUMN())),"V2",A19),DATA!D2:L872,6,FALSE))</f>
        <v>0</v>
      </c>
      <c r="DM19" s="11">
        <f>IF(ISERROR(VLOOKUP(CONCATENATE(INDIRECT(ADDRESS(2,COLUMN()-1)),"V2",A19),DATA!D2:L872,7,FALSE)),0,VLOOKUP(CONCATENATE(INDIRECT(ADDRESS(2,COLUMN()-1)),"V2",A19),DATA!D2:L872,7,FALSE))</f>
        <v>0</v>
      </c>
      <c r="DN19" s="11">
        <f>IF(ISERROR(VLOOKUP(CONCATENATE(INDIRECT(ADDRESS(2,COLUMN()-2)),"V2",A19),DATA!D2:L872,8,FALSE)),0,VLOOKUP(CONCATENATE(INDIRECT(ADDRESS(2,COLUMN()-2)),"V2",A19),DATA!D2:L872,8,FALSE))</f>
        <v>0</v>
      </c>
      <c r="DO19" s="11">
        <f>IF(ISERROR(VLOOKUP(CONCATENATE(INDIRECT(ADDRESS(2,COLUMN())),"V2",A19),DATA!D2:L872,6,FALSE)),0,VLOOKUP(CONCATENATE(INDIRECT(ADDRESS(2,COLUMN())),"V2",A19),DATA!D2:L872,6,FALSE))</f>
        <v>0</v>
      </c>
      <c r="DP19" s="11">
        <f>IF(ISERROR(VLOOKUP(CONCATENATE(INDIRECT(ADDRESS(2,COLUMN()-1)),"V2",A19),DATA!D2:L872,7,FALSE)),0,VLOOKUP(CONCATENATE(INDIRECT(ADDRESS(2,COLUMN()-1)),"V2",A19),DATA!D2:L872,7,FALSE))</f>
        <v>0</v>
      </c>
      <c r="DQ19" s="11">
        <f>IF(ISERROR(VLOOKUP(CONCATENATE(INDIRECT(ADDRESS(2,COLUMN()-2)),"V2",A19),DATA!D2:L872,8,FALSE)),0,VLOOKUP(CONCATENATE(INDIRECT(ADDRESS(2,COLUMN()-2)),"V2",A19),DATA!D2:L872,8,FALSE))</f>
        <v>0</v>
      </c>
      <c r="DR19" s="11">
        <f>IF(ISERROR(VLOOKUP(CONCATENATE(INDIRECT(ADDRESS(2,COLUMN())),"V2",A19),DATA!D2:L872,6,FALSE)),0,VLOOKUP(CONCATENATE(INDIRECT(ADDRESS(2,COLUMN())),"V2",A19),DATA!D2:L872,6,FALSE))</f>
        <v>0</v>
      </c>
      <c r="DS19" s="11">
        <f>IF(ISERROR(VLOOKUP(CONCATENATE(INDIRECT(ADDRESS(2,COLUMN()-1)),"V2",A19),DATA!D2:L872,7,FALSE)),0,VLOOKUP(CONCATENATE(INDIRECT(ADDRESS(2,COLUMN()-1)),"V2",A19),DATA!D2:L872,7,FALSE))</f>
        <v>0</v>
      </c>
      <c r="DT19" s="11">
        <f>IF(ISERROR(VLOOKUP(CONCATENATE(INDIRECT(ADDRESS(2,COLUMN()-2)),"V2",A19),DATA!D2:L872,8,FALSE)),0,VLOOKUP(CONCATENATE(INDIRECT(ADDRESS(2,COLUMN()-2)),"V2",A19),DATA!D2:L872,8,FALSE))</f>
        <v>0</v>
      </c>
      <c r="DU19" s="11">
        <f>IF(ISERROR(VLOOKUP(CONCATENATE(INDIRECT(ADDRESS(2,COLUMN())),"V2",A19),DATA!D2:L872,6,FALSE)),0,VLOOKUP(CONCATENATE(INDIRECT(ADDRESS(2,COLUMN())),"V2",A19),DATA!D2:L872,6,FALSE))</f>
        <v>0</v>
      </c>
      <c r="DV19" s="11">
        <f>IF(ISERROR(VLOOKUP(CONCATENATE(INDIRECT(ADDRESS(2,COLUMN()-1)),"V2",A19),DATA!D2:L872,7,FALSE)),0,VLOOKUP(CONCATENATE(INDIRECT(ADDRESS(2,COLUMN()-1)),"V2",A19),DATA!D2:L872,7,FALSE))</f>
        <v>0</v>
      </c>
      <c r="DW19" s="11">
        <f>IF(ISERROR(VLOOKUP(CONCATENATE(INDIRECT(ADDRESS(2,COLUMN()-2)),"V2",A19),DATA!D2:L872,8,FALSE)),0,VLOOKUP(CONCATENATE(INDIRECT(ADDRESS(2,COLUMN()-2)),"V2",A19),DATA!D2:L872,8,FALSE))</f>
        <v>0</v>
      </c>
      <c r="DX19" s="62">
        <f>SUM(B19:INDIRECT(ADDRESS(19,127)))</f>
        <v>7276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  <c r="JY19" s="24"/>
      <c r="JZ19" s="24"/>
      <c r="KA19" s="24"/>
      <c r="KB19" s="24"/>
      <c r="KC19" s="24"/>
      <c r="KD19" s="24"/>
      <c r="KE19" s="24"/>
      <c r="KF19" s="24"/>
      <c r="KG19" s="24"/>
      <c r="KH19" s="24"/>
      <c r="KI19" s="24"/>
      <c r="KJ19" s="24"/>
      <c r="KK19" s="24"/>
      <c r="KL19" s="24"/>
      <c r="KM19" s="24"/>
      <c r="KN19" s="24"/>
      <c r="KO19" s="24"/>
      <c r="KP19" s="24"/>
      <c r="KQ19" s="24"/>
      <c r="KR19" s="24"/>
      <c r="KS19" s="24"/>
      <c r="KT19" s="24"/>
      <c r="KU19" s="24"/>
      <c r="KV19" s="24"/>
      <c r="KW19" s="24"/>
      <c r="KX19" s="24"/>
      <c r="KY19" s="24"/>
      <c r="KZ19" s="24"/>
    </row>
    <row r="20" ht="15.75">
      <c r="A20" s="91" t="s">
        <v>65</v>
      </c>
      <c r="B20" s="110">
        <f>IF(COLUMN()&lt;DATA!$O$1*3+3,SUM(B21:B25)," ")</f>
        <v>3227</v>
      </c>
      <c r="C20" s="110">
        <f>IF(COLUMN()&lt;DATA!$O$1*3+3,SUM(C21:C25)," ")</f>
        <v>1</v>
      </c>
      <c r="D20" s="110">
        <f>IF(COLUMN()&lt;DATA!$O$1*3+3,SUM(D21:D25)," ")</f>
        <v>0</v>
      </c>
      <c r="E20" s="110">
        <f>IF(COLUMN()&lt;DATA!$O$1*3+3,SUM(E21:E25)," ")</f>
        <v>953</v>
      </c>
      <c r="F20" s="110">
        <f>IF(COLUMN()&lt;DATA!$O$1*3+3,SUM(F21:F25)," ")</f>
        <v>0</v>
      </c>
      <c r="G20" s="110">
        <f>IF(COLUMN()&lt;DATA!$O$1*3+3,SUM(G21:G25)," ")</f>
        <v>0</v>
      </c>
      <c r="H20" s="110">
        <f>IF(COLUMN()&lt;DATA!$O$1*3+3,SUM(H21:H25)," ")</f>
        <v>550</v>
      </c>
      <c r="I20" s="110">
        <f>IF(COLUMN()&lt;DATA!$O$1*3+3,SUM(I21:I25)," ")</f>
        <v>0</v>
      </c>
      <c r="J20" s="110">
        <f>IF(COLUMN()&lt;DATA!$O$1*3+3,SUM(J21:J25)," ")</f>
        <v>0</v>
      </c>
      <c r="K20" s="110">
        <f>IF(COLUMN()&lt;DATA!$O$1*3+3,SUM(K21:K25)," ")</f>
        <v>320</v>
      </c>
      <c r="L20" s="110">
        <f>IF(COLUMN()&lt;DATA!$O$1*3+3,SUM(L21:L25)," ")</f>
        <v>0</v>
      </c>
      <c r="M20" s="110">
        <f>IF(COLUMN()&lt;DATA!$O$1*3+3,SUM(M21:M25)," ")</f>
        <v>0</v>
      </c>
      <c r="N20" s="110">
        <f>IF(COLUMN()&lt;DATA!$O$1*3+3,SUM(N21:N25)," ")</f>
        <v>256</v>
      </c>
      <c r="O20" s="110">
        <f>IF(COLUMN()&lt;DATA!$O$1*3+3,SUM(O21:O25)," ")</f>
        <v>0</v>
      </c>
      <c r="P20" s="110">
        <f>IF(COLUMN()&lt;DATA!$O$1*3+3,SUM(P21:P25)," ")</f>
        <v>0</v>
      </c>
      <c r="Q20" s="110">
        <f>IF(COLUMN()&lt;DATA!$O$1*3+3,SUM(Q21:Q25)," ")</f>
        <v>546</v>
      </c>
      <c r="R20" s="110">
        <f>IF(COLUMN()&lt;DATA!$O$1*3+3,SUM(R21:R25)," ")</f>
        <v>0</v>
      </c>
      <c r="S20" s="110">
        <f>IF(COLUMN()&lt;DATA!$O$1*3+3,SUM(S21:S25)," ")</f>
        <v>0</v>
      </c>
      <c r="T20" s="110">
        <f>IF(COLUMN()&lt;DATA!$O$1*3+3,SUM(T21:T25)," ")</f>
        <v>412</v>
      </c>
      <c r="U20" s="110">
        <f>IF(COLUMN()&lt;DATA!$O$1*3+3,SUM(U21:U25)," ")</f>
        <v>0</v>
      </c>
      <c r="V20" s="110">
        <f>IF(COLUMN()&lt;DATA!$O$1*3+3,SUM(V21:V25)," ")</f>
        <v>0</v>
      </c>
      <c r="W20" s="110">
        <f>IF(COLUMN()&lt;DATA!$O$1*3+3,SUM(W21:W25)," ")</f>
        <v>306</v>
      </c>
      <c r="X20" s="110">
        <f>IF(COLUMN()&lt;DATA!$O$1*3+3,SUM(X21:X25)," ")</f>
        <v>0</v>
      </c>
      <c r="Y20" s="110">
        <f>IF(COLUMN()&lt;DATA!$O$1*3+3,SUM(Y21:Y25)," ")</f>
        <v>0</v>
      </c>
      <c r="Z20" s="110">
        <f>IF(COLUMN()&lt;DATA!$O$1*3+3,SUM(Z21:Z25)," ")</f>
        <v>1080</v>
      </c>
      <c r="AA20" s="110">
        <f>IF(COLUMN()&lt;DATA!$O$1*3+3,SUM(AA21:AA25)," ")</f>
        <v>0</v>
      </c>
      <c r="AB20" s="110">
        <f>IF(COLUMN()&lt;DATA!$O$1*3+3,SUM(AB21:AB25)," ")</f>
        <v>0</v>
      </c>
      <c r="AC20" s="110">
        <f>IF(COLUMN()&lt;DATA!$O$1*3+3,SUM(AC21:AC25)," ")</f>
        <v>774</v>
      </c>
      <c r="AD20" s="110">
        <f>IF(COLUMN()&lt;DATA!$O$1*3+3,SUM(AD21:AD25)," ")</f>
        <v>0</v>
      </c>
      <c r="AE20" s="110">
        <f>IF(COLUMN()&lt;DATA!$O$1*3+3,SUM(AE21:AE25)," ")</f>
        <v>0</v>
      </c>
      <c r="AF20" s="110">
        <f>IF(COLUMN()&lt;DATA!$O$1*3+3,SUM(AF21:AF25)," ")</f>
        <v>209</v>
      </c>
      <c r="AG20" s="110">
        <f>IF(COLUMN()&lt;DATA!$O$1*3+3,SUM(AG21:AG25)," ")</f>
        <v>0</v>
      </c>
      <c r="AH20" s="110">
        <f>IF(COLUMN()&lt;DATA!$O$1*3+3,SUM(AH21:AH25)," ")</f>
        <v>0</v>
      </c>
      <c r="AI20" s="110">
        <f>IF(COLUMN()&lt;DATA!$O$1*3+3,SUM(AI21:AI25)," ")</f>
        <v>403</v>
      </c>
      <c r="AJ20" s="110">
        <f>IF(COLUMN()&lt;DATA!$O$1*3+3,SUM(AJ21:AJ25)," ")</f>
        <v>0</v>
      </c>
      <c r="AK20" s="110">
        <f>IF(COLUMN()&lt;DATA!$O$1*3+3,SUM(AK21:AK25)," ")</f>
        <v>0</v>
      </c>
      <c r="AL20" s="110">
        <f>IF(COLUMN()&lt;DATA!$O$1*3+3,SUM(AL21:AL25)," ")</f>
        <v>496</v>
      </c>
      <c r="AM20" s="110">
        <f>IF(COLUMN()&lt;DATA!$O$1*3+3,SUM(AM21:AM25)," ")</f>
        <v>0</v>
      </c>
      <c r="AN20" s="110">
        <f>IF(COLUMN()&lt;DATA!$O$1*3+3,SUM(AN21:AN25)," ")</f>
        <v>0</v>
      </c>
      <c r="AO20" s="110">
        <f>IF(COLUMN()&lt;DATA!$O$1*3+3,SUM(AO21:AO25)," ")</f>
        <v>300</v>
      </c>
      <c r="AP20" s="110">
        <f>IF(COLUMN()&lt;DATA!$O$1*3+3,SUM(AP21:AP25)," ")</f>
        <v>0</v>
      </c>
      <c r="AQ20" s="110">
        <f>IF(COLUMN()&lt;DATA!$O$1*3+3,SUM(AQ21:AQ25)," ")</f>
        <v>0</v>
      </c>
      <c r="AR20" s="110">
        <f>IF(COLUMN()&lt;DATA!$O$1*3+3,SUM(AR21:AR25)," ")</f>
        <v>18</v>
      </c>
      <c r="AS20" s="110">
        <f>IF(COLUMN()&lt;DATA!$O$1*3+3,SUM(AS21:AS25)," ")</f>
        <v>0</v>
      </c>
      <c r="AT20" s="110">
        <f>IF(COLUMN()&lt;DATA!$O$1*3+3,SUM(AT21:AT25)," ")</f>
        <v>0</v>
      </c>
      <c r="AU20" s="110">
        <f>IF(COLUMN()&lt;DATA!$O$1*3+3,SUM(AU21:AU25)," ")</f>
        <v>9</v>
      </c>
      <c r="AV20" s="110">
        <f>IF(COLUMN()&lt;DATA!$O$1*3+3,SUM(AV21:AV25)," ")</f>
        <v>0</v>
      </c>
      <c r="AW20" s="110">
        <f>IF(COLUMN()&lt;DATA!$O$1*3+3,SUM(AW21:AW25)," ")</f>
        <v>0</v>
      </c>
      <c r="AX20" s="110">
        <f>IF(COLUMN()&lt;DATA!$O$1*3+3,SUM(AX21:AX25)," ")</f>
        <v>17</v>
      </c>
      <c r="AY20" s="110">
        <f>IF(COLUMN()&lt;DATA!$O$1*3+3,SUM(AY21:AY25)," ")</f>
        <v>0</v>
      </c>
      <c r="AZ20" s="110">
        <f>IF(COLUMN()&lt;DATA!$O$1*3+3,SUM(AZ21:AZ25)," ")</f>
        <v>0</v>
      </c>
      <c r="BA20" s="110">
        <f>IF(COLUMN()&lt;DATA!$O$1*3+3,SUM(BA21:BA25)," ")</f>
        <v>247</v>
      </c>
      <c r="BB20" s="110">
        <f>IF(COLUMN()&lt;DATA!$O$1*3+3,SUM(BB21:BB25)," ")</f>
        <v>0</v>
      </c>
      <c r="BC20" s="110">
        <f>IF(COLUMN()&lt;DATA!$O$1*3+3,SUM(BC21:BC25)," ")</f>
        <v>0</v>
      </c>
      <c r="BD20" s="110">
        <f>IF(COLUMN()&lt;DATA!$O$1*3+3,SUM(BD21:BD25)," ")</f>
        <v>227</v>
      </c>
      <c r="BE20" s="110">
        <f>IF(COLUMN()&lt;DATA!$O$1*3+3,SUM(BE21:BE25)," ")</f>
        <v>0</v>
      </c>
      <c r="BF20" s="110">
        <f>IF(COLUMN()&lt;DATA!$O$1*3+3,SUM(BF21:BF25)," ")</f>
        <v>0</v>
      </c>
      <c r="BG20" s="110">
        <f>IF(COLUMN()&lt;DATA!$O$1*3+3,SUM(BG21:BG25)," ")</f>
        <v>902</v>
      </c>
      <c r="BH20" s="110">
        <f>IF(COLUMN()&lt;DATA!$O$1*3+3,SUM(BH21:BH25)," ")</f>
        <v>0</v>
      </c>
      <c r="BI20" s="110">
        <f>IF(COLUMN()&lt;DATA!$O$1*3+3,SUM(BI21:BI25)," ")</f>
        <v>0</v>
      </c>
      <c r="BJ20" s="110">
        <f>IF(COLUMN()&lt;DATA!$O$1*3+3,SUM(BJ21:BJ25)," ")</f>
        <v>39</v>
      </c>
      <c r="BK20" s="110">
        <f>IF(COLUMN()&lt;DATA!$O$1*3+3,SUM(BK21:BK25)," ")</f>
        <v>0</v>
      </c>
      <c r="BL20" s="110">
        <f>IF(COLUMN()&lt;DATA!$O$1*3+3,SUM(BL21:BL25)," ")</f>
        <v>0</v>
      </c>
      <c r="BM20" s="110">
        <f>IF(COLUMN()&lt;DATA!$O$1*3+3,SUM(BM21:BM25)," ")</f>
        <v>0</v>
      </c>
      <c r="BN20" s="110">
        <f>IF(COLUMN()&lt;DATA!$O$1*3+3,SUM(BN21:BN25)," ")</f>
        <v>0</v>
      </c>
      <c r="BO20" s="110">
        <f>IF(COLUMN()&lt;DATA!$O$1*3+3,SUM(BO21:BO25)," ")</f>
        <v>0</v>
      </c>
      <c r="BP20" s="110">
        <f>IF(COLUMN()&lt;DATA!$O$1*3+3,SUM(BP21:BP25)," ")</f>
        <v>4</v>
      </c>
      <c r="BQ20" s="110">
        <f>IF(COLUMN()&lt;DATA!$O$1*3+3,SUM(BQ21:BQ25)," ")</f>
        <v>0</v>
      </c>
      <c r="BR20" s="110">
        <f>IF(COLUMN()&lt;DATA!$O$1*3+3,SUM(BR21:BR25)," ")</f>
        <v>0</v>
      </c>
      <c r="BS20" s="110">
        <f>IF(COLUMN()&lt;DATA!$O$1*3+3,SUM(BS21:BS25)," ")</f>
        <v>89</v>
      </c>
      <c r="BT20" s="110">
        <f>IF(COLUMN()&lt;DATA!$O$1*3+3,SUM(BT21:BT25)," ")</f>
        <v>0</v>
      </c>
      <c r="BU20" s="110">
        <f>IF(COLUMN()&lt;DATA!$O$1*3+3,SUM(BU21:BU25)," ")</f>
        <v>0</v>
      </c>
      <c r="BV20" s="110">
        <f>IF(COLUMN()&lt;DATA!$O$1*3+3,SUM(BV21:BV25)," ")</f>
        <v>90</v>
      </c>
      <c r="BW20" s="110">
        <f>IF(COLUMN()&lt;DATA!$O$1*3+3,SUM(BW21:BW25)," ")</f>
        <v>0</v>
      </c>
      <c r="BX20" s="110">
        <f>IF(COLUMN()&lt;DATA!$O$1*3+3,SUM(BX21:BX25)," ")</f>
        <v>0</v>
      </c>
      <c r="BY20" s="110">
        <f>IF(COLUMN()&lt;DATA!$O$1*3+3,SUM(BY21:BY25)," ")</f>
        <v>69</v>
      </c>
      <c r="BZ20" s="110">
        <f>IF(COLUMN()&lt;DATA!$O$1*3+3,SUM(BZ21:BZ25)," ")</f>
        <v>0</v>
      </c>
      <c r="CA20" s="110">
        <f>IF(COLUMN()&lt;DATA!$O$1*3+3,SUM(CA21:CA25)," ")</f>
        <v>0</v>
      </c>
      <c r="CB20" s="110">
        <f>IF(COLUMN()&lt;DATA!$O$1*3+3,SUM(CB21:CB25)," ")</f>
        <v>7</v>
      </c>
      <c r="CC20" s="110">
        <f>IF(COLUMN()&lt;DATA!$O$1*3+3,SUM(CC21:CC25)," ")</f>
        <v>0</v>
      </c>
      <c r="CD20" s="110">
        <f>IF(COLUMN()&lt;DATA!$O$1*3+3,SUM(CD21:CD25)," ")</f>
        <v>0</v>
      </c>
      <c r="CE20" s="110">
        <f>IF(COLUMN()&lt;DATA!$O$1*3+3,SUM(CE21:CE25)," ")</f>
        <v>0</v>
      </c>
      <c r="CF20" s="110">
        <f>IF(COLUMN()&lt;DATA!$O$1*3+3,SUM(CF21:CF25)," ")</f>
        <v>0</v>
      </c>
      <c r="CG20" s="110">
        <f>IF(COLUMN()&lt;DATA!$O$1*3+3,SUM(CG21:CG25)," ")</f>
        <v>0</v>
      </c>
      <c r="CH20" s="110">
        <f>IF(COLUMN()&lt;DATA!$O$1*3+3,SUM(CH21:CH25)," ")</f>
        <v>34</v>
      </c>
      <c r="CI20" s="110">
        <f>IF(COLUMN()&lt;DATA!$O$1*3+3,SUM(CI21:CI25)," ")</f>
        <v>0</v>
      </c>
      <c r="CJ20" s="110">
        <f>IF(COLUMN()&lt;DATA!$O$1*3+3,SUM(CJ21:CJ25)," ")</f>
        <v>0</v>
      </c>
      <c r="CK20" s="110">
        <f>IF(COLUMN()&lt;DATA!$O$1*3+3,SUM(CK21:CK25)," ")</f>
        <v>10</v>
      </c>
      <c r="CL20" s="110">
        <f>IF(COLUMN()&lt;DATA!$O$1*3+3,SUM(CL21:CL25)," ")</f>
        <v>0</v>
      </c>
      <c r="CM20" s="110">
        <f>IF(COLUMN()&lt;DATA!$O$1*3+3,SUM(CM21:CM25)," ")</f>
        <v>0</v>
      </c>
      <c r="CN20" s="110">
        <f>IF(COLUMN()&lt;DATA!$O$1*3+3,SUM(CN21:CN25)," ")</f>
        <v>189</v>
      </c>
      <c r="CO20" s="110">
        <f>IF(COLUMN()&lt;DATA!$O$1*3+3,SUM(CO21:CO25)," ")</f>
        <v>0</v>
      </c>
      <c r="CP20" s="110">
        <f>IF(COLUMN()&lt;DATA!$O$1*3+3,SUM(CP21:CP25)," ")</f>
        <v>0</v>
      </c>
      <c r="CQ20" s="110">
        <f>IF(COLUMN()&lt;DATA!$O$1*3+3,SUM(CQ21:CQ25)," ")</f>
        <v>38</v>
      </c>
      <c r="CR20" s="110">
        <f>IF(COLUMN()&lt;DATA!$O$1*3+3,SUM(CR21:CR25)," ")</f>
        <v>0</v>
      </c>
      <c r="CS20" s="110">
        <f>IF(COLUMN()&lt;DATA!$O$1*3+3,SUM(CS21:CS25)," ")</f>
        <v>0</v>
      </c>
      <c r="CT20" s="110">
        <f>IF(COLUMN()&lt;DATA!$O$1*3+3,SUM(CT21:CT25)," ")</f>
        <v>22</v>
      </c>
      <c r="CU20" s="110">
        <f>IF(COLUMN()&lt;DATA!$O$1*3+3,SUM(CU21:CU25)," ")</f>
        <v>0</v>
      </c>
      <c r="CV20" s="110">
        <f>IF(COLUMN()&lt;DATA!$O$1*3+3,SUM(CV21:CV25)," ")</f>
        <v>0</v>
      </c>
      <c r="CW20" s="110">
        <f>IF(COLUMN()&lt;DATA!$O$1*3+3,SUM(CW21:CW25)," ")</f>
        <v>0</v>
      </c>
      <c r="CX20" s="110">
        <f>IF(COLUMN()&lt;DATA!$O$1*3+3,SUM(CX21:CX25)," ")</f>
        <v>0</v>
      </c>
      <c r="CY20" s="110">
        <f>IF(COLUMN()&lt;DATA!$O$1*3+3,SUM(CY21:CY25)," ")</f>
        <v>0</v>
      </c>
      <c r="CZ20" s="110">
        <f>IF(COLUMN()&lt;DATA!$O$1*3+3,SUM(CZ21:CZ25)," ")</f>
        <v>0</v>
      </c>
      <c r="DA20" s="110">
        <f>IF(COLUMN()&lt;DATA!$O$1*3+3,SUM(DA21:DA25)," ")</f>
        <v>0</v>
      </c>
      <c r="DB20" s="110">
        <f>IF(COLUMN()&lt;DATA!$O$1*3+3,SUM(DB21:DB25)," ")</f>
        <v>0</v>
      </c>
      <c r="DC20" s="110">
        <f>IF(COLUMN()&lt;DATA!$O$1*3+3,SUM(DC21:DC25)," ")</f>
        <v>0</v>
      </c>
      <c r="DD20" s="110">
        <f>IF(COLUMN()&lt;DATA!$O$1*3+3,SUM(DD21:DD25)," ")</f>
        <v>0</v>
      </c>
      <c r="DE20" s="110">
        <f>IF(COLUMN()&lt;DATA!$O$1*3+3,SUM(DE21:DE25)," ")</f>
        <v>0</v>
      </c>
      <c r="DF20" s="110">
        <f>IF(COLUMN()&lt;DATA!$O$1*3+3,SUM(DF21:DF25)," ")</f>
        <v>5</v>
      </c>
      <c r="DG20" s="110">
        <f>IF(COLUMN()&lt;DATA!$O$1*3+3,SUM(DG21:DG25)," ")</f>
        <v>0</v>
      </c>
      <c r="DH20" s="110">
        <f>IF(COLUMN()&lt;DATA!$O$1*3+3,SUM(DH21:DH25)," ")</f>
        <v>0</v>
      </c>
      <c r="DI20" s="110">
        <f>IF(COLUMN()&lt;DATA!$O$1*3+3,SUM(DI21:DI25)," ")</f>
        <v>0</v>
      </c>
      <c r="DJ20" s="110">
        <f>IF(COLUMN()&lt;DATA!$O$1*3+3,SUM(DJ21:DJ25)," ")</f>
        <v>0</v>
      </c>
      <c r="DK20" s="110">
        <f>IF(COLUMN()&lt;DATA!$O$1*3+3,SUM(DK21:DK25)," ")</f>
        <v>0</v>
      </c>
      <c r="DL20" s="110">
        <f>IF(COLUMN()&lt;DATA!$O$1*3+3,SUM(DL21:DL25)," ")</f>
        <v>0</v>
      </c>
      <c r="DM20" s="110">
        <f>IF(COLUMN()&lt;DATA!$O$1*3+3,SUM(DM21:DM25)," ")</f>
        <v>0</v>
      </c>
      <c r="DN20" s="110">
        <f>IF(COLUMN()&lt;DATA!$O$1*3+3,SUM(DN21:DN25)," ")</f>
        <v>0</v>
      </c>
      <c r="DO20" s="110">
        <f>IF(COLUMN()&lt;DATA!$O$1*3+3,SUM(DO21:DO25)," ")</f>
        <v>0</v>
      </c>
      <c r="DP20" s="110">
        <f>IF(COLUMN()&lt;DATA!$O$1*3+3,SUM(DP21:DP25)," ")</f>
        <v>0</v>
      </c>
      <c r="DQ20" s="110">
        <f>IF(COLUMN()&lt;DATA!$O$1*3+3,SUM(DQ21:DQ25)," ")</f>
        <v>0</v>
      </c>
      <c r="DR20" s="110">
        <f>IF(COLUMN()&lt;DATA!$O$1*3+3,SUM(DR21:DR25)," ")</f>
        <v>0</v>
      </c>
      <c r="DS20" s="110">
        <f>IF(COLUMN()&lt;DATA!$O$1*3+3,SUM(DS21:DS25)," ")</f>
        <v>0</v>
      </c>
      <c r="DT20" s="110">
        <f>IF(COLUMN()&lt;DATA!$O$1*3+3,SUM(DT21:DT25)," ")</f>
        <v>0</v>
      </c>
      <c r="DU20" s="110">
        <f>IF(COLUMN()&lt;DATA!$O$1*3+3,SUM(DU21:DU25)," ")</f>
        <v>24</v>
      </c>
      <c r="DV20" s="110">
        <f>IF(COLUMN()&lt;DATA!$O$1*3+3,SUM(DV21:DV25)," ")</f>
        <v>0</v>
      </c>
      <c r="DW20" s="110">
        <f>IF(COLUMN()&lt;DATA!$O$1*3+3,SUM(DW21:DW25)," ")</f>
        <v>0</v>
      </c>
      <c r="DX20" s="110">
        <f>IF(COLUMN()&lt;DATA!$O$1*3+3,SUM(DX21:DX25)," ")</f>
        <v>11873</v>
      </c>
      <c r="DY20" s="38" t="str">
        <f>IF(COLUMN()&lt;DATA!$O$1*3+3,SUM(DY21:DY25)," ")</f>
        <v xml:space="preserve"> </v>
      </c>
      <c r="DZ20" s="38" t="str">
        <f>IF(COLUMN()&lt;DATA!$O$1*3+3,SUM(DZ21:DZ25)," ")</f>
        <v xml:space="preserve"> </v>
      </c>
      <c r="EA20" s="38" t="str">
        <f>IF(COLUMN()&lt;DATA!$O$1*3+3,SUM(EA21:EA25)," ")</f>
        <v xml:space="preserve"> </v>
      </c>
      <c r="EB20" s="38" t="str">
        <f>IF(COLUMN()&lt;DATA!$O$1*3+3,SUM(EB21:EB25)," ")</f>
        <v xml:space="preserve"> </v>
      </c>
      <c r="EC20" s="38" t="str">
        <f>IF(COLUMN()&lt;DATA!$O$1*3+3,SUM(EC21:EC25)," ")</f>
        <v xml:space="preserve"> </v>
      </c>
      <c r="ED20" s="38" t="str">
        <f>IF(COLUMN()&lt;DATA!$O$1*3+3,SUM(ED21:ED25)," ")</f>
        <v xml:space="preserve"> </v>
      </c>
      <c r="EE20" s="38" t="str">
        <f>IF(COLUMN()&lt;DATA!$O$1*3+3,SUM(EE21:EE25)," ")</f>
        <v xml:space="preserve"> </v>
      </c>
      <c r="EF20" s="38" t="str">
        <f>IF(COLUMN()&lt;DATA!$O$1*3+3,SUM(EF21:EF25)," ")</f>
        <v xml:space="preserve"> </v>
      </c>
      <c r="EG20" s="38" t="str">
        <f>IF(COLUMN()&lt;DATA!$O$1*3+3,SUM(EG21:EG25)," ")</f>
        <v xml:space="preserve"> </v>
      </c>
      <c r="EH20" s="38" t="str">
        <f>IF(COLUMN()&lt;DATA!$O$1*3+3,SUM(EH21:EH25)," ")</f>
        <v xml:space="preserve"> </v>
      </c>
      <c r="EI20" s="38" t="str">
        <f>IF(COLUMN()&lt;DATA!$O$1*3+3,SUM(EI21:EI25)," ")</f>
        <v xml:space="preserve"> </v>
      </c>
      <c r="EJ20" s="38" t="str">
        <f>IF(COLUMN()&lt;DATA!$O$1*3+3,SUM(EJ21:EJ25)," ")</f>
        <v xml:space="preserve"> </v>
      </c>
      <c r="EK20" s="38" t="str">
        <f>IF(COLUMN()&lt;DATA!$O$1*3+3,SUM(EK21:EK25)," ")</f>
        <v xml:space="preserve"> </v>
      </c>
      <c r="EL20" s="38" t="str">
        <f>IF(COLUMN()&lt;DATA!$O$1*3+3,SUM(EL21:EL25)," ")</f>
        <v xml:space="preserve"> </v>
      </c>
      <c r="EM20" s="38" t="str">
        <f>IF(COLUMN()&lt;DATA!$O$1*3+3,SUM(EM21:EM25)," ")</f>
        <v xml:space="preserve"> </v>
      </c>
      <c r="EN20" s="38" t="str">
        <f>IF(COLUMN()&lt;DATA!$O$1*3+3,SUM(EN21:EN25)," ")</f>
        <v xml:space="preserve"> </v>
      </c>
      <c r="EO20" s="38" t="str">
        <f>IF(COLUMN()&lt;DATA!$O$1*3+3,SUM(EO21:EO25)," ")</f>
        <v xml:space="preserve"> </v>
      </c>
      <c r="EP20" s="38" t="str">
        <f>IF(COLUMN()&lt;DATA!$O$1*3+3,SUM(EP21:EP25)," ")</f>
        <v xml:space="preserve"> </v>
      </c>
      <c r="EQ20" s="38" t="str">
        <f>IF(COLUMN()&lt;DATA!$O$1*3+3,SUM(EQ21:EQ25)," ")</f>
        <v xml:space="preserve"> </v>
      </c>
      <c r="ER20" s="38" t="str">
        <f>IF(COLUMN()&lt;DATA!$O$1*3+3,SUM(ER21:ER25)," ")</f>
        <v xml:space="preserve"> </v>
      </c>
      <c r="ES20" s="38" t="str">
        <f>IF(COLUMN()&lt;DATA!$O$1*3+3,SUM(ES21:ES25)," ")</f>
        <v xml:space="preserve"> </v>
      </c>
      <c r="ET20" s="38" t="str">
        <f>IF(COLUMN()&lt;DATA!$O$1*3+3,SUM(ET21:ET25)," ")</f>
        <v xml:space="preserve"> </v>
      </c>
      <c r="EU20" s="38" t="str">
        <f>IF(COLUMN()&lt;DATA!$O$1*3+3,SUM(EU21:EU25)," ")</f>
        <v xml:space="preserve"> </v>
      </c>
      <c r="EV20" s="38" t="str">
        <f>IF(COLUMN()&lt;DATA!$O$1*3+3,SUM(EV21:EV25)," ")</f>
        <v xml:space="preserve"> </v>
      </c>
      <c r="EW20" s="38" t="str">
        <f>IF(COLUMN()&lt;DATA!$O$1*3+3,SUM(EW21:EW25)," ")</f>
        <v xml:space="preserve"> </v>
      </c>
      <c r="EX20" s="38" t="str">
        <f>IF(COLUMN()&lt;DATA!$O$1*3+3,SUM(EX21:EX25)," ")</f>
        <v xml:space="preserve"> </v>
      </c>
      <c r="EY20" s="38" t="str">
        <f>IF(COLUMN()&lt;DATA!$O$1*3+3,SUM(EY21:EY25)," ")</f>
        <v xml:space="preserve"> </v>
      </c>
      <c r="EZ20" s="38" t="str">
        <f>IF(COLUMN()&lt;DATA!$O$1*3+3,SUM(EZ21:EZ25)," ")</f>
        <v xml:space="preserve"> </v>
      </c>
      <c r="FA20" s="38" t="str">
        <f>IF(COLUMN()&lt;DATA!$O$1*3+3,SUM(FA21:FA25)," ")</f>
        <v xml:space="preserve"> </v>
      </c>
      <c r="FB20" s="38" t="str">
        <f>IF(COLUMN()&lt;DATA!$O$1*3+3,SUM(FB21:FB25)," ")</f>
        <v xml:space="preserve"> </v>
      </c>
      <c r="FC20" s="38" t="str">
        <f>IF(COLUMN()&lt;DATA!$O$1*3+3,SUM(FC21:FC25)," ")</f>
        <v xml:space="preserve"> </v>
      </c>
      <c r="FD20" s="38" t="str">
        <f>IF(COLUMN()&lt;DATA!$O$1*3+3,SUM(FD21:FD25)," ")</f>
        <v xml:space="preserve"> </v>
      </c>
      <c r="FE20" s="38" t="str">
        <f>IF(COLUMN()&lt;DATA!$O$1*3+3,SUM(FE21:FE25)," ")</f>
        <v xml:space="preserve"> </v>
      </c>
      <c r="FF20" s="38" t="str">
        <f>IF(COLUMN()&lt;DATA!$O$1*3+3,SUM(FF21:FF25)," ")</f>
        <v xml:space="preserve"> </v>
      </c>
      <c r="FG20" s="38" t="str">
        <f>IF(COLUMN()&lt;DATA!$O$1*3+3,SUM(FG21:FG25)," ")</f>
        <v xml:space="preserve"> </v>
      </c>
      <c r="FH20" s="38" t="str">
        <f>IF(COLUMN()&lt;DATA!$O$1*3+3,SUM(FH21:FH25)," ")</f>
        <v xml:space="preserve"> </v>
      </c>
      <c r="FI20" s="38" t="str">
        <f>IF(COLUMN()&lt;DATA!$O$1*3+3,SUM(FI21:FI25)," ")</f>
        <v xml:space="preserve"> </v>
      </c>
      <c r="FJ20" s="38" t="str">
        <f>IF(COLUMN()&lt;DATA!$O$1*3+3,SUM(FJ21:FJ25)," ")</f>
        <v xml:space="preserve"> </v>
      </c>
      <c r="FK20" s="38" t="str">
        <f>IF(COLUMN()&lt;DATA!$O$1*3+3,SUM(FK21:FK25)," ")</f>
        <v xml:space="preserve"> </v>
      </c>
      <c r="FL20" s="38" t="str">
        <f>IF(COLUMN()&lt;DATA!$O$1*3+3,SUM(FL21:FL25)," ")</f>
        <v xml:space="preserve"> </v>
      </c>
      <c r="FM20" s="38" t="str">
        <f>IF(COLUMN()&lt;DATA!$O$1*3+3,SUM(FM21:FM25)," ")</f>
        <v xml:space="preserve"> </v>
      </c>
      <c r="FN20" s="38" t="str">
        <f>IF(COLUMN()&lt;DATA!$O$1*3+3,SUM(FN21:FN25)," ")</f>
        <v xml:space="preserve"> </v>
      </c>
      <c r="FO20" s="38" t="str">
        <f>IF(COLUMN()&lt;DATA!$O$1*3+3,SUM(FO21:FO25)," ")</f>
        <v xml:space="preserve"> </v>
      </c>
      <c r="FP20" s="38" t="str">
        <f>IF(COLUMN()&lt;DATA!$O$1*3+3,SUM(FP21:FP25)," ")</f>
        <v xml:space="preserve"> </v>
      </c>
      <c r="FQ20" s="38" t="str">
        <f>IF(COLUMN()&lt;DATA!$O$1*3+3,SUM(FQ21:FQ25)," ")</f>
        <v xml:space="preserve"> </v>
      </c>
      <c r="FR20" s="38" t="str">
        <f>IF(COLUMN()&lt;DATA!$O$1*3+3,SUM(FR21:FR25)," ")</f>
        <v xml:space="preserve"> </v>
      </c>
      <c r="FS20" s="38" t="str">
        <f>IF(COLUMN()&lt;DATA!$O$1*3+3,SUM(FS21:FS25)," ")</f>
        <v xml:space="preserve"> </v>
      </c>
      <c r="FT20" s="38" t="str">
        <f>IF(COLUMN()&lt;DATA!$O$1*3+3,SUM(FT21:FT25)," ")</f>
        <v xml:space="preserve"> </v>
      </c>
      <c r="FU20" s="38" t="str">
        <f>IF(COLUMN()&lt;DATA!$O$1*3+3,SUM(FU21:FU25)," ")</f>
        <v xml:space="preserve"> </v>
      </c>
      <c r="FV20" s="38" t="str">
        <f>IF(COLUMN()&lt;DATA!$O$1*3+3,SUM(FV21:FV25)," ")</f>
        <v xml:space="preserve"> </v>
      </c>
      <c r="FW20" s="38" t="str">
        <f>IF(COLUMN()&lt;DATA!$O$1*3+3,SUM(FW21:FW25)," ")</f>
        <v xml:space="preserve"> </v>
      </c>
      <c r="FX20" s="38" t="str">
        <f>IF(COLUMN()&lt;DATA!$O$1*3+3,SUM(FX21:FX25)," ")</f>
        <v xml:space="preserve"> </v>
      </c>
      <c r="FY20" s="38" t="str">
        <f>IF(COLUMN()&lt;DATA!$O$1*3+3,SUM(FY21:FY25)," ")</f>
        <v xml:space="preserve"> </v>
      </c>
      <c r="FZ20" s="38" t="str">
        <f>IF(COLUMN()&lt;DATA!$O$1*3+3,SUM(FZ21:FZ25)," ")</f>
        <v xml:space="preserve"> </v>
      </c>
      <c r="GA20" s="38" t="str">
        <f>IF(COLUMN()&lt;DATA!$O$1*3+3,SUM(GA21:GA25)," ")</f>
        <v xml:space="preserve"> </v>
      </c>
      <c r="GB20" s="38" t="str">
        <f>IF(COLUMN()&lt;DATA!$O$1*3+3,SUM(GB21:GB25)," ")</f>
        <v xml:space="preserve"> </v>
      </c>
      <c r="GC20" s="38" t="str">
        <f>IF(COLUMN()&lt;DATA!$O$1*3+3,SUM(GC21:GC25)," ")</f>
        <v xml:space="preserve"> </v>
      </c>
      <c r="GD20" s="38" t="str">
        <f>IF(COLUMN()&lt;DATA!$O$1*3+3,SUM(GD21:GD25)," ")</f>
        <v xml:space="preserve"> </v>
      </c>
      <c r="GE20" s="38" t="str">
        <f>IF(COLUMN()&lt;DATA!$O$1*3+3,SUM(GE21:GE25)," ")</f>
        <v xml:space="preserve"> </v>
      </c>
      <c r="GF20" s="38" t="str">
        <f>IF(COLUMN()&lt;DATA!$O$1*3+3,SUM(GF21:GF25)," ")</f>
        <v xml:space="preserve"> </v>
      </c>
      <c r="GG20" s="5" t="str">
        <f>IF(COLUMN()&lt;DATA!$O$1*3+3,SUM(GG21:GG25)," ")</f>
        <v xml:space="preserve"> </v>
      </c>
      <c r="GH20" s="5" t="str">
        <f>IF(COLUMN()&lt;DATA!$O$1*3+3,SUM(GH21:GH25)," ")</f>
        <v xml:space="preserve"> </v>
      </c>
      <c r="GI20" s="5" t="str">
        <f>IF(COLUMN()&lt;DATA!$O$1*3+3,SUM(GI21:GI25)," ")</f>
        <v xml:space="preserve"> </v>
      </c>
      <c r="GJ20" s="5" t="str">
        <f>IF(COLUMN()&lt;DATA!$O$1*3+3,SUM(GJ21:GJ25)," ")</f>
        <v xml:space="preserve"> </v>
      </c>
      <c r="GK20" s="5" t="str">
        <f>IF(COLUMN()&lt;DATA!$O$1*3+3,SUM(GK21:GK25)," ")</f>
        <v xml:space="preserve"> </v>
      </c>
      <c r="GL20" s="5" t="str">
        <f>IF(COLUMN()&lt;DATA!$O$1*3+3,SUM(GL21:GL25)," ")</f>
        <v xml:space="preserve"> </v>
      </c>
      <c r="GM20" s="5" t="str">
        <f>IF(COLUMN()&lt;DATA!$O$1*3+3,SUM(GM21:GM25)," ")</f>
        <v xml:space="preserve"> </v>
      </c>
      <c r="GN20" s="5" t="str">
        <f>IF(COLUMN()&lt;DATA!$O$1*3+3,SUM(GN21:GN25)," ")</f>
        <v xml:space="preserve"> </v>
      </c>
      <c r="GO20" s="5" t="str">
        <f>IF(COLUMN()&lt;DATA!$O$1*3+3,SUM(GO21:GO25)," ")</f>
        <v xml:space="preserve"> </v>
      </c>
      <c r="GP20" s="5" t="str">
        <f>IF(COLUMN()&lt;DATA!$O$1*3+3,SUM(GP21:GP25)," ")</f>
        <v xml:space="preserve"> </v>
      </c>
      <c r="GQ20" s="5" t="str">
        <f>IF(COLUMN()&lt;DATA!$O$1*3+3,SUM(GQ21:GQ25)," ")</f>
        <v xml:space="preserve"> </v>
      </c>
      <c r="GR20" s="5" t="str">
        <f>IF(COLUMN()&lt;DATA!$O$1*3+3,SUM(GR21:GR25)," ")</f>
        <v xml:space="preserve"> </v>
      </c>
      <c r="GS20" s="5" t="str">
        <f>IF(COLUMN()&lt;DATA!$O$1*3+3,SUM(GS21:GS25)," ")</f>
        <v xml:space="preserve"> </v>
      </c>
      <c r="GT20" s="5" t="str">
        <f>IF(COLUMN()&lt;DATA!$O$1*3+3,SUM(GT21:GT25)," ")</f>
        <v xml:space="preserve"> </v>
      </c>
      <c r="GU20" s="5" t="str">
        <f>IF(COLUMN()&lt;DATA!$O$1*3+3,SUM(GU21:GU25)," ")</f>
        <v xml:space="preserve"> </v>
      </c>
      <c r="GV20" s="5" t="str">
        <f>IF(COLUMN()&lt;DATA!$O$1*3+3,SUM(GV21:GV25)," ")</f>
        <v xml:space="preserve"> </v>
      </c>
      <c r="GW20" s="5" t="str">
        <f>IF(COLUMN()&lt;DATA!$O$1*3+3,SUM(GW21:GW25)," ")</f>
        <v xml:space="preserve"> </v>
      </c>
      <c r="GX20" s="5" t="str">
        <f>IF(COLUMN()&lt;DATA!$O$1*3+3,SUM(GX21:GX25)," ")</f>
        <v xml:space="preserve"> </v>
      </c>
      <c r="GY20" s="5" t="str">
        <f>IF(COLUMN()&lt;DATA!$O$1*3+3,SUM(GY21:GY25)," ")</f>
        <v xml:space="preserve"> </v>
      </c>
      <c r="GZ20" s="5" t="str">
        <f>IF(COLUMN()&lt;DATA!$O$1*3+3,SUM(GZ21:GZ25)," ")</f>
        <v xml:space="preserve"> </v>
      </c>
      <c r="HA20" s="5" t="str">
        <f>IF(COLUMN()&lt;DATA!$O$1*3+3,SUM(HA21:HA25)," ")</f>
        <v xml:space="preserve"> </v>
      </c>
      <c r="HB20" s="5" t="str">
        <f>IF(COLUMN()&lt;DATA!$O$1*3+3,SUM(HB21:HB25)," ")</f>
        <v xml:space="preserve"> </v>
      </c>
      <c r="HC20" s="5" t="str">
        <f>IF(COLUMN()&lt;DATA!$O$1*3+3,SUM(HC21:HC25)," ")</f>
        <v xml:space="preserve"> </v>
      </c>
      <c r="HD20" s="5" t="str">
        <f>IF(COLUMN()&lt;DATA!$O$1*3+3,SUM(HD21:HD25)," ")</f>
        <v xml:space="preserve"> </v>
      </c>
      <c r="HE20" s="5" t="str">
        <f>IF(COLUMN()&lt;DATA!$O$1*3+3,SUM(HE21:HE25)," ")</f>
        <v xml:space="preserve"> </v>
      </c>
      <c r="HF20" s="5" t="str">
        <f>IF(COLUMN()&lt;DATA!$O$1*3+3,SUM(HF21:HF25)," ")</f>
        <v xml:space="preserve"> </v>
      </c>
      <c r="HG20" s="5" t="str">
        <f>IF(COLUMN()&lt;DATA!$O$1*3+3,SUM(HG21:HG25)," ")</f>
        <v xml:space="preserve"> </v>
      </c>
      <c r="HH20" s="5" t="str">
        <f>IF(COLUMN()&lt;DATA!$O$1*3+3,SUM(HH21:HH25)," ")</f>
        <v xml:space="preserve"> </v>
      </c>
      <c r="HI20" s="5" t="str">
        <f>IF(COLUMN()&lt;DATA!$O$1*3+3,SUM(HI21:HI25)," ")</f>
        <v xml:space="preserve"> </v>
      </c>
      <c r="HJ20" s="5" t="str">
        <f>IF(COLUMN()&lt;DATA!$O$1*3+3,SUM(HJ21:HJ25)," ")</f>
        <v xml:space="preserve"> </v>
      </c>
      <c r="HK20" s="5" t="str">
        <f>IF(COLUMN()&lt;DATA!$O$1*3+3,SUM(HK21:HK25)," ")</f>
        <v xml:space="preserve"> </v>
      </c>
      <c r="HL20" s="5" t="str">
        <f>IF(COLUMN()&lt;DATA!$O$1*3+3,SUM(HL21:HL25)," ")</f>
        <v xml:space="preserve"> </v>
      </c>
      <c r="HM20" s="5" t="str">
        <f>IF(COLUMN()&lt;DATA!$O$1*3+3,SUM(HM21:HM25)," ")</f>
        <v xml:space="preserve"> </v>
      </c>
      <c r="HN20" s="5" t="str">
        <f>IF(COLUMN()&lt;DATA!$O$1*3+3,SUM(HN21:HN25)," ")</f>
        <v xml:space="preserve"> </v>
      </c>
      <c r="HO20" s="5" t="str">
        <f>IF(COLUMN()&lt;DATA!$O$1*3+3,SUM(HO21:HO25)," ")</f>
        <v xml:space="preserve"> </v>
      </c>
      <c r="HP20" s="5" t="str">
        <f>IF(COLUMN()&lt;DATA!$O$1*3+3,SUM(HP21:HP25)," ")</f>
        <v xml:space="preserve"> </v>
      </c>
      <c r="HQ20" s="5" t="str">
        <f>IF(COLUMN()&lt;DATA!$O$1*3+3,SUM(HQ21:HQ25)," ")</f>
        <v xml:space="preserve"> </v>
      </c>
      <c r="HR20" s="5" t="str">
        <f>IF(COLUMN()&lt;DATA!$O$1*3+3,SUM(HR21:HR25)," ")</f>
        <v xml:space="preserve"> </v>
      </c>
      <c r="HS20" s="5" t="str">
        <f>IF(COLUMN()&lt;DATA!$O$1*3+3,SUM(HS21:HS25)," ")</f>
        <v xml:space="preserve"> </v>
      </c>
      <c r="HT20" s="5" t="str">
        <f>IF(COLUMN()&lt;DATA!$O$1*3+3,SUM(HT21:HT25)," ")</f>
        <v xml:space="preserve"> </v>
      </c>
      <c r="HU20" s="5" t="str">
        <f>IF(COLUMN()&lt;DATA!$O$1*3+3,SUM(HU21:HU25)," ")</f>
        <v xml:space="preserve"> </v>
      </c>
      <c r="HV20" s="5" t="str">
        <f>IF(COLUMN()&lt;DATA!$O$1*3+3,SUM(HV21:HV25)," ")</f>
        <v xml:space="preserve"> </v>
      </c>
      <c r="HW20" s="5" t="str">
        <f>IF(COLUMN()&lt;DATA!$O$1*3+3,SUM(HW21:HW25)," ")</f>
        <v xml:space="preserve"> </v>
      </c>
      <c r="HX20" s="5" t="str">
        <f>IF(COLUMN()&lt;DATA!$O$1*3+3,SUM(HX21:HX25)," ")</f>
        <v xml:space="preserve"> </v>
      </c>
      <c r="HY20" s="5" t="str">
        <f>IF(COLUMN()&lt;DATA!$O$1*3+3,SUM(HY21:HY25)," ")</f>
        <v xml:space="preserve"> </v>
      </c>
      <c r="HZ20" s="5" t="str">
        <f>IF(COLUMN()&lt;DATA!$O$1*3+3,SUM(HZ21:HZ25)," ")</f>
        <v xml:space="preserve"> </v>
      </c>
      <c r="IA20" s="5" t="str">
        <f>IF(COLUMN()&lt;DATA!$O$1*3+3,SUM(IA21:IA25)," ")</f>
        <v xml:space="preserve"> </v>
      </c>
      <c r="IB20" s="5" t="str">
        <f>IF(COLUMN()&lt;DATA!$O$1*3+3,SUM(IB21:IB25)," ")</f>
        <v xml:space="preserve"> </v>
      </c>
      <c r="IC20" s="5" t="str">
        <f>IF(COLUMN()&lt;DATA!$O$1*3+3,SUM(IC21:IC25)," ")</f>
        <v xml:space="preserve"> </v>
      </c>
      <c r="ID20" s="5" t="str">
        <f>IF(COLUMN()&lt;DATA!$O$1*3+3,SUM(ID21:ID25)," ")</f>
        <v xml:space="preserve"> </v>
      </c>
      <c r="IE20" s="5" t="str">
        <f>IF(COLUMN()&lt;DATA!$O$1*3+3,SUM(IE21:IE25)," ")</f>
        <v xml:space="preserve"> </v>
      </c>
      <c r="IF20" s="5" t="str">
        <f>IF(COLUMN()&lt;DATA!$O$1*3+3,SUM(IF21:IF25)," ")</f>
        <v xml:space="preserve"> </v>
      </c>
      <c r="IG20" s="5" t="str">
        <f>IF(COLUMN()&lt;DATA!$O$1*3+3,SUM(IG21:IG25)," ")</f>
        <v xml:space="preserve"> </v>
      </c>
      <c r="IH20" s="5" t="str">
        <f>IF(COLUMN()&lt;DATA!$O$1*3+3,SUM(IH21:IH25)," ")</f>
        <v xml:space="preserve"> </v>
      </c>
      <c r="II20" s="5" t="str">
        <f>IF(COLUMN()&lt;DATA!$O$1*3+3,SUM(II21:II25)," ")</f>
        <v xml:space="preserve"> </v>
      </c>
      <c r="IJ20" s="5" t="str">
        <f>IF(COLUMN()&lt;DATA!$O$1*3+3,SUM(IJ21:IJ25)," ")</f>
        <v xml:space="preserve"> </v>
      </c>
      <c r="IK20" s="5" t="str">
        <f>IF(COLUMN()&lt;DATA!$O$1*3+3,SUM(IK21:IK25)," ")</f>
        <v xml:space="preserve"> </v>
      </c>
      <c r="IL20" s="5" t="str">
        <f>IF(COLUMN()&lt;DATA!$O$1*3+3,SUM(IL21:IL25)," ")</f>
        <v xml:space="preserve"> </v>
      </c>
      <c r="IM20" s="5" t="str">
        <f>IF(COLUMN()&lt;DATA!$O$1*3+3,SUM(IM21:IM25)," ")</f>
        <v xml:space="preserve"> </v>
      </c>
      <c r="IN20" s="5" t="str">
        <f>IF(COLUMN()&lt;DATA!$O$1*3+3,SUM(IN21:IN25)," ")</f>
        <v xml:space="preserve"> </v>
      </c>
      <c r="IO20" s="5" t="str">
        <f>IF(COLUMN()&lt;DATA!$O$1*3+3,SUM(IO21:IO25)," ")</f>
        <v xml:space="preserve"> </v>
      </c>
      <c r="IP20" s="5" t="str">
        <f>IF(COLUMN()&lt;DATA!$O$1*3+3,SUM(IP21:IP25)," ")</f>
        <v xml:space="preserve"> </v>
      </c>
      <c r="IQ20" s="5" t="str">
        <f>IF(COLUMN()&lt;DATA!$O$1*3+3,SUM(IQ21:IQ25)," ")</f>
        <v xml:space="preserve"> </v>
      </c>
      <c r="IR20" s="5" t="str">
        <f>IF(COLUMN()&lt;DATA!$O$1*3+3,SUM(IR21:IR25)," ")</f>
        <v xml:space="preserve"> </v>
      </c>
      <c r="IS20" s="5" t="str">
        <f>IF(COLUMN()&lt;DATA!$O$1*3+3,SUM(IS21:IS25)," ")</f>
        <v xml:space="preserve"> </v>
      </c>
      <c r="IT20" s="5" t="str">
        <f>IF(COLUMN()&lt;DATA!$O$1*3+3,SUM(IT21:IT25)," ")</f>
        <v xml:space="preserve"> </v>
      </c>
      <c r="IU20" s="5" t="str">
        <f>IF(COLUMN()&lt;DATA!$O$1*3+3,SUM(IU21:IU25)," ")</f>
        <v xml:space="preserve"> </v>
      </c>
      <c r="IV20" s="5" t="str">
        <f>IF(COLUMN()&lt;DATA!$O$1*3+3,SUM(IV21:IV25)," ")</f>
        <v xml:space="preserve"> </v>
      </c>
      <c r="IW20" s="5" t="str">
        <f>IF(COLUMN()&lt;DATA!$O$1*3+3,SUM(IW21:IW25)," ")</f>
        <v xml:space="preserve"> </v>
      </c>
      <c r="IX20" s="5" t="str">
        <f>IF(COLUMN()&lt;DATA!$O$1*3+3,SUM(IX21:IX25)," ")</f>
        <v xml:space="preserve"> </v>
      </c>
      <c r="IY20" s="5" t="str">
        <f>IF(COLUMN()&lt;DATA!$O$1*3+3,SUM(IY21:IY25)," ")</f>
        <v xml:space="preserve"> </v>
      </c>
      <c r="IZ20" s="5" t="str">
        <f>IF(COLUMN()&lt;DATA!$O$1*3+3,SUM(IZ21:IZ25)," ")</f>
        <v xml:space="preserve"> </v>
      </c>
      <c r="JA20" s="5" t="str">
        <f>IF(COLUMN()&lt;DATA!$O$1*3+3,SUM(JA21:JA25)," ")</f>
        <v xml:space="preserve"> </v>
      </c>
      <c r="JB20" s="5" t="str">
        <f>IF(COLUMN()&lt;DATA!$O$1*3+3,SUM(JB21:JB25)," ")</f>
        <v xml:space="preserve"> </v>
      </c>
      <c r="JC20" s="5" t="str">
        <f>IF(COLUMN()&lt;DATA!$O$1*3+3,SUM(JC21:JC25)," ")</f>
        <v xml:space="preserve"> </v>
      </c>
      <c r="JD20" s="5" t="str">
        <f>IF(COLUMN()&lt;DATA!$O$1*3+3,SUM(JD21:JD25)," ")</f>
        <v xml:space="preserve"> </v>
      </c>
      <c r="JE20" s="5" t="str">
        <f>IF(COLUMN()&lt;DATA!$O$1*3+3,SUM(JE21:JE25)," ")</f>
        <v xml:space="preserve"> </v>
      </c>
      <c r="JF20" s="5" t="str">
        <f>IF(COLUMN()&lt;DATA!$O$1*3+3,SUM(JF21:JF25)," ")</f>
        <v xml:space="preserve"> </v>
      </c>
      <c r="JG20" s="5" t="str">
        <f>IF(COLUMN()&lt;DATA!$O$1*3+3,SUM(JG21:JG25)," ")</f>
        <v xml:space="preserve"> </v>
      </c>
      <c r="JH20" s="5" t="str">
        <f>IF(COLUMN()&lt;DATA!$O$1*3+3,SUM(JH21:JH25)," ")</f>
        <v xml:space="preserve"> </v>
      </c>
      <c r="JI20" s="5" t="str">
        <f>IF(COLUMN()&lt;DATA!$O$1*3+3,SUM(JI21:JI25)," ")</f>
        <v xml:space="preserve"> </v>
      </c>
      <c r="JJ20" s="5" t="str">
        <f>IF(COLUMN()&lt;DATA!$O$1*3+3,SUM(JJ21:JJ25)," ")</f>
        <v xml:space="preserve"> </v>
      </c>
      <c r="JK20" s="5" t="str">
        <f>IF(COLUMN()&lt;DATA!$O$1*3+3,SUM(JK21:JK25)," ")</f>
        <v xml:space="preserve"> </v>
      </c>
      <c r="JL20" s="5" t="str">
        <f>IF(COLUMN()&lt;DATA!$O$1*3+3,SUM(JL21:JL25)," ")</f>
        <v xml:space="preserve"> </v>
      </c>
      <c r="JM20" s="5" t="str">
        <f>IF(COLUMN()&lt;DATA!$O$1*3+3,SUM(JM21:JM25)," ")</f>
        <v xml:space="preserve"> </v>
      </c>
      <c r="JN20" s="5" t="str">
        <f>IF(COLUMN()&lt;DATA!$O$1*3+3,SUM(JN21:JN25)," ")</f>
        <v xml:space="preserve"> </v>
      </c>
      <c r="JO20" s="5" t="str">
        <f>IF(COLUMN()&lt;DATA!$O$1*3+3,SUM(JO21:JO25)," ")</f>
        <v xml:space="preserve"> </v>
      </c>
      <c r="JP20" s="5" t="str">
        <f>IF(COLUMN()&lt;DATA!$O$1*3+3,SUM(JP21:JP25)," ")</f>
        <v xml:space="preserve"> </v>
      </c>
      <c r="JQ20" s="5" t="str">
        <f>IF(COLUMN()&lt;DATA!$O$1*3+3,SUM(JQ21:JQ25)," ")</f>
        <v xml:space="preserve"> </v>
      </c>
      <c r="JR20" s="5" t="str">
        <f>IF(COLUMN()&lt;DATA!$O$1*3+3,SUM(JR21:JR25)," ")</f>
        <v xml:space="preserve"> </v>
      </c>
      <c r="JS20" s="5" t="str">
        <f>IF(COLUMN()&lt;DATA!$O$1*3+3,SUM(JS21:JS25)," ")</f>
        <v xml:space="preserve"> </v>
      </c>
      <c r="JT20" s="5" t="str">
        <f>IF(COLUMN()&lt;DATA!$O$1*3+3,SUM(JT21:JT25)," ")</f>
        <v xml:space="preserve"> </v>
      </c>
      <c r="JU20" s="5" t="str">
        <f>IF(COLUMN()&lt;DATA!$O$1*3+3,SUM(JU21:JU25)," ")</f>
        <v xml:space="preserve"> </v>
      </c>
      <c r="JV20" s="5" t="str">
        <f>IF(COLUMN()&lt;DATA!$O$1*3+3,SUM(JV21:JV25)," ")</f>
        <v xml:space="preserve"> </v>
      </c>
      <c r="JW20" s="5" t="str">
        <f>IF(COLUMN()&lt;DATA!$O$1*3+3,SUM(JW21:JW25)," ")</f>
        <v xml:space="preserve"> </v>
      </c>
      <c r="JX20" s="5" t="str">
        <f>IF(COLUMN()&lt;DATA!$O$1*3+3,SUM(JX21:JX25)," ")</f>
        <v xml:space="preserve"> </v>
      </c>
      <c r="JY20" s="5" t="str">
        <f>IF(COLUMN()&lt;DATA!$O$1*3+3,SUM(JY21:JY25)," ")</f>
        <v xml:space="preserve"> </v>
      </c>
      <c r="JZ20" s="5" t="str">
        <f>IF(COLUMN()&lt;DATA!$O$1*3+3,SUM(JZ21:JZ25)," ")</f>
        <v xml:space="preserve"> </v>
      </c>
      <c r="KA20" s="5" t="str">
        <f>IF(COLUMN()&lt;DATA!$O$1*3+3,SUM(KA21:KA25)," ")</f>
        <v xml:space="preserve"> </v>
      </c>
      <c r="KB20" s="5" t="str">
        <f>IF(COLUMN()&lt;DATA!$O$1*3+3,SUM(KB21:KB25)," ")</f>
        <v xml:space="preserve"> </v>
      </c>
      <c r="KC20" s="5" t="str">
        <f>IF(COLUMN()&lt;DATA!$O$1*3+3,SUM(KC21:KC25)," ")</f>
        <v xml:space="preserve"> </v>
      </c>
      <c r="KD20" s="5" t="str">
        <f>IF(COLUMN()&lt;DATA!$O$1*3+3,SUM(KD21:KD25)," ")</f>
        <v xml:space="preserve"> </v>
      </c>
      <c r="KE20" s="5" t="str">
        <f>IF(COLUMN()&lt;DATA!$O$1*3+3,SUM(KE21:KE25)," ")</f>
        <v xml:space="preserve"> </v>
      </c>
      <c r="KF20" s="5" t="str">
        <f>IF(COLUMN()&lt;DATA!$O$1*3+3,SUM(KF21:KF25)," ")</f>
        <v xml:space="preserve"> </v>
      </c>
      <c r="KG20" s="5" t="str">
        <f>IF(COLUMN()&lt;DATA!$O$1*3+3,SUM(KG21:KG25)," ")</f>
        <v xml:space="preserve"> </v>
      </c>
      <c r="KH20" s="5" t="str">
        <f>IF(COLUMN()&lt;DATA!$O$1*3+3,SUM(KH21:KH25)," ")</f>
        <v xml:space="preserve"> </v>
      </c>
      <c r="KI20" s="5" t="str">
        <f>IF(COLUMN()&lt;DATA!$O$1*3+3,SUM(KI21:KI25)," ")</f>
        <v xml:space="preserve"> </v>
      </c>
      <c r="KJ20" s="5" t="str">
        <f>IF(COLUMN()&lt;DATA!$O$1*3+3,SUM(KJ21:KJ25)," ")</f>
        <v xml:space="preserve"> </v>
      </c>
      <c r="KK20" s="5" t="str">
        <f>IF(COLUMN()&lt;DATA!$O$1*3+3,SUM(KK21:KK25)," ")</f>
        <v xml:space="preserve"> </v>
      </c>
      <c r="KL20" s="5" t="str">
        <f>IF(COLUMN()&lt;DATA!$O$1*3+3,SUM(KL21:KL25)," ")</f>
        <v xml:space="preserve"> </v>
      </c>
      <c r="KM20" s="5" t="str">
        <f>IF(COLUMN()&lt;DATA!$O$1*3+3,SUM(KM21:KM25)," ")</f>
        <v xml:space="preserve"> </v>
      </c>
      <c r="KN20" s="5" t="str">
        <f>IF(COLUMN()&lt;DATA!$O$1*3+3,SUM(KN21:KN25)," ")</f>
        <v xml:space="preserve"> </v>
      </c>
      <c r="KO20" s="5" t="str">
        <f>IF(COLUMN()&lt;DATA!$O$1*3+3,SUM(KO21:KO25)," ")</f>
        <v xml:space="preserve"> </v>
      </c>
      <c r="KP20" s="5" t="str">
        <f>IF(COLUMN()&lt;DATA!$O$1*3+3,SUM(KP21:KP25)," ")</f>
        <v xml:space="preserve"> </v>
      </c>
      <c r="KQ20" s="5" t="str">
        <f>IF(COLUMN()&lt;DATA!$O$1*3+3,SUM(KQ21:KQ25)," ")</f>
        <v xml:space="preserve"> </v>
      </c>
      <c r="KR20" s="5" t="str">
        <f>IF(COLUMN()&lt;DATA!$O$1*3+3,SUM(KR21:KR25)," ")</f>
        <v xml:space="preserve"> </v>
      </c>
      <c r="KS20" s="5" t="str">
        <f>IF(COLUMN()&lt;DATA!$O$1*3+3,SUM(KS21:KS25)," ")</f>
        <v xml:space="preserve"> </v>
      </c>
      <c r="KT20" s="5" t="str">
        <f>IF(COLUMN()&lt;DATA!$O$1*3+3,SUM(KT21:KT25)," ")</f>
        <v xml:space="preserve"> </v>
      </c>
      <c r="KU20" s="5" t="str">
        <f>IF(COLUMN()&lt;DATA!$O$1*3+3,SUM(KU21:KU25)," ")</f>
        <v xml:space="preserve"> </v>
      </c>
      <c r="KV20" s="5" t="str">
        <f>IF(COLUMN()&lt;DATA!$O$1*3+3,SUM(KV21:KV25)," ")</f>
        <v xml:space="preserve"> </v>
      </c>
      <c r="KW20" s="5" t="str">
        <f>IF(COLUMN()&lt;DATA!$O$1*3+3,SUM(KW21:KW25)," ")</f>
        <v xml:space="preserve"> </v>
      </c>
      <c r="KX20" s="5" t="str">
        <f>IF(COLUMN()&lt;DATA!$O$1*3+3,SUM(KX21:KX25)," ")</f>
        <v xml:space="preserve"> </v>
      </c>
      <c r="KY20" s="5" t="str">
        <f>IF(COLUMN()&lt;DATA!$O$1*3+3,SUM(KY21:KY25)," ")</f>
        <v xml:space="preserve"> </v>
      </c>
      <c r="KZ20" s="5" t="str">
        <f>IF(COLUMN()&lt;DATA!$O$1*3+3,SUM(KZ21:KZ25)," ")</f>
        <v xml:space="preserve"> </v>
      </c>
    </row>
    <row r="21" ht="15.75">
      <c r="A21" s="95" t="s">
        <v>88</v>
      </c>
      <c r="B21" s="11">
        <f>IF(ISERROR(VLOOKUP(CONCATENATE(INDIRECT(ADDRESS(2,COLUMN())),"V3",A21),DATA!D2:L872,6,FALSE)),0,VLOOKUP(CONCATENATE(INDIRECT(ADDRESS(2,COLUMN())),"V3",A21),DATA!D2:L872,6,FALSE))</f>
        <v>0</v>
      </c>
      <c r="C21" s="11">
        <f>IF(ISERROR(VLOOKUP(CONCATENATE(INDIRECT(ADDRESS(2,COLUMN()-1)),"V3",A21),DATA!D2:L872,7,FALSE)),0,VLOOKUP(CONCATENATE(INDIRECT(ADDRESS(2,COLUMN()-1)),"V3",A21),DATA!D2:L872,7,FALSE))</f>
        <v>0</v>
      </c>
      <c r="D21" s="11">
        <f>IF(ISERROR(VLOOKUP(CONCATENATE(INDIRECT(ADDRESS(2,COLUMN()-2)),"V3",A21),DATA!D2:L872,8,FALSE)),0,VLOOKUP(CONCATENATE(INDIRECT(ADDRESS(2,COLUMN()-2)),"V3",A21),DATA!D2:L872,8,FALSE))</f>
        <v>0</v>
      </c>
      <c r="E21" s="11">
        <f>IF(ISERROR(VLOOKUP(CONCATENATE(INDIRECT(ADDRESS(2,COLUMN())),"V3",A21),DATA!D2:L872,6,FALSE)),0,VLOOKUP(CONCATENATE(INDIRECT(ADDRESS(2,COLUMN())),"V3",A21),DATA!D2:L872,6,FALSE))</f>
        <v>0</v>
      </c>
      <c r="F21" s="11">
        <f>IF(ISERROR(VLOOKUP(CONCATENATE(INDIRECT(ADDRESS(2,COLUMN()-1)),"V3",A21),DATA!D2:L872,7,FALSE)),0,VLOOKUP(CONCATENATE(INDIRECT(ADDRESS(2,COLUMN()-1)),"V3",A21),DATA!D2:L872,7,FALSE))</f>
        <v>0</v>
      </c>
      <c r="G21" s="11">
        <f>IF(ISERROR(VLOOKUP(CONCATENATE(INDIRECT(ADDRESS(2,COLUMN()-2)),"V3",A21),DATA!D2:L872,8,FALSE)),0,VLOOKUP(CONCATENATE(INDIRECT(ADDRESS(2,COLUMN()-2)),"V3",A21),DATA!D2:L872,8,FALSE))</f>
        <v>0</v>
      </c>
      <c r="H21" s="11">
        <f>IF(ISERROR(VLOOKUP(CONCATENATE(INDIRECT(ADDRESS(2,COLUMN())),"V3",A21),DATA!D2:L872,6,FALSE)),0,VLOOKUP(CONCATENATE(INDIRECT(ADDRESS(2,COLUMN())),"V3",A21),DATA!D2:L872,6,FALSE))</f>
        <v>0</v>
      </c>
      <c r="I21" s="11">
        <f>IF(ISERROR(VLOOKUP(CONCATENATE(INDIRECT(ADDRESS(2,COLUMN()-1)),"V3",A21),DATA!D2:L872,7,FALSE)),0,VLOOKUP(CONCATENATE(INDIRECT(ADDRESS(2,COLUMN()-1)),"V3",A21),DATA!D2:L872,7,FALSE))</f>
        <v>0</v>
      </c>
      <c r="J21" s="11">
        <f>IF(ISERROR(VLOOKUP(CONCATENATE(INDIRECT(ADDRESS(2,COLUMN()-2)),"V3",A21),DATA!D2:L872,8,FALSE)),0,VLOOKUP(CONCATENATE(INDIRECT(ADDRESS(2,COLUMN()-2)),"V3",A21),DATA!D2:L872,8,FALSE))</f>
        <v>0</v>
      </c>
      <c r="K21" s="11">
        <f>IF(ISERROR(VLOOKUP(CONCATENATE(INDIRECT(ADDRESS(2,COLUMN())),"V3",A21),DATA!D2:L872,6,FALSE)),0,VLOOKUP(CONCATENATE(INDIRECT(ADDRESS(2,COLUMN())),"V3",A21),DATA!D2:L872,6,FALSE))</f>
        <v>0</v>
      </c>
      <c r="L21" s="11">
        <f>IF(ISERROR(VLOOKUP(CONCATENATE(INDIRECT(ADDRESS(2,COLUMN()-1)),"V3",A21),DATA!D2:L872,7,FALSE)),0,VLOOKUP(CONCATENATE(INDIRECT(ADDRESS(2,COLUMN()-1)),"V3",A21),DATA!D2:L872,7,FALSE))</f>
        <v>0</v>
      </c>
      <c r="M21" s="11">
        <f>IF(ISERROR(VLOOKUP(CONCATENATE(INDIRECT(ADDRESS(2,COLUMN()-2)),"V3",A21),DATA!D2:L872,8,FALSE)),0,VLOOKUP(CONCATENATE(INDIRECT(ADDRESS(2,COLUMN()-2)),"V3",A21),DATA!D2:L872,8,FALSE))</f>
        <v>0</v>
      </c>
      <c r="N21" s="11">
        <f>IF(ISERROR(VLOOKUP(CONCATENATE(INDIRECT(ADDRESS(2,COLUMN())),"V3",A21),DATA!D2:L872,6,FALSE)),0,VLOOKUP(CONCATENATE(INDIRECT(ADDRESS(2,COLUMN())),"V3",A21),DATA!D2:L872,6,FALSE))</f>
        <v>0</v>
      </c>
      <c r="O21" s="11">
        <f>IF(ISERROR(VLOOKUP(CONCATENATE(INDIRECT(ADDRESS(2,COLUMN()-1)),"V3",A21),DATA!D2:L872,7,FALSE)),0,VLOOKUP(CONCATENATE(INDIRECT(ADDRESS(2,COLUMN()-1)),"V3",A21),DATA!D2:L872,7,FALSE))</f>
        <v>0</v>
      </c>
      <c r="P21" s="11">
        <f>IF(ISERROR(VLOOKUP(CONCATENATE(INDIRECT(ADDRESS(2,COLUMN()-2)),"V3",A21),DATA!D2:L872,8,FALSE)),0,VLOOKUP(CONCATENATE(INDIRECT(ADDRESS(2,COLUMN()-2)),"V3",A21),DATA!D2:L872,8,FALSE))</f>
        <v>0</v>
      </c>
      <c r="Q21" s="11">
        <f>IF(ISERROR(VLOOKUP(CONCATENATE(INDIRECT(ADDRESS(2,COLUMN())),"V3",A21),DATA!D2:L872,6,FALSE)),0,VLOOKUP(CONCATENATE(INDIRECT(ADDRESS(2,COLUMN())),"V3",A21),DATA!D2:L872,6,FALSE))</f>
        <v>0</v>
      </c>
      <c r="R21" s="11">
        <f>IF(ISERROR(VLOOKUP(CONCATENATE(INDIRECT(ADDRESS(2,COLUMN()-1)),"V3",A21),DATA!D2:L872,7,FALSE)),0,VLOOKUP(CONCATENATE(INDIRECT(ADDRESS(2,COLUMN()-1)),"V3",A21),DATA!D2:L872,7,FALSE))</f>
        <v>0</v>
      </c>
      <c r="S21" s="11">
        <f>IF(ISERROR(VLOOKUP(CONCATENATE(INDIRECT(ADDRESS(2,COLUMN()-2)),"V3",A21),DATA!D2:L872,8,FALSE)),0,VLOOKUP(CONCATENATE(INDIRECT(ADDRESS(2,COLUMN()-2)),"V3",A21),DATA!D2:L872,8,FALSE))</f>
        <v>0</v>
      </c>
      <c r="T21" s="11">
        <f>IF(ISERROR(VLOOKUP(CONCATENATE(INDIRECT(ADDRESS(2,COLUMN())),"V3",A21),DATA!D2:L872,6,FALSE)),0,VLOOKUP(CONCATENATE(INDIRECT(ADDRESS(2,COLUMN())),"V3",A21),DATA!D2:L872,6,FALSE))</f>
        <v>1</v>
      </c>
      <c r="U21" s="11">
        <f>IF(ISERROR(VLOOKUP(CONCATENATE(INDIRECT(ADDRESS(2,COLUMN()-1)),"V3",A21),DATA!D2:L872,7,FALSE)),0,VLOOKUP(CONCATENATE(INDIRECT(ADDRESS(2,COLUMN()-1)),"V3",A21),DATA!D2:L872,7,FALSE))</f>
        <v>0</v>
      </c>
      <c r="V21" s="11">
        <f>IF(ISERROR(VLOOKUP(CONCATENATE(INDIRECT(ADDRESS(2,COLUMN()-2)),"V3",A21),DATA!D2:L872,8,FALSE)),0,VLOOKUP(CONCATENATE(INDIRECT(ADDRESS(2,COLUMN()-2)),"V3",A21),DATA!D2:L872,8,FALSE))</f>
        <v>0</v>
      </c>
      <c r="W21" s="11">
        <f>IF(ISERROR(VLOOKUP(CONCATENATE(INDIRECT(ADDRESS(2,COLUMN())),"V3",A21),DATA!D2:L872,6,FALSE)),0,VLOOKUP(CONCATENATE(INDIRECT(ADDRESS(2,COLUMN())),"V3",A21),DATA!D2:L872,6,FALSE))</f>
        <v>0</v>
      </c>
      <c r="X21" s="11">
        <f>IF(ISERROR(VLOOKUP(CONCATENATE(INDIRECT(ADDRESS(2,COLUMN()-1)),"V3",A21),DATA!D2:L872,7,FALSE)),0,VLOOKUP(CONCATENATE(INDIRECT(ADDRESS(2,COLUMN()-1)),"V3",A21),DATA!D2:L872,7,FALSE))</f>
        <v>0</v>
      </c>
      <c r="Y21" s="11">
        <f>IF(ISERROR(VLOOKUP(CONCATENATE(INDIRECT(ADDRESS(2,COLUMN()-2)),"V3",A21),DATA!D2:L872,8,FALSE)),0,VLOOKUP(CONCATENATE(INDIRECT(ADDRESS(2,COLUMN()-2)),"V3",A21),DATA!D2:L872,8,FALSE))</f>
        <v>0</v>
      </c>
      <c r="Z21" s="11">
        <f>IF(ISERROR(VLOOKUP(CONCATENATE(INDIRECT(ADDRESS(2,COLUMN())),"V3",A21),DATA!D2:L872,6,FALSE)),0,VLOOKUP(CONCATENATE(INDIRECT(ADDRESS(2,COLUMN())),"V3",A21),DATA!D2:L872,6,FALSE))</f>
        <v>1</v>
      </c>
      <c r="AA21" s="11">
        <f>IF(ISERROR(VLOOKUP(CONCATENATE(INDIRECT(ADDRESS(2,COLUMN()-1)),"V3",A21),DATA!D2:L872,7,FALSE)),0,VLOOKUP(CONCATENATE(INDIRECT(ADDRESS(2,COLUMN()-1)),"V3",A21),DATA!D2:L872,7,FALSE))</f>
        <v>0</v>
      </c>
      <c r="AB21" s="11">
        <f>IF(ISERROR(VLOOKUP(CONCATENATE(INDIRECT(ADDRESS(2,COLUMN()-2)),"V3",A21),DATA!D2:L872,8,FALSE)),0,VLOOKUP(CONCATENATE(INDIRECT(ADDRESS(2,COLUMN()-2)),"V3",A21),DATA!D2:L872,8,FALSE))</f>
        <v>0</v>
      </c>
      <c r="AC21" s="11">
        <f>IF(ISERROR(VLOOKUP(CONCATENATE(INDIRECT(ADDRESS(2,COLUMN())),"V3",A21),DATA!D2:L872,6,FALSE)),0,VLOOKUP(CONCATENATE(INDIRECT(ADDRESS(2,COLUMN())),"V3",A21),DATA!D2:L872,6,FALSE))</f>
        <v>0</v>
      </c>
      <c r="AD21" s="11">
        <f>IF(ISERROR(VLOOKUP(CONCATENATE(INDIRECT(ADDRESS(2,COLUMN()-1)),"V3",A21),DATA!D2:L872,7,FALSE)),0,VLOOKUP(CONCATENATE(INDIRECT(ADDRESS(2,COLUMN()-1)),"V3",A21),DATA!D2:L872,7,FALSE))</f>
        <v>0</v>
      </c>
      <c r="AE21" s="11">
        <f>IF(ISERROR(VLOOKUP(CONCATENATE(INDIRECT(ADDRESS(2,COLUMN()-2)),"V3",A21),DATA!D2:L872,8,FALSE)),0,VLOOKUP(CONCATENATE(INDIRECT(ADDRESS(2,COLUMN()-2)),"V3",A21),DATA!D2:L872,8,FALSE))</f>
        <v>0</v>
      </c>
      <c r="AF21" s="11">
        <f>IF(ISERROR(VLOOKUP(CONCATENATE(INDIRECT(ADDRESS(2,COLUMN())),"V3",A21),DATA!D2:L872,6,FALSE)),0,VLOOKUP(CONCATENATE(INDIRECT(ADDRESS(2,COLUMN())),"V3",A21),DATA!D2:L872,6,FALSE))</f>
        <v>1</v>
      </c>
      <c r="AG21" s="11">
        <f>IF(ISERROR(VLOOKUP(CONCATENATE(INDIRECT(ADDRESS(2,COLUMN()-1)),"V3",A21),DATA!D2:L872,7,FALSE)),0,VLOOKUP(CONCATENATE(INDIRECT(ADDRESS(2,COLUMN()-1)),"V3",A21),DATA!D2:L872,7,FALSE))</f>
        <v>0</v>
      </c>
      <c r="AH21" s="11">
        <f>IF(ISERROR(VLOOKUP(CONCATENATE(INDIRECT(ADDRESS(2,COLUMN()-2)),"V3",A21),DATA!D2:L872,8,FALSE)),0,VLOOKUP(CONCATENATE(INDIRECT(ADDRESS(2,COLUMN()-2)),"V3",A21),DATA!D2:L872,8,FALSE))</f>
        <v>0</v>
      </c>
      <c r="AI21" s="11">
        <f>IF(ISERROR(VLOOKUP(CONCATENATE(INDIRECT(ADDRESS(2,COLUMN())),"V3",A21),DATA!D2:L872,6,FALSE)),0,VLOOKUP(CONCATENATE(INDIRECT(ADDRESS(2,COLUMN())),"V3",A21),DATA!D2:L872,6,FALSE))</f>
        <v>0</v>
      </c>
      <c r="AJ21" s="11">
        <f>IF(ISERROR(VLOOKUP(CONCATENATE(INDIRECT(ADDRESS(2,COLUMN()-1)),"V3",A21),DATA!D2:L872,7,FALSE)),0,VLOOKUP(CONCATENATE(INDIRECT(ADDRESS(2,COLUMN()-1)),"V3",A21),DATA!D2:L872,7,FALSE))</f>
        <v>0</v>
      </c>
      <c r="AK21" s="11">
        <f>IF(ISERROR(VLOOKUP(CONCATENATE(INDIRECT(ADDRESS(2,COLUMN()-2)),"V3",A21),DATA!D2:L872,8,FALSE)),0,VLOOKUP(CONCATENATE(INDIRECT(ADDRESS(2,COLUMN()-2)),"V3",A21),DATA!D2:L872,8,FALSE))</f>
        <v>0</v>
      </c>
      <c r="AL21" s="11">
        <f>IF(ISERROR(VLOOKUP(CONCATENATE(INDIRECT(ADDRESS(2,COLUMN())),"V3",A21),DATA!D2:L872,6,FALSE)),0,VLOOKUP(CONCATENATE(INDIRECT(ADDRESS(2,COLUMN())),"V3",A21),DATA!D2:L872,6,FALSE))</f>
        <v>0</v>
      </c>
      <c r="AM21" s="11">
        <f>IF(ISERROR(VLOOKUP(CONCATENATE(INDIRECT(ADDRESS(2,COLUMN()-1)),"V3",A21),DATA!D2:L872,7,FALSE)),0,VLOOKUP(CONCATENATE(INDIRECT(ADDRESS(2,COLUMN()-1)),"V3",A21),DATA!D2:L872,7,FALSE))</f>
        <v>0</v>
      </c>
      <c r="AN21" s="11">
        <f>IF(ISERROR(VLOOKUP(CONCATENATE(INDIRECT(ADDRESS(2,COLUMN()-2)),"V3",A21),DATA!D2:L872,8,FALSE)),0,VLOOKUP(CONCATENATE(INDIRECT(ADDRESS(2,COLUMN()-2)),"V3",A21),DATA!D2:L872,8,FALSE))</f>
        <v>0</v>
      </c>
      <c r="AO21" s="11">
        <f>IF(ISERROR(VLOOKUP(CONCATENATE(INDIRECT(ADDRESS(2,COLUMN())),"V3",A21),DATA!D2:L872,6,FALSE)),0,VLOOKUP(CONCATENATE(INDIRECT(ADDRESS(2,COLUMN())),"V3",A21),DATA!D2:L872,6,FALSE))</f>
        <v>1</v>
      </c>
      <c r="AP21" s="11">
        <f>IF(ISERROR(VLOOKUP(CONCATENATE(INDIRECT(ADDRESS(2,COLUMN()-1)),"V3",A21),DATA!D2:L872,7,FALSE)),0,VLOOKUP(CONCATENATE(INDIRECT(ADDRESS(2,COLUMN()-1)),"V3",A21),DATA!D2:L872,7,FALSE))</f>
        <v>0</v>
      </c>
      <c r="AQ21" s="11">
        <f>IF(ISERROR(VLOOKUP(CONCATENATE(INDIRECT(ADDRESS(2,COLUMN()-2)),"V3",A21),DATA!D2:L872,8,FALSE)),0,VLOOKUP(CONCATENATE(INDIRECT(ADDRESS(2,COLUMN()-2)),"V3",A21),DATA!D2:L872,8,FALSE))</f>
        <v>0</v>
      </c>
      <c r="AR21" s="11">
        <f>IF(ISERROR(VLOOKUP(CONCATENATE(INDIRECT(ADDRESS(2,COLUMN())),"V3",A21),DATA!D2:L872,6,FALSE)),0,VLOOKUP(CONCATENATE(INDIRECT(ADDRESS(2,COLUMN())),"V3",A21),DATA!D2:L872,6,FALSE))</f>
        <v>0</v>
      </c>
      <c r="AS21" s="11">
        <f>IF(ISERROR(VLOOKUP(CONCATENATE(INDIRECT(ADDRESS(2,COLUMN()-1)),"V3",A21),DATA!D2:L872,7,FALSE)),0,VLOOKUP(CONCATENATE(INDIRECT(ADDRESS(2,COLUMN()-1)),"V3",A21),DATA!D2:L872,7,FALSE))</f>
        <v>0</v>
      </c>
      <c r="AT21" s="11">
        <f>IF(ISERROR(VLOOKUP(CONCATENATE(INDIRECT(ADDRESS(2,COLUMN()-2)),"V3",A21),DATA!D2:L872,8,FALSE)),0,VLOOKUP(CONCATENATE(INDIRECT(ADDRESS(2,COLUMN()-2)),"V3",A21),DATA!D2:L872,8,FALSE))</f>
        <v>0</v>
      </c>
      <c r="AU21" s="11">
        <f>IF(ISERROR(VLOOKUP(CONCATENATE(INDIRECT(ADDRESS(2,COLUMN())),"V3",A21),DATA!D2:L872,6,FALSE)),0,VLOOKUP(CONCATENATE(INDIRECT(ADDRESS(2,COLUMN())),"V3",A21),DATA!D2:L872,6,FALSE))</f>
        <v>0</v>
      </c>
      <c r="AV21" s="11">
        <f>IF(ISERROR(VLOOKUP(CONCATENATE(INDIRECT(ADDRESS(2,COLUMN()-1)),"V3",A21),DATA!D2:L872,7,FALSE)),0,VLOOKUP(CONCATENATE(INDIRECT(ADDRESS(2,COLUMN()-1)),"V3",A21),DATA!D2:L872,7,FALSE))</f>
        <v>0</v>
      </c>
      <c r="AW21" s="11">
        <f>IF(ISERROR(VLOOKUP(CONCATENATE(INDIRECT(ADDRESS(2,COLUMN()-2)),"V3",A21),DATA!D2:L872,8,FALSE)),0,VLOOKUP(CONCATENATE(INDIRECT(ADDRESS(2,COLUMN()-2)),"V3",A21),DATA!D2:L872,8,FALSE))</f>
        <v>0</v>
      </c>
      <c r="AX21" s="11">
        <f>IF(ISERROR(VLOOKUP(CONCATENATE(INDIRECT(ADDRESS(2,COLUMN())),"V3",A21),DATA!D2:L872,6,FALSE)),0,VLOOKUP(CONCATENATE(INDIRECT(ADDRESS(2,COLUMN())),"V3",A21),DATA!D2:L872,6,FALSE))</f>
        <v>0</v>
      </c>
      <c r="AY21" s="11">
        <f>IF(ISERROR(VLOOKUP(CONCATENATE(INDIRECT(ADDRESS(2,COLUMN()-1)),"V3",A21),DATA!D2:L872,7,FALSE)),0,VLOOKUP(CONCATENATE(INDIRECT(ADDRESS(2,COLUMN()-1)),"V3",A21),DATA!D2:L872,7,FALSE))</f>
        <v>0</v>
      </c>
      <c r="AZ21" s="11">
        <f>IF(ISERROR(VLOOKUP(CONCATENATE(INDIRECT(ADDRESS(2,COLUMN()-2)),"V3",A21),DATA!D2:L872,8,FALSE)),0,VLOOKUP(CONCATENATE(INDIRECT(ADDRESS(2,COLUMN()-2)),"V3",A21),DATA!D2:L872,8,FALSE))</f>
        <v>0</v>
      </c>
      <c r="BA21" s="11">
        <f>IF(ISERROR(VLOOKUP(CONCATENATE(INDIRECT(ADDRESS(2,COLUMN())),"V3",A21),DATA!D2:L872,6,FALSE)),0,VLOOKUP(CONCATENATE(INDIRECT(ADDRESS(2,COLUMN())),"V3",A21),DATA!D2:L872,6,FALSE))</f>
        <v>2</v>
      </c>
      <c r="BB21" s="11">
        <f>IF(ISERROR(VLOOKUP(CONCATENATE(INDIRECT(ADDRESS(2,COLUMN()-1)),"V3",A21),DATA!D2:L872,7,FALSE)),0,VLOOKUP(CONCATENATE(INDIRECT(ADDRESS(2,COLUMN()-1)),"V3",A21),DATA!D2:L872,7,FALSE))</f>
        <v>0</v>
      </c>
      <c r="BC21" s="11">
        <f>IF(ISERROR(VLOOKUP(CONCATENATE(INDIRECT(ADDRESS(2,COLUMN()-2)),"V3",A21),DATA!D2:L872,8,FALSE)),0,VLOOKUP(CONCATENATE(INDIRECT(ADDRESS(2,COLUMN()-2)),"V3",A21),DATA!D2:L872,8,FALSE))</f>
        <v>0</v>
      </c>
      <c r="BD21" s="11">
        <f>IF(ISERROR(VLOOKUP(CONCATENATE(INDIRECT(ADDRESS(2,COLUMN())),"V3",A21),DATA!D2:L872,6,FALSE)),0,VLOOKUP(CONCATENATE(INDIRECT(ADDRESS(2,COLUMN())),"V3",A21),DATA!D2:L872,6,FALSE))</f>
        <v>0</v>
      </c>
      <c r="BE21" s="11">
        <f>IF(ISERROR(VLOOKUP(CONCATENATE(INDIRECT(ADDRESS(2,COLUMN()-1)),"V3",A21),DATA!D2:L872,7,FALSE)),0,VLOOKUP(CONCATENATE(INDIRECT(ADDRESS(2,COLUMN()-1)),"V3",A21),DATA!D2:L872,7,FALSE))</f>
        <v>0</v>
      </c>
      <c r="BF21" s="11">
        <f>IF(ISERROR(VLOOKUP(CONCATENATE(INDIRECT(ADDRESS(2,COLUMN()-2)),"V3",A21),DATA!D2:L872,8,FALSE)),0,VLOOKUP(CONCATENATE(INDIRECT(ADDRESS(2,COLUMN()-2)),"V3",A21),DATA!D2:L872,8,FALSE))</f>
        <v>0</v>
      </c>
      <c r="BG21" s="11">
        <f>IF(ISERROR(VLOOKUP(CONCATENATE(INDIRECT(ADDRESS(2,COLUMN())),"V3",A21),DATA!D2:L872,6,FALSE)),0,VLOOKUP(CONCATENATE(INDIRECT(ADDRESS(2,COLUMN())),"V3",A21),DATA!D2:L872,6,FALSE))</f>
        <v>0</v>
      </c>
      <c r="BH21" s="11">
        <f>IF(ISERROR(VLOOKUP(CONCATENATE(INDIRECT(ADDRESS(2,COLUMN()-1)),"V3",A21),DATA!D2:L872,7,FALSE)),0,VLOOKUP(CONCATENATE(INDIRECT(ADDRESS(2,COLUMN()-1)),"V3",A21),DATA!D2:L872,7,FALSE))</f>
        <v>0</v>
      </c>
      <c r="BI21" s="11">
        <f>IF(ISERROR(VLOOKUP(CONCATENATE(INDIRECT(ADDRESS(2,COLUMN()-2)),"V3",A21),DATA!D2:L872,8,FALSE)),0,VLOOKUP(CONCATENATE(INDIRECT(ADDRESS(2,COLUMN()-2)),"V3",A21),DATA!D2:L872,8,FALSE))</f>
        <v>0</v>
      </c>
      <c r="BJ21" s="11">
        <f>IF(ISERROR(VLOOKUP(CONCATENATE(INDIRECT(ADDRESS(2,COLUMN())),"V3",A21),DATA!D2:L872,6,FALSE)),0,VLOOKUP(CONCATENATE(INDIRECT(ADDRESS(2,COLUMN())),"V3",A21),DATA!D2:L872,6,FALSE))</f>
        <v>0</v>
      </c>
      <c r="BK21" s="11">
        <f>IF(ISERROR(VLOOKUP(CONCATENATE(INDIRECT(ADDRESS(2,COLUMN()-1)),"V3",A21),DATA!D2:L872,7,FALSE)),0,VLOOKUP(CONCATENATE(INDIRECT(ADDRESS(2,COLUMN()-1)),"V3",A21),DATA!D2:L872,7,FALSE))</f>
        <v>0</v>
      </c>
      <c r="BL21" s="11">
        <f>IF(ISERROR(VLOOKUP(CONCATENATE(INDIRECT(ADDRESS(2,COLUMN()-2)),"V3",A21),DATA!D2:L872,8,FALSE)),0,VLOOKUP(CONCATENATE(INDIRECT(ADDRESS(2,COLUMN()-2)),"V3",A21),DATA!D2:L872,8,FALSE))</f>
        <v>0</v>
      </c>
      <c r="BM21" s="11">
        <f>IF(ISERROR(VLOOKUP(CONCATENATE(INDIRECT(ADDRESS(2,COLUMN())),"V3",A21),DATA!D2:L872,6,FALSE)),0,VLOOKUP(CONCATENATE(INDIRECT(ADDRESS(2,COLUMN())),"V3",A21),DATA!D2:L872,6,FALSE))</f>
        <v>0</v>
      </c>
      <c r="BN21" s="11">
        <f>IF(ISERROR(VLOOKUP(CONCATENATE(INDIRECT(ADDRESS(2,COLUMN()-1)),"V3",A21),DATA!D2:L872,7,FALSE)),0,VLOOKUP(CONCATENATE(INDIRECT(ADDRESS(2,COLUMN()-1)),"V3",A21),DATA!D2:L872,7,FALSE))</f>
        <v>0</v>
      </c>
      <c r="BO21" s="11">
        <f>IF(ISERROR(VLOOKUP(CONCATENATE(INDIRECT(ADDRESS(2,COLUMN()-2)),"V3",A21),DATA!D2:L872,8,FALSE)),0,VLOOKUP(CONCATENATE(INDIRECT(ADDRESS(2,COLUMN()-2)),"V3",A21),DATA!D2:L872,8,FALSE))</f>
        <v>0</v>
      </c>
      <c r="BP21" s="11">
        <f>IF(ISERROR(VLOOKUP(CONCATENATE(INDIRECT(ADDRESS(2,COLUMN())),"V3",A21),DATA!D2:L872,6,FALSE)),0,VLOOKUP(CONCATENATE(INDIRECT(ADDRESS(2,COLUMN())),"V3",A21),DATA!D2:L872,6,FALSE))</f>
        <v>0</v>
      </c>
      <c r="BQ21" s="11">
        <f>IF(ISERROR(VLOOKUP(CONCATENATE(INDIRECT(ADDRESS(2,COLUMN()-1)),"V3",A21),DATA!D2:L872,7,FALSE)),0,VLOOKUP(CONCATENATE(INDIRECT(ADDRESS(2,COLUMN()-1)),"V3",A21),DATA!D2:L872,7,FALSE))</f>
        <v>0</v>
      </c>
      <c r="BR21" s="11">
        <f>IF(ISERROR(VLOOKUP(CONCATENATE(INDIRECT(ADDRESS(2,COLUMN()-2)),"V3",A21),DATA!D2:L872,8,FALSE)),0,VLOOKUP(CONCATENATE(INDIRECT(ADDRESS(2,COLUMN()-2)),"V3",A21),DATA!D2:L872,8,FALSE))</f>
        <v>0</v>
      </c>
      <c r="BS21" s="11">
        <f>IF(ISERROR(VLOOKUP(CONCATENATE(INDIRECT(ADDRESS(2,COLUMN())),"V3",A21),DATA!D2:L872,6,FALSE)),0,VLOOKUP(CONCATENATE(INDIRECT(ADDRESS(2,COLUMN())),"V3",A21),DATA!D2:L872,6,FALSE))</f>
        <v>0</v>
      </c>
      <c r="BT21" s="11">
        <f>IF(ISERROR(VLOOKUP(CONCATENATE(INDIRECT(ADDRESS(2,COLUMN()-1)),"V3",A21),DATA!D2:L872,7,FALSE)),0,VLOOKUP(CONCATENATE(INDIRECT(ADDRESS(2,COLUMN()-1)),"V3",A21),DATA!D2:L872,7,FALSE))</f>
        <v>0</v>
      </c>
      <c r="BU21" s="11">
        <f>IF(ISERROR(VLOOKUP(CONCATENATE(INDIRECT(ADDRESS(2,COLUMN()-2)),"V3",A21),DATA!D2:L872,8,FALSE)),0,VLOOKUP(CONCATENATE(INDIRECT(ADDRESS(2,COLUMN()-2)),"V3",A21),DATA!D2:L872,8,FALSE))</f>
        <v>0</v>
      </c>
      <c r="BV21" s="11">
        <f>IF(ISERROR(VLOOKUP(CONCATENATE(INDIRECT(ADDRESS(2,COLUMN())),"V3",A21),DATA!D2:L872,6,FALSE)),0,VLOOKUP(CONCATENATE(INDIRECT(ADDRESS(2,COLUMN())),"V3",A21),DATA!D2:L872,6,FALSE))</f>
        <v>0</v>
      </c>
      <c r="BW21" s="11">
        <f>IF(ISERROR(VLOOKUP(CONCATENATE(INDIRECT(ADDRESS(2,COLUMN()-1)),"V3",A21),DATA!D2:L872,7,FALSE)),0,VLOOKUP(CONCATENATE(INDIRECT(ADDRESS(2,COLUMN()-1)),"V3",A21),DATA!D2:L872,7,FALSE))</f>
        <v>0</v>
      </c>
      <c r="BX21" s="11">
        <f>IF(ISERROR(VLOOKUP(CONCATENATE(INDIRECT(ADDRESS(2,COLUMN()-2)),"V3",A21),DATA!D2:L872,8,FALSE)),0,VLOOKUP(CONCATENATE(INDIRECT(ADDRESS(2,COLUMN()-2)),"V3",A21),DATA!D2:L872,8,FALSE))</f>
        <v>0</v>
      </c>
      <c r="BY21" s="11">
        <f>IF(ISERROR(VLOOKUP(CONCATENATE(INDIRECT(ADDRESS(2,COLUMN())),"V3",A21),DATA!D2:L872,6,FALSE)),0,VLOOKUP(CONCATENATE(INDIRECT(ADDRESS(2,COLUMN())),"V3",A21),DATA!D2:L872,6,FALSE))</f>
        <v>2</v>
      </c>
      <c r="BZ21" s="11">
        <f>IF(ISERROR(VLOOKUP(CONCATENATE(INDIRECT(ADDRESS(2,COLUMN()-1)),"V3",A21),DATA!D2:L872,7,FALSE)),0,VLOOKUP(CONCATENATE(INDIRECT(ADDRESS(2,COLUMN()-1)),"V3",A21),DATA!D2:L872,7,FALSE))</f>
        <v>0</v>
      </c>
      <c r="CA21" s="11">
        <f>IF(ISERROR(VLOOKUP(CONCATENATE(INDIRECT(ADDRESS(2,COLUMN()-2)),"V3",A21),DATA!D2:L872,8,FALSE)),0,VLOOKUP(CONCATENATE(INDIRECT(ADDRESS(2,COLUMN()-2)),"V3",A21),DATA!D2:L872,8,FALSE))</f>
        <v>0</v>
      </c>
      <c r="CB21" s="11">
        <f>IF(ISERROR(VLOOKUP(CONCATENATE(INDIRECT(ADDRESS(2,COLUMN())),"V3",A21),DATA!D2:L872,6,FALSE)),0,VLOOKUP(CONCATENATE(INDIRECT(ADDRESS(2,COLUMN())),"V3",A21),DATA!D2:L872,6,FALSE))</f>
        <v>0</v>
      </c>
      <c r="CC21" s="11">
        <f>IF(ISERROR(VLOOKUP(CONCATENATE(INDIRECT(ADDRESS(2,COLUMN()-1)),"V3",A21),DATA!D2:L872,7,FALSE)),0,VLOOKUP(CONCATENATE(INDIRECT(ADDRESS(2,COLUMN()-1)),"V3",A21),DATA!D2:L872,7,FALSE))</f>
        <v>0</v>
      </c>
      <c r="CD21" s="11">
        <f>IF(ISERROR(VLOOKUP(CONCATENATE(INDIRECT(ADDRESS(2,COLUMN()-2)),"V3",A21),DATA!D2:L872,8,FALSE)),0,VLOOKUP(CONCATENATE(INDIRECT(ADDRESS(2,COLUMN()-2)),"V3",A21),DATA!D2:L872,8,FALSE))</f>
        <v>0</v>
      </c>
      <c r="CE21" s="11">
        <f>IF(ISERROR(VLOOKUP(CONCATENATE(INDIRECT(ADDRESS(2,COLUMN())),"V3",A21),DATA!D2:L872,6,FALSE)),0,VLOOKUP(CONCATENATE(INDIRECT(ADDRESS(2,COLUMN())),"V3",A21),DATA!D2:L872,6,FALSE))</f>
        <v>0</v>
      </c>
      <c r="CF21" s="11">
        <f>IF(ISERROR(VLOOKUP(CONCATENATE(INDIRECT(ADDRESS(2,COLUMN()-1)),"V3",A21),DATA!D2:L872,7,FALSE)),0,VLOOKUP(CONCATENATE(INDIRECT(ADDRESS(2,COLUMN()-1)),"V3",A21),DATA!D2:L872,7,FALSE))</f>
        <v>0</v>
      </c>
      <c r="CG21" s="11">
        <f>IF(ISERROR(VLOOKUP(CONCATENATE(INDIRECT(ADDRESS(2,COLUMN()-2)),"V3",A21),DATA!D2:L872,8,FALSE)),0,VLOOKUP(CONCATENATE(INDIRECT(ADDRESS(2,COLUMN()-2)),"V3",A21),DATA!D2:L872,8,FALSE))</f>
        <v>0</v>
      </c>
      <c r="CH21" s="11">
        <f>IF(ISERROR(VLOOKUP(CONCATENATE(INDIRECT(ADDRESS(2,COLUMN())),"V3",A21),DATA!D2:L872,6,FALSE)),0,VLOOKUP(CONCATENATE(INDIRECT(ADDRESS(2,COLUMN())),"V3",A21),DATA!D2:L872,6,FALSE))</f>
        <v>0</v>
      </c>
      <c r="CI21" s="11">
        <f>IF(ISERROR(VLOOKUP(CONCATENATE(INDIRECT(ADDRESS(2,COLUMN()-1)),"V3",A21),DATA!D2:L872,7,FALSE)),0,VLOOKUP(CONCATENATE(INDIRECT(ADDRESS(2,COLUMN()-1)),"V3",A21),DATA!D2:L872,7,FALSE))</f>
        <v>0</v>
      </c>
      <c r="CJ21" s="11">
        <f>IF(ISERROR(VLOOKUP(CONCATENATE(INDIRECT(ADDRESS(2,COLUMN()-2)),"V3",A21),DATA!D2:L872,8,FALSE)),0,VLOOKUP(CONCATENATE(INDIRECT(ADDRESS(2,COLUMN()-2)),"V3",A21),DATA!D2:L872,8,FALSE))</f>
        <v>0</v>
      </c>
      <c r="CK21" s="11">
        <f>IF(ISERROR(VLOOKUP(CONCATENATE(INDIRECT(ADDRESS(2,COLUMN())),"V3",A21),DATA!D2:L872,6,FALSE)),0,VLOOKUP(CONCATENATE(INDIRECT(ADDRESS(2,COLUMN())),"V3",A21),DATA!D2:L872,6,FALSE))</f>
        <v>0</v>
      </c>
      <c r="CL21" s="11">
        <f>IF(ISERROR(VLOOKUP(CONCATENATE(INDIRECT(ADDRESS(2,COLUMN()-1)),"V3",A21),DATA!D2:L872,7,FALSE)),0,VLOOKUP(CONCATENATE(INDIRECT(ADDRESS(2,COLUMN()-1)),"V3",A21),DATA!D2:L872,7,FALSE))</f>
        <v>0</v>
      </c>
      <c r="CM21" s="11">
        <f>IF(ISERROR(VLOOKUP(CONCATENATE(INDIRECT(ADDRESS(2,COLUMN()-2)),"V3",A21),DATA!D2:L872,8,FALSE)),0,VLOOKUP(CONCATENATE(INDIRECT(ADDRESS(2,COLUMN()-2)),"V3",A21),DATA!D2:L872,8,FALSE))</f>
        <v>0</v>
      </c>
      <c r="CN21" s="11">
        <f>IF(ISERROR(VLOOKUP(CONCATENATE(INDIRECT(ADDRESS(2,COLUMN())),"V3",A21),DATA!D2:L872,6,FALSE)),0,VLOOKUP(CONCATENATE(INDIRECT(ADDRESS(2,COLUMN())),"V3",A21),DATA!D2:L872,6,FALSE))</f>
        <v>1</v>
      </c>
      <c r="CO21" s="11">
        <f>IF(ISERROR(VLOOKUP(CONCATENATE(INDIRECT(ADDRESS(2,COLUMN()-1)),"V3",A21),DATA!D2:L872,7,FALSE)),0,VLOOKUP(CONCATENATE(INDIRECT(ADDRESS(2,COLUMN()-1)),"V3",A21),DATA!D2:L872,7,FALSE))</f>
        <v>0</v>
      </c>
      <c r="CP21" s="11">
        <f>IF(ISERROR(VLOOKUP(CONCATENATE(INDIRECT(ADDRESS(2,COLUMN()-2)),"V3",A21),DATA!D2:L872,8,FALSE)),0,VLOOKUP(CONCATENATE(INDIRECT(ADDRESS(2,COLUMN()-2)),"V3",A21),DATA!D2:L872,8,FALSE))</f>
        <v>0</v>
      </c>
      <c r="CQ21" s="11">
        <f>IF(ISERROR(VLOOKUP(CONCATENATE(INDIRECT(ADDRESS(2,COLUMN())),"V3",A21),DATA!D2:L872,6,FALSE)),0,VLOOKUP(CONCATENATE(INDIRECT(ADDRESS(2,COLUMN())),"V3",A21),DATA!D2:L872,6,FALSE))</f>
        <v>0</v>
      </c>
      <c r="CR21" s="11">
        <f>IF(ISERROR(VLOOKUP(CONCATENATE(INDIRECT(ADDRESS(2,COLUMN()-1)),"V3",A21),DATA!D2:L872,7,FALSE)),0,VLOOKUP(CONCATENATE(INDIRECT(ADDRESS(2,COLUMN()-1)),"V3",A21),DATA!D2:L872,7,FALSE))</f>
        <v>0</v>
      </c>
      <c r="CS21" s="11">
        <f>IF(ISERROR(VLOOKUP(CONCATENATE(INDIRECT(ADDRESS(2,COLUMN()-2)),"V3",A21),DATA!D2:L872,8,FALSE)),0,VLOOKUP(CONCATENATE(INDIRECT(ADDRESS(2,COLUMN()-2)),"V3",A21),DATA!D2:L872,8,FALSE))</f>
        <v>0</v>
      </c>
      <c r="CT21" s="11">
        <f>IF(ISERROR(VLOOKUP(CONCATENATE(INDIRECT(ADDRESS(2,COLUMN())),"V3",A21),DATA!D2:L872,6,FALSE)),0,VLOOKUP(CONCATENATE(INDIRECT(ADDRESS(2,COLUMN())),"V3",A21),DATA!D2:L872,6,FALSE))</f>
        <v>0</v>
      </c>
      <c r="CU21" s="11">
        <f>IF(ISERROR(VLOOKUP(CONCATENATE(INDIRECT(ADDRESS(2,COLUMN()-1)),"V3",A21),DATA!D2:L872,7,FALSE)),0,VLOOKUP(CONCATENATE(INDIRECT(ADDRESS(2,COLUMN()-1)),"V3",A21),DATA!D2:L872,7,FALSE))</f>
        <v>0</v>
      </c>
      <c r="CV21" s="11">
        <f>IF(ISERROR(VLOOKUP(CONCATENATE(INDIRECT(ADDRESS(2,COLUMN()-2)),"V3",A21),DATA!D2:L872,8,FALSE)),0,VLOOKUP(CONCATENATE(INDIRECT(ADDRESS(2,COLUMN()-2)),"V3",A21),DATA!D2:L872,8,FALSE))</f>
        <v>0</v>
      </c>
      <c r="CW21" s="11">
        <f>IF(ISERROR(VLOOKUP(CONCATENATE(INDIRECT(ADDRESS(2,COLUMN())),"V3",A21),DATA!D2:L872,6,FALSE)),0,VLOOKUP(CONCATENATE(INDIRECT(ADDRESS(2,COLUMN())),"V3",A21),DATA!D2:L872,6,FALSE))</f>
        <v>0</v>
      </c>
      <c r="CX21" s="11">
        <f>IF(ISERROR(VLOOKUP(CONCATENATE(INDIRECT(ADDRESS(2,COLUMN()-1)),"V3",A21),DATA!D2:L872,7,FALSE)),0,VLOOKUP(CONCATENATE(INDIRECT(ADDRESS(2,COLUMN()-1)),"V3",A21),DATA!D2:L872,7,FALSE))</f>
        <v>0</v>
      </c>
      <c r="CY21" s="11">
        <f>IF(ISERROR(VLOOKUP(CONCATENATE(INDIRECT(ADDRESS(2,COLUMN()-2)),"V3",A21),DATA!D2:L872,8,FALSE)),0,VLOOKUP(CONCATENATE(INDIRECT(ADDRESS(2,COLUMN()-2)),"V3",A21),DATA!D2:L872,8,FALSE))</f>
        <v>0</v>
      </c>
      <c r="CZ21" s="11">
        <f>IF(ISERROR(VLOOKUP(CONCATENATE(INDIRECT(ADDRESS(2,COLUMN())),"V3",A21),DATA!D2:L872,6,FALSE)),0,VLOOKUP(CONCATENATE(INDIRECT(ADDRESS(2,COLUMN())),"V3",A21),DATA!D2:L872,6,FALSE))</f>
        <v>0</v>
      </c>
      <c r="DA21" s="11">
        <f>IF(ISERROR(VLOOKUP(CONCATENATE(INDIRECT(ADDRESS(2,COLUMN()-1)),"V3",A21),DATA!D2:L872,7,FALSE)),0,VLOOKUP(CONCATENATE(INDIRECT(ADDRESS(2,COLUMN()-1)),"V3",A21),DATA!D2:L872,7,FALSE))</f>
        <v>0</v>
      </c>
      <c r="DB21" s="11">
        <f>IF(ISERROR(VLOOKUP(CONCATENATE(INDIRECT(ADDRESS(2,COLUMN()-2)),"V3",A21),DATA!D2:L872,8,FALSE)),0,VLOOKUP(CONCATENATE(INDIRECT(ADDRESS(2,COLUMN()-2)),"V3",A21),DATA!D2:L872,8,FALSE))</f>
        <v>0</v>
      </c>
      <c r="DC21" s="11">
        <f>IF(ISERROR(VLOOKUP(CONCATENATE(INDIRECT(ADDRESS(2,COLUMN())),"V3",A21),DATA!D2:L872,6,FALSE)),0,VLOOKUP(CONCATENATE(INDIRECT(ADDRESS(2,COLUMN())),"V3",A21),DATA!D2:L872,6,FALSE))</f>
        <v>0</v>
      </c>
      <c r="DD21" s="11">
        <f>IF(ISERROR(VLOOKUP(CONCATENATE(INDIRECT(ADDRESS(2,COLUMN()-1)),"V3",A21),DATA!D2:L872,7,FALSE)),0,VLOOKUP(CONCATENATE(INDIRECT(ADDRESS(2,COLUMN()-1)),"V3",A21),DATA!D2:L872,7,FALSE))</f>
        <v>0</v>
      </c>
      <c r="DE21" s="11">
        <f>IF(ISERROR(VLOOKUP(CONCATENATE(INDIRECT(ADDRESS(2,COLUMN()-2)),"V3",A21),DATA!D2:L872,8,FALSE)),0,VLOOKUP(CONCATENATE(INDIRECT(ADDRESS(2,COLUMN()-2)),"V3",A21),DATA!D2:L872,8,FALSE))</f>
        <v>0</v>
      </c>
      <c r="DF21" s="11">
        <f>IF(ISERROR(VLOOKUP(CONCATENATE(INDIRECT(ADDRESS(2,COLUMN())),"V3",A21),DATA!D2:L872,6,FALSE)),0,VLOOKUP(CONCATENATE(INDIRECT(ADDRESS(2,COLUMN())),"V3",A21),DATA!D2:L872,6,FALSE))</f>
        <v>0</v>
      </c>
      <c r="DG21" s="11">
        <f>IF(ISERROR(VLOOKUP(CONCATENATE(INDIRECT(ADDRESS(2,COLUMN()-1)),"V3",A21),DATA!D2:L872,7,FALSE)),0,VLOOKUP(CONCATENATE(INDIRECT(ADDRESS(2,COLUMN()-1)),"V3",A21),DATA!D2:L872,7,FALSE))</f>
        <v>0</v>
      </c>
      <c r="DH21" s="11">
        <f>IF(ISERROR(VLOOKUP(CONCATENATE(INDIRECT(ADDRESS(2,COLUMN()-2)),"V3",A21),DATA!D2:L872,8,FALSE)),0,VLOOKUP(CONCATENATE(INDIRECT(ADDRESS(2,COLUMN()-2)),"V3",A21),DATA!D2:L872,8,FALSE))</f>
        <v>0</v>
      </c>
      <c r="DI21" s="11">
        <f>IF(ISERROR(VLOOKUP(CONCATENATE(INDIRECT(ADDRESS(2,COLUMN())),"V3",A21),DATA!D2:L872,6,FALSE)),0,VLOOKUP(CONCATENATE(INDIRECT(ADDRESS(2,COLUMN())),"V3",A21),DATA!D2:L872,6,FALSE))</f>
        <v>0</v>
      </c>
      <c r="DJ21" s="11">
        <f>IF(ISERROR(VLOOKUP(CONCATENATE(INDIRECT(ADDRESS(2,COLUMN()-1)),"V3",A21),DATA!D2:L872,7,FALSE)),0,VLOOKUP(CONCATENATE(INDIRECT(ADDRESS(2,COLUMN()-1)),"V3",A21),DATA!D2:L872,7,FALSE))</f>
        <v>0</v>
      </c>
      <c r="DK21" s="11">
        <f>IF(ISERROR(VLOOKUP(CONCATENATE(INDIRECT(ADDRESS(2,COLUMN()-2)),"V3",A21),DATA!D2:L872,8,FALSE)),0,VLOOKUP(CONCATENATE(INDIRECT(ADDRESS(2,COLUMN()-2)),"V3",A21),DATA!D2:L872,8,FALSE))</f>
        <v>0</v>
      </c>
      <c r="DL21" s="11">
        <f>IF(ISERROR(VLOOKUP(CONCATENATE(INDIRECT(ADDRESS(2,COLUMN())),"V3",A21),DATA!D2:L872,6,FALSE)),0,VLOOKUP(CONCATENATE(INDIRECT(ADDRESS(2,COLUMN())),"V3",A21),DATA!D2:L872,6,FALSE))</f>
        <v>0</v>
      </c>
      <c r="DM21" s="11">
        <f>IF(ISERROR(VLOOKUP(CONCATENATE(INDIRECT(ADDRESS(2,COLUMN()-1)),"V3",A21),DATA!D2:L872,7,FALSE)),0,VLOOKUP(CONCATENATE(INDIRECT(ADDRESS(2,COLUMN()-1)),"V3",A21),DATA!D2:L872,7,FALSE))</f>
        <v>0</v>
      </c>
      <c r="DN21" s="11">
        <f>IF(ISERROR(VLOOKUP(CONCATENATE(INDIRECT(ADDRESS(2,COLUMN()-2)),"V3",A21),DATA!D2:L872,8,FALSE)),0,VLOOKUP(CONCATENATE(INDIRECT(ADDRESS(2,COLUMN()-2)),"V3",A21),DATA!D2:L872,8,FALSE))</f>
        <v>0</v>
      </c>
      <c r="DO21" s="11">
        <f>IF(ISERROR(VLOOKUP(CONCATENATE(INDIRECT(ADDRESS(2,COLUMN())),"V3",A21),DATA!D2:L872,6,FALSE)),0,VLOOKUP(CONCATENATE(INDIRECT(ADDRESS(2,COLUMN())),"V3",A21),DATA!D2:L872,6,FALSE))</f>
        <v>0</v>
      </c>
      <c r="DP21" s="11">
        <f>IF(ISERROR(VLOOKUP(CONCATENATE(INDIRECT(ADDRESS(2,COLUMN()-1)),"V3",A21),DATA!D2:L872,7,FALSE)),0,VLOOKUP(CONCATENATE(INDIRECT(ADDRESS(2,COLUMN()-1)),"V3",A21),DATA!D2:L872,7,FALSE))</f>
        <v>0</v>
      </c>
      <c r="DQ21" s="11">
        <f>IF(ISERROR(VLOOKUP(CONCATENATE(INDIRECT(ADDRESS(2,COLUMN()-2)),"V3",A21),DATA!D2:L872,8,FALSE)),0,VLOOKUP(CONCATENATE(INDIRECT(ADDRESS(2,COLUMN()-2)),"V3",A21),DATA!D2:L872,8,FALSE))</f>
        <v>0</v>
      </c>
      <c r="DR21" s="11">
        <f>IF(ISERROR(VLOOKUP(CONCATENATE(INDIRECT(ADDRESS(2,COLUMN())),"V3",A21),DATA!D2:L872,6,FALSE)),0,VLOOKUP(CONCATENATE(INDIRECT(ADDRESS(2,COLUMN())),"V3",A21),DATA!D2:L872,6,FALSE))</f>
        <v>0</v>
      </c>
      <c r="DS21" s="11">
        <f>IF(ISERROR(VLOOKUP(CONCATENATE(INDIRECT(ADDRESS(2,COLUMN()-1)),"V3",A21),DATA!D2:L872,7,FALSE)),0,VLOOKUP(CONCATENATE(INDIRECT(ADDRESS(2,COLUMN()-1)),"V3",A21),DATA!D2:L872,7,FALSE))</f>
        <v>0</v>
      </c>
      <c r="DT21" s="11">
        <f>IF(ISERROR(VLOOKUP(CONCATENATE(INDIRECT(ADDRESS(2,COLUMN()-2)),"V3",A21),DATA!D2:L872,8,FALSE)),0,VLOOKUP(CONCATENATE(INDIRECT(ADDRESS(2,COLUMN()-2)),"V3",A21),DATA!D2:L872,8,FALSE))</f>
        <v>0</v>
      </c>
      <c r="DU21" s="11">
        <f>IF(ISERROR(VLOOKUP(CONCATENATE(INDIRECT(ADDRESS(2,COLUMN())),"V3",A21),DATA!D2:L872,6,FALSE)),0,VLOOKUP(CONCATENATE(INDIRECT(ADDRESS(2,COLUMN())),"V3",A21),DATA!D2:L872,6,FALSE))</f>
        <v>0</v>
      </c>
      <c r="DV21" s="11">
        <f>IF(ISERROR(VLOOKUP(CONCATENATE(INDIRECT(ADDRESS(2,COLUMN()-1)),"V3",A21),DATA!D2:L872,7,FALSE)),0,VLOOKUP(CONCATENATE(INDIRECT(ADDRESS(2,COLUMN()-1)),"V3",A21),DATA!D2:L872,7,FALSE))</f>
        <v>0</v>
      </c>
      <c r="DW21" s="11">
        <f>IF(ISERROR(VLOOKUP(CONCATENATE(INDIRECT(ADDRESS(2,COLUMN()-2)),"V3",A21),DATA!D2:L872,8,FALSE)),0,VLOOKUP(CONCATENATE(INDIRECT(ADDRESS(2,COLUMN()-2)),"V3",A21),DATA!D2:L872,8,FALSE))</f>
        <v>0</v>
      </c>
      <c r="DX21" s="62">
        <f>SUM(B21:INDIRECT(ADDRESS(21,127)))</f>
        <v>9</v>
      </c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4"/>
      <c r="JI21" s="24"/>
      <c r="JJ21" s="24"/>
      <c r="JK21" s="24"/>
      <c r="JL21" s="24"/>
      <c r="JM21" s="24"/>
      <c r="JN21" s="24"/>
      <c r="JO21" s="24"/>
      <c r="JP21" s="24"/>
      <c r="JQ21" s="24"/>
      <c r="JR21" s="24"/>
      <c r="JS21" s="24"/>
      <c r="JT21" s="24"/>
      <c r="JU21" s="24"/>
      <c r="JV21" s="24"/>
      <c r="JW21" s="24"/>
      <c r="JX21" s="24"/>
      <c r="JY21" s="24"/>
      <c r="JZ21" s="24"/>
      <c r="KA21" s="24"/>
      <c r="KB21" s="24"/>
      <c r="KC21" s="24"/>
      <c r="KD21" s="24"/>
      <c r="KE21" s="24"/>
      <c r="KF21" s="24"/>
      <c r="KG21" s="24"/>
      <c r="KH21" s="24"/>
      <c r="KI21" s="24"/>
      <c r="KJ21" s="24"/>
      <c r="KK21" s="24"/>
      <c r="KL21" s="24"/>
      <c r="KM21" s="24"/>
      <c r="KN21" s="24"/>
      <c r="KO21" s="24"/>
      <c r="KP21" s="24"/>
      <c r="KQ21" s="24"/>
      <c r="KR21" s="24"/>
      <c r="KS21" s="24"/>
      <c r="KT21" s="24"/>
      <c r="KU21" s="24"/>
      <c r="KV21" s="24"/>
      <c r="KW21" s="24"/>
      <c r="KX21" s="24"/>
      <c r="KY21" s="24"/>
      <c r="KZ21" s="24"/>
    </row>
    <row r="22" ht="15.75">
      <c r="A22" s="95" t="s">
        <v>29</v>
      </c>
      <c r="B22" s="11">
        <f>IF(ISERROR(VLOOKUP(CONCATENATE(INDIRECT(ADDRESS(2,COLUMN())),"V3",A22),DATA!D2:L872,6,FALSE)),0,VLOOKUP(CONCATENATE(INDIRECT(ADDRESS(2,COLUMN())),"V3",A22),DATA!D2:L872,6,FALSE))</f>
        <v>2720</v>
      </c>
      <c r="C22" s="11">
        <f>IF(ISERROR(VLOOKUP(CONCATENATE(INDIRECT(ADDRESS(2,COLUMN()-1)),"V3",A22),DATA!D2:L872,7,FALSE)),0,VLOOKUP(CONCATENATE(INDIRECT(ADDRESS(2,COLUMN()-1)),"V3",A22),DATA!D2:L872,7,FALSE))</f>
        <v>1</v>
      </c>
      <c r="D22" s="11">
        <f>IF(ISERROR(VLOOKUP(CONCATENATE(INDIRECT(ADDRESS(2,COLUMN()-2)),"V3",A22),DATA!D2:L872,8,FALSE)),0,VLOOKUP(CONCATENATE(INDIRECT(ADDRESS(2,COLUMN()-2)),"V3",A22),DATA!D2:L872,8,FALSE))</f>
        <v>0</v>
      </c>
      <c r="E22" s="11">
        <f>IF(ISERROR(VLOOKUP(CONCATENATE(INDIRECT(ADDRESS(2,COLUMN())),"V3",A22),DATA!D2:L872,6,FALSE)),0,VLOOKUP(CONCATENATE(INDIRECT(ADDRESS(2,COLUMN())),"V3",A22),DATA!D2:L872,6,FALSE))</f>
        <v>881</v>
      </c>
      <c r="F22" s="11">
        <f>IF(ISERROR(VLOOKUP(CONCATENATE(INDIRECT(ADDRESS(2,COLUMN()-1)),"V3",A22),DATA!D2:L872,7,FALSE)),0,VLOOKUP(CONCATENATE(INDIRECT(ADDRESS(2,COLUMN()-1)),"V3",A22),DATA!D2:L872,7,FALSE))</f>
        <v>0</v>
      </c>
      <c r="G22" s="11">
        <f>IF(ISERROR(VLOOKUP(CONCATENATE(INDIRECT(ADDRESS(2,COLUMN()-2)),"V3",A22),DATA!D2:L872,8,FALSE)),0,VLOOKUP(CONCATENATE(INDIRECT(ADDRESS(2,COLUMN()-2)),"V3",A22),DATA!D2:L872,8,FALSE))</f>
        <v>0</v>
      </c>
      <c r="H22" s="11">
        <f>IF(ISERROR(VLOOKUP(CONCATENATE(INDIRECT(ADDRESS(2,COLUMN())),"V3",A22),DATA!D2:L872,6,FALSE)),0,VLOOKUP(CONCATENATE(INDIRECT(ADDRESS(2,COLUMN())),"V3",A22),DATA!D2:L872,6,FALSE))</f>
        <v>532</v>
      </c>
      <c r="I22" s="11">
        <f>IF(ISERROR(VLOOKUP(CONCATENATE(INDIRECT(ADDRESS(2,COLUMN()-1)),"V3",A22),DATA!D2:L872,7,FALSE)),0,VLOOKUP(CONCATENATE(INDIRECT(ADDRESS(2,COLUMN()-1)),"V3",A22),DATA!D2:L872,7,FALSE))</f>
        <v>0</v>
      </c>
      <c r="J22" s="11">
        <f>IF(ISERROR(VLOOKUP(CONCATENATE(INDIRECT(ADDRESS(2,COLUMN()-2)),"V3",A22),DATA!D2:L872,8,FALSE)),0,VLOOKUP(CONCATENATE(INDIRECT(ADDRESS(2,COLUMN()-2)),"V3",A22),DATA!D2:L872,8,FALSE))</f>
        <v>0</v>
      </c>
      <c r="K22" s="11">
        <f>IF(ISERROR(VLOOKUP(CONCATENATE(INDIRECT(ADDRESS(2,COLUMN())),"V3",A22),DATA!D2:L872,6,FALSE)),0,VLOOKUP(CONCATENATE(INDIRECT(ADDRESS(2,COLUMN())),"V3",A22),DATA!D2:L872,6,FALSE))</f>
        <v>296</v>
      </c>
      <c r="L22" s="11">
        <f>IF(ISERROR(VLOOKUP(CONCATENATE(INDIRECT(ADDRESS(2,COLUMN()-1)),"V3",A22),DATA!D2:L872,7,FALSE)),0,VLOOKUP(CONCATENATE(INDIRECT(ADDRESS(2,COLUMN()-1)),"V3",A22),DATA!D2:L872,7,FALSE))</f>
        <v>0</v>
      </c>
      <c r="M22" s="11">
        <f>IF(ISERROR(VLOOKUP(CONCATENATE(INDIRECT(ADDRESS(2,COLUMN()-2)),"V3",A22),DATA!D2:L872,8,FALSE)),0,VLOOKUP(CONCATENATE(INDIRECT(ADDRESS(2,COLUMN()-2)),"V3",A22),DATA!D2:L872,8,FALSE))</f>
        <v>0</v>
      </c>
      <c r="N22" s="11">
        <f>IF(ISERROR(VLOOKUP(CONCATENATE(INDIRECT(ADDRESS(2,COLUMN())),"V3",A22),DATA!D2:L872,6,FALSE)),0,VLOOKUP(CONCATENATE(INDIRECT(ADDRESS(2,COLUMN())),"V3",A22),DATA!D2:L872,6,FALSE))</f>
        <v>236</v>
      </c>
      <c r="O22" s="11">
        <f>IF(ISERROR(VLOOKUP(CONCATENATE(INDIRECT(ADDRESS(2,COLUMN()-1)),"V3",A22),DATA!D2:L872,7,FALSE)),0,VLOOKUP(CONCATENATE(INDIRECT(ADDRESS(2,COLUMN()-1)),"V3",A22),DATA!D2:L872,7,FALSE))</f>
        <v>0</v>
      </c>
      <c r="P22" s="11">
        <f>IF(ISERROR(VLOOKUP(CONCATENATE(INDIRECT(ADDRESS(2,COLUMN()-2)),"V3",A22),DATA!D2:L872,8,FALSE)),0,VLOOKUP(CONCATENATE(INDIRECT(ADDRESS(2,COLUMN()-2)),"V3",A22),DATA!D2:L872,8,FALSE))</f>
        <v>0</v>
      </c>
      <c r="Q22" s="11">
        <f>IF(ISERROR(VLOOKUP(CONCATENATE(INDIRECT(ADDRESS(2,COLUMN())),"V3",A22),DATA!D2:L872,6,FALSE)),0,VLOOKUP(CONCATENATE(INDIRECT(ADDRESS(2,COLUMN())),"V3",A22),DATA!D2:L872,6,FALSE))</f>
        <v>543</v>
      </c>
      <c r="R22" s="11">
        <f>IF(ISERROR(VLOOKUP(CONCATENATE(INDIRECT(ADDRESS(2,COLUMN()-1)),"V3",A22),DATA!D2:L872,7,FALSE)),0,VLOOKUP(CONCATENATE(INDIRECT(ADDRESS(2,COLUMN()-1)),"V3",A22),DATA!D2:L872,7,FALSE))</f>
        <v>0</v>
      </c>
      <c r="S22" s="11">
        <f>IF(ISERROR(VLOOKUP(CONCATENATE(INDIRECT(ADDRESS(2,COLUMN()-2)),"V3",A22),DATA!D2:L872,8,FALSE)),0,VLOOKUP(CONCATENATE(INDIRECT(ADDRESS(2,COLUMN()-2)),"V3",A22),DATA!D2:L872,8,FALSE))</f>
        <v>0</v>
      </c>
      <c r="T22" s="11">
        <f>IF(ISERROR(VLOOKUP(CONCATENATE(INDIRECT(ADDRESS(2,COLUMN())),"V3",A22),DATA!D2:L872,6,FALSE)),0,VLOOKUP(CONCATENATE(INDIRECT(ADDRESS(2,COLUMN())),"V3",A22),DATA!D2:L872,6,FALSE))</f>
        <v>404</v>
      </c>
      <c r="U22" s="11">
        <f>IF(ISERROR(VLOOKUP(CONCATENATE(INDIRECT(ADDRESS(2,COLUMN()-1)),"V3",A22),DATA!D2:L872,7,FALSE)),0,VLOOKUP(CONCATENATE(INDIRECT(ADDRESS(2,COLUMN()-1)),"V3",A22),DATA!D2:L872,7,FALSE))</f>
        <v>0</v>
      </c>
      <c r="V22" s="11">
        <f>IF(ISERROR(VLOOKUP(CONCATENATE(INDIRECT(ADDRESS(2,COLUMN()-2)),"V3",A22),DATA!D2:L872,8,FALSE)),0,VLOOKUP(CONCATENATE(INDIRECT(ADDRESS(2,COLUMN()-2)),"V3",A22),DATA!D2:L872,8,FALSE))</f>
        <v>0</v>
      </c>
      <c r="W22" s="11">
        <f>IF(ISERROR(VLOOKUP(CONCATENATE(INDIRECT(ADDRESS(2,COLUMN())),"V3",A22),DATA!D2:L872,6,FALSE)),0,VLOOKUP(CONCATENATE(INDIRECT(ADDRESS(2,COLUMN())),"V3",A22),DATA!D2:L872,6,FALSE))</f>
        <v>265</v>
      </c>
      <c r="X22" s="11">
        <f>IF(ISERROR(VLOOKUP(CONCATENATE(INDIRECT(ADDRESS(2,COLUMN()-1)),"V3",A22),DATA!D2:L872,7,FALSE)),0,VLOOKUP(CONCATENATE(INDIRECT(ADDRESS(2,COLUMN()-1)),"V3",A22),DATA!D2:L872,7,FALSE))</f>
        <v>0</v>
      </c>
      <c r="Y22" s="11">
        <f>IF(ISERROR(VLOOKUP(CONCATENATE(INDIRECT(ADDRESS(2,COLUMN()-2)),"V3",A22),DATA!D2:L872,8,FALSE)),0,VLOOKUP(CONCATENATE(INDIRECT(ADDRESS(2,COLUMN()-2)),"V3",A22),DATA!D2:L872,8,FALSE))</f>
        <v>0</v>
      </c>
      <c r="Z22" s="11">
        <f>IF(ISERROR(VLOOKUP(CONCATENATE(INDIRECT(ADDRESS(2,COLUMN())),"V3",A22),DATA!D2:L872,6,FALSE)),0,VLOOKUP(CONCATENATE(INDIRECT(ADDRESS(2,COLUMN())),"V3",A22),DATA!D2:L872,6,FALSE))</f>
        <v>1074</v>
      </c>
      <c r="AA22" s="11">
        <f>IF(ISERROR(VLOOKUP(CONCATENATE(INDIRECT(ADDRESS(2,COLUMN()-1)),"V3",A22),DATA!D2:L872,7,FALSE)),0,VLOOKUP(CONCATENATE(INDIRECT(ADDRESS(2,COLUMN()-1)),"V3",A22),DATA!D2:L872,7,FALSE))</f>
        <v>0</v>
      </c>
      <c r="AB22" s="11">
        <f>IF(ISERROR(VLOOKUP(CONCATENATE(INDIRECT(ADDRESS(2,COLUMN()-2)),"V3",A22),DATA!D2:L872,8,FALSE)),0,VLOOKUP(CONCATENATE(INDIRECT(ADDRESS(2,COLUMN()-2)),"V3",A22),DATA!D2:L872,8,FALSE))</f>
        <v>0</v>
      </c>
      <c r="AC22" s="11">
        <f>IF(ISERROR(VLOOKUP(CONCATENATE(INDIRECT(ADDRESS(2,COLUMN())),"V3",A22),DATA!D2:L872,6,FALSE)),0,VLOOKUP(CONCATENATE(INDIRECT(ADDRESS(2,COLUMN())),"V3",A22),DATA!D2:L872,6,FALSE))</f>
        <v>770</v>
      </c>
      <c r="AD22" s="11">
        <f>IF(ISERROR(VLOOKUP(CONCATENATE(INDIRECT(ADDRESS(2,COLUMN()-1)),"V3",A22),DATA!D2:L872,7,FALSE)),0,VLOOKUP(CONCATENATE(INDIRECT(ADDRESS(2,COLUMN()-1)),"V3",A22),DATA!D2:L872,7,FALSE))</f>
        <v>0</v>
      </c>
      <c r="AE22" s="11">
        <f>IF(ISERROR(VLOOKUP(CONCATENATE(INDIRECT(ADDRESS(2,COLUMN()-2)),"V3",A22),DATA!D2:L872,8,FALSE)),0,VLOOKUP(CONCATENATE(INDIRECT(ADDRESS(2,COLUMN()-2)),"V3",A22),DATA!D2:L872,8,FALSE))</f>
        <v>0</v>
      </c>
      <c r="AF22" s="11">
        <f>IF(ISERROR(VLOOKUP(CONCATENATE(INDIRECT(ADDRESS(2,COLUMN())),"V3",A22),DATA!D2:L872,6,FALSE)),0,VLOOKUP(CONCATENATE(INDIRECT(ADDRESS(2,COLUMN())),"V3",A22),DATA!D2:L872,6,FALSE))</f>
        <v>161</v>
      </c>
      <c r="AG22" s="11">
        <f>IF(ISERROR(VLOOKUP(CONCATENATE(INDIRECT(ADDRESS(2,COLUMN()-1)),"V3",A22),DATA!D2:L872,7,FALSE)),0,VLOOKUP(CONCATENATE(INDIRECT(ADDRESS(2,COLUMN()-1)),"V3",A22),DATA!D2:L872,7,FALSE))</f>
        <v>0</v>
      </c>
      <c r="AH22" s="11">
        <f>IF(ISERROR(VLOOKUP(CONCATENATE(INDIRECT(ADDRESS(2,COLUMN()-2)),"V3",A22),DATA!D2:L872,8,FALSE)),0,VLOOKUP(CONCATENATE(INDIRECT(ADDRESS(2,COLUMN()-2)),"V3",A22),DATA!D2:L872,8,FALSE))</f>
        <v>0</v>
      </c>
      <c r="AI22" s="11">
        <f>IF(ISERROR(VLOOKUP(CONCATENATE(INDIRECT(ADDRESS(2,COLUMN())),"V3",A22),DATA!D2:L872,6,FALSE)),0,VLOOKUP(CONCATENATE(INDIRECT(ADDRESS(2,COLUMN())),"V3",A22),DATA!D2:L872,6,FALSE))</f>
        <v>399</v>
      </c>
      <c r="AJ22" s="11">
        <f>IF(ISERROR(VLOOKUP(CONCATENATE(INDIRECT(ADDRESS(2,COLUMN()-1)),"V3",A22),DATA!D2:L872,7,FALSE)),0,VLOOKUP(CONCATENATE(INDIRECT(ADDRESS(2,COLUMN()-1)),"V3",A22),DATA!D2:L872,7,FALSE))</f>
        <v>0</v>
      </c>
      <c r="AK22" s="11">
        <f>IF(ISERROR(VLOOKUP(CONCATENATE(INDIRECT(ADDRESS(2,COLUMN()-2)),"V3",A22),DATA!D2:L872,8,FALSE)),0,VLOOKUP(CONCATENATE(INDIRECT(ADDRESS(2,COLUMN()-2)),"V3",A22),DATA!D2:L872,8,FALSE))</f>
        <v>0</v>
      </c>
      <c r="AL22" s="11">
        <f>IF(ISERROR(VLOOKUP(CONCATENATE(INDIRECT(ADDRESS(2,COLUMN())),"V3",A22),DATA!D2:L872,6,FALSE)),0,VLOOKUP(CONCATENATE(INDIRECT(ADDRESS(2,COLUMN())),"V3",A22),DATA!D2:L872,6,FALSE))</f>
        <v>486</v>
      </c>
      <c r="AM22" s="11">
        <f>IF(ISERROR(VLOOKUP(CONCATENATE(INDIRECT(ADDRESS(2,COLUMN()-1)),"V3",A22),DATA!D2:L872,7,FALSE)),0,VLOOKUP(CONCATENATE(INDIRECT(ADDRESS(2,COLUMN()-1)),"V3",A22),DATA!D2:L872,7,FALSE))</f>
        <v>0</v>
      </c>
      <c r="AN22" s="11">
        <f>IF(ISERROR(VLOOKUP(CONCATENATE(INDIRECT(ADDRESS(2,COLUMN()-2)),"V3",A22),DATA!D2:L872,8,FALSE)),0,VLOOKUP(CONCATENATE(INDIRECT(ADDRESS(2,COLUMN()-2)),"V3",A22),DATA!D2:L872,8,FALSE))</f>
        <v>0</v>
      </c>
      <c r="AO22" s="11">
        <f>IF(ISERROR(VLOOKUP(CONCATENATE(INDIRECT(ADDRESS(2,COLUMN())),"V3",A22),DATA!D2:L872,6,FALSE)),0,VLOOKUP(CONCATENATE(INDIRECT(ADDRESS(2,COLUMN())),"V3",A22),DATA!D2:L872,6,FALSE))</f>
        <v>297</v>
      </c>
      <c r="AP22" s="11">
        <f>IF(ISERROR(VLOOKUP(CONCATENATE(INDIRECT(ADDRESS(2,COLUMN()-1)),"V3",A22),DATA!D2:L872,7,FALSE)),0,VLOOKUP(CONCATENATE(INDIRECT(ADDRESS(2,COLUMN()-1)),"V3",A22),DATA!D2:L872,7,FALSE))</f>
        <v>0</v>
      </c>
      <c r="AQ22" s="11">
        <f>IF(ISERROR(VLOOKUP(CONCATENATE(INDIRECT(ADDRESS(2,COLUMN()-2)),"V3",A22),DATA!D2:L872,8,FALSE)),0,VLOOKUP(CONCATENATE(INDIRECT(ADDRESS(2,COLUMN()-2)),"V3",A22),DATA!D2:L872,8,FALSE))</f>
        <v>0</v>
      </c>
      <c r="AR22" s="11">
        <f>IF(ISERROR(VLOOKUP(CONCATENATE(INDIRECT(ADDRESS(2,COLUMN())),"V3",A22),DATA!D2:L872,6,FALSE)),0,VLOOKUP(CONCATENATE(INDIRECT(ADDRESS(2,COLUMN())),"V3",A22),DATA!D2:L872,6,FALSE))</f>
        <v>14</v>
      </c>
      <c r="AS22" s="11">
        <f>IF(ISERROR(VLOOKUP(CONCATENATE(INDIRECT(ADDRESS(2,COLUMN()-1)),"V3",A22),DATA!D2:L872,7,FALSE)),0,VLOOKUP(CONCATENATE(INDIRECT(ADDRESS(2,COLUMN()-1)),"V3",A22),DATA!D2:L872,7,FALSE))</f>
        <v>0</v>
      </c>
      <c r="AT22" s="11">
        <f>IF(ISERROR(VLOOKUP(CONCATENATE(INDIRECT(ADDRESS(2,COLUMN()-2)),"V3",A22),DATA!D2:L872,8,FALSE)),0,VLOOKUP(CONCATENATE(INDIRECT(ADDRESS(2,COLUMN()-2)),"V3",A22),DATA!D2:L872,8,FALSE))</f>
        <v>0</v>
      </c>
      <c r="AU22" s="11">
        <f>IF(ISERROR(VLOOKUP(CONCATENATE(INDIRECT(ADDRESS(2,COLUMN())),"V3",A22),DATA!D2:L872,6,FALSE)),0,VLOOKUP(CONCATENATE(INDIRECT(ADDRESS(2,COLUMN())),"V3",A22),DATA!D2:L872,6,FALSE))</f>
        <v>8</v>
      </c>
      <c r="AV22" s="11">
        <f>IF(ISERROR(VLOOKUP(CONCATENATE(INDIRECT(ADDRESS(2,COLUMN()-1)),"V3",A22),DATA!D2:L872,7,FALSE)),0,VLOOKUP(CONCATENATE(INDIRECT(ADDRESS(2,COLUMN()-1)),"V3",A22),DATA!D2:L872,7,FALSE))</f>
        <v>0</v>
      </c>
      <c r="AW22" s="11">
        <f>IF(ISERROR(VLOOKUP(CONCATENATE(INDIRECT(ADDRESS(2,COLUMN()-2)),"V3",A22),DATA!D2:L872,8,FALSE)),0,VLOOKUP(CONCATENATE(INDIRECT(ADDRESS(2,COLUMN()-2)),"V3",A22),DATA!D2:L872,8,FALSE))</f>
        <v>0</v>
      </c>
      <c r="AX22" s="11">
        <f>IF(ISERROR(VLOOKUP(CONCATENATE(INDIRECT(ADDRESS(2,COLUMN())),"V3",A22),DATA!D2:L872,6,FALSE)),0,VLOOKUP(CONCATENATE(INDIRECT(ADDRESS(2,COLUMN())),"V3",A22),DATA!D2:L872,6,FALSE))</f>
        <v>17</v>
      </c>
      <c r="AY22" s="11">
        <f>IF(ISERROR(VLOOKUP(CONCATENATE(INDIRECT(ADDRESS(2,COLUMN()-1)),"V3",A22),DATA!D2:L872,7,FALSE)),0,VLOOKUP(CONCATENATE(INDIRECT(ADDRESS(2,COLUMN()-1)),"V3",A22),DATA!D2:L872,7,FALSE))</f>
        <v>0</v>
      </c>
      <c r="AZ22" s="11">
        <f>IF(ISERROR(VLOOKUP(CONCATENATE(INDIRECT(ADDRESS(2,COLUMN()-2)),"V3",A22),DATA!D2:L872,8,FALSE)),0,VLOOKUP(CONCATENATE(INDIRECT(ADDRESS(2,COLUMN()-2)),"V3",A22),DATA!D2:L872,8,FALSE))</f>
        <v>0</v>
      </c>
      <c r="BA22" s="11">
        <f>IF(ISERROR(VLOOKUP(CONCATENATE(INDIRECT(ADDRESS(2,COLUMN())),"V3",A22),DATA!D2:L872,6,FALSE)),0,VLOOKUP(CONCATENATE(INDIRECT(ADDRESS(2,COLUMN())),"V3",A22),DATA!D2:L872,6,FALSE))</f>
        <v>239</v>
      </c>
      <c r="BB22" s="11">
        <f>IF(ISERROR(VLOOKUP(CONCATENATE(INDIRECT(ADDRESS(2,COLUMN()-1)),"V3",A22),DATA!D2:L872,7,FALSE)),0,VLOOKUP(CONCATENATE(INDIRECT(ADDRESS(2,COLUMN()-1)),"V3",A22),DATA!D2:L872,7,FALSE))</f>
        <v>0</v>
      </c>
      <c r="BC22" s="11">
        <f>IF(ISERROR(VLOOKUP(CONCATENATE(INDIRECT(ADDRESS(2,COLUMN()-2)),"V3",A22),DATA!D2:L872,8,FALSE)),0,VLOOKUP(CONCATENATE(INDIRECT(ADDRESS(2,COLUMN()-2)),"V3",A22),DATA!D2:L872,8,FALSE))</f>
        <v>0</v>
      </c>
      <c r="BD22" s="11">
        <f>IF(ISERROR(VLOOKUP(CONCATENATE(INDIRECT(ADDRESS(2,COLUMN())),"V3",A22),DATA!D2:L872,6,FALSE)),0,VLOOKUP(CONCATENATE(INDIRECT(ADDRESS(2,COLUMN())),"V3",A22),DATA!D2:L872,6,FALSE))</f>
        <v>203</v>
      </c>
      <c r="BE22" s="11">
        <f>IF(ISERROR(VLOOKUP(CONCATENATE(INDIRECT(ADDRESS(2,COLUMN()-1)),"V3",A22),DATA!D2:L872,7,FALSE)),0,VLOOKUP(CONCATENATE(INDIRECT(ADDRESS(2,COLUMN()-1)),"V3",A22),DATA!D2:L872,7,FALSE))</f>
        <v>0</v>
      </c>
      <c r="BF22" s="11">
        <f>IF(ISERROR(VLOOKUP(CONCATENATE(INDIRECT(ADDRESS(2,COLUMN()-2)),"V3",A22),DATA!D2:L872,8,FALSE)),0,VLOOKUP(CONCATENATE(INDIRECT(ADDRESS(2,COLUMN()-2)),"V3",A22),DATA!D2:L872,8,FALSE))</f>
        <v>0</v>
      </c>
      <c r="BG22" s="11">
        <f>IF(ISERROR(VLOOKUP(CONCATENATE(INDIRECT(ADDRESS(2,COLUMN())),"V3",A22),DATA!D2:L872,6,FALSE)),0,VLOOKUP(CONCATENATE(INDIRECT(ADDRESS(2,COLUMN())),"V3",A22),DATA!D2:L872,6,FALSE))</f>
        <v>870</v>
      </c>
      <c r="BH22" s="11">
        <f>IF(ISERROR(VLOOKUP(CONCATENATE(INDIRECT(ADDRESS(2,COLUMN()-1)),"V3",A22),DATA!D2:L872,7,FALSE)),0,VLOOKUP(CONCATENATE(INDIRECT(ADDRESS(2,COLUMN()-1)),"V3",A22),DATA!D2:L872,7,FALSE))</f>
        <v>0</v>
      </c>
      <c r="BI22" s="11">
        <f>IF(ISERROR(VLOOKUP(CONCATENATE(INDIRECT(ADDRESS(2,COLUMN()-2)),"V3",A22),DATA!D2:L872,8,FALSE)),0,VLOOKUP(CONCATENATE(INDIRECT(ADDRESS(2,COLUMN()-2)),"V3",A22),DATA!D2:L872,8,FALSE))</f>
        <v>0</v>
      </c>
      <c r="BJ22" s="11">
        <f>IF(ISERROR(VLOOKUP(CONCATENATE(INDIRECT(ADDRESS(2,COLUMN())),"V3",A22),DATA!D2:L872,6,FALSE)),0,VLOOKUP(CONCATENATE(INDIRECT(ADDRESS(2,COLUMN())),"V3",A22),DATA!D2:L872,6,FALSE))</f>
        <v>39</v>
      </c>
      <c r="BK22" s="11">
        <f>IF(ISERROR(VLOOKUP(CONCATENATE(INDIRECT(ADDRESS(2,COLUMN()-1)),"V3",A22),DATA!D2:L872,7,FALSE)),0,VLOOKUP(CONCATENATE(INDIRECT(ADDRESS(2,COLUMN()-1)),"V3",A22),DATA!D2:L872,7,FALSE))</f>
        <v>0</v>
      </c>
      <c r="BL22" s="11">
        <f>IF(ISERROR(VLOOKUP(CONCATENATE(INDIRECT(ADDRESS(2,COLUMN()-2)),"V3",A22),DATA!D2:L872,8,FALSE)),0,VLOOKUP(CONCATENATE(INDIRECT(ADDRESS(2,COLUMN()-2)),"V3",A22),DATA!D2:L872,8,FALSE))</f>
        <v>0</v>
      </c>
      <c r="BM22" s="11">
        <f>IF(ISERROR(VLOOKUP(CONCATENATE(INDIRECT(ADDRESS(2,COLUMN())),"V3",A22),DATA!D2:L872,6,FALSE)),0,VLOOKUP(CONCATENATE(INDIRECT(ADDRESS(2,COLUMN())),"V3",A22),DATA!D2:L872,6,FALSE))</f>
        <v>0</v>
      </c>
      <c r="BN22" s="11">
        <f>IF(ISERROR(VLOOKUP(CONCATENATE(INDIRECT(ADDRESS(2,COLUMN()-1)),"V3",A22),DATA!D2:L872,7,FALSE)),0,VLOOKUP(CONCATENATE(INDIRECT(ADDRESS(2,COLUMN()-1)),"V3",A22),DATA!D2:L872,7,FALSE))</f>
        <v>0</v>
      </c>
      <c r="BO22" s="11">
        <f>IF(ISERROR(VLOOKUP(CONCATENATE(INDIRECT(ADDRESS(2,COLUMN()-2)),"V3",A22),DATA!D2:L872,8,FALSE)),0,VLOOKUP(CONCATENATE(INDIRECT(ADDRESS(2,COLUMN()-2)),"V3",A22),DATA!D2:L872,8,FALSE))</f>
        <v>0</v>
      </c>
      <c r="BP22" s="11">
        <f>IF(ISERROR(VLOOKUP(CONCATENATE(INDIRECT(ADDRESS(2,COLUMN())),"V3",A22),DATA!D2:L872,6,FALSE)),0,VLOOKUP(CONCATENATE(INDIRECT(ADDRESS(2,COLUMN())),"V3",A22),DATA!D2:L872,6,FALSE))</f>
        <v>4</v>
      </c>
      <c r="BQ22" s="11">
        <f>IF(ISERROR(VLOOKUP(CONCATENATE(INDIRECT(ADDRESS(2,COLUMN()-1)),"V3",A22),DATA!D2:L872,7,FALSE)),0,VLOOKUP(CONCATENATE(INDIRECT(ADDRESS(2,COLUMN()-1)),"V3",A22),DATA!D2:L872,7,FALSE))</f>
        <v>0</v>
      </c>
      <c r="BR22" s="11">
        <f>IF(ISERROR(VLOOKUP(CONCATENATE(INDIRECT(ADDRESS(2,COLUMN()-2)),"V3",A22),DATA!D2:L872,8,FALSE)),0,VLOOKUP(CONCATENATE(INDIRECT(ADDRESS(2,COLUMN()-2)),"V3",A22),DATA!D2:L872,8,FALSE))</f>
        <v>0</v>
      </c>
      <c r="BS22" s="11">
        <f>IF(ISERROR(VLOOKUP(CONCATENATE(INDIRECT(ADDRESS(2,COLUMN())),"V3",A22),DATA!D2:L872,6,FALSE)),0,VLOOKUP(CONCATENATE(INDIRECT(ADDRESS(2,COLUMN())),"V3",A22),DATA!D2:L872,6,FALSE))</f>
        <v>88</v>
      </c>
      <c r="BT22" s="11">
        <f>IF(ISERROR(VLOOKUP(CONCATENATE(INDIRECT(ADDRESS(2,COLUMN()-1)),"V3",A22),DATA!D2:L872,7,FALSE)),0,VLOOKUP(CONCATENATE(INDIRECT(ADDRESS(2,COLUMN()-1)),"V3",A22),DATA!D2:L872,7,FALSE))</f>
        <v>0</v>
      </c>
      <c r="BU22" s="11">
        <f>IF(ISERROR(VLOOKUP(CONCATENATE(INDIRECT(ADDRESS(2,COLUMN()-2)),"V3",A22),DATA!D2:L872,8,FALSE)),0,VLOOKUP(CONCATENATE(INDIRECT(ADDRESS(2,COLUMN()-2)),"V3",A22),DATA!D2:L872,8,FALSE))</f>
        <v>0</v>
      </c>
      <c r="BV22" s="11">
        <f>IF(ISERROR(VLOOKUP(CONCATENATE(INDIRECT(ADDRESS(2,COLUMN())),"V3",A22),DATA!D2:L872,6,FALSE)),0,VLOOKUP(CONCATENATE(INDIRECT(ADDRESS(2,COLUMN())),"V3",A22),DATA!D2:L872,6,FALSE))</f>
        <v>82</v>
      </c>
      <c r="BW22" s="11">
        <f>IF(ISERROR(VLOOKUP(CONCATENATE(INDIRECT(ADDRESS(2,COLUMN()-1)),"V3",A22),DATA!D2:L872,7,FALSE)),0,VLOOKUP(CONCATENATE(INDIRECT(ADDRESS(2,COLUMN()-1)),"V3",A22),DATA!D2:L872,7,FALSE))</f>
        <v>0</v>
      </c>
      <c r="BX22" s="11">
        <f>IF(ISERROR(VLOOKUP(CONCATENATE(INDIRECT(ADDRESS(2,COLUMN()-2)),"V3",A22),DATA!D2:L872,8,FALSE)),0,VLOOKUP(CONCATENATE(INDIRECT(ADDRESS(2,COLUMN()-2)),"V3",A22),DATA!D2:L872,8,FALSE))</f>
        <v>0</v>
      </c>
      <c r="BY22" s="11">
        <f>IF(ISERROR(VLOOKUP(CONCATENATE(INDIRECT(ADDRESS(2,COLUMN())),"V3",A22),DATA!D2:L872,6,FALSE)),0,VLOOKUP(CONCATENATE(INDIRECT(ADDRESS(2,COLUMN())),"V3",A22),DATA!D2:L872,6,FALSE))</f>
        <v>58</v>
      </c>
      <c r="BZ22" s="11">
        <f>IF(ISERROR(VLOOKUP(CONCATENATE(INDIRECT(ADDRESS(2,COLUMN()-1)),"V3",A22),DATA!D2:L872,7,FALSE)),0,VLOOKUP(CONCATENATE(INDIRECT(ADDRESS(2,COLUMN()-1)),"V3",A22),DATA!D2:L872,7,FALSE))</f>
        <v>0</v>
      </c>
      <c r="CA22" s="11">
        <f>IF(ISERROR(VLOOKUP(CONCATENATE(INDIRECT(ADDRESS(2,COLUMN()-2)),"V3",A22),DATA!D2:L872,8,FALSE)),0,VLOOKUP(CONCATENATE(INDIRECT(ADDRESS(2,COLUMN()-2)),"V3",A22),DATA!D2:L872,8,FALSE))</f>
        <v>0</v>
      </c>
      <c r="CB22" s="11">
        <f>IF(ISERROR(VLOOKUP(CONCATENATE(INDIRECT(ADDRESS(2,COLUMN())),"V3",A22),DATA!D2:L872,6,FALSE)),0,VLOOKUP(CONCATENATE(INDIRECT(ADDRESS(2,COLUMN())),"V3",A22),DATA!D2:L872,6,FALSE))</f>
        <v>7</v>
      </c>
      <c r="CC22" s="11">
        <f>IF(ISERROR(VLOOKUP(CONCATENATE(INDIRECT(ADDRESS(2,COLUMN()-1)),"V3",A22),DATA!D2:L872,7,FALSE)),0,VLOOKUP(CONCATENATE(INDIRECT(ADDRESS(2,COLUMN()-1)),"V3",A22),DATA!D2:L872,7,FALSE))</f>
        <v>0</v>
      </c>
      <c r="CD22" s="11">
        <f>IF(ISERROR(VLOOKUP(CONCATENATE(INDIRECT(ADDRESS(2,COLUMN()-2)),"V3",A22),DATA!D2:L872,8,FALSE)),0,VLOOKUP(CONCATENATE(INDIRECT(ADDRESS(2,COLUMN()-2)),"V3",A22),DATA!D2:L872,8,FALSE))</f>
        <v>0</v>
      </c>
      <c r="CE22" s="11">
        <f>IF(ISERROR(VLOOKUP(CONCATENATE(INDIRECT(ADDRESS(2,COLUMN())),"V3",A22),DATA!D2:L872,6,FALSE)),0,VLOOKUP(CONCATENATE(INDIRECT(ADDRESS(2,COLUMN())),"V3",A22),DATA!D2:L872,6,FALSE))</f>
        <v>0</v>
      </c>
      <c r="CF22" s="11">
        <f>IF(ISERROR(VLOOKUP(CONCATENATE(INDIRECT(ADDRESS(2,COLUMN()-1)),"V3",A22),DATA!D2:L872,7,FALSE)),0,VLOOKUP(CONCATENATE(INDIRECT(ADDRESS(2,COLUMN()-1)),"V3",A22),DATA!D2:L872,7,FALSE))</f>
        <v>0</v>
      </c>
      <c r="CG22" s="11">
        <f>IF(ISERROR(VLOOKUP(CONCATENATE(INDIRECT(ADDRESS(2,COLUMN()-2)),"V3",A22),DATA!D2:L872,8,FALSE)),0,VLOOKUP(CONCATENATE(INDIRECT(ADDRESS(2,COLUMN()-2)),"V3",A22),DATA!D2:L872,8,FALSE))</f>
        <v>0</v>
      </c>
      <c r="CH22" s="11">
        <f>IF(ISERROR(VLOOKUP(CONCATENATE(INDIRECT(ADDRESS(2,COLUMN())),"V3",A22),DATA!D2:L872,6,FALSE)),0,VLOOKUP(CONCATENATE(INDIRECT(ADDRESS(2,COLUMN())),"V3",A22),DATA!D2:L872,6,FALSE))</f>
        <v>34</v>
      </c>
      <c r="CI22" s="11">
        <f>IF(ISERROR(VLOOKUP(CONCATENATE(INDIRECT(ADDRESS(2,COLUMN()-1)),"V3",A22),DATA!D2:L872,7,FALSE)),0,VLOOKUP(CONCATENATE(INDIRECT(ADDRESS(2,COLUMN()-1)),"V3",A22),DATA!D2:L872,7,FALSE))</f>
        <v>0</v>
      </c>
      <c r="CJ22" s="11">
        <f>IF(ISERROR(VLOOKUP(CONCATENATE(INDIRECT(ADDRESS(2,COLUMN()-2)),"V3",A22),DATA!D2:L872,8,FALSE)),0,VLOOKUP(CONCATENATE(INDIRECT(ADDRESS(2,COLUMN()-2)),"V3",A22),DATA!D2:L872,8,FALSE))</f>
        <v>0</v>
      </c>
      <c r="CK22" s="11">
        <f>IF(ISERROR(VLOOKUP(CONCATENATE(INDIRECT(ADDRESS(2,COLUMN())),"V3",A22),DATA!D2:L872,6,FALSE)),0,VLOOKUP(CONCATENATE(INDIRECT(ADDRESS(2,COLUMN())),"V3",A22),DATA!D2:L872,6,FALSE))</f>
        <v>10</v>
      </c>
      <c r="CL22" s="11">
        <f>IF(ISERROR(VLOOKUP(CONCATENATE(INDIRECT(ADDRESS(2,COLUMN()-1)),"V3",A22),DATA!D2:L872,7,FALSE)),0,VLOOKUP(CONCATENATE(INDIRECT(ADDRESS(2,COLUMN()-1)),"V3",A22),DATA!D2:L872,7,FALSE))</f>
        <v>0</v>
      </c>
      <c r="CM22" s="11">
        <f>IF(ISERROR(VLOOKUP(CONCATENATE(INDIRECT(ADDRESS(2,COLUMN()-2)),"V3",A22),DATA!D2:L872,8,FALSE)),0,VLOOKUP(CONCATENATE(INDIRECT(ADDRESS(2,COLUMN()-2)),"V3",A22),DATA!D2:L872,8,FALSE))</f>
        <v>0</v>
      </c>
      <c r="CN22" s="11">
        <f>IF(ISERROR(VLOOKUP(CONCATENATE(INDIRECT(ADDRESS(2,COLUMN())),"V3",A22),DATA!D2:L872,6,FALSE)),0,VLOOKUP(CONCATENATE(INDIRECT(ADDRESS(2,COLUMN())),"V3",A22),DATA!D2:L872,6,FALSE))</f>
        <v>168</v>
      </c>
      <c r="CO22" s="11">
        <f>IF(ISERROR(VLOOKUP(CONCATENATE(INDIRECT(ADDRESS(2,COLUMN()-1)),"V3",A22),DATA!D2:L872,7,FALSE)),0,VLOOKUP(CONCATENATE(INDIRECT(ADDRESS(2,COLUMN()-1)),"V3",A22),DATA!D2:L872,7,FALSE))</f>
        <v>0</v>
      </c>
      <c r="CP22" s="11">
        <f>IF(ISERROR(VLOOKUP(CONCATENATE(INDIRECT(ADDRESS(2,COLUMN()-2)),"V3",A22),DATA!D2:L872,8,FALSE)),0,VLOOKUP(CONCATENATE(INDIRECT(ADDRESS(2,COLUMN()-2)),"V3",A22),DATA!D2:L872,8,FALSE))</f>
        <v>0</v>
      </c>
      <c r="CQ22" s="11">
        <f>IF(ISERROR(VLOOKUP(CONCATENATE(INDIRECT(ADDRESS(2,COLUMN())),"V3",A22),DATA!D2:L872,6,FALSE)),0,VLOOKUP(CONCATENATE(INDIRECT(ADDRESS(2,COLUMN())),"V3",A22),DATA!D2:L872,6,FALSE))</f>
        <v>37</v>
      </c>
      <c r="CR22" s="11">
        <f>IF(ISERROR(VLOOKUP(CONCATENATE(INDIRECT(ADDRESS(2,COLUMN()-1)),"V3",A22),DATA!D2:L872,7,FALSE)),0,VLOOKUP(CONCATENATE(INDIRECT(ADDRESS(2,COLUMN()-1)),"V3",A22),DATA!D2:L872,7,FALSE))</f>
        <v>0</v>
      </c>
      <c r="CS22" s="11">
        <f>IF(ISERROR(VLOOKUP(CONCATENATE(INDIRECT(ADDRESS(2,COLUMN()-2)),"V3",A22),DATA!D2:L872,8,FALSE)),0,VLOOKUP(CONCATENATE(INDIRECT(ADDRESS(2,COLUMN()-2)),"V3",A22),DATA!D2:L872,8,FALSE))</f>
        <v>0</v>
      </c>
      <c r="CT22" s="11">
        <f>IF(ISERROR(VLOOKUP(CONCATENATE(INDIRECT(ADDRESS(2,COLUMN())),"V3",A22),DATA!D2:L872,6,FALSE)),0,VLOOKUP(CONCATENATE(INDIRECT(ADDRESS(2,COLUMN())),"V3",A22),DATA!D2:L872,6,FALSE))</f>
        <v>22</v>
      </c>
      <c r="CU22" s="11">
        <f>IF(ISERROR(VLOOKUP(CONCATENATE(INDIRECT(ADDRESS(2,COLUMN()-1)),"V3",A22),DATA!D2:L872,7,FALSE)),0,VLOOKUP(CONCATENATE(INDIRECT(ADDRESS(2,COLUMN()-1)),"V3",A22),DATA!D2:L872,7,FALSE))</f>
        <v>0</v>
      </c>
      <c r="CV22" s="11">
        <f>IF(ISERROR(VLOOKUP(CONCATENATE(INDIRECT(ADDRESS(2,COLUMN()-2)),"V3",A22),DATA!D2:L872,8,FALSE)),0,VLOOKUP(CONCATENATE(INDIRECT(ADDRESS(2,COLUMN()-2)),"V3",A22),DATA!D2:L872,8,FALSE))</f>
        <v>0</v>
      </c>
      <c r="CW22" s="11">
        <f>IF(ISERROR(VLOOKUP(CONCATENATE(INDIRECT(ADDRESS(2,COLUMN())),"V3",A22),DATA!D2:L872,6,FALSE)),0,VLOOKUP(CONCATENATE(INDIRECT(ADDRESS(2,COLUMN())),"V3",A22),DATA!D2:L872,6,FALSE))</f>
        <v>0</v>
      </c>
      <c r="CX22" s="11">
        <f>IF(ISERROR(VLOOKUP(CONCATENATE(INDIRECT(ADDRESS(2,COLUMN()-1)),"V3",A22),DATA!D2:L872,7,FALSE)),0,VLOOKUP(CONCATENATE(INDIRECT(ADDRESS(2,COLUMN()-1)),"V3",A22),DATA!D2:L872,7,FALSE))</f>
        <v>0</v>
      </c>
      <c r="CY22" s="11">
        <f>IF(ISERROR(VLOOKUP(CONCATENATE(INDIRECT(ADDRESS(2,COLUMN()-2)),"V3",A22),DATA!D2:L872,8,FALSE)),0,VLOOKUP(CONCATENATE(INDIRECT(ADDRESS(2,COLUMN()-2)),"V3",A22),DATA!D2:L872,8,FALSE))</f>
        <v>0</v>
      </c>
      <c r="CZ22" s="11">
        <f>IF(ISERROR(VLOOKUP(CONCATENATE(INDIRECT(ADDRESS(2,COLUMN())),"V3",A22),DATA!D2:L872,6,FALSE)),0,VLOOKUP(CONCATENATE(INDIRECT(ADDRESS(2,COLUMN())),"V3",A22),DATA!D2:L872,6,FALSE))</f>
        <v>0</v>
      </c>
      <c r="DA22" s="11">
        <f>IF(ISERROR(VLOOKUP(CONCATENATE(INDIRECT(ADDRESS(2,COLUMN()-1)),"V3",A22),DATA!D2:L872,7,FALSE)),0,VLOOKUP(CONCATENATE(INDIRECT(ADDRESS(2,COLUMN()-1)),"V3",A22),DATA!D2:L872,7,FALSE))</f>
        <v>0</v>
      </c>
      <c r="DB22" s="11">
        <f>IF(ISERROR(VLOOKUP(CONCATENATE(INDIRECT(ADDRESS(2,COLUMN()-2)),"V3",A22),DATA!D2:L872,8,FALSE)),0,VLOOKUP(CONCATENATE(INDIRECT(ADDRESS(2,COLUMN()-2)),"V3",A22),DATA!D2:L872,8,FALSE))</f>
        <v>0</v>
      </c>
      <c r="DC22" s="11">
        <f>IF(ISERROR(VLOOKUP(CONCATENATE(INDIRECT(ADDRESS(2,COLUMN())),"V3",A22),DATA!D2:L872,6,FALSE)),0,VLOOKUP(CONCATENATE(INDIRECT(ADDRESS(2,COLUMN())),"V3",A22),DATA!D2:L872,6,FALSE))</f>
        <v>0</v>
      </c>
      <c r="DD22" s="11">
        <f>IF(ISERROR(VLOOKUP(CONCATENATE(INDIRECT(ADDRESS(2,COLUMN()-1)),"V3",A22),DATA!D2:L872,7,FALSE)),0,VLOOKUP(CONCATENATE(INDIRECT(ADDRESS(2,COLUMN()-1)),"V3",A22),DATA!D2:L872,7,FALSE))</f>
        <v>0</v>
      </c>
      <c r="DE22" s="11">
        <f>IF(ISERROR(VLOOKUP(CONCATENATE(INDIRECT(ADDRESS(2,COLUMN()-2)),"V3",A22),DATA!D2:L872,8,FALSE)),0,VLOOKUP(CONCATENATE(INDIRECT(ADDRESS(2,COLUMN()-2)),"V3",A22),DATA!D2:L872,8,FALSE))</f>
        <v>0</v>
      </c>
      <c r="DF22" s="11">
        <f>IF(ISERROR(VLOOKUP(CONCATENATE(INDIRECT(ADDRESS(2,COLUMN())),"V3",A22),DATA!D2:L872,6,FALSE)),0,VLOOKUP(CONCATENATE(INDIRECT(ADDRESS(2,COLUMN())),"V3",A22),DATA!D2:L872,6,FALSE))</f>
        <v>5</v>
      </c>
      <c r="DG22" s="11">
        <f>IF(ISERROR(VLOOKUP(CONCATENATE(INDIRECT(ADDRESS(2,COLUMN()-1)),"V3",A22),DATA!D2:L872,7,FALSE)),0,VLOOKUP(CONCATENATE(INDIRECT(ADDRESS(2,COLUMN()-1)),"V3",A22),DATA!D2:L872,7,FALSE))</f>
        <v>0</v>
      </c>
      <c r="DH22" s="11">
        <f>IF(ISERROR(VLOOKUP(CONCATENATE(INDIRECT(ADDRESS(2,COLUMN()-2)),"V3",A22),DATA!D2:L872,8,FALSE)),0,VLOOKUP(CONCATENATE(INDIRECT(ADDRESS(2,COLUMN()-2)),"V3",A22),DATA!D2:L872,8,FALSE))</f>
        <v>0</v>
      </c>
      <c r="DI22" s="11">
        <f>IF(ISERROR(VLOOKUP(CONCATENATE(INDIRECT(ADDRESS(2,COLUMN())),"V3",A22),DATA!D2:L872,6,FALSE)),0,VLOOKUP(CONCATENATE(INDIRECT(ADDRESS(2,COLUMN())),"V3",A22),DATA!D2:L872,6,FALSE))</f>
        <v>0</v>
      </c>
      <c r="DJ22" s="11">
        <f>IF(ISERROR(VLOOKUP(CONCATENATE(INDIRECT(ADDRESS(2,COLUMN()-1)),"V3",A22),DATA!D2:L872,7,FALSE)),0,VLOOKUP(CONCATENATE(INDIRECT(ADDRESS(2,COLUMN()-1)),"V3",A22),DATA!D2:L872,7,FALSE))</f>
        <v>0</v>
      </c>
      <c r="DK22" s="11">
        <f>IF(ISERROR(VLOOKUP(CONCATENATE(INDIRECT(ADDRESS(2,COLUMN()-2)),"V3",A22),DATA!D2:L872,8,FALSE)),0,VLOOKUP(CONCATENATE(INDIRECT(ADDRESS(2,COLUMN()-2)),"V3",A22),DATA!D2:L872,8,FALSE))</f>
        <v>0</v>
      </c>
      <c r="DL22" s="11">
        <f>IF(ISERROR(VLOOKUP(CONCATENATE(INDIRECT(ADDRESS(2,COLUMN())),"V3",A22),DATA!D2:L872,6,FALSE)),0,VLOOKUP(CONCATENATE(INDIRECT(ADDRESS(2,COLUMN())),"V3",A22),DATA!D2:L872,6,FALSE))</f>
        <v>0</v>
      </c>
      <c r="DM22" s="11">
        <f>IF(ISERROR(VLOOKUP(CONCATENATE(INDIRECT(ADDRESS(2,COLUMN()-1)),"V3",A22),DATA!D2:L872,7,FALSE)),0,VLOOKUP(CONCATENATE(INDIRECT(ADDRESS(2,COLUMN()-1)),"V3",A22),DATA!D2:L872,7,FALSE))</f>
        <v>0</v>
      </c>
      <c r="DN22" s="11">
        <f>IF(ISERROR(VLOOKUP(CONCATENATE(INDIRECT(ADDRESS(2,COLUMN()-2)),"V3",A22),DATA!D2:L872,8,FALSE)),0,VLOOKUP(CONCATENATE(INDIRECT(ADDRESS(2,COLUMN()-2)),"V3",A22),DATA!D2:L872,8,FALSE))</f>
        <v>0</v>
      </c>
      <c r="DO22" s="11">
        <f>IF(ISERROR(VLOOKUP(CONCATENATE(INDIRECT(ADDRESS(2,COLUMN())),"V3",A22),DATA!D2:L872,6,FALSE)),0,VLOOKUP(CONCATENATE(INDIRECT(ADDRESS(2,COLUMN())),"V3",A22),DATA!D2:L872,6,FALSE))</f>
        <v>0</v>
      </c>
      <c r="DP22" s="11">
        <f>IF(ISERROR(VLOOKUP(CONCATENATE(INDIRECT(ADDRESS(2,COLUMN()-1)),"V3",A22),DATA!D2:L872,7,FALSE)),0,VLOOKUP(CONCATENATE(INDIRECT(ADDRESS(2,COLUMN()-1)),"V3",A22),DATA!D2:L872,7,FALSE))</f>
        <v>0</v>
      </c>
      <c r="DQ22" s="11">
        <f>IF(ISERROR(VLOOKUP(CONCATENATE(INDIRECT(ADDRESS(2,COLUMN()-2)),"V3",A22),DATA!D2:L872,8,FALSE)),0,VLOOKUP(CONCATENATE(INDIRECT(ADDRESS(2,COLUMN()-2)),"V3",A22),DATA!D2:L872,8,FALSE))</f>
        <v>0</v>
      </c>
      <c r="DR22" s="11">
        <f>IF(ISERROR(VLOOKUP(CONCATENATE(INDIRECT(ADDRESS(2,COLUMN())),"V3",A22),DATA!D2:L872,6,FALSE)),0,VLOOKUP(CONCATENATE(INDIRECT(ADDRESS(2,COLUMN())),"V3",A22),DATA!D2:L872,6,FALSE))</f>
        <v>0</v>
      </c>
      <c r="DS22" s="11">
        <f>IF(ISERROR(VLOOKUP(CONCATENATE(INDIRECT(ADDRESS(2,COLUMN()-1)),"V3",A22),DATA!D2:L872,7,FALSE)),0,VLOOKUP(CONCATENATE(INDIRECT(ADDRESS(2,COLUMN()-1)),"V3",A22),DATA!D2:L872,7,FALSE))</f>
        <v>0</v>
      </c>
      <c r="DT22" s="11">
        <f>IF(ISERROR(VLOOKUP(CONCATENATE(INDIRECT(ADDRESS(2,COLUMN()-2)),"V3",A22),DATA!D2:L872,8,FALSE)),0,VLOOKUP(CONCATENATE(INDIRECT(ADDRESS(2,COLUMN()-2)),"V3",A22),DATA!D2:L872,8,FALSE))</f>
        <v>0</v>
      </c>
      <c r="DU22" s="11">
        <f>IF(ISERROR(VLOOKUP(CONCATENATE(INDIRECT(ADDRESS(2,COLUMN())),"V3",A22),DATA!D2:L872,6,FALSE)),0,VLOOKUP(CONCATENATE(INDIRECT(ADDRESS(2,COLUMN())),"V3",A22),DATA!D2:L872,6,FALSE))</f>
        <v>24</v>
      </c>
      <c r="DV22" s="11">
        <f>IF(ISERROR(VLOOKUP(CONCATENATE(INDIRECT(ADDRESS(2,COLUMN()-1)),"V3",A22),DATA!D2:L872,7,FALSE)),0,VLOOKUP(CONCATENATE(INDIRECT(ADDRESS(2,COLUMN()-1)),"V3",A22),DATA!D2:L872,7,FALSE))</f>
        <v>0</v>
      </c>
      <c r="DW22" s="11">
        <f>IF(ISERROR(VLOOKUP(CONCATENATE(INDIRECT(ADDRESS(2,COLUMN()-2)),"V3",A22),DATA!D2:L872,8,FALSE)),0,VLOOKUP(CONCATENATE(INDIRECT(ADDRESS(2,COLUMN()-2)),"V3",A22),DATA!D2:L872,8,FALSE))</f>
        <v>0</v>
      </c>
      <c r="DX22" s="62">
        <f>SUM(B22:INDIRECT(ADDRESS(22,127)))</f>
        <v>10994</v>
      </c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</row>
    <row r="23" ht="15.75">
      <c r="A23" s="95" t="s">
        <v>89</v>
      </c>
      <c r="B23" s="11">
        <f>IF(ISERROR(VLOOKUP(CONCATENATE(INDIRECT(ADDRESS(2,COLUMN())),"V3",A23),DATA!D2:L872,6,FALSE)),0,VLOOKUP(CONCATENATE(INDIRECT(ADDRESS(2,COLUMN())),"V3",A23),DATA!D2:L872,6,FALSE))</f>
        <v>478</v>
      </c>
      <c r="C23" s="11">
        <f>IF(ISERROR(VLOOKUP(CONCATENATE(INDIRECT(ADDRESS(2,COLUMN()-1)),"V3",A23),DATA!D2:L872,7,FALSE)),0,VLOOKUP(CONCATENATE(INDIRECT(ADDRESS(2,COLUMN()-1)),"V3",A23),DATA!D2:L872,7,FALSE))</f>
        <v>0</v>
      </c>
      <c r="D23" s="11">
        <f>IF(ISERROR(VLOOKUP(CONCATENATE(INDIRECT(ADDRESS(2,COLUMN()-2)),"V3",A23),DATA!D2:L872,8,FALSE)),0,VLOOKUP(CONCATENATE(INDIRECT(ADDRESS(2,COLUMN()-2)),"V3",A23),DATA!D2:L872,8,FALSE))</f>
        <v>0</v>
      </c>
      <c r="E23" s="11">
        <f>IF(ISERROR(VLOOKUP(CONCATENATE(INDIRECT(ADDRESS(2,COLUMN())),"V3",A23),DATA!D2:L872,6,FALSE)),0,VLOOKUP(CONCATENATE(INDIRECT(ADDRESS(2,COLUMN())),"V3",A23),DATA!D2:L872,6,FALSE))</f>
        <v>65</v>
      </c>
      <c r="F23" s="11">
        <f>IF(ISERROR(VLOOKUP(CONCATENATE(INDIRECT(ADDRESS(2,COLUMN()-1)),"V3",A23),DATA!D2:L872,7,FALSE)),0,VLOOKUP(CONCATENATE(INDIRECT(ADDRESS(2,COLUMN()-1)),"V3",A23),DATA!D2:L872,7,FALSE))</f>
        <v>0</v>
      </c>
      <c r="G23" s="11">
        <f>IF(ISERROR(VLOOKUP(CONCATENATE(INDIRECT(ADDRESS(2,COLUMN()-2)),"V3",A23),DATA!D2:L872,8,FALSE)),0,VLOOKUP(CONCATENATE(INDIRECT(ADDRESS(2,COLUMN()-2)),"V3",A23),DATA!D2:L872,8,FALSE))</f>
        <v>0</v>
      </c>
      <c r="H23" s="11">
        <f>IF(ISERROR(VLOOKUP(CONCATENATE(INDIRECT(ADDRESS(2,COLUMN())),"V3",A23),DATA!D2:L872,6,FALSE)),0,VLOOKUP(CONCATENATE(INDIRECT(ADDRESS(2,COLUMN())),"V3",A23),DATA!D2:L872,6,FALSE))</f>
        <v>9</v>
      </c>
      <c r="I23" s="11">
        <f>IF(ISERROR(VLOOKUP(CONCATENATE(INDIRECT(ADDRESS(2,COLUMN()-1)),"V3",A23),DATA!D2:L872,7,FALSE)),0,VLOOKUP(CONCATENATE(INDIRECT(ADDRESS(2,COLUMN()-1)),"V3",A23),DATA!D2:L872,7,FALSE))</f>
        <v>0</v>
      </c>
      <c r="J23" s="11">
        <f>IF(ISERROR(VLOOKUP(CONCATENATE(INDIRECT(ADDRESS(2,COLUMN()-2)),"V3",A23),DATA!D2:L872,8,FALSE)),0,VLOOKUP(CONCATENATE(INDIRECT(ADDRESS(2,COLUMN()-2)),"V3",A23),DATA!D2:L872,8,FALSE))</f>
        <v>0</v>
      </c>
      <c r="K23" s="11">
        <f>IF(ISERROR(VLOOKUP(CONCATENATE(INDIRECT(ADDRESS(2,COLUMN())),"V3",A23),DATA!D2:L872,6,FALSE)),0,VLOOKUP(CONCATENATE(INDIRECT(ADDRESS(2,COLUMN())),"V3",A23),DATA!D2:L872,6,FALSE))</f>
        <v>24</v>
      </c>
      <c r="L23" s="11">
        <f>IF(ISERROR(VLOOKUP(CONCATENATE(INDIRECT(ADDRESS(2,COLUMN()-1)),"V3",A23),DATA!D2:L872,7,FALSE)),0,VLOOKUP(CONCATENATE(INDIRECT(ADDRESS(2,COLUMN()-1)),"V3",A23),DATA!D2:L872,7,FALSE))</f>
        <v>0</v>
      </c>
      <c r="M23" s="11">
        <f>IF(ISERROR(VLOOKUP(CONCATENATE(INDIRECT(ADDRESS(2,COLUMN()-2)),"V3",A23),DATA!D2:L872,8,FALSE)),0,VLOOKUP(CONCATENATE(INDIRECT(ADDRESS(2,COLUMN()-2)),"V3",A23),DATA!D2:L872,8,FALSE))</f>
        <v>0</v>
      </c>
      <c r="N23" s="11">
        <f>IF(ISERROR(VLOOKUP(CONCATENATE(INDIRECT(ADDRESS(2,COLUMN())),"V3",A23),DATA!D2:L872,6,FALSE)),0,VLOOKUP(CONCATENATE(INDIRECT(ADDRESS(2,COLUMN())),"V3",A23),DATA!D2:L872,6,FALSE))</f>
        <v>17</v>
      </c>
      <c r="O23" s="11">
        <f>IF(ISERROR(VLOOKUP(CONCATENATE(INDIRECT(ADDRESS(2,COLUMN()-1)),"V3",A23),DATA!D2:L872,7,FALSE)),0,VLOOKUP(CONCATENATE(INDIRECT(ADDRESS(2,COLUMN()-1)),"V3",A23),DATA!D2:L872,7,FALSE))</f>
        <v>0</v>
      </c>
      <c r="P23" s="11">
        <f>IF(ISERROR(VLOOKUP(CONCATENATE(INDIRECT(ADDRESS(2,COLUMN()-2)),"V3",A23),DATA!D2:L872,8,FALSE)),0,VLOOKUP(CONCATENATE(INDIRECT(ADDRESS(2,COLUMN()-2)),"V3",A23),DATA!D2:L872,8,FALSE))</f>
        <v>0</v>
      </c>
      <c r="Q23" s="11">
        <f>IF(ISERROR(VLOOKUP(CONCATENATE(INDIRECT(ADDRESS(2,COLUMN())),"V3",A23),DATA!D2:L872,6,FALSE)),0,VLOOKUP(CONCATENATE(INDIRECT(ADDRESS(2,COLUMN())),"V3",A23),DATA!D2:L872,6,FALSE))</f>
        <v>1</v>
      </c>
      <c r="R23" s="11">
        <f>IF(ISERROR(VLOOKUP(CONCATENATE(INDIRECT(ADDRESS(2,COLUMN()-1)),"V3",A23),DATA!D2:L872,7,FALSE)),0,VLOOKUP(CONCATENATE(INDIRECT(ADDRESS(2,COLUMN()-1)),"V3",A23),DATA!D2:L872,7,FALSE))</f>
        <v>0</v>
      </c>
      <c r="S23" s="11">
        <f>IF(ISERROR(VLOOKUP(CONCATENATE(INDIRECT(ADDRESS(2,COLUMN()-2)),"V3",A23),DATA!D2:L872,8,FALSE)),0,VLOOKUP(CONCATENATE(INDIRECT(ADDRESS(2,COLUMN()-2)),"V3",A23),DATA!D2:L872,8,FALSE))</f>
        <v>0</v>
      </c>
      <c r="T23" s="11">
        <f>IF(ISERROR(VLOOKUP(CONCATENATE(INDIRECT(ADDRESS(2,COLUMN())),"V3",A23),DATA!D2:L872,6,FALSE)),0,VLOOKUP(CONCATENATE(INDIRECT(ADDRESS(2,COLUMN())),"V3",A23),DATA!D2:L872,6,FALSE))</f>
        <v>2</v>
      </c>
      <c r="U23" s="11">
        <f>IF(ISERROR(VLOOKUP(CONCATENATE(INDIRECT(ADDRESS(2,COLUMN()-1)),"V3",A23),DATA!D2:L872,7,FALSE)),0,VLOOKUP(CONCATENATE(INDIRECT(ADDRESS(2,COLUMN()-1)),"V3",A23),DATA!D2:L872,7,FALSE))</f>
        <v>0</v>
      </c>
      <c r="V23" s="11">
        <f>IF(ISERROR(VLOOKUP(CONCATENATE(INDIRECT(ADDRESS(2,COLUMN()-2)),"V3",A23),DATA!D2:L872,8,FALSE)),0,VLOOKUP(CONCATENATE(INDIRECT(ADDRESS(2,COLUMN()-2)),"V3",A23),DATA!D2:L872,8,FALSE))</f>
        <v>0</v>
      </c>
      <c r="W23" s="11">
        <f>IF(ISERROR(VLOOKUP(CONCATENATE(INDIRECT(ADDRESS(2,COLUMN())),"V3",A23),DATA!D2:L872,6,FALSE)),0,VLOOKUP(CONCATENATE(INDIRECT(ADDRESS(2,COLUMN())),"V3",A23),DATA!D2:L872,6,FALSE))</f>
        <v>33</v>
      </c>
      <c r="X23" s="11">
        <f>IF(ISERROR(VLOOKUP(CONCATENATE(INDIRECT(ADDRESS(2,COLUMN()-1)),"V3",A23),DATA!D2:L872,7,FALSE)),0,VLOOKUP(CONCATENATE(INDIRECT(ADDRESS(2,COLUMN()-1)),"V3",A23),DATA!D2:L872,7,FALSE))</f>
        <v>0</v>
      </c>
      <c r="Y23" s="11">
        <f>IF(ISERROR(VLOOKUP(CONCATENATE(INDIRECT(ADDRESS(2,COLUMN()-2)),"V3",A23),DATA!D2:L872,8,FALSE)),0,VLOOKUP(CONCATENATE(INDIRECT(ADDRESS(2,COLUMN()-2)),"V3",A23),DATA!D2:L872,8,FALSE))</f>
        <v>0</v>
      </c>
      <c r="Z23" s="11">
        <f>IF(ISERROR(VLOOKUP(CONCATENATE(INDIRECT(ADDRESS(2,COLUMN())),"V3",A23),DATA!D2:L872,6,FALSE)),0,VLOOKUP(CONCATENATE(INDIRECT(ADDRESS(2,COLUMN())),"V3",A23),DATA!D2:L872,6,FALSE))</f>
        <v>2</v>
      </c>
      <c r="AA23" s="11">
        <f>IF(ISERROR(VLOOKUP(CONCATENATE(INDIRECT(ADDRESS(2,COLUMN()-1)),"V3",A23),DATA!D2:L872,7,FALSE)),0,VLOOKUP(CONCATENATE(INDIRECT(ADDRESS(2,COLUMN()-1)),"V3",A23),DATA!D2:L872,7,FALSE))</f>
        <v>0</v>
      </c>
      <c r="AB23" s="11">
        <f>IF(ISERROR(VLOOKUP(CONCATENATE(INDIRECT(ADDRESS(2,COLUMN()-2)),"V3",A23),DATA!D2:L872,8,FALSE)),0,VLOOKUP(CONCATENATE(INDIRECT(ADDRESS(2,COLUMN()-2)),"V3",A23),DATA!D2:L872,8,FALSE))</f>
        <v>0</v>
      </c>
      <c r="AC23" s="11">
        <f>IF(ISERROR(VLOOKUP(CONCATENATE(INDIRECT(ADDRESS(2,COLUMN())),"V3",A23),DATA!D2:L872,6,FALSE)),0,VLOOKUP(CONCATENATE(INDIRECT(ADDRESS(2,COLUMN())),"V3",A23),DATA!D2:L872,6,FALSE))</f>
        <v>1</v>
      </c>
      <c r="AD23" s="11">
        <f>IF(ISERROR(VLOOKUP(CONCATENATE(INDIRECT(ADDRESS(2,COLUMN()-1)),"V3",A23),DATA!D2:L872,7,FALSE)),0,VLOOKUP(CONCATENATE(INDIRECT(ADDRESS(2,COLUMN()-1)),"V3",A23),DATA!D2:L872,7,FALSE))</f>
        <v>0</v>
      </c>
      <c r="AE23" s="11">
        <f>IF(ISERROR(VLOOKUP(CONCATENATE(INDIRECT(ADDRESS(2,COLUMN()-2)),"V3",A23),DATA!D2:L872,8,FALSE)),0,VLOOKUP(CONCATENATE(INDIRECT(ADDRESS(2,COLUMN()-2)),"V3",A23),DATA!D2:L872,8,FALSE))</f>
        <v>0</v>
      </c>
      <c r="AF23" s="11">
        <f>IF(ISERROR(VLOOKUP(CONCATENATE(INDIRECT(ADDRESS(2,COLUMN())),"V3",A23),DATA!D2:L872,6,FALSE)),0,VLOOKUP(CONCATENATE(INDIRECT(ADDRESS(2,COLUMN())),"V3",A23),DATA!D2:L872,6,FALSE))</f>
        <v>36</v>
      </c>
      <c r="AG23" s="11">
        <f>IF(ISERROR(VLOOKUP(CONCATENATE(INDIRECT(ADDRESS(2,COLUMN()-1)),"V3",A23),DATA!D2:L872,7,FALSE)),0,VLOOKUP(CONCATENATE(INDIRECT(ADDRESS(2,COLUMN()-1)),"V3",A23),DATA!D2:L872,7,FALSE))</f>
        <v>0</v>
      </c>
      <c r="AH23" s="11">
        <f>IF(ISERROR(VLOOKUP(CONCATENATE(INDIRECT(ADDRESS(2,COLUMN()-2)),"V3",A23),DATA!D2:L872,8,FALSE)),0,VLOOKUP(CONCATENATE(INDIRECT(ADDRESS(2,COLUMN()-2)),"V3",A23),DATA!D2:L872,8,FALSE))</f>
        <v>0</v>
      </c>
      <c r="AI23" s="11">
        <f>IF(ISERROR(VLOOKUP(CONCATENATE(INDIRECT(ADDRESS(2,COLUMN())),"V3",A23),DATA!D2:L872,6,FALSE)),0,VLOOKUP(CONCATENATE(INDIRECT(ADDRESS(2,COLUMN())),"V3",A23),DATA!D2:L872,6,FALSE))</f>
        <v>0</v>
      </c>
      <c r="AJ23" s="11">
        <f>IF(ISERROR(VLOOKUP(CONCATENATE(INDIRECT(ADDRESS(2,COLUMN()-1)),"V3",A23),DATA!D2:L872,7,FALSE)),0,VLOOKUP(CONCATENATE(INDIRECT(ADDRESS(2,COLUMN()-1)),"V3",A23),DATA!D2:L872,7,FALSE))</f>
        <v>0</v>
      </c>
      <c r="AK23" s="11">
        <f>IF(ISERROR(VLOOKUP(CONCATENATE(INDIRECT(ADDRESS(2,COLUMN()-2)),"V3",A23),DATA!D2:L872,8,FALSE)),0,VLOOKUP(CONCATENATE(INDIRECT(ADDRESS(2,COLUMN()-2)),"V3",A23),DATA!D2:L872,8,FALSE))</f>
        <v>0</v>
      </c>
      <c r="AL23" s="11">
        <f>IF(ISERROR(VLOOKUP(CONCATENATE(INDIRECT(ADDRESS(2,COLUMN())),"V3",A23),DATA!D2:L872,6,FALSE)),0,VLOOKUP(CONCATENATE(INDIRECT(ADDRESS(2,COLUMN())),"V3",A23),DATA!D2:L872,6,FALSE))</f>
        <v>9</v>
      </c>
      <c r="AM23" s="11">
        <f>IF(ISERROR(VLOOKUP(CONCATENATE(INDIRECT(ADDRESS(2,COLUMN()-1)),"V3",A23),DATA!D2:L872,7,FALSE)),0,VLOOKUP(CONCATENATE(INDIRECT(ADDRESS(2,COLUMN()-1)),"V3",A23),DATA!D2:L872,7,FALSE))</f>
        <v>0</v>
      </c>
      <c r="AN23" s="11">
        <f>IF(ISERROR(VLOOKUP(CONCATENATE(INDIRECT(ADDRESS(2,COLUMN()-2)),"V3",A23),DATA!D2:L872,8,FALSE)),0,VLOOKUP(CONCATENATE(INDIRECT(ADDRESS(2,COLUMN()-2)),"V3",A23),DATA!D2:L872,8,FALSE))</f>
        <v>0</v>
      </c>
      <c r="AO23" s="11">
        <f>IF(ISERROR(VLOOKUP(CONCATENATE(INDIRECT(ADDRESS(2,COLUMN())),"V3",A23),DATA!D2:L872,6,FALSE)),0,VLOOKUP(CONCATENATE(INDIRECT(ADDRESS(2,COLUMN())),"V3",A23),DATA!D2:L872,6,FALSE))</f>
        <v>1</v>
      </c>
      <c r="AP23" s="11">
        <f>IF(ISERROR(VLOOKUP(CONCATENATE(INDIRECT(ADDRESS(2,COLUMN()-1)),"V3",A23),DATA!D2:L872,7,FALSE)),0,VLOOKUP(CONCATENATE(INDIRECT(ADDRESS(2,COLUMN()-1)),"V3",A23),DATA!D2:L872,7,FALSE))</f>
        <v>0</v>
      </c>
      <c r="AQ23" s="11">
        <f>IF(ISERROR(VLOOKUP(CONCATENATE(INDIRECT(ADDRESS(2,COLUMN()-2)),"V3",A23),DATA!D2:L872,8,FALSE)),0,VLOOKUP(CONCATENATE(INDIRECT(ADDRESS(2,COLUMN()-2)),"V3",A23),DATA!D2:L872,8,FALSE))</f>
        <v>0</v>
      </c>
      <c r="AR23" s="11">
        <f>IF(ISERROR(VLOOKUP(CONCATENATE(INDIRECT(ADDRESS(2,COLUMN())),"V3",A23),DATA!D2:L872,6,FALSE)),0,VLOOKUP(CONCATENATE(INDIRECT(ADDRESS(2,COLUMN())),"V3",A23),DATA!D2:L872,6,FALSE))</f>
        <v>0</v>
      </c>
      <c r="AS23" s="11">
        <f>IF(ISERROR(VLOOKUP(CONCATENATE(INDIRECT(ADDRESS(2,COLUMN()-1)),"V3",A23),DATA!D2:L872,7,FALSE)),0,VLOOKUP(CONCATENATE(INDIRECT(ADDRESS(2,COLUMN()-1)),"V3",A23),DATA!D2:L872,7,FALSE))</f>
        <v>0</v>
      </c>
      <c r="AT23" s="11">
        <f>IF(ISERROR(VLOOKUP(CONCATENATE(INDIRECT(ADDRESS(2,COLUMN()-2)),"V3",A23),DATA!D2:L872,8,FALSE)),0,VLOOKUP(CONCATENATE(INDIRECT(ADDRESS(2,COLUMN()-2)),"V3",A23),DATA!D2:L872,8,FALSE))</f>
        <v>0</v>
      </c>
      <c r="AU23" s="11">
        <f>IF(ISERROR(VLOOKUP(CONCATENATE(INDIRECT(ADDRESS(2,COLUMN())),"V3",A23),DATA!D2:L872,6,FALSE)),0,VLOOKUP(CONCATENATE(INDIRECT(ADDRESS(2,COLUMN())),"V3",A23),DATA!D2:L872,6,FALSE))</f>
        <v>0</v>
      </c>
      <c r="AV23" s="11">
        <f>IF(ISERROR(VLOOKUP(CONCATENATE(INDIRECT(ADDRESS(2,COLUMN()-1)),"V3",A23),DATA!D2:L872,7,FALSE)),0,VLOOKUP(CONCATENATE(INDIRECT(ADDRESS(2,COLUMN()-1)),"V3",A23),DATA!D2:L872,7,FALSE))</f>
        <v>0</v>
      </c>
      <c r="AW23" s="11">
        <f>IF(ISERROR(VLOOKUP(CONCATENATE(INDIRECT(ADDRESS(2,COLUMN()-2)),"V3",A23),DATA!D2:L872,8,FALSE)),0,VLOOKUP(CONCATENATE(INDIRECT(ADDRESS(2,COLUMN()-2)),"V3",A23),DATA!D2:L872,8,FALSE))</f>
        <v>0</v>
      </c>
      <c r="AX23" s="11">
        <f>IF(ISERROR(VLOOKUP(CONCATENATE(INDIRECT(ADDRESS(2,COLUMN())),"V3",A23),DATA!D2:L872,6,FALSE)),0,VLOOKUP(CONCATENATE(INDIRECT(ADDRESS(2,COLUMN())),"V3",A23),DATA!D2:L872,6,FALSE))</f>
        <v>0</v>
      </c>
      <c r="AY23" s="11">
        <f>IF(ISERROR(VLOOKUP(CONCATENATE(INDIRECT(ADDRESS(2,COLUMN()-1)),"V3",A23),DATA!D2:L872,7,FALSE)),0,VLOOKUP(CONCATENATE(INDIRECT(ADDRESS(2,COLUMN()-1)),"V3",A23),DATA!D2:L872,7,FALSE))</f>
        <v>0</v>
      </c>
      <c r="AZ23" s="11">
        <f>IF(ISERROR(VLOOKUP(CONCATENATE(INDIRECT(ADDRESS(2,COLUMN()-2)),"V3",A23),DATA!D2:L872,8,FALSE)),0,VLOOKUP(CONCATENATE(INDIRECT(ADDRESS(2,COLUMN()-2)),"V3",A23),DATA!D2:L872,8,FALSE))</f>
        <v>0</v>
      </c>
      <c r="BA23" s="11">
        <f>IF(ISERROR(VLOOKUP(CONCATENATE(INDIRECT(ADDRESS(2,COLUMN())),"V3",A23),DATA!D2:L872,6,FALSE)),0,VLOOKUP(CONCATENATE(INDIRECT(ADDRESS(2,COLUMN())),"V3",A23),DATA!D2:L872,6,FALSE))</f>
        <v>3</v>
      </c>
      <c r="BB23" s="11">
        <f>IF(ISERROR(VLOOKUP(CONCATENATE(INDIRECT(ADDRESS(2,COLUMN()-1)),"V3",A23),DATA!D2:L872,7,FALSE)),0,VLOOKUP(CONCATENATE(INDIRECT(ADDRESS(2,COLUMN()-1)),"V3",A23),DATA!D2:L872,7,FALSE))</f>
        <v>0</v>
      </c>
      <c r="BC23" s="11">
        <f>IF(ISERROR(VLOOKUP(CONCATENATE(INDIRECT(ADDRESS(2,COLUMN()-2)),"V3",A23),DATA!D2:L872,8,FALSE)),0,VLOOKUP(CONCATENATE(INDIRECT(ADDRESS(2,COLUMN()-2)),"V3",A23),DATA!D2:L872,8,FALSE))</f>
        <v>0</v>
      </c>
      <c r="BD23" s="11">
        <f>IF(ISERROR(VLOOKUP(CONCATENATE(INDIRECT(ADDRESS(2,COLUMN())),"V3",A23),DATA!D2:L872,6,FALSE)),0,VLOOKUP(CONCATENATE(INDIRECT(ADDRESS(2,COLUMN())),"V3",A23),DATA!D2:L872,6,FALSE))</f>
        <v>3</v>
      </c>
      <c r="BE23" s="11">
        <f>IF(ISERROR(VLOOKUP(CONCATENATE(INDIRECT(ADDRESS(2,COLUMN()-1)),"V3",A23),DATA!D2:L872,7,FALSE)),0,VLOOKUP(CONCATENATE(INDIRECT(ADDRESS(2,COLUMN()-1)),"V3",A23),DATA!D2:L872,7,FALSE))</f>
        <v>0</v>
      </c>
      <c r="BF23" s="11">
        <f>IF(ISERROR(VLOOKUP(CONCATENATE(INDIRECT(ADDRESS(2,COLUMN()-2)),"V3",A23),DATA!D2:L872,8,FALSE)),0,VLOOKUP(CONCATENATE(INDIRECT(ADDRESS(2,COLUMN()-2)),"V3",A23),DATA!D2:L872,8,FALSE))</f>
        <v>0</v>
      </c>
      <c r="BG23" s="11">
        <f>IF(ISERROR(VLOOKUP(CONCATENATE(INDIRECT(ADDRESS(2,COLUMN())),"V3",A23),DATA!D2:L872,6,FALSE)),0,VLOOKUP(CONCATENATE(INDIRECT(ADDRESS(2,COLUMN())),"V3",A23),DATA!D2:L872,6,FALSE))</f>
        <v>27</v>
      </c>
      <c r="BH23" s="11">
        <f>IF(ISERROR(VLOOKUP(CONCATENATE(INDIRECT(ADDRESS(2,COLUMN()-1)),"V3",A23),DATA!D2:L872,7,FALSE)),0,VLOOKUP(CONCATENATE(INDIRECT(ADDRESS(2,COLUMN()-1)),"V3",A23),DATA!D2:L872,7,FALSE))</f>
        <v>0</v>
      </c>
      <c r="BI23" s="11">
        <f>IF(ISERROR(VLOOKUP(CONCATENATE(INDIRECT(ADDRESS(2,COLUMN()-2)),"V3",A23),DATA!D2:L872,8,FALSE)),0,VLOOKUP(CONCATENATE(INDIRECT(ADDRESS(2,COLUMN()-2)),"V3",A23),DATA!D2:L872,8,FALSE))</f>
        <v>0</v>
      </c>
      <c r="BJ23" s="11">
        <f>IF(ISERROR(VLOOKUP(CONCATENATE(INDIRECT(ADDRESS(2,COLUMN())),"V3",A23),DATA!D2:L872,6,FALSE)),0,VLOOKUP(CONCATENATE(INDIRECT(ADDRESS(2,COLUMN())),"V3",A23),DATA!D2:L872,6,FALSE))</f>
        <v>0</v>
      </c>
      <c r="BK23" s="11">
        <f>IF(ISERROR(VLOOKUP(CONCATENATE(INDIRECT(ADDRESS(2,COLUMN()-1)),"V3",A23),DATA!D2:L872,7,FALSE)),0,VLOOKUP(CONCATENATE(INDIRECT(ADDRESS(2,COLUMN()-1)),"V3",A23),DATA!D2:L872,7,FALSE))</f>
        <v>0</v>
      </c>
      <c r="BL23" s="11">
        <f>IF(ISERROR(VLOOKUP(CONCATENATE(INDIRECT(ADDRESS(2,COLUMN()-2)),"V3",A23),DATA!D2:L872,8,FALSE)),0,VLOOKUP(CONCATENATE(INDIRECT(ADDRESS(2,COLUMN()-2)),"V3",A23),DATA!D2:L872,8,FALSE))</f>
        <v>0</v>
      </c>
      <c r="BM23" s="11">
        <f>IF(ISERROR(VLOOKUP(CONCATENATE(INDIRECT(ADDRESS(2,COLUMN())),"V3",A23),DATA!D2:L872,6,FALSE)),0,VLOOKUP(CONCATENATE(INDIRECT(ADDRESS(2,COLUMN())),"V3",A23),DATA!D2:L872,6,FALSE))</f>
        <v>0</v>
      </c>
      <c r="BN23" s="11">
        <f>IF(ISERROR(VLOOKUP(CONCATENATE(INDIRECT(ADDRESS(2,COLUMN()-1)),"V3",A23),DATA!D2:L872,7,FALSE)),0,VLOOKUP(CONCATENATE(INDIRECT(ADDRESS(2,COLUMN()-1)),"V3",A23),DATA!D2:L872,7,FALSE))</f>
        <v>0</v>
      </c>
      <c r="BO23" s="11">
        <f>IF(ISERROR(VLOOKUP(CONCATENATE(INDIRECT(ADDRESS(2,COLUMN()-2)),"V3",A23),DATA!D2:L872,8,FALSE)),0,VLOOKUP(CONCATENATE(INDIRECT(ADDRESS(2,COLUMN()-2)),"V3",A23),DATA!D2:L872,8,FALSE))</f>
        <v>0</v>
      </c>
      <c r="BP23" s="11">
        <f>IF(ISERROR(VLOOKUP(CONCATENATE(INDIRECT(ADDRESS(2,COLUMN())),"V3",A23),DATA!D2:L872,6,FALSE)),0,VLOOKUP(CONCATENATE(INDIRECT(ADDRESS(2,COLUMN())),"V3",A23),DATA!D2:L872,6,FALSE))</f>
        <v>0</v>
      </c>
      <c r="BQ23" s="11">
        <f>IF(ISERROR(VLOOKUP(CONCATENATE(INDIRECT(ADDRESS(2,COLUMN()-1)),"V3",A23),DATA!D2:L872,7,FALSE)),0,VLOOKUP(CONCATENATE(INDIRECT(ADDRESS(2,COLUMN()-1)),"V3",A23),DATA!D2:L872,7,FALSE))</f>
        <v>0</v>
      </c>
      <c r="BR23" s="11">
        <f>IF(ISERROR(VLOOKUP(CONCATENATE(INDIRECT(ADDRESS(2,COLUMN()-2)),"V3",A23),DATA!D2:L872,8,FALSE)),0,VLOOKUP(CONCATENATE(INDIRECT(ADDRESS(2,COLUMN()-2)),"V3",A23),DATA!D2:L872,8,FALSE))</f>
        <v>0</v>
      </c>
      <c r="BS23" s="11">
        <f>IF(ISERROR(VLOOKUP(CONCATENATE(INDIRECT(ADDRESS(2,COLUMN())),"V3",A23),DATA!D2:L872,6,FALSE)),0,VLOOKUP(CONCATENATE(INDIRECT(ADDRESS(2,COLUMN())),"V3",A23),DATA!D2:L872,6,FALSE))</f>
        <v>0</v>
      </c>
      <c r="BT23" s="11">
        <f>IF(ISERROR(VLOOKUP(CONCATENATE(INDIRECT(ADDRESS(2,COLUMN()-1)),"V3",A23),DATA!D2:L872,7,FALSE)),0,VLOOKUP(CONCATENATE(INDIRECT(ADDRESS(2,COLUMN()-1)),"V3",A23),DATA!D2:L872,7,FALSE))</f>
        <v>0</v>
      </c>
      <c r="BU23" s="11">
        <f>IF(ISERROR(VLOOKUP(CONCATENATE(INDIRECT(ADDRESS(2,COLUMN()-2)),"V3",A23),DATA!D2:L872,8,FALSE)),0,VLOOKUP(CONCATENATE(INDIRECT(ADDRESS(2,COLUMN()-2)),"V3",A23),DATA!D2:L872,8,FALSE))</f>
        <v>0</v>
      </c>
      <c r="BV23" s="11">
        <f>IF(ISERROR(VLOOKUP(CONCATENATE(INDIRECT(ADDRESS(2,COLUMN())),"V3",A23),DATA!D2:L872,6,FALSE)),0,VLOOKUP(CONCATENATE(INDIRECT(ADDRESS(2,COLUMN())),"V3",A23),DATA!D2:L872,6,FALSE))</f>
        <v>6</v>
      </c>
      <c r="BW23" s="11">
        <f>IF(ISERROR(VLOOKUP(CONCATENATE(INDIRECT(ADDRESS(2,COLUMN()-1)),"V3",A23),DATA!D2:L872,7,FALSE)),0,VLOOKUP(CONCATENATE(INDIRECT(ADDRESS(2,COLUMN()-1)),"V3",A23),DATA!D2:L872,7,FALSE))</f>
        <v>0</v>
      </c>
      <c r="BX23" s="11">
        <f>IF(ISERROR(VLOOKUP(CONCATENATE(INDIRECT(ADDRESS(2,COLUMN()-2)),"V3",A23),DATA!D2:L872,8,FALSE)),0,VLOOKUP(CONCATENATE(INDIRECT(ADDRESS(2,COLUMN()-2)),"V3",A23),DATA!D2:L872,8,FALSE))</f>
        <v>0</v>
      </c>
      <c r="BY23" s="11">
        <f>IF(ISERROR(VLOOKUP(CONCATENATE(INDIRECT(ADDRESS(2,COLUMN())),"V3",A23),DATA!D2:L872,6,FALSE)),0,VLOOKUP(CONCATENATE(INDIRECT(ADDRESS(2,COLUMN())),"V3",A23),DATA!D2:L872,6,FALSE))</f>
        <v>9</v>
      </c>
      <c r="BZ23" s="11">
        <f>IF(ISERROR(VLOOKUP(CONCATENATE(INDIRECT(ADDRESS(2,COLUMN()-1)),"V3",A23),DATA!D2:L872,7,FALSE)),0,VLOOKUP(CONCATENATE(INDIRECT(ADDRESS(2,COLUMN()-1)),"V3",A23),DATA!D2:L872,7,FALSE))</f>
        <v>0</v>
      </c>
      <c r="CA23" s="11">
        <f>IF(ISERROR(VLOOKUP(CONCATENATE(INDIRECT(ADDRESS(2,COLUMN()-2)),"V3",A23),DATA!D2:L872,8,FALSE)),0,VLOOKUP(CONCATENATE(INDIRECT(ADDRESS(2,COLUMN()-2)),"V3",A23),DATA!D2:L872,8,FALSE))</f>
        <v>0</v>
      </c>
      <c r="CB23" s="11">
        <f>IF(ISERROR(VLOOKUP(CONCATENATE(INDIRECT(ADDRESS(2,COLUMN())),"V3",A23),DATA!D2:L872,6,FALSE)),0,VLOOKUP(CONCATENATE(INDIRECT(ADDRESS(2,COLUMN())),"V3",A23),DATA!D2:L872,6,FALSE))</f>
        <v>0</v>
      </c>
      <c r="CC23" s="11">
        <f>IF(ISERROR(VLOOKUP(CONCATENATE(INDIRECT(ADDRESS(2,COLUMN()-1)),"V3",A23),DATA!D2:L872,7,FALSE)),0,VLOOKUP(CONCATENATE(INDIRECT(ADDRESS(2,COLUMN()-1)),"V3",A23),DATA!D2:L872,7,FALSE))</f>
        <v>0</v>
      </c>
      <c r="CD23" s="11">
        <f>IF(ISERROR(VLOOKUP(CONCATENATE(INDIRECT(ADDRESS(2,COLUMN()-2)),"V3",A23),DATA!D2:L872,8,FALSE)),0,VLOOKUP(CONCATENATE(INDIRECT(ADDRESS(2,COLUMN()-2)),"V3",A23),DATA!D2:L872,8,FALSE))</f>
        <v>0</v>
      </c>
      <c r="CE23" s="11">
        <f>IF(ISERROR(VLOOKUP(CONCATENATE(INDIRECT(ADDRESS(2,COLUMN())),"V3",A23),DATA!D2:L872,6,FALSE)),0,VLOOKUP(CONCATENATE(INDIRECT(ADDRESS(2,COLUMN())),"V3",A23),DATA!D2:L872,6,FALSE))</f>
        <v>0</v>
      </c>
      <c r="CF23" s="11">
        <f>IF(ISERROR(VLOOKUP(CONCATENATE(INDIRECT(ADDRESS(2,COLUMN()-1)),"V3",A23),DATA!D2:L872,7,FALSE)),0,VLOOKUP(CONCATENATE(INDIRECT(ADDRESS(2,COLUMN()-1)),"V3",A23),DATA!D2:L872,7,FALSE))</f>
        <v>0</v>
      </c>
      <c r="CG23" s="11">
        <f>IF(ISERROR(VLOOKUP(CONCATENATE(INDIRECT(ADDRESS(2,COLUMN()-2)),"V3",A23),DATA!D2:L872,8,FALSE)),0,VLOOKUP(CONCATENATE(INDIRECT(ADDRESS(2,COLUMN()-2)),"V3",A23),DATA!D2:L872,8,FALSE))</f>
        <v>0</v>
      </c>
      <c r="CH23" s="11">
        <f>IF(ISERROR(VLOOKUP(CONCATENATE(INDIRECT(ADDRESS(2,COLUMN())),"V3",A23),DATA!D2:L872,6,FALSE)),0,VLOOKUP(CONCATENATE(INDIRECT(ADDRESS(2,COLUMN())),"V3",A23),DATA!D2:L872,6,FALSE))</f>
        <v>0</v>
      </c>
      <c r="CI23" s="11">
        <f>IF(ISERROR(VLOOKUP(CONCATENATE(INDIRECT(ADDRESS(2,COLUMN()-1)),"V3",A23),DATA!D2:L872,7,FALSE)),0,VLOOKUP(CONCATENATE(INDIRECT(ADDRESS(2,COLUMN()-1)),"V3",A23),DATA!D2:L872,7,FALSE))</f>
        <v>0</v>
      </c>
      <c r="CJ23" s="11">
        <f>IF(ISERROR(VLOOKUP(CONCATENATE(INDIRECT(ADDRESS(2,COLUMN()-2)),"V3",A23),DATA!D2:L872,8,FALSE)),0,VLOOKUP(CONCATENATE(INDIRECT(ADDRESS(2,COLUMN()-2)),"V3",A23),DATA!D2:L872,8,FALSE))</f>
        <v>0</v>
      </c>
      <c r="CK23" s="11">
        <f>IF(ISERROR(VLOOKUP(CONCATENATE(INDIRECT(ADDRESS(2,COLUMN())),"V3",A23),DATA!D2:L872,6,FALSE)),0,VLOOKUP(CONCATENATE(INDIRECT(ADDRESS(2,COLUMN())),"V3",A23),DATA!D2:L872,6,FALSE))</f>
        <v>0</v>
      </c>
      <c r="CL23" s="11">
        <f>IF(ISERROR(VLOOKUP(CONCATENATE(INDIRECT(ADDRESS(2,COLUMN()-1)),"V3",A23),DATA!D2:L872,7,FALSE)),0,VLOOKUP(CONCATENATE(INDIRECT(ADDRESS(2,COLUMN()-1)),"V3",A23),DATA!D2:L872,7,FALSE))</f>
        <v>0</v>
      </c>
      <c r="CM23" s="11">
        <f>IF(ISERROR(VLOOKUP(CONCATENATE(INDIRECT(ADDRESS(2,COLUMN()-2)),"V3",A23),DATA!D2:L872,8,FALSE)),0,VLOOKUP(CONCATENATE(INDIRECT(ADDRESS(2,COLUMN()-2)),"V3",A23),DATA!D2:L872,8,FALSE))</f>
        <v>0</v>
      </c>
      <c r="CN23" s="11">
        <f>IF(ISERROR(VLOOKUP(CONCATENATE(INDIRECT(ADDRESS(2,COLUMN())),"V3",A23),DATA!D2:L872,6,FALSE)),0,VLOOKUP(CONCATENATE(INDIRECT(ADDRESS(2,COLUMN())),"V3",A23),DATA!D2:L872,6,FALSE))</f>
        <v>20</v>
      </c>
      <c r="CO23" s="11">
        <f>IF(ISERROR(VLOOKUP(CONCATENATE(INDIRECT(ADDRESS(2,COLUMN()-1)),"V3",A23),DATA!D2:L872,7,FALSE)),0,VLOOKUP(CONCATENATE(INDIRECT(ADDRESS(2,COLUMN()-1)),"V3",A23),DATA!D2:L872,7,FALSE))</f>
        <v>0</v>
      </c>
      <c r="CP23" s="11">
        <f>IF(ISERROR(VLOOKUP(CONCATENATE(INDIRECT(ADDRESS(2,COLUMN()-2)),"V3",A23),DATA!D2:L872,8,FALSE)),0,VLOOKUP(CONCATENATE(INDIRECT(ADDRESS(2,COLUMN()-2)),"V3",A23),DATA!D2:L872,8,FALSE))</f>
        <v>0</v>
      </c>
      <c r="CQ23" s="11">
        <f>IF(ISERROR(VLOOKUP(CONCATENATE(INDIRECT(ADDRESS(2,COLUMN())),"V3",A23),DATA!D2:L872,6,FALSE)),0,VLOOKUP(CONCATENATE(INDIRECT(ADDRESS(2,COLUMN())),"V3",A23),DATA!D2:L872,6,FALSE))</f>
        <v>0</v>
      </c>
      <c r="CR23" s="11">
        <f>IF(ISERROR(VLOOKUP(CONCATENATE(INDIRECT(ADDRESS(2,COLUMN()-1)),"V3",A23),DATA!D2:L872,7,FALSE)),0,VLOOKUP(CONCATENATE(INDIRECT(ADDRESS(2,COLUMN()-1)),"V3",A23),DATA!D2:L872,7,FALSE))</f>
        <v>0</v>
      </c>
      <c r="CS23" s="11">
        <f>IF(ISERROR(VLOOKUP(CONCATENATE(INDIRECT(ADDRESS(2,COLUMN()-2)),"V3",A23),DATA!D2:L872,8,FALSE)),0,VLOOKUP(CONCATENATE(INDIRECT(ADDRESS(2,COLUMN()-2)),"V3",A23),DATA!D2:L872,8,FALSE))</f>
        <v>0</v>
      </c>
      <c r="CT23" s="11">
        <f>IF(ISERROR(VLOOKUP(CONCATENATE(INDIRECT(ADDRESS(2,COLUMN())),"V3",A23),DATA!D2:L872,6,FALSE)),0,VLOOKUP(CONCATENATE(INDIRECT(ADDRESS(2,COLUMN())),"V3",A23),DATA!D2:L872,6,FALSE))</f>
        <v>0</v>
      </c>
      <c r="CU23" s="11">
        <f>IF(ISERROR(VLOOKUP(CONCATENATE(INDIRECT(ADDRESS(2,COLUMN()-1)),"V3",A23),DATA!D2:L872,7,FALSE)),0,VLOOKUP(CONCATENATE(INDIRECT(ADDRESS(2,COLUMN()-1)),"V3",A23),DATA!D2:L872,7,FALSE))</f>
        <v>0</v>
      </c>
      <c r="CV23" s="11">
        <f>IF(ISERROR(VLOOKUP(CONCATENATE(INDIRECT(ADDRESS(2,COLUMN()-2)),"V3",A23),DATA!D2:L872,8,FALSE)),0,VLOOKUP(CONCATENATE(INDIRECT(ADDRESS(2,COLUMN()-2)),"V3",A23),DATA!D2:L872,8,FALSE))</f>
        <v>0</v>
      </c>
      <c r="CW23" s="11">
        <f>IF(ISERROR(VLOOKUP(CONCATENATE(INDIRECT(ADDRESS(2,COLUMN())),"V3",A23),DATA!D2:L872,6,FALSE)),0,VLOOKUP(CONCATENATE(INDIRECT(ADDRESS(2,COLUMN())),"V3",A23),DATA!D2:L872,6,FALSE))</f>
        <v>0</v>
      </c>
      <c r="CX23" s="11">
        <f>IF(ISERROR(VLOOKUP(CONCATENATE(INDIRECT(ADDRESS(2,COLUMN()-1)),"V3",A23),DATA!D2:L872,7,FALSE)),0,VLOOKUP(CONCATENATE(INDIRECT(ADDRESS(2,COLUMN()-1)),"V3",A23),DATA!D2:L872,7,FALSE))</f>
        <v>0</v>
      </c>
      <c r="CY23" s="11">
        <f>IF(ISERROR(VLOOKUP(CONCATENATE(INDIRECT(ADDRESS(2,COLUMN()-2)),"V3",A23),DATA!D2:L872,8,FALSE)),0,VLOOKUP(CONCATENATE(INDIRECT(ADDRESS(2,COLUMN()-2)),"V3",A23),DATA!D2:L872,8,FALSE))</f>
        <v>0</v>
      </c>
      <c r="CZ23" s="11">
        <f>IF(ISERROR(VLOOKUP(CONCATENATE(INDIRECT(ADDRESS(2,COLUMN())),"V3",A23),DATA!D2:L872,6,FALSE)),0,VLOOKUP(CONCATENATE(INDIRECT(ADDRESS(2,COLUMN())),"V3",A23),DATA!D2:L872,6,FALSE))</f>
        <v>0</v>
      </c>
      <c r="DA23" s="11">
        <f>IF(ISERROR(VLOOKUP(CONCATENATE(INDIRECT(ADDRESS(2,COLUMN()-1)),"V3",A23),DATA!D2:L872,7,FALSE)),0,VLOOKUP(CONCATENATE(INDIRECT(ADDRESS(2,COLUMN()-1)),"V3",A23),DATA!D2:L872,7,FALSE))</f>
        <v>0</v>
      </c>
      <c r="DB23" s="11">
        <f>IF(ISERROR(VLOOKUP(CONCATENATE(INDIRECT(ADDRESS(2,COLUMN()-2)),"V3",A23),DATA!D2:L872,8,FALSE)),0,VLOOKUP(CONCATENATE(INDIRECT(ADDRESS(2,COLUMN()-2)),"V3",A23),DATA!D2:L872,8,FALSE))</f>
        <v>0</v>
      </c>
      <c r="DC23" s="11">
        <f>IF(ISERROR(VLOOKUP(CONCATENATE(INDIRECT(ADDRESS(2,COLUMN())),"V3",A23),DATA!D2:L872,6,FALSE)),0,VLOOKUP(CONCATENATE(INDIRECT(ADDRESS(2,COLUMN())),"V3",A23),DATA!D2:L872,6,FALSE))</f>
        <v>0</v>
      </c>
      <c r="DD23" s="11">
        <f>IF(ISERROR(VLOOKUP(CONCATENATE(INDIRECT(ADDRESS(2,COLUMN()-1)),"V3",A23),DATA!D2:L872,7,FALSE)),0,VLOOKUP(CONCATENATE(INDIRECT(ADDRESS(2,COLUMN()-1)),"V3",A23),DATA!D2:L872,7,FALSE))</f>
        <v>0</v>
      </c>
      <c r="DE23" s="11">
        <f>IF(ISERROR(VLOOKUP(CONCATENATE(INDIRECT(ADDRESS(2,COLUMN()-2)),"V3",A23),DATA!D2:L872,8,FALSE)),0,VLOOKUP(CONCATENATE(INDIRECT(ADDRESS(2,COLUMN()-2)),"V3",A23),DATA!D2:L872,8,FALSE))</f>
        <v>0</v>
      </c>
      <c r="DF23" s="11">
        <f>IF(ISERROR(VLOOKUP(CONCATENATE(INDIRECT(ADDRESS(2,COLUMN())),"V3",A23),DATA!D2:L872,6,FALSE)),0,VLOOKUP(CONCATENATE(INDIRECT(ADDRESS(2,COLUMN())),"V3",A23),DATA!D2:L872,6,FALSE))</f>
        <v>0</v>
      </c>
      <c r="DG23" s="11">
        <f>IF(ISERROR(VLOOKUP(CONCATENATE(INDIRECT(ADDRESS(2,COLUMN()-1)),"V3",A23),DATA!D2:L872,7,FALSE)),0,VLOOKUP(CONCATENATE(INDIRECT(ADDRESS(2,COLUMN()-1)),"V3",A23),DATA!D2:L872,7,FALSE))</f>
        <v>0</v>
      </c>
      <c r="DH23" s="11">
        <f>IF(ISERROR(VLOOKUP(CONCATENATE(INDIRECT(ADDRESS(2,COLUMN()-2)),"V3",A23),DATA!D2:L872,8,FALSE)),0,VLOOKUP(CONCATENATE(INDIRECT(ADDRESS(2,COLUMN()-2)),"V3",A23),DATA!D2:L872,8,FALSE))</f>
        <v>0</v>
      </c>
      <c r="DI23" s="11">
        <f>IF(ISERROR(VLOOKUP(CONCATENATE(INDIRECT(ADDRESS(2,COLUMN())),"V3",A23),DATA!D2:L872,6,FALSE)),0,VLOOKUP(CONCATENATE(INDIRECT(ADDRESS(2,COLUMN())),"V3",A23),DATA!D2:L872,6,FALSE))</f>
        <v>0</v>
      </c>
      <c r="DJ23" s="11">
        <f>IF(ISERROR(VLOOKUP(CONCATENATE(INDIRECT(ADDRESS(2,COLUMN()-1)),"V3",A23),DATA!D2:L872,7,FALSE)),0,VLOOKUP(CONCATENATE(INDIRECT(ADDRESS(2,COLUMN()-1)),"V3",A23),DATA!D2:L872,7,FALSE))</f>
        <v>0</v>
      </c>
      <c r="DK23" s="11">
        <f>IF(ISERROR(VLOOKUP(CONCATENATE(INDIRECT(ADDRESS(2,COLUMN()-2)),"V3",A23),DATA!D2:L872,8,FALSE)),0,VLOOKUP(CONCATENATE(INDIRECT(ADDRESS(2,COLUMN()-2)),"V3",A23),DATA!D2:L872,8,FALSE))</f>
        <v>0</v>
      </c>
      <c r="DL23" s="11">
        <f>IF(ISERROR(VLOOKUP(CONCATENATE(INDIRECT(ADDRESS(2,COLUMN())),"V3",A23),DATA!D2:L872,6,FALSE)),0,VLOOKUP(CONCATENATE(INDIRECT(ADDRESS(2,COLUMN())),"V3",A23),DATA!D2:L872,6,FALSE))</f>
        <v>0</v>
      </c>
      <c r="DM23" s="11">
        <f>IF(ISERROR(VLOOKUP(CONCATENATE(INDIRECT(ADDRESS(2,COLUMN()-1)),"V3",A23),DATA!D2:L872,7,FALSE)),0,VLOOKUP(CONCATENATE(INDIRECT(ADDRESS(2,COLUMN()-1)),"V3",A23),DATA!D2:L872,7,FALSE))</f>
        <v>0</v>
      </c>
      <c r="DN23" s="11">
        <f>IF(ISERROR(VLOOKUP(CONCATENATE(INDIRECT(ADDRESS(2,COLUMN()-2)),"V3",A23),DATA!D2:L872,8,FALSE)),0,VLOOKUP(CONCATENATE(INDIRECT(ADDRESS(2,COLUMN()-2)),"V3",A23),DATA!D2:L872,8,FALSE))</f>
        <v>0</v>
      </c>
      <c r="DO23" s="11">
        <f>IF(ISERROR(VLOOKUP(CONCATENATE(INDIRECT(ADDRESS(2,COLUMN())),"V3",A23),DATA!D2:L872,6,FALSE)),0,VLOOKUP(CONCATENATE(INDIRECT(ADDRESS(2,COLUMN())),"V3",A23),DATA!D2:L872,6,FALSE))</f>
        <v>0</v>
      </c>
      <c r="DP23" s="11">
        <f>IF(ISERROR(VLOOKUP(CONCATENATE(INDIRECT(ADDRESS(2,COLUMN()-1)),"V3",A23),DATA!D2:L872,7,FALSE)),0,VLOOKUP(CONCATENATE(INDIRECT(ADDRESS(2,COLUMN()-1)),"V3",A23),DATA!D2:L872,7,FALSE))</f>
        <v>0</v>
      </c>
      <c r="DQ23" s="11">
        <f>IF(ISERROR(VLOOKUP(CONCATENATE(INDIRECT(ADDRESS(2,COLUMN()-2)),"V3",A23),DATA!D2:L872,8,FALSE)),0,VLOOKUP(CONCATENATE(INDIRECT(ADDRESS(2,COLUMN()-2)),"V3",A23),DATA!D2:L872,8,FALSE))</f>
        <v>0</v>
      </c>
      <c r="DR23" s="11">
        <f>IF(ISERROR(VLOOKUP(CONCATENATE(INDIRECT(ADDRESS(2,COLUMN())),"V3",A23),DATA!D2:L872,6,FALSE)),0,VLOOKUP(CONCATENATE(INDIRECT(ADDRESS(2,COLUMN())),"V3",A23),DATA!D2:L872,6,FALSE))</f>
        <v>0</v>
      </c>
      <c r="DS23" s="11">
        <f>IF(ISERROR(VLOOKUP(CONCATENATE(INDIRECT(ADDRESS(2,COLUMN()-1)),"V3",A23),DATA!D2:L872,7,FALSE)),0,VLOOKUP(CONCATENATE(INDIRECT(ADDRESS(2,COLUMN()-1)),"V3",A23),DATA!D2:L872,7,FALSE))</f>
        <v>0</v>
      </c>
      <c r="DT23" s="11">
        <f>IF(ISERROR(VLOOKUP(CONCATENATE(INDIRECT(ADDRESS(2,COLUMN()-2)),"V3",A23),DATA!D2:L872,8,FALSE)),0,VLOOKUP(CONCATENATE(INDIRECT(ADDRESS(2,COLUMN()-2)),"V3",A23),DATA!D2:L872,8,FALSE))</f>
        <v>0</v>
      </c>
      <c r="DU23" s="11">
        <f>IF(ISERROR(VLOOKUP(CONCATENATE(INDIRECT(ADDRESS(2,COLUMN())),"V3",A23),DATA!D2:L872,6,FALSE)),0,VLOOKUP(CONCATENATE(INDIRECT(ADDRESS(2,COLUMN())),"V3",A23),DATA!D2:L872,6,FALSE))</f>
        <v>0</v>
      </c>
      <c r="DV23" s="11">
        <f>IF(ISERROR(VLOOKUP(CONCATENATE(INDIRECT(ADDRESS(2,COLUMN()-1)),"V3",A23),DATA!D2:L872,7,FALSE)),0,VLOOKUP(CONCATENATE(INDIRECT(ADDRESS(2,COLUMN()-1)),"V3",A23),DATA!D2:L872,7,FALSE))</f>
        <v>0</v>
      </c>
      <c r="DW23" s="11">
        <f>IF(ISERROR(VLOOKUP(CONCATENATE(INDIRECT(ADDRESS(2,COLUMN()-2)),"V3",A23),DATA!D2:L872,8,FALSE)),0,VLOOKUP(CONCATENATE(INDIRECT(ADDRESS(2,COLUMN()-2)),"V3",A23),DATA!D2:L872,8,FALSE))</f>
        <v>0</v>
      </c>
      <c r="DX23" s="62">
        <f>SUM(B23:INDIRECT(ADDRESS(23,127)))</f>
        <v>746</v>
      </c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</row>
    <row r="24" ht="15.75">
      <c r="A24" s="95" t="s">
        <v>90</v>
      </c>
      <c r="B24" s="11">
        <f>IF(ISERROR(VLOOKUP(CONCATENATE(INDIRECT(ADDRESS(2,COLUMN())),"V3",A24),DATA!D2:L872,6,FALSE)),0,VLOOKUP(CONCATENATE(INDIRECT(ADDRESS(2,COLUMN())),"V3",A24),DATA!D2:L872,6,FALSE))</f>
        <v>10</v>
      </c>
      <c r="C24" s="11">
        <f>IF(ISERROR(VLOOKUP(CONCATENATE(INDIRECT(ADDRESS(2,COLUMN()-1)),"V3",A24),DATA!D2:L872,7,FALSE)),0,VLOOKUP(CONCATENATE(INDIRECT(ADDRESS(2,COLUMN()-1)),"V3",A24),DATA!D2:L872,7,FALSE))</f>
        <v>0</v>
      </c>
      <c r="D24" s="11">
        <f>IF(ISERROR(VLOOKUP(CONCATENATE(INDIRECT(ADDRESS(2,COLUMN()-2)),"V3",A24),DATA!D2:L872,8,FALSE)),0,VLOOKUP(CONCATENATE(INDIRECT(ADDRESS(2,COLUMN()-2)),"V3",A24),DATA!D2:L872,8,FALSE))</f>
        <v>0</v>
      </c>
      <c r="E24" s="11">
        <f>IF(ISERROR(VLOOKUP(CONCATENATE(INDIRECT(ADDRESS(2,COLUMN())),"V3",A24),DATA!D2:L872,6,FALSE)),0,VLOOKUP(CONCATENATE(INDIRECT(ADDRESS(2,COLUMN())),"V3",A24),DATA!D2:L872,6,FALSE))</f>
        <v>5</v>
      </c>
      <c r="F24" s="11">
        <f>IF(ISERROR(VLOOKUP(CONCATENATE(INDIRECT(ADDRESS(2,COLUMN()-1)),"V3",A24),DATA!D2:L872,7,FALSE)),0,VLOOKUP(CONCATENATE(INDIRECT(ADDRESS(2,COLUMN()-1)),"V3",A24),DATA!D2:L872,7,FALSE))</f>
        <v>0</v>
      </c>
      <c r="G24" s="11">
        <f>IF(ISERROR(VLOOKUP(CONCATENATE(INDIRECT(ADDRESS(2,COLUMN()-2)),"V3",A24),DATA!D2:L872,8,FALSE)),0,VLOOKUP(CONCATENATE(INDIRECT(ADDRESS(2,COLUMN()-2)),"V3",A24),DATA!D2:L872,8,FALSE))</f>
        <v>0</v>
      </c>
      <c r="H24" s="11">
        <f>IF(ISERROR(VLOOKUP(CONCATENATE(INDIRECT(ADDRESS(2,COLUMN())),"V3",A24),DATA!D2:L872,6,FALSE)),0,VLOOKUP(CONCATENATE(INDIRECT(ADDRESS(2,COLUMN())),"V3",A24),DATA!D2:L872,6,FALSE))</f>
        <v>0</v>
      </c>
      <c r="I24" s="11">
        <f>IF(ISERROR(VLOOKUP(CONCATENATE(INDIRECT(ADDRESS(2,COLUMN()-1)),"V3",A24),DATA!D2:L872,7,FALSE)),0,VLOOKUP(CONCATENATE(INDIRECT(ADDRESS(2,COLUMN()-1)),"V3",A24),DATA!D2:L872,7,FALSE))</f>
        <v>0</v>
      </c>
      <c r="J24" s="11">
        <f>IF(ISERROR(VLOOKUP(CONCATENATE(INDIRECT(ADDRESS(2,COLUMN()-2)),"V3",A24),DATA!D2:L872,8,FALSE)),0,VLOOKUP(CONCATENATE(INDIRECT(ADDRESS(2,COLUMN()-2)),"V3",A24),DATA!D2:L872,8,FALSE))</f>
        <v>0</v>
      </c>
      <c r="K24" s="11">
        <f>IF(ISERROR(VLOOKUP(CONCATENATE(INDIRECT(ADDRESS(2,COLUMN())),"V3",A24),DATA!D2:L872,6,FALSE)),0,VLOOKUP(CONCATENATE(INDIRECT(ADDRESS(2,COLUMN())),"V3",A24),DATA!D2:L872,6,FALSE))</f>
        <v>0</v>
      </c>
      <c r="L24" s="11">
        <f>IF(ISERROR(VLOOKUP(CONCATENATE(INDIRECT(ADDRESS(2,COLUMN()-1)),"V3",A24),DATA!D2:L872,7,FALSE)),0,VLOOKUP(CONCATENATE(INDIRECT(ADDRESS(2,COLUMN()-1)),"V3",A24),DATA!D2:L872,7,FALSE))</f>
        <v>0</v>
      </c>
      <c r="M24" s="11">
        <f>IF(ISERROR(VLOOKUP(CONCATENATE(INDIRECT(ADDRESS(2,COLUMN()-2)),"V3",A24),DATA!D2:L872,8,FALSE)),0,VLOOKUP(CONCATENATE(INDIRECT(ADDRESS(2,COLUMN()-2)),"V3",A24),DATA!D2:L872,8,FALSE))</f>
        <v>0</v>
      </c>
      <c r="N24" s="11">
        <f>IF(ISERROR(VLOOKUP(CONCATENATE(INDIRECT(ADDRESS(2,COLUMN())),"V3",A24),DATA!D2:L872,6,FALSE)),0,VLOOKUP(CONCATENATE(INDIRECT(ADDRESS(2,COLUMN())),"V3",A24),DATA!D2:L872,6,FALSE))</f>
        <v>0</v>
      </c>
      <c r="O24" s="11">
        <f>IF(ISERROR(VLOOKUP(CONCATENATE(INDIRECT(ADDRESS(2,COLUMN()-1)),"V3",A24),DATA!D2:L872,7,FALSE)),0,VLOOKUP(CONCATENATE(INDIRECT(ADDRESS(2,COLUMN()-1)),"V3",A24),DATA!D2:L872,7,FALSE))</f>
        <v>0</v>
      </c>
      <c r="P24" s="11">
        <f>IF(ISERROR(VLOOKUP(CONCATENATE(INDIRECT(ADDRESS(2,COLUMN()-2)),"V3",A24),DATA!D2:L872,8,FALSE)),0,VLOOKUP(CONCATENATE(INDIRECT(ADDRESS(2,COLUMN()-2)),"V3",A24),DATA!D2:L872,8,FALSE))</f>
        <v>0</v>
      </c>
      <c r="Q24" s="11">
        <f>IF(ISERROR(VLOOKUP(CONCATENATE(INDIRECT(ADDRESS(2,COLUMN())),"V3",A24),DATA!D2:L872,6,FALSE)),0,VLOOKUP(CONCATENATE(INDIRECT(ADDRESS(2,COLUMN())),"V3",A24),DATA!D2:L872,6,FALSE))</f>
        <v>0</v>
      </c>
      <c r="R24" s="11">
        <f>IF(ISERROR(VLOOKUP(CONCATENATE(INDIRECT(ADDRESS(2,COLUMN()-1)),"V3",A24),DATA!D2:L872,7,FALSE)),0,VLOOKUP(CONCATENATE(INDIRECT(ADDRESS(2,COLUMN()-1)),"V3",A24),DATA!D2:L872,7,FALSE))</f>
        <v>0</v>
      </c>
      <c r="S24" s="11">
        <f>IF(ISERROR(VLOOKUP(CONCATENATE(INDIRECT(ADDRESS(2,COLUMN()-2)),"V3",A24),DATA!D2:L872,8,FALSE)),0,VLOOKUP(CONCATENATE(INDIRECT(ADDRESS(2,COLUMN()-2)),"V3",A24),DATA!D2:L872,8,FALSE))</f>
        <v>0</v>
      </c>
      <c r="T24" s="11">
        <f>IF(ISERROR(VLOOKUP(CONCATENATE(INDIRECT(ADDRESS(2,COLUMN())),"V3",A24),DATA!D2:L872,6,FALSE)),0,VLOOKUP(CONCATENATE(INDIRECT(ADDRESS(2,COLUMN())),"V3",A24),DATA!D2:L872,6,FALSE))</f>
        <v>0</v>
      </c>
      <c r="U24" s="11">
        <f>IF(ISERROR(VLOOKUP(CONCATENATE(INDIRECT(ADDRESS(2,COLUMN()-1)),"V3",A24),DATA!D2:L872,7,FALSE)),0,VLOOKUP(CONCATENATE(INDIRECT(ADDRESS(2,COLUMN()-1)),"V3",A24),DATA!D2:L872,7,FALSE))</f>
        <v>0</v>
      </c>
      <c r="V24" s="11">
        <f>IF(ISERROR(VLOOKUP(CONCATENATE(INDIRECT(ADDRESS(2,COLUMN()-2)),"V3",A24),DATA!D2:L872,8,FALSE)),0,VLOOKUP(CONCATENATE(INDIRECT(ADDRESS(2,COLUMN()-2)),"V3",A24),DATA!D2:L872,8,FALSE))</f>
        <v>0</v>
      </c>
      <c r="W24" s="11">
        <f>IF(ISERROR(VLOOKUP(CONCATENATE(INDIRECT(ADDRESS(2,COLUMN())),"V3",A24),DATA!D2:L872,6,FALSE)),0,VLOOKUP(CONCATENATE(INDIRECT(ADDRESS(2,COLUMN())),"V3",A24),DATA!D2:L872,6,FALSE))</f>
        <v>0</v>
      </c>
      <c r="X24" s="11">
        <f>IF(ISERROR(VLOOKUP(CONCATENATE(INDIRECT(ADDRESS(2,COLUMN()-1)),"V3",A24),DATA!D2:L872,7,FALSE)),0,VLOOKUP(CONCATENATE(INDIRECT(ADDRESS(2,COLUMN()-1)),"V3",A24),DATA!D2:L872,7,FALSE))</f>
        <v>0</v>
      </c>
      <c r="Y24" s="11">
        <f>IF(ISERROR(VLOOKUP(CONCATENATE(INDIRECT(ADDRESS(2,COLUMN()-2)),"V3",A24),DATA!D2:L872,8,FALSE)),0,VLOOKUP(CONCATENATE(INDIRECT(ADDRESS(2,COLUMN()-2)),"V3",A24),DATA!D2:L872,8,FALSE))</f>
        <v>0</v>
      </c>
      <c r="Z24" s="11">
        <f>IF(ISERROR(VLOOKUP(CONCATENATE(INDIRECT(ADDRESS(2,COLUMN())),"V3",A24),DATA!D2:L872,6,FALSE)),0,VLOOKUP(CONCATENATE(INDIRECT(ADDRESS(2,COLUMN())),"V3",A24),DATA!D2:L872,6,FALSE))</f>
        <v>0</v>
      </c>
      <c r="AA24" s="11">
        <f>IF(ISERROR(VLOOKUP(CONCATENATE(INDIRECT(ADDRESS(2,COLUMN()-1)),"V3",A24),DATA!D2:L872,7,FALSE)),0,VLOOKUP(CONCATENATE(INDIRECT(ADDRESS(2,COLUMN()-1)),"V3",A24),DATA!D2:L872,7,FALSE))</f>
        <v>0</v>
      </c>
      <c r="AB24" s="11">
        <f>IF(ISERROR(VLOOKUP(CONCATENATE(INDIRECT(ADDRESS(2,COLUMN()-2)),"V3",A24),DATA!D2:L872,8,FALSE)),0,VLOOKUP(CONCATENATE(INDIRECT(ADDRESS(2,COLUMN()-2)),"V3",A24),DATA!D2:L872,8,FALSE))</f>
        <v>0</v>
      </c>
      <c r="AC24" s="11">
        <f>IF(ISERROR(VLOOKUP(CONCATENATE(INDIRECT(ADDRESS(2,COLUMN())),"V3",A24),DATA!D2:L872,6,FALSE)),0,VLOOKUP(CONCATENATE(INDIRECT(ADDRESS(2,COLUMN())),"V3",A24),DATA!D2:L872,6,FALSE))</f>
        <v>0</v>
      </c>
      <c r="AD24" s="11">
        <f>IF(ISERROR(VLOOKUP(CONCATENATE(INDIRECT(ADDRESS(2,COLUMN()-1)),"V3",A24),DATA!D2:L872,7,FALSE)),0,VLOOKUP(CONCATENATE(INDIRECT(ADDRESS(2,COLUMN()-1)),"V3",A24),DATA!D2:L872,7,FALSE))</f>
        <v>0</v>
      </c>
      <c r="AE24" s="11">
        <f>IF(ISERROR(VLOOKUP(CONCATENATE(INDIRECT(ADDRESS(2,COLUMN()-2)),"V3",A24),DATA!D2:L872,8,FALSE)),0,VLOOKUP(CONCATENATE(INDIRECT(ADDRESS(2,COLUMN()-2)),"V3",A24),DATA!D2:L872,8,FALSE))</f>
        <v>0</v>
      </c>
      <c r="AF24" s="11">
        <f>IF(ISERROR(VLOOKUP(CONCATENATE(INDIRECT(ADDRESS(2,COLUMN())),"V3",A24),DATA!D2:L872,6,FALSE)),0,VLOOKUP(CONCATENATE(INDIRECT(ADDRESS(2,COLUMN())),"V3",A24),DATA!D2:L872,6,FALSE))</f>
        <v>0</v>
      </c>
      <c r="AG24" s="11">
        <f>IF(ISERROR(VLOOKUP(CONCATENATE(INDIRECT(ADDRESS(2,COLUMN()-1)),"V3",A24),DATA!D2:L872,7,FALSE)),0,VLOOKUP(CONCATENATE(INDIRECT(ADDRESS(2,COLUMN()-1)),"V3",A24),DATA!D2:L872,7,FALSE))</f>
        <v>0</v>
      </c>
      <c r="AH24" s="11">
        <f>IF(ISERROR(VLOOKUP(CONCATENATE(INDIRECT(ADDRESS(2,COLUMN()-2)),"V3",A24),DATA!D2:L872,8,FALSE)),0,VLOOKUP(CONCATENATE(INDIRECT(ADDRESS(2,COLUMN()-2)),"V3",A24),DATA!D2:L872,8,FALSE))</f>
        <v>0</v>
      </c>
      <c r="AI24" s="11">
        <f>IF(ISERROR(VLOOKUP(CONCATENATE(INDIRECT(ADDRESS(2,COLUMN())),"V3",A24),DATA!D2:L872,6,FALSE)),0,VLOOKUP(CONCATENATE(INDIRECT(ADDRESS(2,COLUMN())),"V3",A24),DATA!D2:L872,6,FALSE))</f>
        <v>0</v>
      </c>
      <c r="AJ24" s="11">
        <f>IF(ISERROR(VLOOKUP(CONCATENATE(INDIRECT(ADDRESS(2,COLUMN()-1)),"V3",A24),DATA!D2:L872,7,FALSE)),0,VLOOKUP(CONCATENATE(INDIRECT(ADDRESS(2,COLUMN()-1)),"V3",A24),DATA!D2:L872,7,FALSE))</f>
        <v>0</v>
      </c>
      <c r="AK24" s="11">
        <f>IF(ISERROR(VLOOKUP(CONCATENATE(INDIRECT(ADDRESS(2,COLUMN()-2)),"V3",A24),DATA!D2:L872,8,FALSE)),0,VLOOKUP(CONCATENATE(INDIRECT(ADDRESS(2,COLUMN()-2)),"V3",A24),DATA!D2:L872,8,FALSE))</f>
        <v>0</v>
      </c>
      <c r="AL24" s="11">
        <f>IF(ISERROR(VLOOKUP(CONCATENATE(INDIRECT(ADDRESS(2,COLUMN())),"V3",A24),DATA!D2:L872,6,FALSE)),0,VLOOKUP(CONCATENATE(INDIRECT(ADDRESS(2,COLUMN())),"V3",A24),DATA!D2:L872,6,FALSE))</f>
        <v>0</v>
      </c>
      <c r="AM24" s="11">
        <f>IF(ISERROR(VLOOKUP(CONCATENATE(INDIRECT(ADDRESS(2,COLUMN()-1)),"V3",A24),DATA!D2:L872,7,FALSE)),0,VLOOKUP(CONCATENATE(INDIRECT(ADDRESS(2,COLUMN()-1)),"V3",A24),DATA!D2:L872,7,FALSE))</f>
        <v>0</v>
      </c>
      <c r="AN24" s="11">
        <f>IF(ISERROR(VLOOKUP(CONCATENATE(INDIRECT(ADDRESS(2,COLUMN()-2)),"V3",A24),DATA!D2:L872,8,FALSE)),0,VLOOKUP(CONCATENATE(INDIRECT(ADDRESS(2,COLUMN()-2)),"V3",A24),DATA!D2:L872,8,FALSE))</f>
        <v>0</v>
      </c>
      <c r="AO24" s="11">
        <f>IF(ISERROR(VLOOKUP(CONCATENATE(INDIRECT(ADDRESS(2,COLUMN())),"V3",A24),DATA!D2:L872,6,FALSE)),0,VLOOKUP(CONCATENATE(INDIRECT(ADDRESS(2,COLUMN())),"V3",A24),DATA!D2:L872,6,FALSE))</f>
        <v>0</v>
      </c>
      <c r="AP24" s="11">
        <f>IF(ISERROR(VLOOKUP(CONCATENATE(INDIRECT(ADDRESS(2,COLUMN()-1)),"V3",A24),DATA!D2:L872,7,FALSE)),0,VLOOKUP(CONCATENATE(INDIRECT(ADDRESS(2,COLUMN()-1)),"V3",A24),DATA!D2:L872,7,FALSE))</f>
        <v>0</v>
      </c>
      <c r="AQ24" s="11">
        <f>IF(ISERROR(VLOOKUP(CONCATENATE(INDIRECT(ADDRESS(2,COLUMN()-2)),"V3",A24),DATA!D2:L872,8,FALSE)),0,VLOOKUP(CONCATENATE(INDIRECT(ADDRESS(2,COLUMN()-2)),"V3",A24),DATA!D2:L872,8,FALSE))</f>
        <v>0</v>
      </c>
      <c r="AR24" s="11">
        <f>IF(ISERROR(VLOOKUP(CONCATENATE(INDIRECT(ADDRESS(2,COLUMN())),"V3",A24),DATA!D2:L872,6,FALSE)),0,VLOOKUP(CONCATENATE(INDIRECT(ADDRESS(2,COLUMN())),"V3",A24),DATA!D2:L872,6,FALSE))</f>
        <v>0</v>
      </c>
      <c r="AS24" s="11">
        <f>IF(ISERROR(VLOOKUP(CONCATENATE(INDIRECT(ADDRESS(2,COLUMN()-1)),"V3",A24),DATA!D2:L872,7,FALSE)),0,VLOOKUP(CONCATENATE(INDIRECT(ADDRESS(2,COLUMN()-1)),"V3",A24),DATA!D2:L872,7,FALSE))</f>
        <v>0</v>
      </c>
      <c r="AT24" s="11">
        <f>IF(ISERROR(VLOOKUP(CONCATENATE(INDIRECT(ADDRESS(2,COLUMN()-2)),"V3",A24),DATA!D2:L872,8,FALSE)),0,VLOOKUP(CONCATENATE(INDIRECT(ADDRESS(2,COLUMN()-2)),"V3",A24),DATA!D2:L872,8,FALSE))</f>
        <v>0</v>
      </c>
      <c r="AU24" s="11">
        <f>IF(ISERROR(VLOOKUP(CONCATENATE(INDIRECT(ADDRESS(2,COLUMN())),"V3",A24),DATA!D2:L872,6,FALSE)),0,VLOOKUP(CONCATENATE(INDIRECT(ADDRESS(2,COLUMN())),"V3",A24),DATA!D2:L872,6,FALSE))</f>
        <v>0</v>
      </c>
      <c r="AV24" s="11">
        <f>IF(ISERROR(VLOOKUP(CONCATENATE(INDIRECT(ADDRESS(2,COLUMN()-1)),"V3",A24),DATA!D2:L872,7,FALSE)),0,VLOOKUP(CONCATENATE(INDIRECT(ADDRESS(2,COLUMN()-1)),"V3",A24),DATA!D2:L872,7,FALSE))</f>
        <v>0</v>
      </c>
      <c r="AW24" s="11">
        <f>IF(ISERROR(VLOOKUP(CONCATENATE(INDIRECT(ADDRESS(2,COLUMN()-2)),"V3",A24),DATA!D2:L872,8,FALSE)),0,VLOOKUP(CONCATENATE(INDIRECT(ADDRESS(2,COLUMN()-2)),"V3",A24),DATA!D2:L872,8,FALSE))</f>
        <v>0</v>
      </c>
      <c r="AX24" s="11">
        <f>IF(ISERROR(VLOOKUP(CONCATENATE(INDIRECT(ADDRESS(2,COLUMN())),"V3",A24),DATA!D2:L872,6,FALSE)),0,VLOOKUP(CONCATENATE(INDIRECT(ADDRESS(2,COLUMN())),"V3",A24),DATA!D2:L872,6,FALSE))</f>
        <v>0</v>
      </c>
      <c r="AY24" s="11">
        <f>IF(ISERROR(VLOOKUP(CONCATENATE(INDIRECT(ADDRESS(2,COLUMN()-1)),"V3",A24),DATA!D2:L872,7,FALSE)),0,VLOOKUP(CONCATENATE(INDIRECT(ADDRESS(2,COLUMN()-1)),"V3",A24),DATA!D2:L872,7,FALSE))</f>
        <v>0</v>
      </c>
      <c r="AZ24" s="11">
        <f>IF(ISERROR(VLOOKUP(CONCATENATE(INDIRECT(ADDRESS(2,COLUMN()-2)),"V3",A24),DATA!D2:L872,8,FALSE)),0,VLOOKUP(CONCATENATE(INDIRECT(ADDRESS(2,COLUMN()-2)),"V3",A24),DATA!D2:L872,8,FALSE))</f>
        <v>0</v>
      </c>
      <c r="BA24" s="11">
        <f>IF(ISERROR(VLOOKUP(CONCATENATE(INDIRECT(ADDRESS(2,COLUMN())),"V3",A24),DATA!D2:L872,6,FALSE)),0,VLOOKUP(CONCATENATE(INDIRECT(ADDRESS(2,COLUMN())),"V3",A24),DATA!D2:L872,6,FALSE))</f>
        <v>0</v>
      </c>
      <c r="BB24" s="11">
        <f>IF(ISERROR(VLOOKUP(CONCATENATE(INDIRECT(ADDRESS(2,COLUMN()-1)),"V3",A24),DATA!D2:L872,7,FALSE)),0,VLOOKUP(CONCATENATE(INDIRECT(ADDRESS(2,COLUMN()-1)),"V3",A24),DATA!D2:L872,7,FALSE))</f>
        <v>0</v>
      </c>
      <c r="BC24" s="11">
        <f>IF(ISERROR(VLOOKUP(CONCATENATE(INDIRECT(ADDRESS(2,COLUMN()-2)),"V3",A24),DATA!D2:L872,8,FALSE)),0,VLOOKUP(CONCATENATE(INDIRECT(ADDRESS(2,COLUMN()-2)),"V3",A24),DATA!D2:L872,8,FALSE))</f>
        <v>0</v>
      </c>
      <c r="BD24" s="11">
        <f>IF(ISERROR(VLOOKUP(CONCATENATE(INDIRECT(ADDRESS(2,COLUMN())),"V3",A24),DATA!D2:L872,6,FALSE)),0,VLOOKUP(CONCATENATE(INDIRECT(ADDRESS(2,COLUMN())),"V3",A24),DATA!D2:L872,6,FALSE))</f>
        <v>0</v>
      </c>
      <c r="BE24" s="11">
        <f>IF(ISERROR(VLOOKUP(CONCATENATE(INDIRECT(ADDRESS(2,COLUMN()-1)),"V3",A24),DATA!D2:L872,7,FALSE)),0,VLOOKUP(CONCATENATE(INDIRECT(ADDRESS(2,COLUMN()-1)),"V3",A24),DATA!D2:L872,7,FALSE))</f>
        <v>0</v>
      </c>
      <c r="BF24" s="11">
        <f>IF(ISERROR(VLOOKUP(CONCATENATE(INDIRECT(ADDRESS(2,COLUMN()-2)),"V3",A24),DATA!D2:L872,8,FALSE)),0,VLOOKUP(CONCATENATE(INDIRECT(ADDRESS(2,COLUMN()-2)),"V3",A24),DATA!D2:L872,8,FALSE))</f>
        <v>0</v>
      </c>
      <c r="BG24" s="11">
        <f>IF(ISERROR(VLOOKUP(CONCATENATE(INDIRECT(ADDRESS(2,COLUMN())),"V3",A24),DATA!D2:L872,6,FALSE)),0,VLOOKUP(CONCATENATE(INDIRECT(ADDRESS(2,COLUMN())),"V3",A24),DATA!D2:L872,6,FALSE))</f>
        <v>0</v>
      </c>
      <c r="BH24" s="11">
        <f>IF(ISERROR(VLOOKUP(CONCATENATE(INDIRECT(ADDRESS(2,COLUMN()-1)),"V3",A24),DATA!D2:L872,7,FALSE)),0,VLOOKUP(CONCATENATE(INDIRECT(ADDRESS(2,COLUMN()-1)),"V3",A24),DATA!D2:L872,7,FALSE))</f>
        <v>0</v>
      </c>
      <c r="BI24" s="11">
        <f>IF(ISERROR(VLOOKUP(CONCATENATE(INDIRECT(ADDRESS(2,COLUMN()-2)),"V3",A24),DATA!D2:L872,8,FALSE)),0,VLOOKUP(CONCATENATE(INDIRECT(ADDRESS(2,COLUMN()-2)),"V3",A24),DATA!D2:L872,8,FALSE))</f>
        <v>0</v>
      </c>
      <c r="BJ24" s="11">
        <f>IF(ISERROR(VLOOKUP(CONCATENATE(INDIRECT(ADDRESS(2,COLUMN())),"V3",A24),DATA!D2:L872,6,FALSE)),0,VLOOKUP(CONCATENATE(INDIRECT(ADDRESS(2,COLUMN())),"V3",A24),DATA!D2:L872,6,FALSE))</f>
        <v>0</v>
      </c>
      <c r="BK24" s="11">
        <f>IF(ISERROR(VLOOKUP(CONCATENATE(INDIRECT(ADDRESS(2,COLUMN()-1)),"V3",A24),DATA!D2:L872,7,FALSE)),0,VLOOKUP(CONCATENATE(INDIRECT(ADDRESS(2,COLUMN()-1)),"V3",A24),DATA!D2:L872,7,FALSE))</f>
        <v>0</v>
      </c>
      <c r="BL24" s="11">
        <f>IF(ISERROR(VLOOKUP(CONCATENATE(INDIRECT(ADDRESS(2,COLUMN()-2)),"V3",A24),DATA!D2:L872,8,FALSE)),0,VLOOKUP(CONCATENATE(INDIRECT(ADDRESS(2,COLUMN()-2)),"V3",A24),DATA!D2:L872,8,FALSE))</f>
        <v>0</v>
      </c>
      <c r="BM24" s="11">
        <f>IF(ISERROR(VLOOKUP(CONCATENATE(INDIRECT(ADDRESS(2,COLUMN())),"V3",A24),DATA!D2:L872,6,FALSE)),0,VLOOKUP(CONCATENATE(INDIRECT(ADDRESS(2,COLUMN())),"V3",A24),DATA!D2:L872,6,FALSE))</f>
        <v>0</v>
      </c>
      <c r="BN24" s="11">
        <f>IF(ISERROR(VLOOKUP(CONCATENATE(INDIRECT(ADDRESS(2,COLUMN()-1)),"V3",A24),DATA!D2:L872,7,FALSE)),0,VLOOKUP(CONCATENATE(INDIRECT(ADDRESS(2,COLUMN()-1)),"V3",A24),DATA!D2:L872,7,FALSE))</f>
        <v>0</v>
      </c>
      <c r="BO24" s="11">
        <f>IF(ISERROR(VLOOKUP(CONCATENATE(INDIRECT(ADDRESS(2,COLUMN()-2)),"V3",A24),DATA!D2:L872,8,FALSE)),0,VLOOKUP(CONCATENATE(INDIRECT(ADDRESS(2,COLUMN()-2)),"V3",A24),DATA!D2:L872,8,FALSE))</f>
        <v>0</v>
      </c>
      <c r="BP24" s="11">
        <f>IF(ISERROR(VLOOKUP(CONCATENATE(INDIRECT(ADDRESS(2,COLUMN())),"V3",A24),DATA!D2:L872,6,FALSE)),0,VLOOKUP(CONCATENATE(INDIRECT(ADDRESS(2,COLUMN())),"V3",A24),DATA!D2:L872,6,FALSE))</f>
        <v>0</v>
      </c>
      <c r="BQ24" s="11">
        <f>IF(ISERROR(VLOOKUP(CONCATENATE(INDIRECT(ADDRESS(2,COLUMN()-1)),"V3",A24),DATA!D2:L872,7,FALSE)),0,VLOOKUP(CONCATENATE(INDIRECT(ADDRESS(2,COLUMN()-1)),"V3",A24),DATA!D2:L872,7,FALSE))</f>
        <v>0</v>
      </c>
      <c r="BR24" s="11">
        <f>IF(ISERROR(VLOOKUP(CONCATENATE(INDIRECT(ADDRESS(2,COLUMN()-2)),"V3",A24),DATA!D2:L872,8,FALSE)),0,VLOOKUP(CONCATENATE(INDIRECT(ADDRESS(2,COLUMN()-2)),"V3",A24),DATA!D2:L872,8,FALSE))</f>
        <v>0</v>
      </c>
      <c r="BS24" s="11">
        <f>IF(ISERROR(VLOOKUP(CONCATENATE(INDIRECT(ADDRESS(2,COLUMN())),"V3",A24),DATA!D2:L872,6,FALSE)),0,VLOOKUP(CONCATENATE(INDIRECT(ADDRESS(2,COLUMN())),"V3",A24),DATA!D2:L872,6,FALSE))</f>
        <v>0</v>
      </c>
      <c r="BT24" s="11">
        <f>IF(ISERROR(VLOOKUP(CONCATENATE(INDIRECT(ADDRESS(2,COLUMN()-1)),"V3",A24),DATA!D2:L872,7,FALSE)),0,VLOOKUP(CONCATENATE(INDIRECT(ADDRESS(2,COLUMN()-1)),"V3",A24),DATA!D2:L872,7,FALSE))</f>
        <v>0</v>
      </c>
      <c r="BU24" s="11">
        <f>IF(ISERROR(VLOOKUP(CONCATENATE(INDIRECT(ADDRESS(2,COLUMN()-2)),"V3",A24),DATA!D2:L872,8,FALSE)),0,VLOOKUP(CONCATENATE(INDIRECT(ADDRESS(2,COLUMN()-2)),"V3",A24),DATA!D2:L872,8,FALSE))</f>
        <v>0</v>
      </c>
      <c r="BV24" s="11">
        <f>IF(ISERROR(VLOOKUP(CONCATENATE(INDIRECT(ADDRESS(2,COLUMN())),"V3",A24),DATA!D2:L872,6,FALSE)),0,VLOOKUP(CONCATENATE(INDIRECT(ADDRESS(2,COLUMN())),"V3",A24),DATA!D2:L872,6,FALSE))</f>
        <v>1</v>
      </c>
      <c r="BW24" s="11">
        <f>IF(ISERROR(VLOOKUP(CONCATENATE(INDIRECT(ADDRESS(2,COLUMN()-1)),"V3",A24),DATA!D2:L872,7,FALSE)),0,VLOOKUP(CONCATENATE(INDIRECT(ADDRESS(2,COLUMN()-1)),"V3",A24),DATA!D2:L872,7,FALSE))</f>
        <v>0</v>
      </c>
      <c r="BX24" s="11">
        <f>IF(ISERROR(VLOOKUP(CONCATENATE(INDIRECT(ADDRESS(2,COLUMN()-2)),"V3",A24),DATA!D2:L872,8,FALSE)),0,VLOOKUP(CONCATENATE(INDIRECT(ADDRESS(2,COLUMN()-2)),"V3",A24),DATA!D2:L872,8,FALSE))</f>
        <v>0</v>
      </c>
      <c r="BY24" s="11">
        <f>IF(ISERROR(VLOOKUP(CONCATENATE(INDIRECT(ADDRESS(2,COLUMN())),"V3",A24),DATA!D2:L872,6,FALSE)),0,VLOOKUP(CONCATENATE(INDIRECT(ADDRESS(2,COLUMN())),"V3",A24),DATA!D2:L872,6,FALSE))</f>
        <v>0</v>
      </c>
      <c r="BZ24" s="11">
        <f>IF(ISERROR(VLOOKUP(CONCATENATE(INDIRECT(ADDRESS(2,COLUMN()-1)),"V3",A24),DATA!D2:L872,7,FALSE)),0,VLOOKUP(CONCATENATE(INDIRECT(ADDRESS(2,COLUMN()-1)),"V3",A24),DATA!D2:L872,7,FALSE))</f>
        <v>0</v>
      </c>
      <c r="CA24" s="11">
        <f>IF(ISERROR(VLOOKUP(CONCATENATE(INDIRECT(ADDRESS(2,COLUMN()-2)),"V3",A24),DATA!D2:L872,8,FALSE)),0,VLOOKUP(CONCATENATE(INDIRECT(ADDRESS(2,COLUMN()-2)),"V3",A24),DATA!D2:L872,8,FALSE))</f>
        <v>0</v>
      </c>
      <c r="CB24" s="11">
        <f>IF(ISERROR(VLOOKUP(CONCATENATE(INDIRECT(ADDRESS(2,COLUMN())),"V3",A24),DATA!D2:L872,6,FALSE)),0,VLOOKUP(CONCATENATE(INDIRECT(ADDRESS(2,COLUMN())),"V3",A24),DATA!D2:L872,6,FALSE))</f>
        <v>0</v>
      </c>
      <c r="CC24" s="11">
        <f>IF(ISERROR(VLOOKUP(CONCATENATE(INDIRECT(ADDRESS(2,COLUMN()-1)),"V3",A24),DATA!D2:L872,7,FALSE)),0,VLOOKUP(CONCATENATE(INDIRECT(ADDRESS(2,COLUMN()-1)),"V3",A24),DATA!D2:L872,7,FALSE))</f>
        <v>0</v>
      </c>
      <c r="CD24" s="11">
        <f>IF(ISERROR(VLOOKUP(CONCATENATE(INDIRECT(ADDRESS(2,COLUMN()-2)),"V3",A24),DATA!D2:L872,8,FALSE)),0,VLOOKUP(CONCATENATE(INDIRECT(ADDRESS(2,COLUMN()-2)),"V3",A24),DATA!D2:L872,8,FALSE))</f>
        <v>0</v>
      </c>
      <c r="CE24" s="11">
        <f>IF(ISERROR(VLOOKUP(CONCATENATE(INDIRECT(ADDRESS(2,COLUMN())),"V3",A24),DATA!D2:L872,6,FALSE)),0,VLOOKUP(CONCATENATE(INDIRECT(ADDRESS(2,COLUMN())),"V3",A24),DATA!D2:L872,6,FALSE))</f>
        <v>0</v>
      </c>
      <c r="CF24" s="11">
        <f>IF(ISERROR(VLOOKUP(CONCATENATE(INDIRECT(ADDRESS(2,COLUMN()-1)),"V3",A24),DATA!D2:L872,7,FALSE)),0,VLOOKUP(CONCATENATE(INDIRECT(ADDRESS(2,COLUMN()-1)),"V3",A24),DATA!D2:L872,7,FALSE))</f>
        <v>0</v>
      </c>
      <c r="CG24" s="11">
        <f>IF(ISERROR(VLOOKUP(CONCATENATE(INDIRECT(ADDRESS(2,COLUMN()-2)),"V3",A24),DATA!D2:L872,8,FALSE)),0,VLOOKUP(CONCATENATE(INDIRECT(ADDRESS(2,COLUMN()-2)),"V3",A24),DATA!D2:L872,8,FALSE))</f>
        <v>0</v>
      </c>
      <c r="CH24" s="11">
        <f>IF(ISERROR(VLOOKUP(CONCATENATE(INDIRECT(ADDRESS(2,COLUMN())),"V3",A24),DATA!D2:L872,6,FALSE)),0,VLOOKUP(CONCATENATE(INDIRECT(ADDRESS(2,COLUMN())),"V3",A24),DATA!D2:L872,6,FALSE))</f>
        <v>0</v>
      </c>
      <c r="CI24" s="11">
        <f>IF(ISERROR(VLOOKUP(CONCATENATE(INDIRECT(ADDRESS(2,COLUMN()-1)),"V3",A24),DATA!D2:L872,7,FALSE)),0,VLOOKUP(CONCATENATE(INDIRECT(ADDRESS(2,COLUMN()-1)),"V3",A24),DATA!D2:L872,7,FALSE))</f>
        <v>0</v>
      </c>
      <c r="CJ24" s="11">
        <f>IF(ISERROR(VLOOKUP(CONCATENATE(INDIRECT(ADDRESS(2,COLUMN()-2)),"V3",A24),DATA!D2:L872,8,FALSE)),0,VLOOKUP(CONCATENATE(INDIRECT(ADDRESS(2,COLUMN()-2)),"V3",A24),DATA!D2:L872,8,FALSE))</f>
        <v>0</v>
      </c>
      <c r="CK24" s="11">
        <f>IF(ISERROR(VLOOKUP(CONCATENATE(INDIRECT(ADDRESS(2,COLUMN())),"V3",A24),DATA!D2:L872,6,FALSE)),0,VLOOKUP(CONCATENATE(INDIRECT(ADDRESS(2,COLUMN())),"V3",A24),DATA!D2:L872,6,FALSE))</f>
        <v>0</v>
      </c>
      <c r="CL24" s="11">
        <f>IF(ISERROR(VLOOKUP(CONCATENATE(INDIRECT(ADDRESS(2,COLUMN()-1)),"V3",A24),DATA!D2:L872,7,FALSE)),0,VLOOKUP(CONCATENATE(INDIRECT(ADDRESS(2,COLUMN()-1)),"V3",A24),DATA!D2:L872,7,FALSE))</f>
        <v>0</v>
      </c>
      <c r="CM24" s="11">
        <f>IF(ISERROR(VLOOKUP(CONCATENATE(INDIRECT(ADDRESS(2,COLUMN()-2)),"V3",A24),DATA!D2:L872,8,FALSE)),0,VLOOKUP(CONCATENATE(INDIRECT(ADDRESS(2,COLUMN()-2)),"V3",A24),DATA!D2:L872,8,FALSE))</f>
        <v>0</v>
      </c>
      <c r="CN24" s="11">
        <f>IF(ISERROR(VLOOKUP(CONCATENATE(INDIRECT(ADDRESS(2,COLUMN())),"V3",A24),DATA!D2:L872,6,FALSE)),0,VLOOKUP(CONCATENATE(INDIRECT(ADDRESS(2,COLUMN())),"V3",A24),DATA!D2:L872,6,FALSE))</f>
        <v>0</v>
      </c>
      <c r="CO24" s="11">
        <f>IF(ISERROR(VLOOKUP(CONCATENATE(INDIRECT(ADDRESS(2,COLUMN()-1)),"V3",A24),DATA!D2:L872,7,FALSE)),0,VLOOKUP(CONCATENATE(INDIRECT(ADDRESS(2,COLUMN()-1)),"V3",A24),DATA!D2:L872,7,FALSE))</f>
        <v>0</v>
      </c>
      <c r="CP24" s="11">
        <f>IF(ISERROR(VLOOKUP(CONCATENATE(INDIRECT(ADDRESS(2,COLUMN()-2)),"V3",A24),DATA!D2:L872,8,FALSE)),0,VLOOKUP(CONCATENATE(INDIRECT(ADDRESS(2,COLUMN()-2)),"V3",A24),DATA!D2:L872,8,FALSE))</f>
        <v>0</v>
      </c>
      <c r="CQ24" s="11">
        <f>IF(ISERROR(VLOOKUP(CONCATENATE(INDIRECT(ADDRESS(2,COLUMN())),"V3",A24),DATA!D2:L872,6,FALSE)),0,VLOOKUP(CONCATENATE(INDIRECT(ADDRESS(2,COLUMN())),"V3",A24),DATA!D2:L872,6,FALSE))</f>
        <v>0</v>
      </c>
      <c r="CR24" s="11">
        <f>IF(ISERROR(VLOOKUP(CONCATENATE(INDIRECT(ADDRESS(2,COLUMN()-1)),"V3",A24),DATA!D2:L872,7,FALSE)),0,VLOOKUP(CONCATENATE(INDIRECT(ADDRESS(2,COLUMN()-1)),"V3",A24),DATA!D2:L872,7,FALSE))</f>
        <v>0</v>
      </c>
      <c r="CS24" s="11">
        <f>IF(ISERROR(VLOOKUP(CONCATENATE(INDIRECT(ADDRESS(2,COLUMN()-2)),"V3",A24),DATA!D2:L872,8,FALSE)),0,VLOOKUP(CONCATENATE(INDIRECT(ADDRESS(2,COLUMN()-2)),"V3",A24),DATA!D2:L872,8,FALSE))</f>
        <v>0</v>
      </c>
      <c r="CT24" s="11">
        <f>IF(ISERROR(VLOOKUP(CONCATENATE(INDIRECT(ADDRESS(2,COLUMN())),"V3",A24),DATA!D2:L872,6,FALSE)),0,VLOOKUP(CONCATENATE(INDIRECT(ADDRESS(2,COLUMN())),"V3",A24),DATA!D2:L872,6,FALSE))</f>
        <v>0</v>
      </c>
      <c r="CU24" s="11">
        <f>IF(ISERROR(VLOOKUP(CONCATENATE(INDIRECT(ADDRESS(2,COLUMN()-1)),"V3",A24),DATA!D2:L872,7,FALSE)),0,VLOOKUP(CONCATENATE(INDIRECT(ADDRESS(2,COLUMN()-1)),"V3",A24),DATA!D2:L872,7,FALSE))</f>
        <v>0</v>
      </c>
      <c r="CV24" s="11">
        <f>IF(ISERROR(VLOOKUP(CONCATENATE(INDIRECT(ADDRESS(2,COLUMN()-2)),"V3",A24),DATA!D2:L872,8,FALSE)),0,VLOOKUP(CONCATENATE(INDIRECT(ADDRESS(2,COLUMN()-2)),"V3",A24),DATA!D2:L872,8,FALSE))</f>
        <v>0</v>
      </c>
      <c r="CW24" s="11">
        <f>IF(ISERROR(VLOOKUP(CONCATENATE(INDIRECT(ADDRESS(2,COLUMN())),"V3",A24),DATA!D2:L872,6,FALSE)),0,VLOOKUP(CONCATENATE(INDIRECT(ADDRESS(2,COLUMN())),"V3",A24),DATA!D2:L872,6,FALSE))</f>
        <v>0</v>
      </c>
      <c r="CX24" s="11">
        <f>IF(ISERROR(VLOOKUP(CONCATENATE(INDIRECT(ADDRESS(2,COLUMN()-1)),"V3",A24),DATA!D2:L872,7,FALSE)),0,VLOOKUP(CONCATENATE(INDIRECT(ADDRESS(2,COLUMN()-1)),"V3",A24),DATA!D2:L872,7,FALSE))</f>
        <v>0</v>
      </c>
      <c r="CY24" s="11">
        <f>IF(ISERROR(VLOOKUP(CONCATENATE(INDIRECT(ADDRESS(2,COLUMN()-2)),"V3",A24),DATA!D2:L872,8,FALSE)),0,VLOOKUP(CONCATENATE(INDIRECT(ADDRESS(2,COLUMN()-2)),"V3",A24),DATA!D2:L872,8,FALSE))</f>
        <v>0</v>
      </c>
      <c r="CZ24" s="11">
        <f>IF(ISERROR(VLOOKUP(CONCATENATE(INDIRECT(ADDRESS(2,COLUMN())),"V3",A24),DATA!D2:L872,6,FALSE)),0,VLOOKUP(CONCATENATE(INDIRECT(ADDRESS(2,COLUMN())),"V3",A24),DATA!D2:L872,6,FALSE))</f>
        <v>0</v>
      </c>
      <c r="DA24" s="11">
        <f>IF(ISERROR(VLOOKUP(CONCATENATE(INDIRECT(ADDRESS(2,COLUMN()-1)),"V3",A24),DATA!D2:L872,7,FALSE)),0,VLOOKUP(CONCATENATE(INDIRECT(ADDRESS(2,COLUMN()-1)),"V3",A24),DATA!D2:L872,7,FALSE))</f>
        <v>0</v>
      </c>
      <c r="DB24" s="11">
        <f>IF(ISERROR(VLOOKUP(CONCATENATE(INDIRECT(ADDRESS(2,COLUMN()-2)),"V3",A24),DATA!D2:L872,8,FALSE)),0,VLOOKUP(CONCATENATE(INDIRECT(ADDRESS(2,COLUMN()-2)),"V3",A24),DATA!D2:L872,8,FALSE))</f>
        <v>0</v>
      </c>
      <c r="DC24" s="11">
        <f>IF(ISERROR(VLOOKUP(CONCATENATE(INDIRECT(ADDRESS(2,COLUMN())),"V3",A24),DATA!D2:L872,6,FALSE)),0,VLOOKUP(CONCATENATE(INDIRECT(ADDRESS(2,COLUMN())),"V3",A24),DATA!D2:L872,6,FALSE))</f>
        <v>0</v>
      </c>
      <c r="DD24" s="11">
        <f>IF(ISERROR(VLOOKUP(CONCATENATE(INDIRECT(ADDRESS(2,COLUMN()-1)),"V3",A24),DATA!D2:L872,7,FALSE)),0,VLOOKUP(CONCATENATE(INDIRECT(ADDRESS(2,COLUMN()-1)),"V3",A24),DATA!D2:L872,7,FALSE))</f>
        <v>0</v>
      </c>
      <c r="DE24" s="11">
        <f>IF(ISERROR(VLOOKUP(CONCATENATE(INDIRECT(ADDRESS(2,COLUMN()-2)),"V3",A24),DATA!D2:L872,8,FALSE)),0,VLOOKUP(CONCATENATE(INDIRECT(ADDRESS(2,COLUMN()-2)),"V3",A24),DATA!D2:L872,8,FALSE))</f>
        <v>0</v>
      </c>
      <c r="DF24" s="11">
        <f>IF(ISERROR(VLOOKUP(CONCATENATE(INDIRECT(ADDRESS(2,COLUMN())),"V3",A24),DATA!D2:L872,6,FALSE)),0,VLOOKUP(CONCATENATE(INDIRECT(ADDRESS(2,COLUMN())),"V3",A24),DATA!D2:L872,6,FALSE))</f>
        <v>0</v>
      </c>
      <c r="DG24" s="11">
        <f>IF(ISERROR(VLOOKUP(CONCATENATE(INDIRECT(ADDRESS(2,COLUMN()-1)),"V3",A24),DATA!D2:L872,7,FALSE)),0,VLOOKUP(CONCATENATE(INDIRECT(ADDRESS(2,COLUMN()-1)),"V3",A24),DATA!D2:L872,7,FALSE))</f>
        <v>0</v>
      </c>
      <c r="DH24" s="11">
        <f>IF(ISERROR(VLOOKUP(CONCATENATE(INDIRECT(ADDRESS(2,COLUMN()-2)),"V3",A24),DATA!D2:L872,8,FALSE)),0,VLOOKUP(CONCATENATE(INDIRECT(ADDRESS(2,COLUMN()-2)),"V3",A24),DATA!D2:L872,8,FALSE))</f>
        <v>0</v>
      </c>
      <c r="DI24" s="11">
        <f>IF(ISERROR(VLOOKUP(CONCATENATE(INDIRECT(ADDRESS(2,COLUMN())),"V3",A24),DATA!D2:L872,6,FALSE)),0,VLOOKUP(CONCATENATE(INDIRECT(ADDRESS(2,COLUMN())),"V3",A24),DATA!D2:L872,6,FALSE))</f>
        <v>0</v>
      </c>
      <c r="DJ24" s="11">
        <f>IF(ISERROR(VLOOKUP(CONCATENATE(INDIRECT(ADDRESS(2,COLUMN()-1)),"V3",A24),DATA!D2:L872,7,FALSE)),0,VLOOKUP(CONCATENATE(INDIRECT(ADDRESS(2,COLUMN()-1)),"V3",A24),DATA!D2:L872,7,FALSE))</f>
        <v>0</v>
      </c>
      <c r="DK24" s="11">
        <f>IF(ISERROR(VLOOKUP(CONCATENATE(INDIRECT(ADDRESS(2,COLUMN()-2)),"V3",A24),DATA!D2:L872,8,FALSE)),0,VLOOKUP(CONCATENATE(INDIRECT(ADDRESS(2,COLUMN()-2)),"V3",A24),DATA!D2:L872,8,FALSE))</f>
        <v>0</v>
      </c>
      <c r="DL24" s="11">
        <f>IF(ISERROR(VLOOKUP(CONCATENATE(INDIRECT(ADDRESS(2,COLUMN())),"V3",A24),DATA!D2:L872,6,FALSE)),0,VLOOKUP(CONCATENATE(INDIRECT(ADDRESS(2,COLUMN())),"V3",A24),DATA!D2:L872,6,FALSE))</f>
        <v>0</v>
      </c>
      <c r="DM24" s="11">
        <f>IF(ISERROR(VLOOKUP(CONCATENATE(INDIRECT(ADDRESS(2,COLUMN()-1)),"V3",A24),DATA!D2:L872,7,FALSE)),0,VLOOKUP(CONCATENATE(INDIRECT(ADDRESS(2,COLUMN()-1)),"V3",A24),DATA!D2:L872,7,FALSE))</f>
        <v>0</v>
      </c>
      <c r="DN24" s="11">
        <f>IF(ISERROR(VLOOKUP(CONCATENATE(INDIRECT(ADDRESS(2,COLUMN()-2)),"V3",A24),DATA!D2:L872,8,FALSE)),0,VLOOKUP(CONCATENATE(INDIRECT(ADDRESS(2,COLUMN()-2)),"V3",A24),DATA!D2:L872,8,FALSE))</f>
        <v>0</v>
      </c>
      <c r="DO24" s="11">
        <f>IF(ISERROR(VLOOKUP(CONCATENATE(INDIRECT(ADDRESS(2,COLUMN())),"V3",A24),DATA!D2:L872,6,FALSE)),0,VLOOKUP(CONCATENATE(INDIRECT(ADDRESS(2,COLUMN())),"V3",A24),DATA!D2:L872,6,FALSE))</f>
        <v>0</v>
      </c>
      <c r="DP24" s="11">
        <f>IF(ISERROR(VLOOKUP(CONCATENATE(INDIRECT(ADDRESS(2,COLUMN()-1)),"V3",A24),DATA!D2:L872,7,FALSE)),0,VLOOKUP(CONCATENATE(INDIRECT(ADDRESS(2,COLUMN()-1)),"V3",A24),DATA!D2:L872,7,FALSE))</f>
        <v>0</v>
      </c>
      <c r="DQ24" s="11">
        <f>IF(ISERROR(VLOOKUP(CONCATENATE(INDIRECT(ADDRESS(2,COLUMN()-2)),"V3",A24),DATA!D2:L872,8,FALSE)),0,VLOOKUP(CONCATENATE(INDIRECT(ADDRESS(2,COLUMN()-2)),"V3",A24),DATA!D2:L872,8,FALSE))</f>
        <v>0</v>
      </c>
      <c r="DR24" s="11">
        <f>IF(ISERROR(VLOOKUP(CONCATENATE(INDIRECT(ADDRESS(2,COLUMN())),"V3",A24),DATA!D2:L872,6,FALSE)),0,VLOOKUP(CONCATENATE(INDIRECT(ADDRESS(2,COLUMN())),"V3",A24),DATA!D2:L872,6,FALSE))</f>
        <v>0</v>
      </c>
      <c r="DS24" s="11">
        <f>IF(ISERROR(VLOOKUP(CONCATENATE(INDIRECT(ADDRESS(2,COLUMN()-1)),"V3",A24),DATA!D2:L872,7,FALSE)),0,VLOOKUP(CONCATENATE(INDIRECT(ADDRESS(2,COLUMN()-1)),"V3",A24),DATA!D2:L872,7,FALSE))</f>
        <v>0</v>
      </c>
      <c r="DT24" s="11">
        <f>IF(ISERROR(VLOOKUP(CONCATENATE(INDIRECT(ADDRESS(2,COLUMN()-2)),"V3",A24),DATA!D2:L872,8,FALSE)),0,VLOOKUP(CONCATENATE(INDIRECT(ADDRESS(2,COLUMN()-2)),"V3",A24),DATA!D2:L872,8,FALSE))</f>
        <v>0</v>
      </c>
      <c r="DU24" s="11">
        <f>IF(ISERROR(VLOOKUP(CONCATENATE(INDIRECT(ADDRESS(2,COLUMN())),"V3",A24),DATA!D2:L872,6,FALSE)),0,VLOOKUP(CONCATENATE(INDIRECT(ADDRESS(2,COLUMN())),"V3",A24),DATA!D2:L872,6,FALSE))</f>
        <v>0</v>
      </c>
      <c r="DV24" s="11">
        <f>IF(ISERROR(VLOOKUP(CONCATENATE(INDIRECT(ADDRESS(2,COLUMN()-1)),"V3",A24),DATA!D2:L872,7,FALSE)),0,VLOOKUP(CONCATENATE(INDIRECT(ADDRESS(2,COLUMN()-1)),"V3",A24),DATA!D2:L872,7,FALSE))</f>
        <v>0</v>
      </c>
      <c r="DW24" s="11">
        <f>IF(ISERROR(VLOOKUP(CONCATENATE(INDIRECT(ADDRESS(2,COLUMN()-2)),"V3",A24),DATA!D2:L872,8,FALSE)),0,VLOOKUP(CONCATENATE(INDIRECT(ADDRESS(2,COLUMN()-2)),"V3",A24),DATA!D2:L872,8,FALSE))</f>
        <v>0</v>
      </c>
      <c r="DX24" s="62">
        <f>SUM(B24:INDIRECT(ADDRESS(24,127)))</f>
        <v>16</v>
      </c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</row>
    <row r="25" ht="16.5" thickBot="1">
      <c r="A25" s="95" t="s">
        <v>30</v>
      </c>
      <c r="B25" s="11">
        <f>IF(ISERROR(VLOOKUP(CONCATENATE(INDIRECT(ADDRESS(2,COLUMN())),"V3",A25),DATA!D2:L872,6,FALSE)),0,VLOOKUP(CONCATENATE(INDIRECT(ADDRESS(2,COLUMN())),"V3",A25),DATA!D2:L872,6,FALSE))</f>
        <v>19</v>
      </c>
      <c r="C25" s="11">
        <f>IF(ISERROR(VLOOKUP(CONCATENATE(INDIRECT(ADDRESS(2,COLUMN()-1)),"V3",A25),DATA!D2:L872,7,FALSE)),0,VLOOKUP(CONCATENATE(INDIRECT(ADDRESS(2,COLUMN()-1)),"V3",A25),DATA!D2:L872,7,FALSE))</f>
        <v>0</v>
      </c>
      <c r="D25" s="11">
        <f>IF(ISERROR(VLOOKUP(CONCATENATE(INDIRECT(ADDRESS(2,COLUMN()-2)),"V3",A25),DATA!D2:L872,8,FALSE)),0,VLOOKUP(CONCATENATE(INDIRECT(ADDRESS(2,COLUMN()-2)),"V3",A25),DATA!D2:L872,8,FALSE))</f>
        <v>0</v>
      </c>
      <c r="E25" s="11">
        <f>IF(ISERROR(VLOOKUP(CONCATENATE(INDIRECT(ADDRESS(2,COLUMN())),"V3",A25),DATA!D2:L872,6,FALSE)),0,VLOOKUP(CONCATENATE(INDIRECT(ADDRESS(2,COLUMN())),"V3",A25),DATA!D2:L872,6,FALSE))</f>
        <v>2</v>
      </c>
      <c r="F25" s="11">
        <f>IF(ISERROR(VLOOKUP(CONCATENATE(INDIRECT(ADDRESS(2,COLUMN()-1)),"V3",A25),DATA!D2:L872,7,FALSE)),0,VLOOKUP(CONCATENATE(INDIRECT(ADDRESS(2,COLUMN()-1)),"V3",A25),DATA!D2:L872,7,FALSE))</f>
        <v>0</v>
      </c>
      <c r="G25" s="11">
        <f>IF(ISERROR(VLOOKUP(CONCATENATE(INDIRECT(ADDRESS(2,COLUMN()-2)),"V3",A25),DATA!D2:L872,8,FALSE)),0,VLOOKUP(CONCATENATE(INDIRECT(ADDRESS(2,COLUMN()-2)),"V3",A25),DATA!D2:L872,8,FALSE))</f>
        <v>0</v>
      </c>
      <c r="H25" s="11">
        <f>IF(ISERROR(VLOOKUP(CONCATENATE(INDIRECT(ADDRESS(2,COLUMN())),"V3",A25),DATA!D2:L872,6,FALSE)),0,VLOOKUP(CONCATENATE(INDIRECT(ADDRESS(2,COLUMN())),"V3",A25),DATA!D2:L872,6,FALSE))</f>
        <v>9</v>
      </c>
      <c r="I25" s="11">
        <f>IF(ISERROR(VLOOKUP(CONCATENATE(INDIRECT(ADDRESS(2,COLUMN()-1)),"V3",A25),DATA!D2:L872,7,FALSE)),0,VLOOKUP(CONCATENATE(INDIRECT(ADDRESS(2,COLUMN()-1)),"V3",A25),DATA!D2:L872,7,FALSE))</f>
        <v>0</v>
      </c>
      <c r="J25" s="11">
        <f>IF(ISERROR(VLOOKUP(CONCATENATE(INDIRECT(ADDRESS(2,COLUMN()-2)),"V3",A25),DATA!D2:L872,8,FALSE)),0,VLOOKUP(CONCATENATE(INDIRECT(ADDRESS(2,COLUMN()-2)),"V3",A25),DATA!D2:L872,8,FALSE))</f>
        <v>0</v>
      </c>
      <c r="K25" s="11">
        <f>IF(ISERROR(VLOOKUP(CONCATENATE(INDIRECT(ADDRESS(2,COLUMN())),"V3",A25),DATA!D2:L872,6,FALSE)),0,VLOOKUP(CONCATENATE(INDIRECT(ADDRESS(2,COLUMN())),"V3",A25),DATA!D2:L872,6,FALSE))</f>
        <v>0</v>
      </c>
      <c r="L25" s="11">
        <f>IF(ISERROR(VLOOKUP(CONCATENATE(INDIRECT(ADDRESS(2,COLUMN()-1)),"V3",A25),DATA!D2:L872,7,FALSE)),0,VLOOKUP(CONCATENATE(INDIRECT(ADDRESS(2,COLUMN()-1)),"V3",A25),DATA!D2:L872,7,FALSE))</f>
        <v>0</v>
      </c>
      <c r="M25" s="11">
        <f>IF(ISERROR(VLOOKUP(CONCATENATE(INDIRECT(ADDRESS(2,COLUMN()-2)),"V3",A25),DATA!D2:L872,8,FALSE)),0,VLOOKUP(CONCATENATE(INDIRECT(ADDRESS(2,COLUMN()-2)),"V3",A25),DATA!D2:L872,8,FALSE))</f>
        <v>0</v>
      </c>
      <c r="N25" s="11">
        <f>IF(ISERROR(VLOOKUP(CONCATENATE(INDIRECT(ADDRESS(2,COLUMN())),"V3",A25),DATA!D2:L872,6,FALSE)),0,VLOOKUP(CONCATENATE(INDIRECT(ADDRESS(2,COLUMN())),"V3",A25),DATA!D2:L872,6,FALSE))</f>
        <v>3</v>
      </c>
      <c r="O25" s="11">
        <f>IF(ISERROR(VLOOKUP(CONCATENATE(INDIRECT(ADDRESS(2,COLUMN()-1)),"V3",A25),DATA!D2:L872,7,FALSE)),0,VLOOKUP(CONCATENATE(INDIRECT(ADDRESS(2,COLUMN()-1)),"V3",A25),DATA!D2:L872,7,FALSE))</f>
        <v>0</v>
      </c>
      <c r="P25" s="11">
        <f>IF(ISERROR(VLOOKUP(CONCATENATE(INDIRECT(ADDRESS(2,COLUMN()-2)),"V3",A25),DATA!D2:L872,8,FALSE)),0,VLOOKUP(CONCATENATE(INDIRECT(ADDRESS(2,COLUMN()-2)),"V3",A25),DATA!D2:L872,8,FALSE))</f>
        <v>0</v>
      </c>
      <c r="Q25" s="11">
        <f>IF(ISERROR(VLOOKUP(CONCATENATE(INDIRECT(ADDRESS(2,COLUMN())),"V3",A25),DATA!D2:L872,6,FALSE)),0,VLOOKUP(CONCATENATE(INDIRECT(ADDRESS(2,COLUMN())),"V3",A25),DATA!D2:L872,6,FALSE))</f>
        <v>2</v>
      </c>
      <c r="R25" s="11">
        <f>IF(ISERROR(VLOOKUP(CONCATENATE(INDIRECT(ADDRESS(2,COLUMN()-1)),"V3",A25),DATA!D2:L872,7,FALSE)),0,VLOOKUP(CONCATENATE(INDIRECT(ADDRESS(2,COLUMN()-1)),"V3",A25),DATA!D2:L872,7,FALSE))</f>
        <v>0</v>
      </c>
      <c r="S25" s="11">
        <f>IF(ISERROR(VLOOKUP(CONCATENATE(INDIRECT(ADDRESS(2,COLUMN()-2)),"V3",A25),DATA!D2:L872,8,FALSE)),0,VLOOKUP(CONCATENATE(INDIRECT(ADDRESS(2,COLUMN()-2)),"V3",A25),DATA!D2:L872,8,FALSE))</f>
        <v>0</v>
      </c>
      <c r="T25" s="11">
        <f>IF(ISERROR(VLOOKUP(CONCATENATE(INDIRECT(ADDRESS(2,COLUMN())),"V3",A25),DATA!D2:L872,6,FALSE)),0,VLOOKUP(CONCATENATE(INDIRECT(ADDRESS(2,COLUMN())),"V3",A25),DATA!D2:L872,6,FALSE))</f>
        <v>5</v>
      </c>
      <c r="U25" s="11">
        <f>IF(ISERROR(VLOOKUP(CONCATENATE(INDIRECT(ADDRESS(2,COLUMN()-1)),"V3",A25),DATA!D2:L872,7,FALSE)),0,VLOOKUP(CONCATENATE(INDIRECT(ADDRESS(2,COLUMN()-1)),"V3",A25),DATA!D2:L872,7,FALSE))</f>
        <v>0</v>
      </c>
      <c r="V25" s="11">
        <f>IF(ISERROR(VLOOKUP(CONCATENATE(INDIRECT(ADDRESS(2,COLUMN()-2)),"V3",A25),DATA!D2:L872,8,FALSE)),0,VLOOKUP(CONCATENATE(INDIRECT(ADDRESS(2,COLUMN()-2)),"V3",A25),DATA!D2:L872,8,FALSE))</f>
        <v>0</v>
      </c>
      <c r="W25" s="11">
        <f>IF(ISERROR(VLOOKUP(CONCATENATE(INDIRECT(ADDRESS(2,COLUMN())),"V3",A25),DATA!D2:L872,6,FALSE)),0,VLOOKUP(CONCATENATE(INDIRECT(ADDRESS(2,COLUMN())),"V3",A25),DATA!D2:L872,6,FALSE))</f>
        <v>8</v>
      </c>
      <c r="X25" s="11">
        <f>IF(ISERROR(VLOOKUP(CONCATENATE(INDIRECT(ADDRESS(2,COLUMN()-1)),"V3",A25),DATA!D2:L872,7,FALSE)),0,VLOOKUP(CONCATENATE(INDIRECT(ADDRESS(2,COLUMN()-1)),"V3",A25),DATA!D2:L872,7,FALSE))</f>
        <v>0</v>
      </c>
      <c r="Y25" s="11">
        <f>IF(ISERROR(VLOOKUP(CONCATENATE(INDIRECT(ADDRESS(2,COLUMN()-2)),"V3",A25),DATA!D2:L872,8,FALSE)),0,VLOOKUP(CONCATENATE(INDIRECT(ADDRESS(2,COLUMN()-2)),"V3",A25),DATA!D2:L872,8,FALSE))</f>
        <v>0</v>
      </c>
      <c r="Z25" s="11">
        <f>IF(ISERROR(VLOOKUP(CONCATENATE(INDIRECT(ADDRESS(2,COLUMN())),"V3",A25),DATA!D2:L872,6,FALSE)),0,VLOOKUP(CONCATENATE(INDIRECT(ADDRESS(2,COLUMN())),"V3",A25),DATA!D2:L872,6,FALSE))</f>
        <v>3</v>
      </c>
      <c r="AA25" s="11">
        <f>IF(ISERROR(VLOOKUP(CONCATENATE(INDIRECT(ADDRESS(2,COLUMN()-1)),"V3",A25),DATA!D2:L872,7,FALSE)),0,VLOOKUP(CONCATENATE(INDIRECT(ADDRESS(2,COLUMN()-1)),"V3",A25),DATA!D2:L872,7,FALSE))</f>
        <v>0</v>
      </c>
      <c r="AB25" s="11">
        <f>IF(ISERROR(VLOOKUP(CONCATENATE(INDIRECT(ADDRESS(2,COLUMN()-2)),"V3",A25),DATA!D2:L872,8,FALSE)),0,VLOOKUP(CONCATENATE(INDIRECT(ADDRESS(2,COLUMN()-2)),"V3",A25),DATA!D2:L872,8,FALSE))</f>
        <v>0</v>
      </c>
      <c r="AC25" s="11">
        <f>IF(ISERROR(VLOOKUP(CONCATENATE(INDIRECT(ADDRESS(2,COLUMN())),"V3",A25),DATA!D2:L872,6,FALSE)),0,VLOOKUP(CONCATENATE(INDIRECT(ADDRESS(2,COLUMN())),"V3",A25),DATA!D2:L872,6,FALSE))</f>
        <v>3</v>
      </c>
      <c r="AD25" s="11">
        <f>IF(ISERROR(VLOOKUP(CONCATENATE(INDIRECT(ADDRESS(2,COLUMN()-1)),"V3",A25),DATA!D2:L872,7,FALSE)),0,VLOOKUP(CONCATENATE(INDIRECT(ADDRESS(2,COLUMN()-1)),"V3",A25),DATA!D2:L872,7,FALSE))</f>
        <v>0</v>
      </c>
      <c r="AE25" s="11">
        <f>IF(ISERROR(VLOOKUP(CONCATENATE(INDIRECT(ADDRESS(2,COLUMN()-2)),"V3",A25),DATA!D2:L872,8,FALSE)),0,VLOOKUP(CONCATENATE(INDIRECT(ADDRESS(2,COLUMN()-2)),"V3",A25),DATA!D2:L872,8,FALSE))</f>
        <v>0</v>
      </c>
      <c r="AF25" s="11">
        <f>IF(ISERROR(VLOOKUP(CONCATENATE(INDIRECT(ADDRESS(2,COLUMN())),"V3",A25),DATA!D2:L872,6,FALSE)),0,VLOOKUP(CONCATENATE(INDIRECT(ADDRESS(2,COLUMN())),"V3",A25),DATA!D2:L872,6,FALSE))</f>
        <v>11</v>
      </c>
      <c r="AG25" s="11">
        <f>IF(ISERROR(VLOOKUP(CONCATENATE(INDIRECT(ADDRESS(2,COLUMN()-1)),"V3",A25),DATA!D2:L872,7,FALSE)),0,VLOOKUP(CONCATENATE(INDIRECT(ADDRESS(2,COLUMN()-1)),"V3",A25),DATA!D2:L872,7,FALSE))</f>
        <v>0</v>
      </c>
      <c r="AH25" s="11">
        <f>IF(ISERROR(VLOOKUP(CONCATENATE(INDIRECT(ADDRESS(2,COLUMN()-2)),"V3",A25),DATA!D2:L872,8,FALSE)),0,VLOOKUP(CONCATENATE(INDIRECT(ADDRESS(2,COLUMN()-2)),"V3",A25),DATA!D2:L872,8,FALSE))</f>
        <v>0</v>
      </c>
      <c r="AI25" s="11">
        <f>IF(ISERROR(VLOOKUP(CONCATENATE(INDIRECT(ADDRESS(2,COLUMN())),"V3",A25),DATA!D2:L872,6,FALSE)),0,VLOOKUP(CONCATENATE(INDIRECT(ADDRESS(2,COLUMN())),"V3",A25),DATA!D2:L872,6,FALSE))</f>
        <v>4</v>
      </c>
      <c r="AJ25" s="11">
        <f>IF(ISERROR(VLOOKUP(CONCATENATE(INDIRECT(ADDRESS(2,COLUMN()-1)),"V3",A25),DATA!D2:L872,7,FALSE)),0,VLOOKUP(CONCATENATE(INDIRECT(ADDRESS(2,COLUMN()-1)),"V3",A25),DATA!D2:L872,7,FALSE))</f>
        <v>0</v>
      </c>
      <c r="AK25" s="11">
        <f>IF(ISERROR(VLOOKUP(CONCATENATE(INDIRECT(ADDRESS(2,COLUMN()-2)),"V3",A25),DATA!D2:L872,8,FALSE)),0,VLOOKUP(CONCATENATE(INDIRECT(ADDRESS(2,COLUMN()-2)),"V3",A25),DATA!D2:L872,8,FALSE))</f>
        <v>0</v>
      </c>
      <c r="AL25" s="11">
        <f>IF(ISERROR(VLOOKUP(CONCATENATE(INDIRECT(ADDRESS(2,COLUMN())),"V3",A25),DATA!D2:L872,6,FALSE)),0,VLOOKUP(CONCATENATE(INDIRECT(ADDRESS(2,COLUMN())),"V3",A25),DATA!D2:L872,6,FALSE))</f>
        <v>1</v>
      </c>
      <c r="AM25" s="11">
        <f>IF(ISERROR(VLOOKUP(CONCATENATE(INDIRECT(ADDRESS(2,COLUMN()-1)),"V3",A25),DATA!D2:L872,7,FALSE)),0,VLOOKUP(CONCATENATE(INDIRECT(ADDRESS(2,COLUMN()-1)),"V3",A25),DATA!D2:L872,7,FALSE))</f>
        <v>0</v>
      </c>
      <c r="AN25" s="11">
        <f>IF(ISERROR(VLOOKUP(CONCATENATE(INDIRECT(ADDRESS(2,COLUMN()-2)),"V3",A25),DATA!D2:L872,8,FALSE)),0,VLOOKUP(CONCATENATE(INDIRECT(ADDRESS(2,COLUMN()-2)),"V3",A25),DATA!D2:L872,8,FALSE))</f>
        <v>0</v>
      </c>
      <c r="AO25" s="11">
        <f>IF(ISERROR(VLOOKUP(CONCATENATE(INDIRECT(ADDRESS(2,COLUMN())),"V3",A25),DATA!D2:L872,6,FALSE)),0,VLOOKUP(CONCATENATE(INDIRECT(ADDRESS(2,COLUMN())),"V3",A25),DATA!D2:L872,6,FALSE))</f>
        <v>1</v>
      </c>
      <c r="AP25" s="11">
        <f>IF(ISERROR(VLOOKUP(CONCATENATE(INDIRECT(ADDRESS(2,COLUMN()-1)),"V3",A25),DATA!D2:L872,7,FALSE)),0,VLOOKUP(CONCATENATE(INDIRECT(ADDRESS(2,COLUMN()-1)),"V3",A25),DATA!D2:L872,7,FALSE))</f>
        <v>0</v>
      </c>
      <c r="AQ25" s="11">
        <f>IF(ISERROR(VLOOKUP(CONCATENATE(INDIRECT(ADDRESS(2,COLUMN()-2)),"V3",A25),DATA!D2:L872,8,FALSE)),0,VLOOKUP(CONCATENATE(INDIRECT(ADDRESS(2,COLUMN()-2)),"V3",A25),DATA!D2:L872,8,FALSE))</f>
        <v>0</v>
      </c>
      <c r="AR25" s="11">
        <f>IF(ISERROR(VLOOKUP(CONCATENATE(INDIRECT(ADDRESS(2,COLUMN())),"V3",A25),DATA!D2:L872,6,FALSE)),0,VLOOKUP(CONCATENATE(INDIRECT(ADDRESS(2,COLUMN())),"V3",A25),DATA!D2:L872,6,FALSE))</f>
        <v>4</v>
      </c>
      <c r="AS25" s="11">
        <f>IF(ISERROR(VLOOKUP(CONCATENATE(INDIRECT(ADDRESS(2,COLUMN()-1)),"V3",A25),DATA!D2:L872,7,FALSE)),0,VLOOKUP(CONCATENATE(INDIRECT(ADDRESS(2,COLUMN()-1)),"V3",A25),DATA!D2:L872,7,FALSE))</f>
        <v>0</v>
      </c>
      <c r="AT25" s="11">
        <f>IF(ISERROR(VLOOKUP(CONCATENATE(INDIRECT(ADDRESS(2,COLUMN()-2)),"V3",A25),DATA!D2:L872,8,FALSE)),0,VLOOKUP(CONCATENATE(INDIRECT(ADDRESS(2,COLUMN()-2)),"V3",A25),DATA!D2:L872,8,FALSE))</f>
        <v>0</v>
      </c>
      <c r="AU25" s="11">
        <f>IF(ISERROR(VLOOKUP(CONCATENATE(INDIRECT(ADDRESS(2,COLUMN())),"V3",A25),DATA!D2:L872,6,FALSE)),0,VLOOKUP(CONCATENATE(INDIRECT(ADDRESS(2,COLUMN())),"V3",A25),DATA!D2:L872,6,FALSE))</f>
        <v>1</v>
      </c>
      <c r="AV25" s="11">
        <f>IF(ISERROR(VLOOKUP(CONCATENATE(INDIRECT(ADDRESS(2,COLUMN()-1)),"V3",A25),DATA!D2:L872,7,FALSE)),0,VLOOKUP(CONCATENATE(INDIRECT(ADDRESS(2,COLUMN()-1)),"V3",A25),DATA!D2:L872,7,FALSE))</f>
        <v>0</v>
      </c>
      <c r="AW25" s="11">
        <f>IF(ISERROR(VLOOKUP(CONCATENATE(INDIRECT(ADDRESS(2,COLUMN()-2)),"V3",A25),DATA!D2:L872,8,FALSE)),0,VLOOKUP(CONCATENATE(INDIRECT(ADDRESS(2,COLUMN()-2)),"V3",A25),DATA!D2:L872,8,FALSE))</f>
        <v>0</v>
      </c>
      <c r="AX25" s="11">
        <f>IF(ISERROR(VLOOKUP(CONCATENATE(INDIRECT(ADDRESS(2,COLUMN())),"V3",A25),DATA!D2:L872,6,FALSE)),0,VLOOKUP(CONCATENATE(INDIRECT(ADDRESS(2,COLUMN())),"V3",A25),DATA!D2:L872,6,FALSE))</f>
        <v>0</v>
      </c>
      <c r="AY25" s="11">
        <f>IF(ISERROR(VLOOKUP(CONCATENATE(INDIRECT(ADDRESS(2,COLUMN()-1)),"V3",A25),DATA!D2:L872,7,FALSE)),0,VLOOKUP(CONCATENATE(INDIRECT(ADDRESS(2,COLUMN()-1)),"V3",A25),DATA!D2:L872,7,FALSE))</f>
        <v>0</v>
      </c>
      <c r="AZ25" s="11">
        <f>IF(ISERROR(VLOOKUP(CONCATENATE(INDIRECT(ADDRESS(2,COLUMN()-2)),"V3",A25),DATA!D2:L872,8,FALSE)),0,VLOOKUP(CONCATENATE(INDIRECT(ADDRESS(2,COLUMN()-2)),"V3",A25),DATA!D2:L872,8,FALSE))</f>
        <v>0</v>
      </c>
      <c r="BA25" s="11">
        <f>IF(ISERROR(VLOOKUP(CONCATENATE(INDIRECT(ADDRESS(2,COLUMN())),"V3",A25),DATA!D2:L872,6,FALSE)),0,VLOOKUP(CONCATENATE(INDIRECT(ADDRESS(2,COLUMN())),"V3",A25),DATA!D2:L872,6,FALSE))</f>
        <v>3</v>
      </c>
      <c r="BB25" s="11">
        <f>IF(ISERROR(VLOOKUP(CONCATENATE(INDIRECT(ADDRESS(2,COLUMN()-1)),"V3",A25),DATA!D2:L872,7,FALSE)),0,VLOOKUP(CONCATENATE(INDIRECT(ADDRESS(2,COLUMN()-1)),"V3",A25),DATA!D2:L872,7,FALSE))</f>
        <v>0</v>
      </c>
      <c r="BC25" s="11">
        <f>IF(ISERROR(VLOOKUP(CONCATENATE(INDIRECT(ADDRESS(2,COLUMN()-2)),"V3",A25),DATA!D2:L872,8,FALSE)),0,VLOOKUP(CONCATENATE(INDIRECT(ADDRESS(2,COLUMN()-2)),"V3",A25),DATA!D2:L872,8,FALSE))</f>
        <v>0</v>
      </c>
      <c r="BD25" s="11">
        <f>IF(ISERROR(VLOOKUP(CONCATENATE(INDIRECT(ADDRESS(2,COLUMN())),"V3",A25),DATA!D2:L872,6,FALSE)),0,VLOOKUP(CONCATENATE(INDIRECT(ADDRESS(2,COLUMN())),"V3",A25),DATA!D2:L872,6,FALSE))</f>
        <v>21</v>
      </c>
      <c r="BE25" s="11">
        <f>IF(ISERROR(VLOOKUP(CONCATENATE(INDIRECT(ADDRESS(2,COLUMN()-1)),"V3",A25),DATA!D2:L872,7,FALSE)),0,VLOOKUP(CONCATENATE(INDIRECT(ADDRESS(2,COLUMN()-1)),"V3",A25),DATA!D2:L872,7,FALSE))</f>
        <v>0</v>
      </c>
      <c r="BF25" s="11">
        <f>IF(ISERROR(VLOOKUP(CONCATENATE(INDIRECT(ADDRESS(2,COLUMN()-2)),"V3",A25),DATA!D2:L872,8,FALSE)),0,VLOOKUP(CONCATENATE(INDIRECT(ADDRESS(2,COLUMN()-2)),"V3",A25),DATA!D2:L872,8,FALSE))</f>
        <v>0</v>
      </c>
      <c r="BG25" s="11">
        <f>IF(ISERROR(VLOOKUP(CONCATENATE(INDIRECT(ADDRESS(2,COLUMN())),"V3",A25),DATA!D2:L872,6,FALSE)),0,VLOOKUP(CONCATENATE(INDIRECT(ADDRESS(2,COLUMN())),"V3",A25),DATA!D2:L872,6,FALSE))</f>
        <v>5</v>
      </c>
      <c r="BH25" s="11">
        <f>IF(ISERROR(VLOOKUP(CONCATENATE(INDIRECT(ADDRESS(2,COLUMN()-1)),"V3",A25),DATA!D2:L872,7,FALSE)),0,VLOOKUP(CONCATENATE(INDIRECT(ADDRESS(2,COLUMN()-1)),"V3",A25),DATA!D2:L872,7,FALSE))</f>
        <v>0</v>
      </c>
      <c r="BI25" s="11">
        <f>IF(ISERROR(VLOOKUP(CONCATENATE(INDIRECT(ADDRESS(2,COLUMN()-2)),"V3",A25),DATA!D2:L872,8,FALSE)),0,VLOOKUP(CONCATENATE(INDIRECT(ADDRESS(2,COLUMN()-2)),"V3",A25),DATA!D2:L872,8,FALSE))</f>
        <v>0</v>
      </c>
      <c r="BJ25" s="11">
        <f>IF(ISERROR(VLOOKUP(CONCATENATE(INDIRECT(ADDRESS(2,COLUMN())),"V3",A25),DATA!D2:L872,6,FALSE)),0,VLOOKUP(CONCATENATE(INDIRECT(ADDRESS(2,COLUMN())),"V3",A25),DATA!D2:L872,6,FALSE))</f>
        <v>0</v>
      </c>
      <c r="BK25" s="11">
        <f>IF(ISERROR(VLOOKUP(CONCATENATE(INDIRECT(ADDRESS(2,COLUMN()-1)),"V3",A25),DATA!D2:L872,7,FALSE)),0,VLOOKUP(CONCATENATE(INDIRECT(ADDRESS(2,COLUMN()-1)),"V3",A25),DATA!D2:L872,7,FALSE))</f>
        <v>0</v>
      </c>
      <c r="BL25" s="11">
        <f>IF(ISERROR(VLOOKUP(CONCATENATE(INDIRECT(ADDRESS(2,COLUMN()-2)),"V3",A25),DATA!D2:L872,8,FALSE)),0,VLOOKUP(CONCATENATE(INDIRECT(ADDRESS(2,COLUMN()-2)),"V3",A25),DATA!D2:L872,8,FALSE))</f>
        <v>0</v>
      </c>
      <c r="BM25" s="11">
        <f>IF(ISERROR(VLOOKUP(CONCATENATE(INDIRECT(ADDRESS(2,COLUMN())),"V3",A25),DATA!D2:L872,6,FALSE)),0,VLOOKUP(CONCATENATE(INDIRECT(ADDRESS(2,COLUMN())),"V3",A25),DATA!D2:L872,6,FALSE))</f>
        <v>0</v>
      </c>
      <c r="BN25" s="11">
        <f>IF(ISERROR(VLOOKUP(CONCATENATE(INDIRECT(ADDRESS(2,COLUMN()-1)),"V3",A25),DATA!D2:L872,7,FALSE)),0,VLOOKUP(CONCATENATE(INDIRECT(ADDRESS(2,COLUMN()-1)),"V3",A25),DATA!D2:L872,7,FALSE))</f>
        <v>0</v>
      </c>
      <c r="BO25" s="11">
        <f>IF(ISERROR(VLOOKUP(CONCATENATE(INDIRECT(ADDRESS(2,COLUMN()-2)),"V3",A25),DATA!D2:L872,8,FALSE)),0,VLOOKUP(CONCATENATE(INDIRECT(ADDRESS(2,COLUMN()-2)),"V3",A25),DATA!D2:L872,8,FALSE))</f>
        <v>0</v>
      </c>
      <c r="BP25" s="11">
        <f>IF(ISERROR(VLOOKUP(CONCATENATE(INDIRECT(ADDRESS(2,COLUMN())),"V3",A25),DATA!D2:L872,6,FALSE)),0,VLOOKUP(CONCATENATE(INDIRECT(ADDRESS(2,COLUMN())),"V3",A25),DATA!D2:L872,6,FALSE))</f>
        <v>0</v>
      </c>
      <c r="BQ25" s="11">
        <f>IF(ISERROR(VLOOKUP(CONCATENATE(INDIRECT(ADDRESS(2,COLUMN()-1)),"V3",A25),DATA!D2:L872,7,FALSE)),0,VLOOKUP(CONCATENATE(INDIRECT(ADDRESS(2,COLUMN()-1)),"V3",A25),DATA!D2:L872,7,FALSE))</f>
        <v>0</v>
      </c>
      <c r="BR25" s="11">
        <f>IF(ISERROR(VLOOKUP(CONCATENATE(INDIRECT(ADDRESS(2,COLUMN()-2)),"V3",A25),DATA!D2:L872,8,FALSE)),0,VLOOKUP(CONCATENATE(INDIRECT(ADDRESS(2,COLUMN()-2)),"V3",A25),DATA!D2:L872,8,FALSE))</f>
        <v>0</v>
      </c>
      <c r="BS25" s="11">
        <f>IF(ISERROR(VLOOKUP(CONCATENATE(INDIRECT(ADDRESS(2,COLUMN())),"V3",A25),DATA!D2:L872,6,FALSE)),0,VLOOKUP(CONCATENATE(INDIRECT(ADDRESS(2,COLUMN())),"V3",A25),DATA!D2:L872,6,FALSE))</f>
        <v>1</v>
      </c>
      <c r="BT25" s="11">
        <f>IF(ISERROR(VLOOKUP(CONCATENATE(INDIRECT(ADDRESS(2,COLUMN()-1)),"V3",A25),DATA!D2:L872,7,FALSE)),0,VLOOKUP(CONCATENATE(INDIRECT(ADDRESS(2,COLUMN()-1)),"V3",A25),DATA!D2:L872,7,FALSE))</f>
        <v>0</v>
      </c>
      <c r="BU25" s="11">
        <f>IF(ISERROR(VLOOKUP(CONCATENATE(INDIRECT(ADDRESS(2,COLUMN()-2)),"V3",A25),DATA!D2:L872,8,FALSE)),0,VLOOKUP(CONCATENATE(INDIRECT(ADDRESS(2,COLUMN()-2)),"V3",A25),DATA!D2:L872,8,FALSE))</f>
        <v>0</v>
      </c>
      <c r="BV25" s="11">
        <f>IF(ISERROR(VLOOKUP(CONCATENATE(INDIRECT(ADDRESS(2,COLUMN())),"V3",A25),DATA!D2:L872,6,FALSE)),0,VLOOKUP(CONCATENATE(INDIRECT(ADDRESS(2,COLUMN())),"V3",A25),DATA!D2:L872,6,FALSE))</f>
        <v>1</v>
      </c>
      <c r="BW25" s="11">
        <f>IF(ISERROR(VLOOKUP(CONCATENATE(INDIRECT(ADDRESS(2,COLUMN()-1)),"V3",A25),DATA!D2:L872,7,FALSE)),0,VLOOKUP(CONCATENATE(INDIRECT(ADDRESS(2,COLUMN()-1)),"V3",A25),DATA!D2:L872,7,FALSE))</f>
        <v>0</v>
      </c>
      <c r="BX25" s="11">
        <f>IF(ISERROR(VLOOKUP(CONCATENATE(INDIRECT(ADDRESS(2,COLUMN()-2)),"V3",A25),DATA!D2:L872,8,FALSE)),0,VLOOKUP(CONCATENATE(INDIRECT(ADDRESS(2,COLUMN()-2)),"V3",A25),DATA!D2:L872,8,FALSE))</f>
        <v>0</v>
      </c>
      <c r="BY25" s="11">
        <f>IF(ISERROR(VLOOKUP(CONCATENATE(INDIRECT(ADDRESS(2,COLUMN())),"V3",A25),DATA!D2:L872,6,FALSE)),0,VLOOKUP(CONCATENATE(INDIRECT(ADDRESS(2,COLUMN())),"V3",A25),DATA!D2:L872,6,FALSE))</f>
        <v>0</v>
      </c>
      <c r="BZ25" s="11">
        <f>IF(ISERROR(VLOOKUP(CONCATENATE(INDIRECT(ADDRESS(2,COLUMN()-1)),"V3",A25),DATA!D2:L872,7,FALSE)),0,VLOOKUP(CONCATENATE(INDIRECT(ADDRESS(2,COLUMN()-1)),"V3",A25),DATA!D2:L872,7,FALSE))</f>
        <v>0</v>
      </c>
      <c r="CA25" s="11">
        <f>IF(ISERROR(VLOOKUP(CONCATENATE(INDIRECT(ADDRESS(2,COLUMN()-2)),"V3",A25),DATA!D2:L872,8,FALSE)),0,VLOOKUP(CONCATENATE(INDIRECT(ADDRESS(2,COLUMN()-2)),"V3",A25),DATA!D2:L872,8,FALSE))</f>
        <v>0</v>
      </c>
      <c r="CB25" s="11">
        <f>IF(ISERROR(VLOOKUP(CONCATENATE(INDIRECT(ADDRESS(2,COLUMN())),"V3",A25),DATA!D2:L872,6,FALSE)),0,VLOOKUP(CONCATENATE(INDIRECT(ADDRESS(2,COLUMN())),"V3",A25),DATA!D2:L872,6,FALSE))</f>
        <v>0</v>
      </c>
      <c r="CC25" s="11">
        <f>IF(ISERROR(VLOOKUP(CONCATENATE(INDIRECT(ADDRESS(2,COLUMN()-1)),"V3",A25),DATA!D2:L872,7,FALSE)),0,VLOOKUP(CONCATENATE(INDIRECT(ADDRESS(2,COLUMN()-1)),"V3",A25),DATA!D2:L872,7,FALSE))</f>
        <v>0</v>
      </c>
      <c r="CD25" s="11">
        <f>IF(ISERROR(VLOOKUP(CONCATENATE(INDIRECT(ADDRESS(2,COLUMN()-2)),"V3",A25),DATA!D2:L872,8,FALSE)),0,VLOOKUP(CONCATENATE(INDIRECT(ADDRESS(2,COLUMN()-2)),"V3",A25),DATA!D2:L872,8,FALSE))</f>
        <v>0</v>
      </c>
      <c r="CE25" s="11">
        <f>IF(ISERROR(VLOOKUP(CONCATENATE(INDIRECT(ADDRESS(2,COLUMN())),"V3",A25),DATA!D2:L872,6,FALSE)),0,VLOOKUP(CONCATENATE(INDIRECT(ADDRESS(2,COLUMN())),"V3",A25),DATA!D2:L872,6,FALSE))</f>
        <v>0</v>
      </c>
      <c r="CF25" s="11">
        <f>IF(ISERROR(VLOOKUP(CONCATENATE(INDIRECT(ADDRESS(2,COLUMN()-1)),"V3",A25),DATA!D2:L872,7,FALSE)),0,VLOOKUP(CONCATENATE(INDIRECT(ADDRESS(2,COLUMN()-1)),"V3",A25),DATA!D2:L872,7,FALSE))</f>
        <v>0</v>
      </c>
      <c r="CG25" s="11">
        <f>IF(ISERROR(VLOOKUP(CONCATENATE(INDIRECT(ADDRESS(2,COLUMN()-2)),"V3",A25),DATA!D2:L872,8,FALSE)),0,VLOOKUP(CONCATENATE(INDIRECT(ADDRESS(2,COLUMN()-2)),"V3",A25),DATA!D2:L872,8,FALSE))</f>
        <v>0</v>
      </c>
      <c r="CH25" s="11">
        <f>IF(ISERROR(VLOOKUP(CONCATENATE(INDIRECT(ADDRESS(2,COLUMN())),"V3",A25),DATA!D2:L872,6,FALSE)),0,VLOOKUP(CONCATENATE(INDIRECT(ADDRESS(2,COLUMN())),"V3",A25),DATA!D2:L872,6,FALSE))</f>
        <v>0</v>
      </c>
      <c r="CI25" s="11">
        <f>IF(ISERROR(VLOOKUP(CONCATENATE(INDIRECT(ADDRESS(2,COLUMN()-1)),"V3",A25),DATA!D2:L872,7,FALSE)),0,VLOOKUP(CONCATENATE(INDIRECT(ADDRESS(2,COLUMN()-1)),"V3",A25),DATA!D2:L872,7,FALSE))</f>
        <v>0</v>
      </c>
      <c r="CJ25" s="11">
        <f>IF(ISERROR(VLOOKUP(CONCATENATE(INDIRECT(ADDRESS(2,COLUMN()-2)),"V3",A25),DATA!D2:L872,8,FALSE)),0,VLOOKUP(CONCATENATE(INDIRECT(ADDRESS(2,COLUMN()-2)),"V3",A25),DATA!D2:L872,8,FALSE))</f>
        <v>0</v>
      </c>
      <c r="CK25" s="11">
        <f>IF(ISERROR(VLOOKUP(CONCATENATE(INDIRECT(ADDRESS(2,COLUMN())),"V3",A25),DATA!D2:L872,6,FALSE)),0,VLOOKUP(CONCATENATE(INDIRECT(ADDRESS(2,COLUMN())),"V3",A25),DATA!D2:L872,6,FALSE))</f>
        <v>0</v>
      </c>
      <c r="CL25" s="11">
        <f>IF(ISERROR(VLOOKUP(CONCATENATE(INDIRECT(ADDRESS(2,COLUMN()-1)),"V3",A25),DATA!D2:L872,7,FALSE)),0,VLOOKUP(CONCATENATE(INDIRECT(ADDRESS(2,COLUMN()-1)),"V3",A25),DATA!D2:L872,7,FALSE))</f>
        <v>0</v>
      </c>
      <c r="CM25" s="11">
        <f>IF(ISERROR(VLOOKUP(CONCATENATE(INDIRECT(ADDRESS(2,COLUMN()-2)),"V3",A25),DATA!D2:L872,8,FALSE)),0,VLOOKUP(CONCATENATE(INDIRECT(ADDRESS(2,COLUMN()-2)),"V3",A25),DATA!D2:L872,8,FALSE))</f>
        <v>0</v>
      </c>
      <c r="CN25" s="11">
        <f>IF(ISERROR(VLOOKUP(CONCATENATE(INDIRECT(ADDRESS(2,COLUMN())),"V3",A25),DATA!D2:L872,6,FALSE)),0,VLOOKUP(CONCATENATE(INDIRECT(ADDRESS(2,COLUMN())),"V3",A25),DATA!D2:L872,6,FALSE))</f>
        <v>0</v>
      </c>
      <c r="CO25" s="11">
        <f>IF(ISERROR(VLOOKUP(CONCATENATE(INDIRECT(ADDRESS(2,COLUMN()-1)),"V3",A25),DATA!D2:L872,7,FALSE)),0,VLOOKUP(CONCATENATE(INDIRECT(ADDRESS(2,COLUMN()-1)),"V3",A25),DATA!D2:L872,7,FALSE))</f>
        <v>0</v>
      </c>
      <c r="CP25" s="11">
        <f>IF(ISERROR(VLOOKUP(CONCATENATE(INDIRECT(ADDRESS(2,COLUMN()-2)),"V3",A25),DATA!D2:L872,8,FALSE)),0,VLOOKUP(CONCATENATE(INDIRECT(ADDRESS(2,COLUMN()-2)),"V3",A25),DATA!D2:L872,8,FALSE))</f>
        <v>0</v>
      </c>
      <c r="CQ25" s="11">
        <f>IF(ISERROR(VLOOKUP(CONCATENATE(INDIRECT(ADDRESS(2,COLUMN())),"V3",A25),DATA!D2:L872,6,FALSE)),0,VLOOKUP(CONCATENATE(INDIRECT(ADDRESS(2,COLUMN())),"V3",A25),DATA!D2:L872,6,FALSE))</f>
        <v>1</v>
      </c>
      <c r="CR25" s="11">
        <f>IF(ISERROR(VLOOKUP(CONCATENATE(INDIRECT(ADDRESS(2,COLUMN()-1)),"V3",A25),DATA!D2:L872,7,FALSE)),0,VLOOKUP(CONCATENATE(INDIRECT(ADDRESS(2,COLUMN()-1)),"V3",A25),DATA!D2:L872,7,FALSE))</f>
        <v>0</v>
      </c>
      <c r="CS25" s="11">
        <f>IF(ISERROR(VLOOKUP(CONCATENATE(INDIRECT(ADDRESS(2,COLUMN()-2)),"V3",A25),DATA!D2:L872,8,FALSE)),0,VLOOKUP(CONCATENATE(INDIRECT(ADDRESS(2,COLUMN()-2)),"V3",A25),DATA!D2:L872,8,FALSE))</f>
        <v>0</v>
      </c>
      <c r="CT25" s="11">
        <f>IF(ISERROR(VLOOKUP(CONCATENATE(INDIRECT(ADDRESS(2,COLUMN())),"V3",A25),DATA!D2:L872,6,FALSE)),0,VLOOKUP(CONCATENATE(INDIRECT(ADDRESS(2,COLUMN())),"V3",A25),DATA!D2:L872,6,FALSE))</f>
        <v>0</v>
      </c>
      <c r="CU25" s="11">
        <f>IF(ISERROR(VLOOKUP(CONCATENATE(INDIRECT(ADDRESS(2,COLUMN()-1)),"V3",A25),DATA!D2:L872,7,FALSE)),0,VLOOKUP(CONCATENATE(INDIRECT(ADDRESS(2,COLUMN()-1)),"V3",A25),DATA!D2:L872,7,FALSE))</f>
        <v>0</v>
      </c>
      <c r="CV25" s="11">
        <f>IF(ISERROR(VLOOKUP(CONCATENATE(INDIRECT(ADDRESS(2,COLUMN()-2)),"V3",A25),DATA!D2:L872,8,FALSE)),0,VLOOKUP(CONCATENATE(INDIRECT(ADDRESS(2,COLUMN()-2)),"V3",A25),DATA!D2:L872,8,FALSE))</f>
        <v>0</v>
      </c>
      <c r="CW25" s="11">
        <f>IF(ISERROR(VLOOKUP(CONCATENATE(INDIRECT(ADDRESS(2,COLUMN())),"V3",A25),DATA!D2:L872,6,FALSE)),0,VLOOKUP(CONCATENATE(INDIRECT(ADDRESS(2,COLUMN())),"V3",A25),DATA!D2:L872,6,FALSE))</f>
        <v>0</v>
      </c>
      <c r="CX25" s="11">
        <f>IF(ISERROR(VLOOKUP(CONCATENATE(INDIRECT(ADDRESS(2,COLUMN()-1)),"V3",A25),DATA!D2:L872,7,FALSE)),0,VLOOKUP(CONCATENATE(INDIRECT(ADDRESS(2,COLUMN()-1)),"V3",A25),DATA!D2:L872,7,FALSE))</f>
        <v>0</v>
      </c>
      <c r="CY25" s="11">
        <f>IF(ISERROR(VLOOKUP(CONCATENATE(INDIRECT(ADDRESS(2,COLUMN()-2)),"V3",A25),DATA!D2:L872,8,FALSE)),0,VLOOKUP(CONCATENATE(INDIRECT(ADDRESS(2,COLUMN()-2)),"V3",A25),DATA!D2:L872,8,FALSE))</f>
        <v>0</v>
      </c>
      <c r="CZ25" s="11">
        <f>IF(ISERROR(VLOOKUP(CONCATENATE(INDIRECT(ADDRESS(2,COLUMN())),"V3",A25),DATA!D2:L872,6,FALSE)),0,VLOOKUP(CONCATENATE(INDIRECT(ADDRESS(2,COLUMN())),"V3",A25),DATA!D2:L872,6,FALSE))</f>
        <v>0</v>
      </c>
      <c r="DA25" s="11">
        <f>IF(ISERROR(VLOOKUP(CONCATENATE(INDIRECT(ADDRESS(2,COLUMN()-1)),"V3",A25),DATA!D2:L872,7,FALSE)),0,VLOOKUP(CONCATENATE(INDIRECT(ADDRESS(2,COLUMN()-1)),"V3",A25),DATA!D2:L872,7,FALSE))</f>
        <v>0</v>
      </c>
      <c r="DB25" s="11">
        <f>IF(ISERROR(VLOOKUP(CONCATENATE(INDIRECT(ADDRESS(2,COLUMN()-2)),"V3",A25),DATA!D2:L872,8,FALSE)),0,VLOOKUP(CONCATENATE(INDIRECT(ADDRESS(2,COLUMN()-2)),"V3",A25),DATA!D2:L872,8,FALSE))</f>
        <v>0</v>
      </c>
      <c r="DC25" s="11">
        <f>IF(ISERROR(VLOOKUP(CONCATENATE(INDIRECT(ADDRESS(2,COLUMN())),"V3",A25),DATA!D2:L872,6,FALSE)),0,VLOOKUP(CONCATENATE(INDIRECT(ADDRESS(2,COLUMN())),"V3",A25),DATA!D2:L872,6,FALSE))</f>
        <v>0</v>
      </c>
      <c r="DD25" s="11">
        <f>IF(ISERROR(VLOOKUP(CONCATENATE(INDIRECT(ADDRESS(2,COLUMN()-1)),"V3",A25),DATA!D2:L872,7,FALSE)),0,VLOOKUP(CONCATENATE(INDIRECT(ADDRESS(2,COLUMN()-1)),"V3",A25),DATA!D2:L872,7,FALSE))</f>
        <v>0</v>
      </c>
      <c r="DE25" s="11">
        <f>IF(ISERROR(VLOOKUP(CONCATENATE(INDIRECT(ADDRESS(2,COLUMN()-2)),"V3",A25),DATA!D2:L872,8,FALSE)),0,VLOOKUP(CONCATENATE(INDIRECT(ADDRESS(2,COLUMN()-2)),"V3",A25),DATA!D2:L872,8,FALSE))</f>
        <v>0</v>
      </c>
      <c r="DF25" s="11">
        <f>IF(ISERROR(VLOOKUP(CONCATENATE(INDIRECT(ADDRESS(2,COLUMN())),"V3",A25),DATA!D2:L872,6,FALSE)),0,VLOOKUP(CONCATENATE(INDIRECT(ADDRESS(2,COLUMN())),"V3",A25),DATA!D2:L872,6,FALSE))</f>
        <v>0</v>
      </c>
      <c r="DG25" s="11">
        <f>IF(ISERROR(VLOOKUP(CONCATENATE(INDIRECT(ADDRESS(2,COLUMN()-1)),"V3",A25),DATA!D2:L872,7,FALSE)),0,VLOOKUP(CONCATENATE(INDIRECT(ADDRESS(2,COLUMN()-1)),"V3",A25),DATA!D2:L872,7,FALSE))</f>
        <v>0</v>
      </c>
      <c r="DH25" s="11">
        <f>IF(ISERROR(VLOOKUP(CONCATENATE(INDIRECT(ADDRESS(2,COLUMN()-2)),"V3",A25),DATA!D2:L872,8,FALSE)),0,VLOOKUP(CONCATENATE(INDIRECT(ADDRESS(2,COLUMN()-2)),"V3",A25),DATA!D2:L872,8,FALSE))</f>
        <v>0</v>
      </c>
      <c r="DI25" s="11">
        <f>IF(ISERROR(VLOOKUP(CONCATENATE(INDIRECT(ADDRESS(2,COLUMN())),"V3",A25),DATA!D2:L872,6,FALSE)),0,VLOOKUP(CONCATENATE(INDIRECT(ADDRESS(2,COLUMN())),"V3",A25),DATA!D2:L872,6,FALSE))</f>
        <v>0</v>
      </c>
      <c r="DJ25" s="11">
        <f>IF(ISERROR(VLOOKUP(CONCATENATE(INDIRECT(ADDRESS(2,COLUMN()-1)),"V3",A25),DATA!D2:L872,7,FALSE)),0,VLOOKUP(CONCATENATE(INDIRECT(ADDRESS(2,COLUMN()-1)),"V3",A25),DATA!D2:L872,7,FALSE))</f>
        <v>0</v>
      </c>
      <c r="DK25" s="11">
        <f>IF(ISERROR(VLOOKUP(CONCATENATE(INDIRECT(ADDRESS(2,COLUMN()-2)),"V3",A25),DATA!D2:L872,8,FALSE)),0,VLOOKUP(CONCATENATE(INDIRECT(ADDRESS(2,COLUMN()-2)),"V3",A25),DATA!D2:L872,8,FALSE))</f>
        <v>0</v>
      </c>
      <c r="DL25" s="11">
        <f>IF(ISERROR(VLOOKUP(CONCATENATE(INDIRECT(ADDRESS(2,COLUMN())),"V3",A25),DATA!D2:L872,6,FALSE)),0,VLOOKUP(CONCATENATE(INDIRECT(ADDRESS(2,COLUMN())),"V3",A25),DATA!D2:L872,6,FALSE))</f>
        <v>0</v>
      </c>
      <c r="DM25" s="11">
        <f>IF(ISERROR(VLOOKUP(CONCATENATE(INDIRECT(ADDRESS(2,COLUMN()-1)),"V3",A25),DATA!D2:L872,7,FALSE)),0,VLOOKUP(CONCATENATE(INDIRECT(ADDRESS(2,COLUMN()-1)),"V3",A25),DATA!D2:L872,7,FALSE))</f>
        <v>0</v>
      </c>
      <c r="DN25" s="11">
        <f>IF(ISERROR(VLOOKUP(CONCATENATE(INDIRECT(ADDRESS(2,COLUMN()-2)),"V3",A25),DATA!D2:L872,8,FALSE)),0,VLOOKUP(CONCATENATE(INDIRECT(ADDRESS(2,COLUMN()-2)),"V3",A25),DATA!D2:L872,8,FALSE))</f>
        <v>0</v>
      </c>
      <c r="DO25" s="11">
        <f>IF(ISERROR(VLOOKUP(CONCATENATE(INDIRECT(ADDRESS(2,COLUMN())),"V3",A25),DATA!D2:L872,6,FALSE)),0,VLOOKUP(CONCATENATE(INDIRECT(ADDRESS(2,COLUMN())),"V3",A25),DATA!D2:L872,6,FALSE))</f>
        <v>0</v>
      </c>
      <c r="DP25" s="11">
        <f>IF(ISERROR(VLOOKUP(CONCATENATE(INDIRECT(ADDRESS(2,COLUMN()-1)),"V3",A25),DATA!D2:L872,7,FALSE)),0,VLOOKUP(CONCATENATE(INDIRECT(ADDRESS(2,COLUMN()-1)),"V3",A25),DATA!D2:L872,7,FALSE))</f>
        <v>0</v>
      </c>
      <c r="DQ25" s="11">
        <f>IF(ISERROR(VLOOKUP(CONCATENATE(INDIRECT(ADDRESS(2,COLUMN()-2)),"V3",A25),DATA!D2:L872,8,FALSE)),0,VLOOKUP(CONCATENATE(INDIRECT(ADDRESS(2,COLUMN()-2)),"V3",A25),DATA!D2:L872,8,FALSE))</f>
        <v>0</v>
      </c>
      <c r="DR25" s="11">
        <f>IF(ISERROR(VLOOKUP(CONCATENATE(INDIRECT(ADDRESS(2,COLUMN())),"V3",A25),DATA!D2:L872,6,FALSE)),0,VLOOKUP(CONCATENATE(INDIRECT(ADDRESS(2,COLUMN())),"V3",A25),DATA!D2:L872,6,FALSE))</f>
        <v>0</v>
      </c>
      <c r="DS25" s="11">
        <f>IF(ISERROR(VLOOKUP(CONCATENATE(INDIRECT(ADDRESS(2,COLUMN()-1)),"V3",A25),DATA!D2:L872,7,FALSE)),0,VLOOKUP(CONCATENATE(INDIRECT(ADDRESS(2,COLUMN()-1)),"V3",A25),DATA!D2:L872,7,FALSE))</f>
        <v>0</v>
      </c>
      <c r="DT25" s="11">
        <f>IF(ISERROR(VLOOKUP(CONCATENATE(INDIRECT(ADDRESS(2,COLUMN()-2)),"V3",A25),DATA!D2:L872,8,FALSE)),0,VLOOKUP(CONCATENATE(INDIRECT(ADDRESS(2,COLUMN()-2)),"V3",A25),DATA!D2:L872,8,FALSE))</f>
        <v>0</v>
      </c>
      <c r="DU25" s="11">
        <f>IF(ISERROR(VLOOKUP(CONCATENATE(INDIRECT(ADDRESS(2,COLUMN())),"V3",A25),DATA!D2:L872,6,FALSE)),0,VLOOKUP(CONCATENATE(INDIRECT(ADDRESS(2,COLUMN())),"V3",A25),DATA!D2:L872,6,FALSE))</f>
        <v>0</v>
      </c>
      <c r="DV25" s="11">
        <f>IF(ISERROR(VLOOKUP(CONCATENATE(INDIRECT(ADDRESS(2,COLUMN()-1)),"V3",A25),DATA!D2:L872,7,FALSE)),0,VLOOKUP(CONCATENATE(INDIRECT(ADDRESS(2,COLUMN()-1)),"V3",A25),DATA!D2:L872,7,FALSE))</f>
        <v>0</v>
      </c>
      <c r="DW25" s="11">
        <f>IF(ISERROR(VLOOKUP(CONCATENATE(INDIRECT(ADDRESS(2,COLUMN()-2)),"V3",A25),DATA!D2:L872,8,FALSE)),0,VLOOKUP(CONCATENATE(INDIRECT(ADDRESS(2,COLUMN()-2)),"V3",A25),DATA!D2:L872,8,FALSE))</f>
        <v>0</v>
      </c>
      <c r="DX25" s="62">
        <f>SUM(B25:INDIRECT(ADDRESS(25,127)))</f>
        <v>108</v>
      </c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</row>
    <row r="26" s="5" customFormat="1" ht="16.5" thickBot="1">
      <c r="A26" s="87" t="s">
        <v>17</v>
      </c>
      <c r="B26" s="105">
        <f>IF(COLUMN()&lt;DATA!$O$1*3+3,SUM(B27,B37,B46)," ")</f>
        <v>2469</v>
      </c>
      <c r="C26" s="105">
        <f>IF(COLUMN()&lt;DATA!$O$1*3+3,SUM(C27,C37,C46)," ")</f>
        <v>14</v>
      </c>
      <c r="D26" s="105">
        <f>IF(COLUMN()&lt;DATA!$O$1*3+3,SUM(D27,D37,D46)," ")</f>
        <v>26</v>
      </c>
      <c r="E26" s="105">
        <f>IF(COLUMN()&lt;DATA!$O$1*3+3,SUM(E27,E37,E46)," ")</f>
        <v>635</v>
      </c>
      <c r="F26" s="105">
        <f>IF(COLUMN()&lt;DATA!$O$1*3+3,SUM(F27,F37,F46)," ")</f>
        <v>1</v>
      </c>
      <c r="G26" s="105">
        <f>IF(COLUMN()&lt;DATA!$O$1*3+3,SUM(G27,G37,G46)," ")</f>
        <v>8</v>
      </c>
      <c r="H26" s="105">
        <f>IF(COLUMN()&lt;DATA!$O$1*3+3,SUM(H27,H37,H46)," ")</f>
        <v>338</v>
      </c>
      <c r="I26" s="105">
        <f>IF(COLUMN()&lt;DATA!$O$1*3+3,SUM(I27,I37,I46)," ")</f>
        <v>4</v>
      </c>
      <c r="J26" s="105">
        <f>IF(COLUMN()&lt;DATA!$O$1*3+3,SUM(J27,J37,J46)," ")</f>
        <v>7</v>
      </c>
      <c r="K26" s="105">
        <f>IF(COLUMN()&lt;DATA!$O$1*3+3,SUM(K27,K37,K46)," ")</f>
        <v>166</v>
      </c>
      <c r="L26" s="105">
        <f>IF(COLUMN()&lt;DATA!$O$1*3+3,SUM(L27,L37,L46)," ")</f>
        <v>1</v>
      </c>
      <c r="M26" s="105">
        <f>IF(COLUMN()&lt;DATA!$O$1*3+3,SUM(M27,M37,M46)," ")</f>
        <v>4</v>
      </c>
      <c r="N26" s="105">
        <f>IF(COLUMN()&lt;DATA!$O$1*3+3,SUM(N27,N37,N46)," ")</f>
        <v>203</v>
      </c>
      <c r="O26" s="105">
        <f>IF(COLUMN()&lt;DATA!$O$1*3+3,SUM(O27,O37,O46)," ")</f>
        <v>1</v>
      </c>
      <c r="P26" s="105">
        <f>IF(COLUMN()&lt;DATA!$O$1*3+3,SUM(P27,P37,P46)," ")</f>
        <v>0</v>
      </c>
      <c r="Q26" s="105">
        <f>IF(COLUMN()&lt;DATA!$O$1*3+3,SUM(Q27,Q37,Q46)," ")</f>
        <v>313</v>
      </c>
      <c r="R26" s="105">
        <f>IF(COLUMN()&lt;DATA!$O$1*3+3,SUM(R27,R37,R46)," ")</f>
        <v>1</v>
      </c>
      <c r="S26" s="105">
        <f>IF(COLUMN()&lt;DATA!$O$1*3+3,SUM(S27,S37,S46)," ")</f>
        <v>8</v>
      </c>
      <c r="T26" s="105">
        <f>IF(COLUMN()&lt;DATA!$O$1*3+3,SUM(T27,T37,T46)," ")</f>
        <v>196</v>
      </c>
      <c r="U26" s="105">
        <f>IF(COLUMN()&lt;DATA!$O$1*3+3,SUM(U27,U37,U46)," ")</f>
        <v>4</v>
      </c>
      <c r="V26" s="105">
        <f>IF(COLUMN()&lt;DATA!$O$1*3+3,SUM(V27,V37,V46)," ")</f>
        <v>3</v>
      </c>
      <c r="W26" s="105">
        <f>IF(COLUMN()&lt;DATA!$O$1*3+3,SUM(W27,W37,W46)," ")</f>
        <v>264</v>
      </c>
      <c r="X26" s="105">
        <f>IF(COLUMN()&lt;DATA!$O$1*3+3,SUM(X27,X37,X46)," ")</f>
        <v>1</v>
      </c>
      <c r="Y26" s="105">
        <f>IF(COLUMN()&lt;DATA!$O$1*3+3,SUM(Y27,Y37,Y46)," ")</f>
        <v>6</v>
      </c>
      <c r="Z26" s="105">
        <f>IF(COLUMN()&lt;DATA!$O$1*3+3,SUM(Z27,Z37,Z46)," ")</f>
        <v>175</v>
      </c>
      <c r="AA26" s="105">
        <f>IF(COLUMN()&lt;DATA!$O$1*3+3,SUM(AA27,AA37,AA46)," ")</f>
        <v>0</v>
      </c>
      <c r="AB26" s="105">
        <f>IF(COLUMN()&lt;DATA!$O$1*3+3,SUM(AB27,AB37,AB46)," ")</f>
        <v>3</v>
      </c>
      <c r="AC26" s="105">
        <f>IF(COLUMN()&lt;DATA!$O$1*3+3,SUM(AC27,AC37,AC46)," ")</f>
        <v>112</v>
      </c>
      <c r="AD26" s="105">
        <f>IF(COLUMN()&lt;DATA!$O$1*3+3,SUM(AD27,AD37,AD46)," ")</f>
        <v>0</v>
      </c>
      <c r="AE26" s="105">
        <f>IF(COLUMN()&lt;DATA!$O$1*3+3,SUM(AE27,AE37,AE46)," ")</f>
        <v>2</v>
      </c>
      <c r="AF26" s="105">
        <f>IF(COLUMN()&lt;DATA!$O$1*3+3,SUM(AF27,AF37,AF46)," ")</f>
        <v>67</v>
      </c>
      <c r="AG26" s="105">
        <f>IF(COLUMN()&lt;DATA!$O$1*3+3,SUM(AG27,AG37,AG46)," ")</f>
        <v>0</v>
      </c>
      <c r="AH26" s="105">
        <f>IF(COLUMN()&lt;DATA!$O$1*3+3,SUM(AH27,AH37,AH46)," ")</f>
        <v>1</v>
      </c>
      <c r="AI26" s="105">
        <f>IF(COLUMN()&lt;DATA!$O$1*3+3,SUM(AI27,AI37,AI46)," ")</f>
        <v>116</v>
      </c>
      <c r="AJ26" s="105">
        <f>IF(COLUMN()&lt;DATA!$O$1*3+3,SUM(AJ27,AJ37,AJ46)," ")</f>
        <v>0</v>
      </c>
      <c r="AK26" s="105">
        <f>IF(COLUMN()&lt;DATA!$O$1*3+3,SUM(AK27,AK37,AK46)," ")</f>
        <v>0</v>
      </c>
      <c r="AL26" s="105">
        <f>IF(COLUMN()&lt;DATA!$O$1*3+3,SUM(AL27,AL37,AL46)," ")</f>
        <v>505</v>
      </c>
      <c r="AM26" s="105">
        <f>IF(COLUMN()&lt;DATA!$O$1*3+3,SUM(AM27,AM37,AM46)," ")</f>
        <v>0</v>
      </c>
      <c r="AN26" s="105">
        <f>IF(COLUMN()&lt;DATA!$O$1*3+3,SUM(AN27,AN37,AN46)," ")</f>
        <v>5</v>
      </c>
      <c r="AO26" s="105">
        <f>IF(COLUMN()&lt;DATA!$O$1*3+3,SUM(AO27,AO37,AO46)," ")</f>
        <v>138</v>
      </c>
      <c r="AP26" s="105">
        <f>IF(COLUMN()&lt;DATA!$O$1*3+3,SUM(AP27,AP37,AP46)," ")</f>
        <v>0</v>
      </c>
      <c r="AQ26" s="105">
        <f>IF(COLUMN()&lt;DATA!$O$1*3+3,SUM(AQ27,AQ37,AQ46)," ")</f>
        <v>3</v>
      </c>
      <c r="AR26" s="105">
        <f>IF(COLUMN()&lt;DATA!$O$1*3+3,SUM(AR27,AR37,AR46)," ")</f>
        <v>92</v>
      </c>
      <c r="AS26" s="105">
        <f>IF(COLUMN()&lt;DATA!$O$1*3+3,SUM(AS27,AS37,AS46)," ")</f>
        <v>1</v>
      </c>
      <c r="AT26" s="105">
        <f>IF(COLUMN()&lt;DATA!$O$1*3+3,SUM(AT27,AT37,AT46)," ")</f>
        <v>4</v>
      </c>
      <c r="AU26" s="105">
        <f>IF(COLUMN()&lt;DATA!$O$1*3+3,SUM(AU27,AU37,AU46)," ")</f>
        <v>46</v>
      </c>
      <c r="AV26" s="105">
        <f>IF(COLUMN()&lt;DATA!$O$1*3+3,SUM(AV27,AV37,AV46)," ")</f>
        <v>0</v>
      </c>
      <c r="AW26" s="105">
        <f>IF(COLUMN()&lt;DATA!$O$1*3+3,SUM(AW27,AW37,AW46)," ")</f>
        <v>1</v>
      </c>
      <c r="AX26" s="105">
        <f>IF(COLUMN()&lt;DATA!$O$1*3+3,SUM(AX27,AX37,AX46)," ")</f>
        <v>137</v>
      </c>
      <c r="AY26" s="105">
        <f>IF(COLUMN()&lt;DATA!$O$1*3+3,SUM(AY27,AY37,AY46)," ")</f>
        <v>2</v>
      </c>
      <c r="AZ26" s="105">
        <f>IF(COLUMN()&lt;DATA!$O$1*3+3,SUM(AZ27,AZ37,AZ46)," ")</f>
        <v>2</v>
      </c>
      <c r="BA26" s="105">
        <f>IF(COLUMN()&lt;DATA!$O$1*3+3,SUM(BA27,BA37,BA46)," ")</f>
        <v>210</v>
      </c>
      <c r="BB26" s="105">
        <f>IF(COLUMN()&lt;DATA!$O$1*3+3,SUM(BB27,BB37,BB46)," ")</f>
        <v>0</v>
      </c>
      <c r="BC26" s="105">
        <f>IF(COLUMN()&lt;DATA!$O$1*3+3,SUM(BC27,BC37,BC46)," ")</f>
        <v>3</v>
      </c>
      <c r="BD26" s="105">
        <f>IF(COLUMN()&lt;DATA!$O$1*3+3,SUM(BD27,BD37,BD46)," ")</f>
        <v>142</v>
      </c>
      <c r="BE26" s="105">
        <f>IF(COLUMN()&lt;DATA!$O$1*3+3,SUM(BE27,BE37,BE46)," ")</f>
        <v>0</v>
      </c>
      <c r="BF26" s="105">
        <f>IF(COLUMN()&lt;DATA!$O$1*3+3,SUM(BF27,BF37,BF46)," ")</f>
        <v>7</v>
      </c>
      <c r="BG26" s="105">
        <f>IF(COLUMN()&lt;DATA!$O$1*3+3,SUM(BG27,BG37,BG46)," ")</f>
        <v>899</v>
      </c>
      <c r="BH26" s="105">
        <f>IF(COLUMN()&lt;DATA!$O$1*3+3,SUM(BH27,BH37,BH46)," ")</f>
        <v>0</v>
      </c>
      <c r="BI26" s="105">
        <f>IF(COLUMN()&lt;DATA!$O$1*3+3,SUM(BI27,BI37,BI46)," ")</f>
        <v>13</v>
      </c>
      <c r="BJ26" s="105">
        <f>IF(COLUMN()&lt;DATA!$O$1*3+3,SUM(BJ27,BJ37,BJ46)," ")</f>
        <v>17</v>
      </c>
      <c r="BK26" s="105">
        <f>IF(COLUMN()&lt;DATA!$O$1*3+3,SUM(BK27,BK37,BK46)," ")</f>
        <v>0</v>
      </c>
      <c r="BL26" s="105">
        <f>IF(COLUMN()&lt;DATA!$O$1*3+3,SUM(BL27,BL37,BL46)," ")</f>
        <v>0</v>
      </c>
      <c r="BM26" s="105">
        <f>IF(COLUMN()&lt;DATA!$O$1*3+3,SUM(BM27,BM37,BM46)," ")</f>
        <v>0</v>
      </c>
      <c r="BN26" s="105">
        <f>IF(COLUMN()&lt;DATA!$O$1*3+3,SUM(BN27,BN37,BN46)," ")</f>
        <v>0</v>
      </c>
      <c r="BO26" s="105">
        <f>IF(COLUMN()&lt;DATA!$O$1*3+3,SUM(BO27,BO37,BO46)," ")</f>
        <v>0</v>
      </c>
      <c r="BP26" s="105">
        <f>IF(COLUMN()&lt;DATA!$O$1*3+3,SUM(BP27,BP37,BP46)," ")</f>
        <v>1</v>
      </c>
      <c r="BQ26" s="105">
        <f>IF(COLUMN()&lt;DATA!$O$1*3+3,SUM(BQ27,BQ37,BQ46)," ")</f>
        <v>0</v>
      </c>
      <c r="BR26" s="105">
        <f>IF(COLUMN()&lt;DATA!$O$1*3+3,SUM(BR27,BR37,BR46)," ")</f>
        <v>0</v>
      </c>
      <c r="BS26" s="105">
        <f>IF(COLUMN()&lt;DATA!$O$1*3+3,SUM(BS27,BS37,BS46)," ")</f>
        <v>56</v>
      </c>
      <c r="BT26" s="105">
        <f>IF(COLUMN()&lt;DATA!$O$1*3+3,SUM(BT27,BT37,BT46)," ")</f>
        <v>0</v>
      </c>
      <c r="BU26" s="105">
        <f>IF(COLUMN()&lt;DATA!$O$1*3+3,SUM(BU27,BU37,BU46)," ")</f>
        <v>0</v>
      </c>
      <c r="BV26" s="105">
        <f>IF(COLUMN()&lt;DATA!$O$1*3+3,SUM(BV27,BV37,BV46)," ")</f>
        <v>27</v>
      </c>
      <c r="BW26" s="105">
        <f>IF(COLUMN()&lt;DATA!$O$1*3+3,SUM(BW27,BW37,BW46)," ")</f>
        <v>0</v>
      </c>
      <c r="BX26" s="105">
        <f>IF(COLUMN()&lt;DATA!$O$1*3+3,SUM(BX27,BX37,BX46)," ")</f>
        <v>0</v>
      </c>
      <c r="BY26" s="105">
        <f>IF(COLUMN()&lt;DATA!$O$1*3+3,SUM(BY27,BY37,BY46)," ")</f>
        <v>35</v>
      </c>
      <c r="BZ26" s="105">
        <f>IF(COLUMN()&lt;DATA!$O$1*3+3,SUM(BZ27,BZ37,BZ46)," ")</f>
        <v>0</v>
      </c>
      <c r="CA26" s="105">
        <f>IF(COLUMN()&lt;DATA!$O$1*3+3,SUM(CA27,CA37,CA46)," ")</f>
        <v>1</v>
      </c>
      <c r="CB26" s="105">
        <f>IF(COLUMN()&lt;DATA!$O$1*3+3,SUM(CB27,CB37,CB46)," ")</f>
        <v>0</v>
      </c>
      <c r="CC26" s="105">
        <f>IF(COLUMN()&lt;DATA!$O$1*3+3,SUM(CC27,CC37,CC46)," ")</f>
        <v>0</v>
      </c>
      <c r="CD26" s="105">
        <f>IF(COLUMN()&lt;DATA!$O$1*3+3,SUM(CD27,CD37,CD46)," ")</f>
        <v>0</v>
      </c>
      <c r="CE26" s="105">
        <f>IF(COLUMN()&lt;DATA!$O$1*3+3,SUM(CE27,CE37,CE46)," ")</f>
        <v>0</v>
      </c>
      <c r="CF26" s="105">
        <f>IF(COLUMN()&lt;DATA!$O$1*3+3,SUM(CF27,CF37,CF46)," ")</f>
        <v>0</v>
      </c>
      <c r="CG26" s="105">
        <f>IF(COLUMN()&lt;DATA!$O$1*3+3,SUM(CG27,CG37,CG46)," ")</f>
        <v>0</v>
      </c>
      <c r="CH26" s="105">
        <f>IF(COLUMN()&lt;DATA!$O$1*3+3,SUM(CH27,CH37,CH46)," ")</f>
        <v>2</v>
      </c>
      <c r="CI26" s="105">
        <f>IF(COLUMN()&lt;DATA!$O$1*3+3,SUM(CI27,CI37,CI46)," ")</f>
        <v>0</v>
      </c>
      <c r="CJ26" s="105">
        <f>IF(COLUMN()&lt;DATA!$O$1*3+3,SUM(CJ27,CJ37,CJ46)," ")</f>
        <v>1</v>
      </c>
      <c r="CK26" s="105">
        <f>IF(COLUMN()&lt;DATA!$O$1*3+3,SUM(CK27,CK37,CK46)," ")</f>
        <v>9</v>
      </c>
      <c r="CL26" s="105">
        <f>IF(COLUMN()&lt;DATA!$O$1*3+3,SUM(CL27,CL37,CL46)," ")</f>
        <v>0</v>
      </c>
      <c r="CM26" s="105">
        <f>IF(COLUMN()&lt;DATA!$O$1*3+3,SUM(CM27,CM37,CM46)," ")</f>
        <v>0</v>
      </c>
      <c r="CN26" s="105">
        <f>IF(COLUMN()&lt;DATA!$O$1*3+3,SUM(CN27,CN37,CN46)," ")</f>
        <v>148</v>
      </c>
      <c r="CO26" s="105">
        <f>IF(COLUMN()&lt;DATA!$O$1*3+3,SUM(CO27,CO37,CO46)," ")</f>
        <v>0</v>
      </c>
      <c r="CP26" s="105">
        <f>IF(COLUMN()&lt;DATA!$O$1*3+3,SUM(CP27,CP37,CP46)," ")</f>
        <v>0</v>
      </c>
      <c r="CQ26" s="105">
        <f>IF(COLUMN()&lt;DATA!$O$1*3+3,SUM(CQ27,CQ37,CQ46)," ")</f>
        <v>8</v>
      </c>
      <c r="CR26" s="105">
        <f>IF(COLUMN()&lt;DATA!$O$1*3+3,SUM(CR27,CR37,CR46)," ")</f>
        <v>0</v>
      </c>
      <c r="CS26" s="105">
        <f>IF(COLUMN()&lt;DATA!$O$1*3+3,SUM(CS27,CS37,CS46)," ")</f>
        <v>2</v>
      </c>
      <c r="CT26" s="105">
        <f>IF(COLUMN()&lt;DATA!$O$1*3+3,SUM(CT27,CT37,CT46)," ")</f>
        <v>5</v>
      </c>
      <c r="CU26" s="105">
        <f>IF(COLUMN()&lt;DATA!$O$1*3+3,SUM(CU27,CU37,CU46)," ")</f>
        <v>0</v>
      </c>
      <c r="CV26" s="105">
        <f>IF(COLUMN()&lt;DATA!$O$1*3+3,SUM(CV27,CV37,CV46)," ")</f>
        <v>0</v>
      </c>
      <c r="CW26" s="105">
        <f>IF(COLUMN()&lt;DATA!$O$1*3+3,SUM(CW27,CW37,CW46)," ")</f>
        <v>0</v>
      </c>
      <c r="CX26" s="105">
        <f>IF(COLUMN()&lt;DATA!$O$1*3+3,SUM(CX27,CX37,CX46)," ")</f>
        <v>0</v>
      </c>
      <c r="CY26" s="105">
        <f>IF(COLUMN()&lt;DATA!$O$1*3+3,SUM(CY27,CY37,CY46)," ")</f>
        <v>0</v>
      </c>
      <c r="CZ26" s="105">
        <f>IF(COLUMN()&lt;DATA!$O$1*3+3,SUM(CZ27,CZ37,CZ46)," ")</f>
        <v>1</v>
      </c>
      <c r="DA26" s="105">
        <f>IF(COLUMN()&lt;DATA!$O$1*3+3,SUM(DA27,DA37,DA46)," ")</f>
        <v>0</v>
      </c>
      <c r="DB26" s="105">
        <f>IF(COLUMN()&lt;DATA!$O$1*3+3,SUM(DB27,DB37,DB46)," ")</f>
        <v>0</v>
      </c>
      <c r="DC26" s="105">
        <f>IF(COLUMN()&lt;DATA!$O$1*3+3,SUM(DC27,DC37,DC46)," ")</f>
        <v>0</v>
      </c>
      <c r="DD26" s="105">
        <f>IF(COLUMN()&lt;DATA!$O$1*3+3,SUM(DD27,DD37,DD46)," ")</f>
        <v>0</v>
      </c>
      <c r="DE26" s="105">
        <f>IF(COLUMN()&lt;DATA!$O$1*3+3,SUM(DE27,DE37,DE46)," ")</f>
        <v>0</v>
      </c>
      <c r="DF26" s="105">
        <f>IF(COLUMN()&lt;DATA!$O$1*3+3,SUM(DF27,DF37,DF46)," ")</f>
        <v>7</v>
      </c>
      <c r="DG26" s="105">
        <f>IF(COLUMN()&lt;DATA!$O$1*3+3,SUM(DG27,DG37,DG46)," ")</f>
        <v>0</v>
      </c>
      <c r="DH26" s="105">
        <f>IF(COLUMN()&lt;DATA!$O$1*3+3,SUM(DH27,DH37,DH46)," ")</f>
        <v>0</v>
      </c>
      <c r="DI26" s="105">
        <f>IF(COLUMN()&lt;DATA!$O$1*3+3,SUM(DI27,DI37,DI46)," ")</f>
        <v>0</v>
      </c>
      <c r="DJ26" s="105">
        <f>IF(COLUMN()&lt;DATA!$O$1*3+3,SUM(DJ27,DJ37,DJ46)," ")</f>
        <v>0</v>
      </c>
      <c r="DK26" s="105">
        <f>IF(COLUMN()&lt;DATA!$O$1*3+3,SUM(DK27,DK37,DK46)," ")</f>
        <v>0</v>
      </c>
      <c r="DL26" s="105">
        <f>IF(COLUMN()&lt;DATA!$O$1*3+3,SUM(DL27,DL37,DL46)," ")</f>
        <v>0</v>
      </c>
      <c r="DM26" s="105">
        <f>IF(COLUMN()&lt;DATA!$O$1*3+3,SUM(DM27,DM37,DM46)," ")</f>
        <v>0</v>
      </c>
      <c r="DN26" s="105">
        <f>IF(COLUMN()&lt;DATA!$O$1*3+3,SUM(DN27,DN37,DN46)," ")</f>
        <v>0</v>
      </c>
      <c r="DO26" s="105">
        <f>IF(COLUMN()&lt;DATA!$O$1*3+3,SUM(DO27,DO37,DO46)," ")</f>
        <v>0</v>
      </c>
      <c r="DP26" s="105">
        <f>IF(COLUMN()&lt;DATA!$O$1*3+3,SUM(DP27,DP37,DP46)," ")</f>
        <v>0</v>
      </c>
      <c r="DQ26" s="105">
        <f>IF(COLUMN()&lt;DATA!$O$1*3+3,SUM(DQ27,DQ37,DQ46)," ")</f>
        <v>0</v>
      </c>
      <c r="DR26" s="105">
        <f>IF(COLUMN()&lt;DATA!$O$1*3+3,SUM(DR27,DR37,DR46)," ")</f>
        <v>0</v>
      </c>
      <c r="DS26" s="105">
        <f>IF(COLUMN()&lt;DATA!$O$1*3+3,SUM(DS27,DS37,DS46)," ")</f>
        <v>0</v>
      </c>
      <c r="DT26" s="105">
        <f>IF(COLUMN()&lt;DATA!$O$1*3+3,SUM(DT27,DT37,DT46)," ")</f>
        <v>0</v>
      </c>
      <c r="DU26" s="105">
        <f>IF(COLUMN()&lt;DATA!$O$1*3+3,SUM(DU27,DU37,DU46)," ")</f>
        <v>4</v>
      </c>
      <c r="DV26" s="105">
        <f>IF(COLUMN()&lt;DATA!$O$1*3+3,SUM(DV27,DV37,DV46)," ")</f>
        <v>0</v>
      </c>
      <c r="DW26" s="105">
        <f>IF(COLUMN()&lt;DATA!$O$1*3+3,SUM(DW27,DW37,DW46)," ")</f>
        <v>0</v>
      </c>
      <c r="DX26" s="105">
        <f>IF(COLUMN()&lt;DATA!$O$1*3+3,SUM(DX27,DX37,DX46)," ")</f>
        <v>7683</v>
      </c>
      <c r="DY26" s="38" t="str">
        <f>IF(COLUMN()&lt;DATA!$O$1*3+3,SUM(DY27,DY37,DY46)," ")</f>
        <v xml:space="preserve"> </v>
      </c>
      <c r="DZ26" s="38" t="str">
        <f>IF(COLUMN()&lt;DATA!$O$1*3+3,SUM(DZ27,DZ37,DZ46)," ")</f>
        <v xml:space="preserve"> </v>
      </c>
      <c r="EA26" s="38" t="str">
        <f>IF(COLUMN()&lt;DATA!$O$1*3+3,SUM(EA27,EA37,EA46)," ")</f>
        <v xml:space="preserve"> </v>
      </c>
      <c r="EB26" s="38" t="str">
        <f>IF(COLUMN()&lt;DATA!$O$1*3+3,SUM(EB27,EB37,EB46)," ")</f>
        <v xml:space="preserve"> </v>
      </c>
      <c r="EC26" s="38" t="str">
        <f>IF(COLUMN()&lt;DATA!$O$1*3+3,SUM(EC27,EC37,EC46)," ")</f>
        <v xml:space="preserve"> </v>
      </c>
      <c r="ED26" s="38" t="str">
        <f>IF(COLUMN()&lt;DATA!$O$1*3+3,SUM(ED27,ED37,ED46)," ")</f>
        <v xml:space="preserve"> </v>
      </c>
      <c r="EE26" s="38" t="str">
        <f>IF(COLUMN()&lt;DATA!$O$1*3+3,SUM(EE27,EE37,EE46)," ")</f>
        <v xml:space="preserve"> </v>
      </c>
      <c r="EF26" s="38" t="str">
        <f>IF(COLUMN()&lt;DATA!$O$1*3+3,SUM(EF27,EF37,EF46)," ")</f>
        <v xml:space="preserve"> </v>
      </c>
      <c r="EG26" s="38" t="str">
        <f>IF(COLUMN()&lt;DATA!$O$1*3+3,SUM(EG27,EG37,EG46)," ")</f>
        <v xml:space="preserve"> </v>
      </c>
      <c r="EH26" s="38" t="str">
        <f>IF(COLUMN()&lt;DATA!$O$1*3+3,SUM(EH27,EH37,EH46)," ")</f>
        <v xml:space="preserve"> </v>
      </c>
      <c r="EI26" s="38" t="str">
        <f>IF(COLUMN()&lt;DATA!$O$1*3+3,SUM(EI27,EI37,EI46)," ")</f>
        <v xml:space="preserve"> </v>
      </c>
      <c r="EJ26" s="38" t="str">
        <f>IF(COLUMN()&lt;DATA!$O$1*3+3,SUM(EJ27,EJ37,EJ46)," ")</f>
        <v xml:space="preserve"> </v>
      </c>
      <c r="EK26" s="38" t="str">
        <f>IF(COLUMN()&lt;DATA!$O$1*3+3,SUM(EK27,EK37,EK46)," ")</f>
        <v xml:space="preserve"> </v>
      </c>
      <c r="EL26" s="38" t="str">
        <f>IF(COLUMN()&lt;DATA!$O$1*3+3,SUM(EL27,EL37,EL46)," ")</f>
        <v xml:space="preserve"> </v>
      </c>
      <c r="EM26" s="38" t="str">
        <f>IF(COLUMN()&lt;DATA!$O$1*3+3,SUM(EM27,EM37,EM46)," ")</f>
        <v xml:space="preserve"> </v>
      </c>
      <c r="EN26" s="38" t="str">
        <f>IF(COLUMN()&lt;DATA!$O$1*3+3,SUM(EN27,EN37,EN46)," ")</f>
        <v xml:space="preserve"> </v>
      </c>
      <c r="EO26" s="38" t="str">
        <f>IF(COLUMN()&lt;DATA!$O$1*3+3,SUM(EO27,EO37,EO46)," ")</f>
        <v xml:space="preserve"> </v>
      </c>
      <c r="EP26" s="38" t="str">
        <f>IF(COLUMN()&lt;DATA!$O$1*3+3,SUM(EP27,EP37,EP46)," ")</f>
        <v xml:space="preserve"> </v>
      </c>
      <c r="EQ26" s="38" t="str">
        <f>IF(COLUMN()&lt;DATA!$O$1*3+3,SUM(EQ27,EQ37,EQ46)," ")</f>
        <v xml:space="preserve"> </v>
      </c>
      <c r="ER26" s="38" t="str">
        <f>IF(COLUMN()&lt;DATA!$O$1*3+3,SUM(ER27,ER37,ER46)," ")</f>
        <v xml:space="preserve"> </v>
      </c>
      <c r="ES26" s="38" t="str">
        <f>IF(COLUMN()&lt;DATA!$O$1*3+3,SUM(ES27,ES37,ES46)," ")</f>
        <v xml:space="preserve"> </v>
      </c>
      <c r="ET26" s="38" t="str">
        <f>IF(COLUMN()&lt;DATA!$O$1*3+3,SUM(ET27,ET37,ET46)," ")</f>
        <v xml:space="preserve"> </v>
      </c>
      <c r="EU26" s="38" t="str">
        <f>IF(COLUMN()&lt;DATA!$O$1*3+3,SUM(EU27,EU37,EU46)," ")</f>
        <v xml:space="preserve"> </v>
      </c>
      <c r="EV26" s="38" t="str">
        <f>IF(COLUMN()&lt;DATA!$O$1*3+3,SUM(EV27,EV37,EV46)," ")</f>
        <v xml:space="preserve"> </v>
      </c>
      <c r="EW26" s="38" t="str">
        <f>IF(COLUMN()&lt;DATA!$O$1*3+3,SUM(EW27,EW37,EW46)," ")</f>
        <v xml:space="preserve"> </v>
      </c>
      <c r="EX26" s="38" t="str">
        <f>IF(COLUMN()&lt;DATA!$O$1*3+3,SUM(EX27,EX37,EX46)," ")</f>
        <v xml:space="preserve"> </v>
      </c>
      <c r="EY26" s="38" t="str">
        <f>IF(COLUMN()&lt;DATA!$O$1*3+3,SUM(EY27,EY37,EY46)," ")</f>
        <v xml:space="preserve"> </v>
      </c>
      <c r="EZ26" s="38" t="str">
        <f>IF(COLUMN()&lt;DATA!$O$1*3+3,SUM(EZ27,EZ37,EZ46)," ")</f>
        <v xml:space="preserve"> </v>
      </c>
      <c r="FA26" s="38" t="str">
        <f>IF(COLUMN()&lt;DATA!$O$1*3+3,SUM(FA27,FA37,FA46)," ")</f>
        <v xml:space="preserve"> </v>
      </c>
      <c r="FB26" s="38" t="str">
        <f>IF(COLUMN()&lt;DATA!$O$1*3+3,SUM(FB27,FB37,FB46)," ")</f>
        <v xml:space="preserve"> </v>
      </c>
      <c r="FC26" s="38" t="str">
        <f>IF(COLUMN()&lt;DATA!$O$1*3+3,SUM(FC27,FC37,FC46)," ")</f>
        <v xml:space="preserve"> </v>
      </c>
      <c r="FD26" s="38" t="str">
        <f>IF(COLUMN()&lt;DATA!$O$1*3+3,SUM(FD27,FD37,FD46)," ")</f>
        <v xml:space="preserve"> </v>
      </c>
      <c r="FE26" s="38" t="str">
        <f>IF(COLUMN()&lt;DATA!$O$1*3+3,SUM(FE27,FE37,FE46)," ")</f>
        <v xml:space="preserve"> </v>
      </c>
      <c r="FF26" s="38" t="str">
        <f>IF(COLUMN()&lt;DATA!$O$1*3+3,SUM(FF27,FF37,FF46)," ")</f>
        <v xml:space="preserve"> </v>
      </c>
      <c r="FG26" s="38" t="str">
        <f>IF(COLUMN()&lt;DATA!$O$1*3+3,SUM(FG27,FG37,FG46)," ")</f>
        <v xml:space="preserve"> </v>
      </c>
      <c r="FH26" s="38" t="str">
        <f>IF(COLUMN()&lt;DATA!$O$1*3+3,SUM(FH27,FH37,FH46)," ")</f>
        <v xml:space="preserve"> </v>
      </c>
      <c r="FI26" s="38" t="str">
        <f>IF(COLUMN()&lt;DATA!$O$1*3+3,SUM(FI27,FI37,FI46)," ")</f>
        <v xml:space="preserve"> </v>
      </c>
      <c r="FJ26" s="38" t="str">
        <f>IF(COLUMN()&lt;DATA!$O$1*3+3,SUM(FJ27,FJ37,FJ46)," ")</f>
        <v xml:space="preserve"> </v>
      </c>
      <c r="FK26" s="38" t="str">
        <f>IF(COLUMN()&lt;DATA!$O$1*3+3,SUM(FK27,FK37,FK46)," ")</f>
        <v xml:space="preserve"> </v>
      </c>
      <c r="FL26" s="38" t="str">
        <f>IF(COLUMN()&lt;DATA!$O$1*3+3,SUM(FL27,FL37,FL46)," ")</f>
        <v xml:space="preserve"> </v>
      </c>
      <c r="FM26" s="38" t="str">
        <f>IF(COLUMN()&lt;DATA!$O$1*3+3,SUM(FM27,FM37,FM46)," ")</f>
        <v xml:space="preserve"> </v>
      </c>
      <c r="FN26" s="38" t="str">
        <f>IF(COLUMN()&lt;DATA!$O$1*3+3,SUM(FN27,FN37,FN46)," ")</f>
        <v xml:space="preserve"> </v>
      </c>
      <c r="FO26" s="38" t="str">
        <f>IF(COLUMN()&lt;DATA!$O$1*3+3,SUM(FO27,FO37,FO46)," ")</f>
        <v xml:space="preserve"> </v>
      </c>
      <c r="FP26" s="38" t="str">
        <f>IF(COLUMN()&lt;DATA!$O$1*3+3,SUM(FP27,FP37,FP46)," ")</f>
        <v xml:space="preserve"> </v>
      </c>
      <c r="FQ26" s="38" t="str">
        <f>IF(COLUMN()&lt;DATA!$O$1*3+3,SUM(FQ27,FQ37,FQ46)," ")</f>
        <v xml:space="preserve"> </v>
      </c>
      <c r="FR26" s="38" t="str">
        <f>IF(COLUMN()&lt;DATA!$O$1*3+3,SUM(FR27,FR37,FR46)," ")</f>
        <v xml:space="preserve"> </v>
      </c>
      <c r="FS26" s="38" t="str">
        <f>IF(COLUMN()&lt;DATA!$O$1*3+3,SUM(FS27,FS37,FS46)," ")</f>
        <v xml:space="preserve"> </v>
      </c>
      <c r="FT26" s="38" t="str">
        <f>IF(COLUMN()&lt;DATA!$O$1*3+3,SUM(FT27,FT37,FT46)," ")</f>
        <v xml:space="preserve"> </v>
      </c>
      <c r="FU26" s="38" t="str">
        <f>IF(COLUMN()&lt;DATA!$O$1*3+3,SUM(FU27,FU37,FU46)," ")</f>
        <v xml:space="preserve"> </v>
      </c>
      <c r="FV26" s="38" t="str">
        <f>IF(COLUMN()&lt;DATA!$O$1*3+3,SUM(FV27,FV37,FV46)," ")</f>
        <v xml:space="preserve"> </v>
      </c>
      <c r="FW26" s="38" t="str">
        <f>IF(COLUMN()&lt;DATA!$O$1*3+3,SUM(FW27,FW37,FW46)," ")</f>
        <v xml:space="preserve"> </v>
      </c>
      <c r="FX26" s="38" t="str">
        <f>IF(COLUMN()&lt;DATA!$O$1*3+3,SUM(FX27,FX37,FX46)," ")</f>
        <v xml:space="preserve"> </v>
      </c>
      <c r="FY26" s="38" t="str">
        <f>IF(COLUMN()&lt;DATA!$O$1*3+3,SUM(FY27,FY37,FY46)," ")</f>
        <v xml:space="preserve"> </v>
      </c>
      <c r="FZ26" s="38" t="str">
        <f>IF(COLUMN()&lt;DATA!$O$1*3+3,SUM(FZ27,FZ37,FZ46)," ")</f>
        <v xml:space="preserve"> </v>
      </c>
      <c r="GA26" s="38" t="str">
        <f>IF(COLUMN()&lt;DATA!$O$1*3+3,SUM(GA27,GA37,GA46)," ")</f>
        <v xml:space="preserve"> </v>
      </c>
      <c r="GB26" s="38" t="str">
        <f>IF(COLUMN()&lt;DATA!$O$1*3+3,SUM(GB27,GB37,GB46)," ")</f>
        <v xml:space="preserve"> </v>
      </c>
      <c r="GC26" s="38" t="str">
        <f>IF(COLUMN()&lt;DATA!$O$1*3+3,SUM(GC27,GC37,GC46)," ")</f>
        <v xml:space="preserve"> </v>
      </c>
      <c r="GD26" s="38" t="str">
        <f>IF(COLUMN()&lt;DATA!$O$1*3+3,SUM(GD27,GD37,GD46)," ")</f>
        <v xml:space="preserve"> </v>
      </c>
      <c r="GE26" s="38" t="str">
        <f>IF(COLUMN()&lt;DATA!$O$1*3+3,SUM(GE27,GE37,GE46)," ")</f>
        <v xml:space="preserve"> </v>
      </c>
      <c r="GF26" s="38" t="str">
        <f>IF(COLUMN()&lt;DATA!$O$1*3+3,SUM(GF27,GF37,GF46)," ")</f>
        <v xml:space="preserve"> </v>
      </c>
      <c r="GG26" s="5" t="str">
        <f>IF(COLUMN()&lt;DATA!$O$1*3+3,SUM(GG27,GG37,GG46)," ")</f>
        <v xml:space="preserve"> </v>
      </c>
      <c r="GH26" s="5" t="str">
        <f>IF(COLUMN()&lt;DATA!$O$1*3+3,SUM(GH27,GH37,GH46)," ")</f>
        <v xml:space="preserve"> </v>
      </c>
      <c r="GI26" s="5" t="str">
        <f>IF(COLUMN()&lt;DATA!$O$1*3+3,SUM(GI27,GI37,GI46)," ")</f>
        <v xml:space="preserve"> </v>
      </c>
      <c r="GJ26" s="5" t="str">
        <f>IF(COLUMN()&lt;DATA!$O$1*3+3,SUM(GJ27,GJ37,GJ46)," ")</f>
        <v xml:space="preserve"> </v>
      </c>
      <c r="GK26" s="5" t="str">
        <f>IF(COLUMN()&lt;DATA!$O$1*3+3,SUM(GK27,GK37,GK46)," ")</f>
        <v xml:space="preserve"> </v>
      </c>
      <c r="GL26" s="5" t="str">
        <f>IF(COLUMN()&lt;DATA!$O$1*3+3,SUM(GL27,GL37,GL46)," ")</f>
        <v xml:space="preserve"> </v>
      </c>
      <c r="GM26" s="5" t="str">
        <f>IF(COLUMN()&lt;DATA!$O$1*3+3,SUM(GM27,GM37,GM46)," ")</f>
        <v xml:space="preserve"> </v>
      </c>
      <c r="GN26" s="5" t="str">
        <f>IF(COLUMN()&lt;DATA!$O$1*3+3,SUM(GN27,GN37,GN46)," ")</f>
        <v xml:space="preserve"> </v>
      </c>
      <c r="GO26" s="5" t="str">
        <f>IF(COLUMN()&lt;DATA!$O$1*3+3,SUM(GO27,GO37,GO46)," ")</f>
        <v xml:space="preserve"> </v>
      </c>
      <c r="GP26" s="5" t="str">
        <f>IF(COLUMN()&lt;DATA!$O$1*3+3,SUM(GP27,GP37,GP46)," ")</f>
        <v xml:space="preserve"> </v>
      </c>
      <c r="GQ26" s="5" t="str">
        <f>IF(COLUMN()&lt;DATA!$O$1*3+3,SUM(GQ27,GQ37,GQ46)," ")</f>
        <v xml:space="preserve"> </v>
      </c>
      <c r="GR26" s="5" t="str">
        <f>IF(COLUMN()&lt;DATA!$O$1*3+3,SUM(GR27,GR37,GR46)," ")</f>
        <v xml:space="preserve"> </v>
      </c>
      <c r="GS26" s="5" t="str">
        <f>IF(COLUMN()&lt;DATA!$O$1*3+3,SUM(GS27,GS37,GS46)," ")</f>
        <v xml:space="preserve"> </v>
      </c>
      <c r="GT26" s="5" t="str">
        <f>IF(COLUMN()&lt;DATA!$O$1*3+3,SUM(GT27,GT37,GT46)," ")</f>
        <v xml:space="preserve"> </v>
      </c>
      <c r="GU26" s="5" t="str">
        <f>IF(COLUMN()&lt;DATA!$O$1*3+3,SUM(GU27,GU37,GU46)," ")</f>
        <v xml:space="preserve"> </v>
      </c>
      <c r="GV26" s="5" t="str">
        <f>IF(COLUMN()&lt;DATA!$O$1*3+3,SUM(GV27,GV37,GV46)," ")</f>
        <v xml:space="preserve"> </v>
      </c>
      <c r="GW26" s="5" t="str">
        <f>IF(COLUMN()&lt;DATA!$O$1*3+3,SUM(GW27,GW37,GW46)," ")</f>
        <v xml:space="preserve"> </v>
      </c>
      <c r="GX26" s="5" t="str">
        <f>IF(COLUMN()&lt;DATA!$O$1*3+3,SUM(GX27,GX37,GX46)," ")</f>
        <v xml:space="preserve"> </v>
      </c>
      <c r="GY26" s="5" t="str">
        <f>IF(COLUMN()&lt;DATA!$O$1*3+3,SUM(GY27,GY37,GY46)," ")</f>
        <v xml:space="preserve"> </v>
      </c>
      <c r="GZ26" s="5" t="str">
        <f>IF(COLUMN()&lt;DATA!$O$1*3+3,SUM(GZ27,GZ37,GZ46)," ")</f>
        <v xml:space="preserve"> </v>
      </c>
      <c r="HA26" s="5" t="str">
        <f>IF(COLUMN()&lt;DATA!$O$1*3+3,SUM(HA27,HA37,HA46)," ")</f>
        <v xml:space="preserve"> </v>
      </c>
      <c r="HB26" s="5" t="str">
        <f>IF(COLUMN()&lt;DATA!$O$1*3+3,SUM(HB27,HB37,HB46)," ")</f>
        <v xml:space="preserve"> </v>
      </c>
      <c r="HC26" s="5" t="str">
        <f>IF(COLUMN()&lt;DATA!$O$1*3+3,SUM(HC27,HC37,HC46)," ")</f>
        <v xml:space="preserve"> </v>
      </c>
      <c r="HD26" s="5" t="str">
        <f>IF(COLUMN()&lt;DATA!$O$1*3+3,SUM(HD27,HD37,HD46)," ")</f>
        <v xml:space="preserve"> </v>
      </c>
      <c r="HE26" s="5" t="str">
        <f>IF(COLUMN()&lt;DATA!$O$1*3+3,SUM(HE27,HE37,HE46)," ")</f>
        <v xml:space="preserve"> </v>
      </c>
      <c r="HF26" s="5" t="str">
        <f>IF(COLUMN()&lt;DATA!$O$1*3+3,SUM(HF27,HF37,HF46)," ")</f>
        <v xml:space="preserve"> </v>
      </c>
      <c r="HG26" s="5" t="str">
        <f>IF(COLUMN()&lt;DATA!$O$1*3+3,SUM(HG27,HG37,HG46)," ")</f>
        <v xml:space="preserve"> </v>
      </c>
      <c r="HH26" s="5" t="str">
        <f>IF(COLUMN()&lt;DATA!$O$1*3+3,SUM(HH27,HH37,HH46)," ")</f>
        <v xml:space="preserve"> </v>
      </c>
      <c r="HI26" s="5" t="str">
        <f>IF(COLUMN()&lt;DATA!$O$1*3+3,SUM(HI27,HI37,HI46)," ")</f>
        <v xml:space="preserve"> </v>
      </c>
      <c r="HJ26" s="5" t="str">
        <f>IF(COLUMN()&lt;DATA!$O$1*3+3,SUM(HJ27,HJ37,HJ46)," ")</f>
        <v xml:space="preserve"> </v>
      </c>
      <c r="HK26" s="5" t="str">
        <f>IF(COLUMN()&lt;DATA!$O$1*3+3,SUM(HK27,HK37,HK46)," ")</f>
        <v xml:space="preserve"> </v>
      </c>
      <c r="HL26" s="5" t="str">
        <f>IF(COLUMN()&lt;DATA!$O$1*3+3,SUM(HL27,HL37,HL46)," ")</f>
        <v xml:space="preserve"> </v>
      </c>
      <c r="HM26" s="5" t="str">
        <f>IF(COLUMN()&lt;DATA!$O$1*3+3,SUM(HM27,HM37,HM46)," ")</f>
        <v xml:space="preserve"> </v>
      </c>
      <c r="HN26" s="5" t="str">
        <f>IF(COLUMN()&lt;DATA!$O$1*3+3,SUM(HN27,HN37,HN46)," ")</f>
        <v xml:space="preserve"> </v>
      </c>
      <c r="HO26" s="5" t="str">
        <f>IF(COLUMN()&lt;DATA!$O$1*3+3,SUM(HO27,HO37,HO46)," ")</f>
        <v xml:space="preserve"> </v>
      </c>
      <c r="HP26" s="5" t="str">
        <f>IF(COLUMN()&lt;DATA!$O$1*3+3,SUM(HP27,HP37,HP46)," ")</f>
        <v xml:space="preserve"> </v>
      </c>
      <c r="HQ26" s="5" t="str">
        <f>IF(COLUMN()&lt;DATA!$O$1*3+3,SUM(HQ27,HQ37,HQ46)," ")</f>
        <v xml:space="preserve"> </v>
      </c>
      <c r="HR26" s="5" t="str">
        <f>IF(COLUMN()&lt;DATA!$O$1*3+3,SUM(HR27,HR37,HR46)," ")</f>
        <v xml:space="preserve"> </v>
      </c>
      <c r="HS26" s="5" t="str">
        <f>IF(COLUMN()&lt;DATA!$O$1*3+3,SUM(HS27,HS37,HS46)," ")</f>
        <v xml:space="preserve"> </v>
      </c>
      <c r="HT26" s="5" t="str">
        <f>IF(COLUMN()&lt;DATA!$O$1*3+3,SUM(HT27,HT37,HT46)," ")</f>
        <v xml:space="preserve"> </v>
      </c>
      <c r="HU26" s="5" t="str">
        <f>IF(COLUMN()&lt;DATA!$O$1*3+3,SUM(HU27,HU37,HU46)," ")</f>
        <v xml:space="preserve"> </v>
      </c>
      <c r="HV26" s="5" t="str">
        <f>IF(COLUMN()&lt;DATA!$O$1*3+3,SUM(HV27,HV37,HV46)," ")</f>
        <v xml:space="preserve"> </v>
      </c>
      <c r="HW26" s="5" t="str">
        <f>IF(COLUMN()&lt;DATA!$O$1*3+3,SUM(HW27,HW37,HW46)," ")</f>
        <v xml:space="preserve"> </v>
      </c>
      <c r="HX26" s="5" t="str">
        <f>IF(COLUMN()&lt;DATA!$O$1*3+3,SUM(HX27,HX37,HX46)," ")</f>
        <v xml:space="preserve"> </v>
      </c>
      <c r="HY26" s="5" t="str">
        <f>IF(COLUMN()&lt;DATA!$O$1*3+3,SUM(HY27,HY37,HY46)," ")</f>
        <v xml:space="preserve"> </v>
      </c>
      <c r="HZ26" s="5" t="str">
        <f>IF(COLUMN()&lt;DATA!$O$1*3+3,SUM(HZ27,HZ37,HZ46)," ")</f>
        <v xml:space="preserve"> </v>
      </c>
      <c r="IA26" s="5" t="str">
        <f>IF(COLUMN()&lt;DATA!$O$1*3+3,SUM(IA27,IA37,IA46)," ")</f>
        <v xml:space="preserve"> </v>
      </c>
      <c r="IB26" s="5" t="str">
        <f>IF(COLUMN()&lt;DATA!$O$1*3+3,SUM(IB27,IB37,IB46)," ")</f>
        <v xml:space="preserve"> </v>
      </c>
      <c r="IC26" s="5" t="str">
        <f>IF(COLUMN()&lt;DATA!$O$1*3+3,SUM(IC27,IC37,IC46)," ")</f>
        <v xml:space="preserve"> </v>
      </c>
      <c r="ID26" s="5" t="str">
        <f>IF(COLUMN()&lt;DATA!$O$1*3+3,SUM(ID27,ID37,ID46)," ")</f>
        <v xml:space="preserve"> </v>
      </c>
      <c r="IE26" s="5" t="str">
        <f>IF(COLUMN()&lt;DATA!$O$1*3+3,SUM(IE27,IE37,IE46)," ")</f>
        <v xml:space="preserve"> </v>
      </c>
      <c r="IF26" s="5" t="str">
        <f>IF(COLUMN()&lt;DATA!$O$1*3+3,SUM(IF27,IF37,IF46)," ")</f>
        <v xml:space="preserve"> </v>
      </c>
      <c r="IG26" s="5" t="str">
        <f>IF(COLUMN()&lt;DATA!$O$1*3+3,SUM(IG27,IG37,IG46)," ")</f>
        <v xml:space="preserve"> </v>
      </c>
      <c r="IH26" s="5" t="str">
        <f>IF(COLUMN()&lt;DATA!$O$1*3+3,SUM(IH27,IH37,IH46)," ")</f>
        <v xml:space="preserve"> </v>
      </c>
      <c r="II26" s="5" t="str">
        <f>IF(COLUMN()&lt;DATA!$O$1*3+3,SUM(II27,II37,II46)," ")</f>
        <v xml:space="preserve"> </v>
      </c>
      <c r="IJ26" s="5" t="str">
        <f>IF(COLUMN()&lt;DATA!$O$1*3+3,SUM(IJ27,IJ37,IJ46)," ")</f>
        <v xml:space="preserve"> </v>
      </c>
      <c r="IK26" s="5" t="str">
        <f>IF(COLUMN()&lt;DATA!$O$1*3+3,SUM(IK27,IK37,IK46)," ")</f>
        <v xml:space="preserve"> </v>
      </c>
      <c r="IL26" s="5" t="str">
        <f>IF(COLUMN()&lt;DATA!$O$1*3+3,SUM(IL27,IL37,IL46)," ")</f>
        <v xml:space="preserve"> </v>
      </c>
      <c r="IM26" s="5" t="str">
        <f>IF(COLUMN()&lt;DATA!$O$1*3+3,SUM(IM27,IM37,IM46)," ")</f>
        <v xml:space="preserve"> </v>
      </c>
      <c r="IN26" s="5" t="str">
        <f>IF(COLUMN()&lt;DATA!$O$1*3+3,SUM(IN27,IN37,IN46)," ")</f>
        <v xml:space="preserve"> </v>
      </c>
      <c r="IO26" s="5" t="str">
        <f>IF(COLUMN()&lt;DATA!$O$1*3+3,SUM(IO27,IO37,IO46)," ")</f>
        <v xml:space="preserve"> </v>
      </c>
      <c r="IP26" s="5" t="str">
        <f>IF(COLUMN()&lt;DATA!$O$1*3+3,SUM(IP27,IP37,IP46)," ")</f>
        <v xml:space="preserve"> </v>
      </c>
      <c r="IQ26" s="5" t="str">
        <f>IF(COLUMN()&lt;DATA!$O$1*3+3,SUM(IQ27,IQ37,IQ46)," ")</f>
        <v xml:space="preserve"> </v>
      </c>
      <c r="IR26" s="5" t="str">
        <f>IF(COLUMN()&lt;DATA!$O$1*3+3,SUM(IR27,IR37,IR46)," ")</f>
        <v xml:space="preserve"> </v>
      </c>
      <c r="IS26" s="5" t="str">
        <f>IF(COLUMN()&lt;DATA!$O$1*3+3,SUM(IS27,IS37,IS46)," ")</f>
        <v xml:space="preserve"> </v>
      </c>
      <c r="IT26" s="5" t="str">
        <f>IF(COLUMN()&lt;DATA!$O$1*3+3,SUM(IT27,IT37,IT46)," ")</f>
        <v xml:space="preserve"> </v>
      </c>
      <c r="IU26" s="5" t="str">
        <f>IF(COLUMN()&lt;DATA!$O$1*3+3,SUM(IU27,IU37,IU46)," ")</f>
        <v xml:space="preserve"> </v>
      </c>
      <c r="IV26" s="5" t="str">
        <f>IF(COLUMN()&lt;DATA!$O$1*3+3,SUM(IV27,IV37,IV46)," ")</f>
        <v xml:space="preserve"> </v>
      </c>
      <c r="IW26" s="5" t="str">
        <f>IF(COLUMN()&lt;DATA!$O$1*3+3,SUM(IW27,IW37,IW46)," ")</f>
        <v xml:space="preserve"> </v>
      </c>
      <c r="IX26" s="5" t="str">
        <f>IF(COLUMN()&lt;DATA!$O$1*3+3,SUM(IX27,IX37,IX46)," ")</f>
        <v xml:space="preserve"> </v>
      </c>
      <c r="IY26" s="5" t="str">
        <f>IF(COLUMN()&lt;DATA!$O$1*3+3,SUM(IY27,IY37,IY46)," ")</f>
        <v xml:space="preserve"> </v>
      </c>
      <c r="IZ26" s="5" t="str">
        <f>IF(COLUMN()&lt;DATA!$O$1*3+3,SUM(IZ27,IZ37,IZ46)," ")</f>
        <v xml:space="preserve"> </v>
      </c>
      <c r="JA26" s="5" t="str">
        <f>IF(COLUMN()&lt;DATA!$O$1*3+3,SUM(JA27,JA37,JA46)," ")</f>
        <v xml:space="preserve"> </v>
      </c>
      <c r="JB26" s="5" t="str">
        <f>IF(COLUMN()&lt;DATA!$O$1*3+3,SUM(JB27,JB37,JB46)," ")</f>
        <v xml:space="preserve"> </v>
      </c>
      <c r="JC26" s="5" t="str">
        <f>IF(COLUMN()&lt;DATA!$O$1*3+3,SUM(JC27,JC37,JC46)," ")</f>
        <v xml:space="preserve"> </v>
      </c>
      <c r="JD26" s="5" t="str">
        <f>IF(COLUMN()&lt;DATA!$O$1*3+3,SUM(JD27,JD37,JD46)," ")</f>
        <v xml:space="preserve"> </v>
      </c>
      <c r="JE26" s="5" t="str">
        <f>IF(COLUMN()&lt;DATA!$O$1*3+3,SUM(JE27,JE37,JE46)," ")</f>
        <v xml:space="preserve"> </v>
      </c>
      <c r="JF26" s="5" t="str">
        <f>IF(COLUMN()&lt;DATA!$O$1*3+3,SUM(JF27,JF37,JF46)," ")</f>
        <v xml:space="preserve"> </v>
      </c>
      <c r="JG26" s="5" t="str">
        <f>IF(COLUMN()&lt;DATA!$O$1*3+3,SUM(JG27,JG37,JG46)," ")</f>
        <v xml:space="preserve"> </v>
      </c>
      <c r="JH26" s="5" t="str">
        <f>IF(COLUMN()&lt;DATA!$O$1*3+3,SUM(JH27,JH37,JH46)," ")</f>
        <v xml:space="preserve"> </v>
      </c>
      <c r="JI26" s="5" t="str">
        <f>IF(COLUMN()&lt;DATA!$O$1*3+3,SUM(JI27,JI37,JI46)," ")</f>
        <v xml:space="preserve"> </v>
      </c>
      <c r="JJ26" s="5" t="str">
        <f>IF(COLUMN()&lt;DATA!$O$1*3+3,SUM(JJ27,JJ37,JJ46)," ")</f>
        <v xml:space="preserve"> </v>
      </c>
      <c r="JK26" s="5" t="str">
        <f>IF(COLUMN()&lt;DATA!$O$1*3+3,SUM(JK27,JK37,JK46)," ")</f>
        <v xml:space="preserve"> </v>
      </c>
      <c r="JL26" s="5" t="str">
        <f>IF(COLUMN()&lt;DATA!$O$1*3+3,SUM(JL27,JL37,JL46)," ")</f>
        <v xml:space="preserve"> </v>
      </c>
      <c r="JM26" s="5" t="str">
        <f>IF(COLUMN()&lt;DATA!$O$1*3+3,SUM(JM27,JM37,JM46)," ")</f>
        <v xml:space="preserve"> </v>
      </c>
      <c r="JN26" s="5" t="str">
        <f>IF(COLUMN()&lt;DATA!$O$1*3+3,SUM(JN27,JN37,JN46)," ")</f>
        <v xml:space="preserve"> </v>
      </c>
      <c r="JO26" s="5" t="str">
        <f>IF(COLUMN()&lt;DATA!$O$1*3+3,SUM(JO27,JO37,JO46)," ")</f>
        <v xml:space="preserve"> </v>
      </c>
      <c r="JP26" s="5" t="str">
        <f>IF(COLUMN()&lt;DATA!$O$1*3+3,SUM(JP27,JP37,JP46)," ")</f>
        <v xml:space="preserve"> </v>
      </c>
      <c r="JQ26" s="5" t="str">
        <f>IF(COLUMN()&lt;DATA!$O$1*3+3,SUM(JQ27,JQ37,JQ46)," ")</f>
        <v xml:space="preserve"> </v>
      </c>
      <c r="JR26" s="5" t="str">
        <f>IF(COLUMN()&lt;DATA!$O$1*3+3,SUM(JR27,JR37,JR46)," ")</f>
        <v xml:space="preserve"> </v>
      </c>
      <c r="JS26" s="5" t="str">
        <f>IF(COLUMN()&lt;DATA!$O$1*3+3,SUM(JS27,JS37,JS46)," ")</f>
        <v xml:space="preserve"> </v>
      </c>
      <c r="JT26" s="5" t="str">
        <f>IF(COLUMN()&lt;DATA!$O$1*3+3,SUM(JT27,JT37,JT46)," ")</f>
        <v xml:space="preserve"> </v>
      </c>
      <c r="JU26" s="5" t="str">
        <f>IF(COLUMN()&lt;DATA!$O$1*3+3,SUM(JU27,JU37,JU46)," ")</f>
        <v xml:space="preserve"> </v>
      </c>
      <c r="JV26" s="5" t="str">
        <f>IF(COLUMN()&lt;DATA!$O$1*3+3,SUM(JV27,JV37,JV46)," ")</f>
        <v xml:space="preserve"> </v>
      </c>
      <c r="JW26" s="5" t="str">
        <f>IF(COLUMN()&lt;DATA!$O$1*3+3,SUM(JW27,JW37,JW46)," ")</f>
        <v xml:space="preserve"> </v>
      </c>
      <c r="JX26" s="5" t="str">
        <f>IF(COLUMN()&lt;DATA!$O$1*3+3,SUM(JX27,JX37,JX46)," ")</f>
        <v xml:space="preserve"> </v>
      </c>
      <c r="JY26" s="5" t="str">
        <f>IF(COLUMN()&lt;DATA!$O$1*3+3,SUM(JY27,JY37,JY46)," ")</f>
        <v xml:space="preserve"> </v>
      </c>
      <c r="JZ26" s="5" t="str">
        <f>IF(COLUMN()&lt;DATA!$O$1*3+3,SUM(JZ27,JZ37,JZ46)," ")</f>
        <v xml:space="preserve"> </v>
      </c>
      <c r="KA26" s="5" t="str">
        <f>IF(COLUMN()&lt;DATA!$O$1*3+3,SUM(KA27,KA37,KA46)," ")</f>
        <v xml:space="preserve"> </v>
      </c>
      <c r="KB26" s="5" t="str">
        <f>IF(COLUMN()&lt;DATA!$O$1*3+3,SUM(KB27,KB37,KB46)," ")</f>
        <v xml:space="preserve"> </v>
      </c>
      <c r="KC26" s="5" t="str">
        <f>IF(COLUMN()&lt;DATA!$O$1*3+3,SUM(KC27,KC37,KC46)," ")</f>
        <v xml:space="preserve"> </v>
      </c>
      <c r="KD26" s="5" t="str">
        <f>IF(COLUMN()&lt;DATA!$O$1*3+3,SUM(KD27,KD37,KD46)," ")</f>
        <v xml:space="preserve"> </v>
      </c>
      <c r="KE26" s="5" t="str">
        <f>IF(COLUMN()&lt;DATA!$O$1*3+3,SUM(KE27,KE37,KE46)," ")</f>
        <v xml:space="preserve"> </v>
      </c>
      <c r="KF26" s="5" t="str">
        <f>IF(COLUMN()&lt;DATA!$O$1*3+3,SUM(KF27,KF37,KF46)," ")</f>
        <v xml:space="preserve"> </v>
      </c>
      <c r="KG26" s="5" t="str">
        <f>IF(COLUMN()&lt;DATA!$O$1*3+3,SUM(KG27,KG37,KG46)," ")</f>
        <v xml:space="preserve"> </v>
      </c>
      <c r="KH26" s="5" t="str">
        <f>IF(COLUMN()&lt;DATA!$O$1*3+3,SUM(KH27,KH37,KH46)," ")</f>
        <v xml:space="preserve"> </v>
      </c>
      <c r="KI26" s="5" t="str">
        <f>IF(COLUMN()&lt;DATA!$O$1*3+3,SUM(KI27,KI37,KI46)," ")</f>
        <v xml:space="preserve"> </v>
      </c>
      <c r="KJ26" s="5" t="str">
        <f>IF(COLUMN()&lt;DATA!$O$1*3+3,SUM(KJ27,KJ37,KJ46)," ")</f>
        <v xml:space="preserve"> </v>
      </c>
      <c r="KK26" s="5" t="str">
        <f>IF(COLUMN()&lt;DATA!$O$1*3+3,SUM(KK27,KK37,KK46)," ")</f>
        <v xml:space="preserve"> </v>
      </c>
      <c r="KL26" s="5" t="str">
        <f>IF(COLUMN()&lt;DATA!$O$1*3+3,SUM(KL27,KL37,KL46)," ")</f>
        <v xml:space="preserve"> </v>
      </c>
      <c r="KM26" s="5" t="str">
        <f>IF(COLUMN()&lt;DATA!$O$1*3+3,SUM(KM27,KM37,KM46)," ")</f>
        <v xml:space="preserve"> </v>
      </c>
      <c r="KN26" s="5" t="str">
        <f>IF(COLUMN()&lt;DATA!$O$1*3+3,SUM(KN27,KN37,KN46)," ")</f>
        <v xml:space="preserve"> </v>
      </c>
      <c r="KO26" s="5" t="str">
        <f>IF(COLUMN()&lt;DATA!$O$1*3+3,SUM(KO27,KO37,KO46)," ")</f>
        <v xml:space="preserve"> </v>
      </c>
      <c r="KP26" s="5" t="str">
        <f>IF(COLUMN()&lt;DATA!$O$1*3+3,SUM(KP27,KP37,KP46)," ")</f>
        <v xml:space="preserve"> </v>
      </c>
      <c r="KQ26" s="5" t="str">
        <f>IF(COLUMN()&lt;DATA!$O$1*3+3,SUM(KQ27,KQ37,KQ46)," ")</f>
        <v xml:space="preserve"> </v>
      </c>
      <c r="KR26" s="5" t="str">
        <f>IF(COLUMN()&lt;DATA!$O$1*3+3,SUM(KR27,KR37,KR46)," ")</f>
        <v xml:space="preserve"> </v>
      </c>
      <c r="KS26" s="5" t="str">
        <f>IF(COLUMN()&lt;DATA!$O$1*3+3,SUM(KS27,KS37,KS46)," ")</f>
        <v xml:space="preserve"> </v>
      </c>
      <c r="KT26" s="5" t="str">
        <f>IF(COLUMN()&lt;DATA!$O$1*3+3,SUM(KT27,KT37,KT46)," ")</f>
        <v xml:space="preserve"> </v>
      </c>
      <c r="KU26" s="5" t="str">
        <f>IF(COLUMN()&lt;DATA!$O$1*3+3,SUM(KU27,KU37,KU46)," ")</f>
        <v xml:space="preserve"> </v>
      </c>
      <c r="KV26" s="5" t="str">
        <f>IF(COLUMN()&lt;DATA!$O$1*3+3,SUM(KV27,KV37,KV46)," ")</f>
        <v xml:space="preserve"> </v>
      </c>
      <c r="KW26" s="5" t="str">
        <f>IF(COLUMN()&lt;DATA!$O$1*3+3,SUM(KW27,KW37,KW46)," ")</f>
        <v xml:space="preserve"> </v>
      </c>
      <c r="KX26" s="5" t="str">
        <f>IF(COLUMN()&lt;DATA!$O$1*3+3,SUM(KX27,KX37,KX46)," ")</f>
        <v xml:space="preserve"> </v>
      </c>
      <c r="KY26" s="5" t="str">
        <f>IF(COLUMN()&lt;DATA!$O$1*3+3,SUM(KY27,KY37,KY46)," ")</f>
        <v xml:space="preserve"> </v>
      </c>
      <c r="KZ26" s="5" t="str">
        <f>IF(COLUMN()&lt;DATA!$O$1*3+3,SUM(KZ27,KZ37,KZ46)," ")</f>
        <v xml:space="preserve"> </v>
      </c>
    </row>
    <row r="27" s="5" customFormat="1" ht="15.75">
      <c r="A27" s="91" t="s">
        <v>66</v>
      </c>
      <c r="B27" s="110">
        <f>IF(COLUMN()&lt;DATA!$O$1*3+3,SUM(B28:B36)," ")</f>
        <v>47</v>
      </c>
      <c r="C27" s="110">
        <f>IF(COLUMN()&lt;DATA!$O$1*3+3,SUM(C28:C36)," ")</f>
        <v>9</v>
      </c>
      <c r="D27" s="110">
        <f>IF(COLUMN()&lt;DATA!$O$1*3+3,SUM(D28:D36)," ")</f>
        <v>26</v>
      </c>
      <c r="E27" s="110">
        <f>IF(COLUMN()&lt;DATA!$O$1*3+3,SUM(E28:E36)," ")</f>
        <v>10</v>
      </c>
      <c r="F27" s="110">
        <f>IF(COLUMN()&lt;DATA!$O$1*3+3,SUM(F28:F36)," ")</f>
        <v>0</v>
      </c>
      <c r="G27" s="110">
        <f>IF(COLUMN()&lt;DATA!$O$1*3+3,SUM(G28:G36)," ")</f>
        <v>8</v>
      </c>
      <c r="H27" s="110">
        <f>IF(COLUMN()&lt;DATA!$O$1*3+3,SUM(H28:H36)," ")</f>
        <v>11</v>
      </c>
      <c r="I27" s="110">
        <f>IF(COLUMN()&lt;DATA!$O$1*3+3,SUM(I28:I36)," ")</f>
        <v>1</v>
      </c>
      <c r="J27" s="110">
        <f>IF(COLUMN()&lt;DATA!$O$1*3+3,SUM(J28:J36)," ")</f>
        <v>7</v>
      </c>
      <c r="K27" s="110">
        <f>IF(COLUMN()&lt;DATA!$O$1*3+3,SUM(K28:K36)," ")</f>
        <v>6</v>
      </c>
      <c r="L27" s="110">
        <f>IF(COLUMN()&lt;DATA!$O$1*3+3,SUM(L28:L36)," ")</f>
        <v>1</v>
      </c>
      <c r="M27" s="110">
        <f>IF(COLUMN()&lt;DATA!$O$1*3+3,SUM(M28:M36)," ")</f>
        <v>4</v>
      </c>
      <c r="N27" s="110">
        <f>IF(COLUMN()&lt;DATA!$O$1*3+3,SUM(N28:N36)," ")</f>
        <v>2</v>
      </c>
      <c r="O27" s="110">
        <f>IF(COLUMN()&lt;DATA!$O$1*3+3,SUM(O28:O36)," ")</f>
        <v>1</v>
      </c>
      <c r="P27" s="110">
        <f>IF(COLUMN()&lt;DATA!$O$1*3+3,SUM(P28:P36)," ")</f>
        <v>0</v>
      </c>
      <c r="Q27" s="110">
        <f>IF(COLUMN()&lt;DATA!$O$1*3+3,SUM(Q28:Q36)," ")</f>
        <v>19</v>
      </c>
      <c r="R27" s="110">
        <f>IF(COLUMN()&lt;DATA!$O$1*3+3,SUM(R28:R36)," ")</f>
        <v>1</v>
      </c>
      <c r="S27" s="110">
        <f>IF(COLUMN()&lt;DATA!$O$1*3+3,SUM(S28:S36)," ")</f>
        <v>8</v>
      </c>
      <c r="T27" s="110">
        <f>IF(COLUMN()&lt;DATA!$O$1*3+3,SUM(T28:T36)," ")</f>
        <v>6</v>
      </c>
      <c r="U27" s="110">
        <f>IF(COLUMN()&lt;DATA!$O$1*3+3,SUM(U28:U36)," ")</f>
        <v>0</v>
      </c>
      <c r="V27" s="110">
        <f>IF(COLUMN()&lt;DATA!$O$1*3+3,SUM(V28:V36)," ")</f>
        <v>3</v>
      </c>
      <c r="W27" s="110">
        <f>IF(COLUMN()&lt;DATA!$O$1*3+3,SUM(W28:W36)," ")</f>
        <v>15</v>
      </c>
      <c r="X27" s="110">
        <f>IF(COLUMN()&lt;DATA!$O$1*3+3,SUM(X28:X36)," ")</f>
        <v>1</v>
      </c>
      <c r="Y27" s="110">
        <f>IF(COLUMN()&lt;DATA!$O$1*3+3,SUM(Y28:Y36)," ")</f>
        <v>6</v>
      </c>
      <c r="Z27" s="110">
        <f>IF(COLUMN()&lt;DATA!$O$1*3+3,SUM(Z28:Z36)," ")</f>
        <v>5</v>
      </c>
      <c r="AA27" s="110">
        <f>IF(COLUMN()&lt;DATA!$O$1*3+3,SUM(AA28:AA36)," ")</f>
        <v>0</v>
      </c>
      <c r="AB27" s="110">
        <f>IF(COLUMN()&lt;DATA!$O$1*3+3,SUM(AB28:AB36)," ")</f>
        <v>3</v>
      </c>
      <c r="AC27" s="110">
        <f>IF(COLUMN()&lt;DATA!$O$1*3+3,SUM(AC28:AC36)," ")</f>
        <v>3</v>
      </c>
      <c r="AD27" s="110">
        <f>IF(COLUMN()&lt;DATA!$O$1*3+3,SUM(AD28:AD36)," ")</f>
        <v>0</v>
      </c>
      <c r="AE27" s="110">
        <f>IF(COLUMN()&lt;DATA!$O$1*3+3,SUM(AE28:AE36)," ")</f>
        <v>2</v>
      </c>
      <c r="AF27" s="110">
        <f>IF(COLUMN()&lt;DATA!$O$1*3+3,SUM(AF28:AF36)," ")</f>
        <v>5</v>
      </c>
      <c r="AG27" s="110">
        <f>IF(COLUMN()&lt;DATA!$O$1*3+3,SUM(AG28:AG36)," ")</f>
        <v>0</v>
      </c>
      <c r="AH27" s="110">
        <f>IF(COLUMN()&lt;DATA!$O$1*3+3,SUM(AH28:AH36)," ")</f>
        <v>1</v>
      </c>
      <c r="AI27" s="110">
        <f>IF(COLUMN()&lt;DATA!$O$1*3+3,SUM(AI28:AI36)," ")</f>
        <v>5</v>
      </c>
      <c r="AJ27" s="110">
        <f>IF(COLUMN()&lt;DATA!$O$1*3+3,SUM(AJ28:AJ36)," ")</f>
        <v>0</v>
      </c>
      <c r="AK27" s="110">
        <f>IF(COLUMN()&lt;DATA!$O$1*3+3,SUM(AK28:AK36)," ")</f>
        <v>0</v>
      </c>
      <c r="AL27" s="110">
        <f>IF(COLUMN()&lt;DATA!$O$1*3+3,SUM(AL28:AL36)," ")</f>
        <v>17</v>
      </c>
      <c r="AM27" s="110">
        <f>IF(COLUMN()&lt;DATA!$O$1*3+3,SUM(AM28:AM36)," ")</f>
        <v>0</v>
      </c>
      <c r="AN27" s="110">
        <f>IF(COLUMN()&lt;DATA!$O$1*3+3,SUM(AN28:AN36)," ")</f>
        <v>5</v>
      </c>
      <c r="AO27" s="110">
        <f>IF(COLUMN()&lt;DATA!$O$1*3+3,SUM(AO28:AO36)," ")</f>
        <v>7</v>
      </c>
      <c r="AP27" s="110">
        <f>IF(COLUMN()&lt;DATA!$O$1*3+3,SUM(AP28:AP36)," ")</f>
        <v>0</v>
      </c>
      <c r="AQ27" s="110">
        <f>IF(COLUMN()&lt;DATA!$O$1*3+3,SUM(AQ28:AQ36)," ")</f>
        <v>3</v>
      </c>
      <c r="AR27" s="110">
        <f>IF(COLUMN()&lt;DATA!$O$1*3+3,SUM(AR28:AR36)," ")</f>
        <v>1</v>
      </c>
      <c r="AS27" s="110">
        <f>IF(COLUMN()&lt;DATA!$O$1*3+3,SUM(AS28:AS36)," ")</f>
        <v>1</v>
      </c>
      <c r="AT27" s="110">
        <f>IF(COLUMN()&lt;DATA!$O$1*3+3,SUM(AT28:AT36)," ")</f>
        <v>4</v>
      </c>
      <c r="AU27" s="110">
        <f>IF(COLUMN()&lt;DATA!$O$1*3+3,SUM(AU28:AU36)," ")</f>
        <v>4</v>
      </c>
      <c r="AV27" s="110">
        <f>IF(COLUMN()&lt;DATA!$O$1*3+3,SUM(AV28:AV36)," ")</f>
        <v>0</v>
      </c>
      <c r="AW27" s="110">
        <f>IF(COLUMN()&lt;DATA!$O$1*3+3,SUM(AW28:AW36)," ")</f>
        <v>1</v>
      </c>
      <c r="AX27" s="110">
        <f>IF(COLUMN()&lt;DATA!$O$1*3+3,SUM(AX28:AX36)," ")</f>
        <v>2</v>
      </c>
      <c r="AY27" s="110">
        <f>IF(COLUMN()&lt;DATA!$O$1*3+3,SUM(AY28:AY36)," ")</f>
        <v>1</v>
      </c>
      <c r="AZ27" s="110">
        <f>IF(COLUMN()&lt;DATA!$O$1*3+3,SUM(AZ28:AZ36)," ")</f>
        <v>2</v>
      </c>
      <c r="BA27" s="110">
        <f>IF(COLUMN()&lt;DATA!$O$1*3+3,SUM(BA28:BA36)," ")</f>
        <v>14</v>
      </c>
      <c r="BB27" s="110">
        <f>IF(COLUMN()&lt;DATA!$O$1*3+3,SUM(BB28:BB36)," ")</f>
        <v>0</v>
      </c>
      <c r="BC27" s="110">
        <f>IF(COLUMN()&lt;DATA!$O$1*3+3,SUM(BC28:BC36)," ")</f>
        <v>3</v>
      </c>
      <c r="BD27" s="110">
        <f>IF(COLUMN()&lt;DATA!$O$1*3+3,SUM(BD28:BD36)," ")</f>
        <v>5</v>
      </c>
      <c r="BE27" s="110">
        <f>IF(COLUMN()&lt;DATA!$O$1*3+3,SUM(BE28:BE36)," ")</f>
        <v>0</v>
      </c>
      <c r="BF27" s="110">
        <f>IF(COLUMN()&lt;DATA!$O$1*3+3,SUM(BF28:BF36)," ")</f>
        <v>7</v>
      </c>
      <c r="BG27" s="110">
        <f>IF(COLUMN()&lt;DATA!$O$1*3+3,SUM(BG28:BG36)," ")</f>
        <v>19</v>
      </c>
      <c r="BH27" s="110">
        <f>IF(COLUMN()&lt;DATA!$O$1*3+3,SUM(BH28:BH36)," ")</f>
        <v>0</v>
      </c>
      <c r="BI27" s="110">
        <f>IF(COLUMN()&lt;DATA!$O$1*3+3,SUM(BI28:BI36)," ")</f>
        <v>13</v>
      </c>
      <c r="BJ27" s="110">
        <f>IF(COLUMN()&lt;DATA!$O$1*3+3,SUM(BJ28:BJ36)," ")</f>
        <v>0</v>
      </c>
      <c r="BK27" s="110">
        <f>IF(COLUMN()&lt;DATA!$O$1*3+3,SUM(BK28:BK36)," ")</f>
        <v>0</v>
      </c>
      <c r="BL27" s="110">
        <f>IF(COLUMN()&lt;DATA!$O$1*3+3,SUM(BL28:BL36)," ")</f>
        <v>0</v>
      </c>
      <c r="BM27" s="110">
        <f>IF(COLUMN()&lt;DATA!$O$1*3+3,SUM(BM28:BM36)," ")</f>
        <v>0</v>
      </c>
      <c r="BN27" s="110">
        <f>IF(COLUMN()&lt;DATA!$O$1*3+3,SUM(BN28:BN36)," ")</f>
        <v>0</v>
      </c>
      <c r="BO27" s="110">
        <f>IF(COLUMN()&lt;DATA!$O$1*3+3,SUM(BO28:BO36)," ")</f>
        <v>0</v>
      </c>
      <c r="BP27" s="110">
        <f>IF(COLUMN()&lt;DATA!$O$1*3+3,SUM(BP28:BP36)," ")</f>
        <v>1</v>
      </c>
      <c r="BQ27" s="110">
        <f>IF(COLUMN()&lt;DATA!$O$1*3+3,SUM(BQ28:BQ36)," ")</f>
        <v>0</v>
      </c>
      <c r="BR27" s="110">
        <f>IF(COLUMN()&lt;DATA!$O$1*3+3,SUM(BR28:BR36)," ")</f>
        <v>0</v>
      </c>
      <c r="BS27" s="110">
        <f>IF(COLUMN()&lt;DATA!$O$1*3+3,SUM(BS28:BS36)," ")</f>
        <v>0</v>
      </c>
      <c r="BT27" s="110">
        <f>IF(COLUMN()&lt;DATA!$O$1*3+3,SUM(BT28:BT36)," ")</f>
        <v>0</v>
      </c>
      <c r="BU27" s="110">
        <f>IF(COLUMN()&lt;DATA!$O$1*3+3,SUM(BU28:BU36)," ")</f>
        <v>0</v>
      </c>
      <c r="BV27" s="110">
        <f>IF(COLUMN()&lt;DATA!$O$1*3+3,SUM(BV28:BV36)," ")</f>
        <v>4</v>
      </c>
      <c r="BW27" s="110">
        <f>IF(COLUMN()&lt;DATA!$O$1*3+3,SUM(BW28:BW36)," ")</f>
        <v>0</v>
      </c>
      <c r="BX27" s="110">
        <f>IF(COLUMN()&lt;DATA!$O$1*3+3,SUM(BX28:BX36)," ")</f>
        <v>0</v>
      </c>
      <c r="BY27" s="110">
        <f>IF(COLUMN()&lt;DATA!$O$1*3+3,SUM(BY28:BY36)," ")</f>
        <v>4</v>
      </c>
      <c r="BZ27" s="110">
        <f>IF(COLUMN()&lt;DATA!$O$1*3+3,SUM(BZ28:BZ36)," ")</f>
        <v>0</v>
      </c>
      <c r="CA27" s="110">
        <f>IF(COLUMN()&lt;DATA!$O$1*3+3,SUM(CA28:CA36)," ")</f>
        <v>1</v>
      </c>
      <c r="CB27" s="110">
        <f>IF(COLUMN()&lt;DATA!$O$1*3+3,SUM(CB28:CB36)," ")</f>
        <v>0</v>
      </c>
      <c r="CC27" s="110">
        <f>IF(COLUMN()&lt;DATA!$O$1*3+3,SUM(CC28:CC36)," ")</f>
        <v>0</v>
      </c>
      <c r="CD27" s="110">
        <f>IF(COLUMN()&lt;DATA!$O$1*3+3,SUM(CD28:CD36)," ")</f>
        <v>0</v>
      </c>
      <c r="CE27" s="110">
        <f>IF(COLUMN()&lt;DATA!$O$1*3+3,SUM(CE28:CE36)," ")</f>
        <v>0</v>
      </c>
      <c r="CF27" s="110">
        <f>IF(COLUMN()&lt;DATA!$O$1*3+3,SUM(CF28:CF36)," ")</f>
        <v>0</v>
      </c>
      <c r="CG27" s="110">
        <f>IF(COLUMN()&lt;DATA!$O$1*3+3,SUM(CG28:CG36)," ")</f>
        <v>0</v>
      </c>
      <c r="CH27" s="110">
        <f>IF(COLUMN()&lt;DATA!$O$1*3+3,SUM(CH28:CH36)," ")</f>
        <v>0</v>
      </c>
      <c r="CI27" s="110">
        <f>IF(COLUMN()&lt;DATA!$O$1*3+3,SUM(CI28:CI36)," ")</f>
        <v>0</v>
      </c>
      <c r="CJ27" s="110">
        <f>IF(COLUMN()&lt;DATA!$O$1*3+3,SUM(CJ28:CJ36)," ")</f>
        <v>1</v>
      </c>
      <c r="CK27" s="110">
        <f>IF(COLUMN()&lt;DATA!$O$1*3+3,SUM(CK28:CK36)," ")</f>
        <v>0</v>
      </c>
      <c r="CL27" s="110">
        <f>IF(COLUMN()&lt;DATA!$O$1*3+3,SUM(CL28:CL36)," ")</f>
        <v>0</v>
      </c>
      <c r="CM27" s="110">
        <f>IF(COLUMN()&lt;DATA!$O$1*3+3,SUM(CM28:CM36)," ")</f>
        <v>0</v>
      </c>
      <c r="CN27" s="110">
        <f>IF(COLUMN()&lt;DATA!$O$1*3+3,SUM(CN28:CN36)," ")</f>
        <v>3</v>
      </c>
      <c r="CO27" s="110">
        <f>IF(COLUMN()&lt;DATA!$O$1*3+3,SUM(CO28:CO36)," ")</f>
        <v>0</v>
      </c>
      <c r="CP27" s="110">
        <f>IF(COLUMN()&lt;DATA!$O$1*3+3,SUM(CP28:CP36)," ")</f>
        <v>0</v>
      </c>
      <c r="CQ27" s="110">
        <f>IF(COLUMN()&lt;DATA!$O$1*3+3,SUM(CQ28:CQ36)," ")</f>
        <v>1</v>
      </c>
      <c r="CR27" s="110">
        <f>IF(COLUMN()&lt;DATA!$O$1*3+3,SUM(CR28:CR36)," ")</f>
        <v>0</v>
      </c>
      <c r="CS27" s="110">
        <f>IF(COLUMN()&lt;DATA!$O$1*3+3,SUM(CS28:CS36)," ")</f>
        <v>2</v>
      </c>
      <c r="CT27" s="110">
        <f>IF(COLUMN()&lt;DATA!$O$1*3+3,SUM(CT28:CT36)," ")</f>
        <v>0</v>
      </c>
      <c r="CU27" s="110">
        <f>IF(COLUMN()&lt;DATA!$O$1*3+3,SUM(CU28:CU36)," ")</f>
        <v>0</v>
      </c>
      <c r="CV27" s="110">
        <f>IF(COLUMN()&lt;DATA!$O$1*3+3,SUM(CV28:CV36)," ")</f>
        <v>0</v>
      </c>
      <c r="CW27" s="110">
        <f>IF(COLUMN()&lt;DATA!$O$1*3+3,SUM(CW28:CW36)," ")</f>
        <v>0</v>
      </c>
      <c r="CX27" s="110">
        <f>IF(COLUMN()&lt;DATA!$O$1*3+3,SUM(CX28:CX36)," ")</f>
        <v>0</v>
      </c>
      <c r="CY27" s="110">
        <f>IF(COLUMN()&lt;DATA!$O$1*3+3,SUM(CY28:CY36)," ")</f>
        <v>0</v>
      </c>
      <c r="CZ27" s="110">
        <f>IF(COLUMN()&lt;DATA!$O$1*3+3,SUM(CZ28:CZ36)," ")</f>
        <v>1</v>
      </c>
      <c r="DA27" s="110">
        <f>IF(COLUMN()&lt;DATA!$O$1*3+3,SUM(DA28:DA36)," ")</f>
        <v>0</v>
      </c>
      <c r="DB27" s="110">
        <f>IF(COLUMN()&lt;DATA!$O$1*3+3,SUM(DB28:DB36)," ")</f>
        <v>0</v>
      </c>
      <c r="DC27" s="110">
        <f>IF(COLUMN()&lt;DATA!$O$1*3+3,SUM(DC28:DC36)," ")</f>
        <v>0</v>
      </c>
      <c r="DD27" s="110">
        <f>IF(COLUMN()&lt;DATA!$O$1*3+3,SUM(DD28:DD36)," ")</f>
        <v>0</v>
      </c>
      <c r="DE27" s="110">
        <f>IF(COLUMN()&lt;DATA!$O$1*3+3,SUM(DE28:DE36)," ")</f>
        <v>0</v>
      </c>
      <c r="DF27" s="110">
        <f>IF(COLUMN()&lt;DATA!$O$1*3+3,SUM(DF28:DF36)," ")</f>
        <v>0</v>
      </c>
      <c r="DG27" s="110">
        <f>IF(COLUMN()&lt;DATA!$O$1*3+3,SUM(DG28:DG36)," ")</f>
        <v>0</v>
      </c>
      <c r="DH27" s="110">
        <f>IF(COLUMN()&lt;DATA!$O$1*3+3,SUM(DH28:DH36)," ")</f>
        <v>0</v>
      </c>
      <c r="DI27" s="110">
        <f>IF(COLUMN()&lt;DATA!$O$1*3+3,SUM(DI28:DI36)," ")</f>
        <v>0</v>
      </c>
      <c r="DJ27" s="110">
        <f>IF(COLUMN()&lt;DATA!$O$1*3+3,SUM(DJ28:DJ36)," ")</f>
        <v>0</v>
      </c>
      <c r="DK27" s="110">
        <f>IF(COLUMN()&lt;DATA!$O$1*3+3,SUM(DK28:DK36)," ")</f>
        <v>0</v>
      </c>
      <c r="DL27" s="110">
        <f>IF(COLUMN()&lt;DATA!$O$1*3+3,SUM(DL28:DL36)," ")</f>
        <v>0</v>
      </c>
      <c r="DM27" s="110">
        <f>IF(COLUMN()&lt;DATA!$O$1*3+3,SUM(DM28:DM36)," ")</f>
        <v>0</v>
      </c>
      <c r="DN27" s="110">
        <f>IF(COLUMN()&lt;DATA!$O$1*3+3,SUM(DN28:DN36)," ")</f>
        <v>0</v>
      </c>
      <c r="DO27" s="110">
        <f>IF(COLUMN()&lt;DATA!$O$1*3+3,SUM(DO28:DO36)," ")</f>
        <v>0</v>
      </c>
      <c r="DP27" s="110">
        <f>IF(COLUMN()&lt;DATA!$O$1*3+3,SUM(DP28:DP36)," ")</f>
        <v>0</v>
      </c>
      <c r="DQ27" s="110">
        <f>IF(COLUMN()&lt;DATA!$O$1*3+3,SUM(DQ28:DQ36)," ")</f>
        <v>0</v>
      </c>
      <c r="DR27" s="110">
        <f>IF(COLUMN()&lt;DATA!$O$1*3+3,SUM(DR28:DR36)," ")</f>
        <v>0</v>
      </c>
      <c r="DS27" s="110">
        <f>IF(COLUMN()&lt;DATA!$O$1*3+3,SUM(DS28:DS36)," ")</f>
        <v>0</v>
      </c>
      <c r="DT27" s="110">
        <f>IF(COLUMN()&lt;DATA!$O$1*3+3,SUM(DT28:DT36)," ")</f>
        <v>0</v>
      </c>
      <c r="DU27" s="110">
        <f>IF(COLUMN()&lt;DATA!$O$1*3+3,SUM(DU28:DU36)," ")</f>
        <v>0</v>
      </c>
      <c r="DV27" s="110">
        <f>IF(COLUMN()&lt;DATA!$O$1*3+3,SUM(DV28:DV36)," ")</f>
        <v>0</v>
      </c>
      <c r="DW27" s="110">
        <f>IF(COLUMN()&lt;DATA!$O$1*3+3,SUM(DW28:DW36)," ")</f>
        <v>0</v>
      </c>
      <c r="DX27" s="110">
        <f>IF(COLUMN()&lt;DATA!$O$1*3+3,SUM(DX28:DX36)," ")</f>
        <v>343</v>
      </c>
      <c r="DY27" s="38" t="str">
        <f>IF(COLUMN()&lt;DATA!$O$1*3+3,SUM(DY28:DY36)," ")</f>
        <v xml:space="preserve"> </v>
      </c>
      <c r="DZ27" s="38" t="str">
        <f>IF(COLUMN()&lt;DATA!$O$1*3+3,SUM(DZ28:DZ36)," ")</f>
        <v xml:space="preserve"> </v>
      </c>
      <c r="EA27" s="38" t="str">
        <f>IF(COLUMN()&lt;DATA!$O$1*3+3,SUM(EA28:EA36)," ")</f>
        <v xml:space="preserve"> </v>
      </c>
      <c r="EB27" s="38" t="str">
        <f>IF(COLUMN()&lt;DATA!$O$1*3+3,SUM(EB28:EB36)," ")</f>
        <v xml:space="preserve"> </v>
      </c>
      <c r="EC27" s="38" t="str">
        <f>IF(COLUMN()&lt;DATA!$O$1*3+3,SUM(EC28:EC36)," ")</f>
        <v xml:space="preserve"> </v>
      </c>
      <c r="ED27" s="38" t="str">
        <f>IF(COLUMN()&lt;DATA!$O$1*3+3,SUM(ED28:ED36)," ")</f>
        <v xml:space="preserve"> </v>
      </c>
      <c r="EE27" s="38" t="str">
        <f>IF(COLUMN()&lt;DATA!$O$1*3+3,SUM(EE28:EE36)," ")</f>
        <v xml:space="preserve"> </v>
      </c>
      <c r="EF27" s="38" t="str">
        <f>IF(COLUMN()&lt;DATA!$O$1*3+3,SUM(EF28:EF36)," ")</f>
        <v xml:space="preserve"> </v>
      </c>
      <c r="EG27" s="38" t="str">
        <f>IF(COLUMN()&lt;DATA!$O$1*3+3,SUM(EG28:EG36)," ")</f>
        <v xml:space="preserve"> </v>
      </c>
      <c r="EH27" s="38" t="str">
        <f>IF(COLUMN()&lt;DATA!$O$1*3+3,SUM(EH28:EH36)," ")</f>
        <v xml:space="preserve"> </v>
      </c>
      <c r="EI27" s="38" t="str">
        <f>IF(COLUMN()&lt;DATA!$O$1*3+3,SUM(EI28:EI36)," ")</f>
        <v xml:space="preserve"> </v>
      </c>
      <c r="EJ27" s="38" t="str">
        <f>IF(COLUMN()&lt;DATA!$O$1*3+3,SUM(EJ28:EJ36)," ")</f>
        <v xml:space="preserve"> </v>
      </c>
      <c r="EK27" s="38" t="str">
        <f>IF(COLUMN()&lt;DATA!$O$1*3+3,SUM(EK28:EK36)," ")</f>
        <v xml:space="preserve"> </v>
      </c>
      <c r="EL27" s="38" t="str">
        <f>IF(COLUMN()&lt;DATA!$O$1*3+3,SUM(EL28:EL36)," ")</f>
        <v xml:space="preserve"> </v>
      </c>
      <c r="EM27" s="38" t="str">
        <f>IF(COLUMN()&lt;DATA!$O$1*3+3,SUM(EM28:EM36)," ")</f>
        <v xml:space="preserve"> </v>
      </c>
      <c r="EN27" s="38" t="str">
        <f>IF(COLUMN()&lt;DATA!$O$1*3+3,SUM(EN28:EN36)," ")</f>
        <v xml:space="preserve"> </v>
      </c>
      <c r="EO27" s="38" t="str">
        <f>IF(COLUMN()&lt;DATA!$O$1*3+3,SUM(EO28:EO36)," ")</f>
        <v xml:space="preserve"> </v>
      </c>
      <c r="EP27" s="38" t="str">
        <f>IF(COLUMN()&lt;DATA!$O$1*3+3,SUM(EP28:EP36)," ")</f>
        <v xml:space="preserve"> </v>
      </c>
      <c r="EQ27" s="38" t="str">
        <f>IF(COLUMN()&lt;DATA!$O$1*3+3,SUM(EQ28:EQ36)," ")</f>
        <v xml:space="preserve"> </v>
      </c>
      <c r="ER27" s="38" t="str">
        <f>IF(COLUMN()&lt;DATA!$O$1*3+3,SUM(ER28:ER36)," ")</f>
        <v xml:space="preserve"> </v>
      </c>
      <c r="ES27" s="38" t="str">
        <f>IF(COLUMN()&lt;DATA!$O$1*3+3,SUM(ES28:ES36)," ")</f>
        <v xml:space="preserve"> </v>
      </c>
      <c r="ET27" s="38" t="str">
        <f>IF(COLUMN()&lt;DATA!$O$1*3+3,SUM(ET28:ET36)," ")</f>
        <v xml:space="preserve"> </v>
      </c>
      <c r="EU27" s="38" t="str">
        <f>IF(COLUMN()&lt;DATA!$O$1*3+3,SUM(EU28:EU36)," ")</f>
        <v xml:space="preserve"> </v>
      </c>
      <c r="EV27" s="38" t="str">
        <f>IF(COLUMN()&lt;DATA!$O$1*3+3,SUM(EV28:EV36)," ")</f>
        <v xml:space="preserve"> </v>
      </c>
      <c r="EW27" s="38" t="str">
        <f>IF(COLUMN()&lt;DATA!$O$1*3+3,SUM(EW28:EW36)," ")</f>
        <v xml:space="preserve"> </v>
      </c>
      <c r="EX27" s="38" t="str">
        <f>IF(COLUMN()&lt;DATA!$O$1*3+3,SUM(EX28:EX36)," ")</f>
        <v xml:space="preserve"> </v>
      </c>
      <c r="EY27" s="38" t="str">
        <f>IF(COLUMN()&lt;DATA!$O$1*3+3,SUM(EY28:EY36)," ")</f>
        <v xml:space="preserve"> </v>
      </c>
      <c r="EZ27" s="38" t="str">
        <f>IF(COLUMN()&lt;DATA!$O$1*3+3,SUM(EZ28:EZ36)," ")</f>
        <v xml:space="preserve"> </v>
      </c>
      <c r="FA27" s="38" t="str">
        <f>IF(COLUMN()&lt;DATA!$O$1*3+3,SUM(FA28:FA36)," ")</f>
        <v xml:space="preserve"> </v>
      </c>
      <c r="FB27" s="38" t="str">
        <f>IF(COLUMN()&lt;DATA!$O$1*3+3,SUM(FB28:FB36)," ")</f>
        <v xml:space="preserve"> </v>
      </c>
      <c r="FC27" s="38" t="str">
        <f>IF(COLUMN()&lt;DATA!$O$1*3+3,SUM(FC28:FC36)," ")</f>
        <v xml:space="preserve"> </v>
      </c>
      <c r="FD27" s="38" t="str">
        <f>IF(COLUMN()&lt;DATA!$O$1*3+3,SUM(FD28:FD36)," ")</f>
        <v xml:space="preserve"> </v>
      </c>
      <c r="FE27" s="38" t="str">
        <f>IF(COLUMN()&lt;DATA!$O$1*3+3,SUM(FE28:FE36)," ")</f>
        <v xml:space="preserve"> </v>
      </c>
      <c r="FF27" s="38" t="str">
        <f>IF(COLUMN()&lt;DATA!$O$1*3+3,SUM(FF28:FF36)," ")</f>
        <v xml:space="preserve"> </v>
      </c>
      <c r="FG27" s="38" t="str">
        <f>IF(COLUMN()&lt;DATA!$O$1*3+3,SUM(FG28:FG36)," ")</f>
        <v xml:space="preserve"> </v>
      </c>
      <c r="FH27" s="38" t="str">
        <f>IF(COLUMN()&lt;DATA!$O$1*3+3,SUM(FH28:FH36)," ")</f>
        <v xml:space="preserve"> </v>
      </c>
      <c r="FI27" s="38" t="str">
        <f>IF(COLUMN()&lt;DATA!$O$1*3+3,SUM(FI28:FI36)," ")</f>
        <v xml:space="preserve"> </v>
      </c>
      <c r="FJ27" s="38" t="str">
        <f>IF(COLUMN()&lt;DATA!$O$1*3+3,SUM(FJ28:FJ36)," ")</f>
        <v xml:space="preserve"> </v>
      </c>
      <c r="FK27" s="38" t="str">
        <f>IF(COLUMN()&lt;DATA!$O$1*3+3,SUM(FK28:FK36)," ")</f>
        <v xml:space="preserve"> </v>
      </c>
      <c r="FL27" s="38" t="str">
        <f>IF(COLUMN()&lt;DATA!$O$1*3+3,SUM(FL28:FL36)," ")</f>
        <v xml:space="preserve"> </v>
      </c>
      <c r="FM27" s="38" t="str">
        <f>IF(COLUMN()&lt;DATA!$O$1*3+3,SUM(FM28:FM36)," ")</f>
        <v xml:space="preserve"> </v>
      </c>
      <c r="FN27" s="38" t="str">
        <f>IF(COLUMN()&lt;DATA!$O$1*3+3,SUM(FN28:FN36)," ")</f>
        <v xml:space="preserve"> </v>
      </c>
      <c r="FO27" s="38" t="str">
        <f>IF(COLUMN()&lt;DATA!$O$1*3+3,SUM(FO28:FO36)," ")</f>
        <v xml:space="preserve"> </v>
      </c>
      <c r="FP27" s="38" t="str">
        <f>IF(COLUMN()&lt;DATA!$O$1*3+3,SUM(FP28:FP36)," ")</f>
        <v xml:space="preserve"> </v>
      </c>
      <c r="FQ27" s="38" t="str">
        <f>IF(COLUMN()&lt;DATA!$O$1*3+3,SUM(FQ28:FQ36)," ")</f>
        <v xml:space="preserve"> </v>
      </c>
      <c r="FR27" s="38" t="str">
        <f>IF(COLUMN()&lt;DATA!$O$1*3+3,SUM(FR28:FR36)," ")</f>
        <v xml:space="preserve"> </v>
      </c>
      <c r="FS27" s="38" t="str">
        <f>IF(COLUMN()&lt;DATA!$O$1*3+3,SUM(FS28:FS36)," ")</f>
        <v xml:space="preserve"> </v>
      </c>
      <c r="FT27" s="38" t="str">
        <f>IF(COLUMN()&lt;DATA!$O$1*3+3,SUM(FT28:FT36)," ")</f>
        <v xml:space="preserve"> </v>
      </c>
      <c r="FU27" s="38" t="str">
        <f>IF(COLUMN()&lt;DATA!$O$1*3+3,SUM(FU28:FU36)," ")</f>
        <v xml:space="preserve"> </v>
      </c>
      <c r="FV27" s="38" t="str">
        <f>IF(COLUMN()&lt;DATA!$O$1*3+3,SUM(FV28:FV36)," ")</f>
        <v xml:space="preserve"> </v>
      </c>
      <c r="FW27" s="38" t="str">
        <f>IF(COLUMN()&lt;DATA!$O$1*3+3,SUM(FW28:FW36)," ")</f>
        <v xml:space="preserve"> </v>
      </c>
      <c r="FX27" s="38" t="str">
        <f>IF(COLUMN()&lt;DATA!$O$1*3+3,SUM(FX28:FX36)," ")</f>
        <v xml:space="preserve"> </v>
      </c>
      <c r="FY27" s="38" t="str">
        <f>IF(COLUMN()&lt;DATA!$O$1*3+3,SUM(FY28:FY36)," ")</f>
        <v xml:space="preserve"> </v>
      </c>
      <c r="FZ27" s="38" t="str">
        <f>IF(COLUMN()&lt;DATA!$O$1*3+3,SUM(FZ28:FZ36)," ")</f>
        <v xml:space="preserve"> </v>
      </c>
      <c r="GA27" s="38" t="str">
        <f>IF(COLUMN()&lt;DATA!$O$1*3+3,SUM(GA28:GA36)," ")</f>
        <v xml:space="preserve"> </v>
      </c>
      <c r="GB27" s="38" t="str">
        <f>IF(COLUMN()&lt;DATA!$O$1*3+3,SUM(GB28:GB36)," ")</f>
        <v xml:space="preserve"> </v>
      </c>
      <c r="GC27" s="38" t="str">
        <f>IF(COLUMN()&lt;DATA!$O$1*3+3,SUM(GC28:GC36)," ")</f>
        <v xml:space="preserve"> </v>
      </c>
      <c r="GD27" s="38" t="str">
        <f>IF(COLUMN()&lt;DATA!$O$1*3+3,SUM(GD28:GD36)," ")</f>
        <v xml:space="preserve"> </v>
      </c>
      <c r="GE27" s="38" t="str">
        <f>IF(COLUMN()&lt;DATA!$O$1*3+3,SUM(GE28:GE36)," ")</f>
        <v xml:space="preserve"> </v>
      </c>
      <c r="GF27" s="38" t="str">
        <f>IF(COLUMN()&lt;DATA!$O$1*3+3,SUM(GF28:GF36)," ")</f>
        <v xml:space="preserve"> </v>
      </c>
      <c r="GG27" s="5" t="str">
        <f>IF(COLUMN()&lt;DATA!$O$1*3+3,SUM(GG28:GG36)," ")</f>
        <v xml:space="preserve"> </v>
      </c>
      <c r="GH27" s="5" t="str">
        <f>IF(COLUMN()&lt;DATA!$O$1*3+3,SUM(GH28:GH36)," ")</f>
        <v xml:space="preserve"> </v>
      </c>
      <c r="GI27" s="5" t="str">
        <f>IF(COLUMN()&lt;DATA!$O$1*3+3,SUM(GI28:GI36)," ")</f>
        <v xml:space="preserve"> </v>
      </c>
      <c r="GJ27" s="5" t="str">
        <f>IF(COLUMN()&lt;DATA!$O$1*3+3,SUM(GJ28:GJ36)," ")</f>
        <v xml:space="preserve"> </v>
      </c>
      <c r="GK27" s="5" t="str">
        <f>IF(COLUMN()&lt;DATA!$O$1*3+3,SUM(GK28:GK36)," ")</f>
        <v xml:space="preserve"> </v>
      </c>
      <c r="GL27" s="5" t="str">
        <f>IF(COLUMN()&lt;DATA!$O$1*3+3,SUM(GL28:GL36)," ")</f>
        <v xml:space="preserve"> </v>
      </c>
      <c r="GM27" s="5" t="str">
        <f>IF(COLUMN()&lt;DATA!$O$1*3+3,SUM(GM28:GM36)," ")</f>
        <v xml:space="preserve"> </v>
      </c>
      <c r="GN27" s="5" t="str">
        <f>IF(COLUMN()&lt;DATA!$O$1*3+3,SUM(GN28:GN36)," ")</f>
        <v xml:space="preserve"> </v>
      </c>
      <c r="GO27" s="5" t="str">
        <f>IF(COLUMN()&lt;DATA!$O$1*3+3,SUM(GO28:GO36)," ")</f>
        <v xml:space="preserve"> </v>
      </c>
      <c r="GP27" s="5" t="str">
        <f>IF(COLUMN()&lt;DATA!$O$1*3+3,SUM(GP28:GP36)," ")</f>
        <v xml:space="preserve"> </v>
      </c>
      <c r="GQ27" s="5" t="str">
        <f>IF(COLUMN()&lt;DATA!$O$1*3+3,SUM(GQ28:GQ36)," ")</f>
        <v xml:space="preserve"> </v>
      </c>
      <c r="GR27" s="5" t="str">
        <f>IF(COLUMN()&lt;DATA!$O$1*3+3,SUM(GR28:GR36)," ")</f>
        <v xml:space="preserve"> </v>
      </c>
      <c r="GS27" s="5" t="str">
        <f>IF(COLUMN()&lt;DATA!$O$1*3+3,SUM(GS28:GS36)," ")</f>
        <v xml:space="preserve"> </v>
      </c>
      <c r="GT27" s="5" t="str">
        <f>IF(COLUMN()&lt;DATA!$O$1*3+3,SUM(GT28:GT36)," ")</f>
        <v xml:space="preserve"> </v>
      </c>
      <c r="GU27" s="5" t="str">
        <f>IF(COLUMN()&lt;DATA!$O$1*3+3,SUM(GU28:GU36)," ")</f>
        <v xml:space="preserve"> </v>
      </c>
      <c r="GV27" s="5" t="str">
        <f>IF(COLUMN()&lt;DATA!$O$1*3+3,SUM(GV28:GV36)," ")</f>
        <v xml:space="preserve"> </v>
      </c>
      <c r="GW27" s="5" t="str">
        <f>IF(COLUMN()&lt;DATA!$O$1*3+3,SUM(GW28:GW36)," ")</f>
        <v xml:space="preserve"> </v>
      </c>
      <c r="GX27" s="5" t="str">
        <f>IF(COLUMN()&lt;DATA!$O$1*3+3,SUM(GX28:GX36)," ")</f>
        <v xml:space="preserve"> </v>
      </c>
      <c r="GY27" s="5" t="str">
        <f>IF(COLUMN()&lt;DATA!$O$1*3+3,SUM(GY28:GY36)," ")</f>
        <v xml:space="preserve"> </v>
      </c>
      <c r="GZ27" s="5" t="str">
        <f>IF(COLUMN()&lt;DATA!$O$1*3+3,SUM(GZ28:GZ36)," ")</f>
        <v xml:space="preserve"> </v>
      </c>
      <c r="HA27" s="5" t="str">
        <f>IF(COLUMN()&lt;DATA!$O$1*3+3,SUM(HA28:HA36)," ")</f>
        <v xml:space="preserve"> </v>
      </c>
      <c r="HB27" s="5" t="str">
        <f>IF(COLUMN()&lt;DATA!$O$1*3+3,SUM(HB28:HB36)," ")</f>
        <v xml:space="preserve"> </v>
      </c>
      <c r="HC27" s="5" t="str">
        <f>IF(COLUMN()&lt;DATA!$O$1*3+3,SUM(HC28:HC36)," ")</f>
        <v xml:space="preserve"> </v>
      </c>
      <c r="HD27" s="5" t="str">
        <f>IF(COLUMN()&lt;DATA!$O$1*3+3,SUM(HD28:HD36)," ")</f>
        <v xml:space="preserve"> </v>
      </c>
      <c r="HE27" s="5" t="str">
        <f>IF(COLUMN()&lt;DATA!$O$1*3+3,SUM(HE28:HE36)," ")</f>
        <v xml:space="preserve"> </v>
      </c>
      <c r="HF27" s="5" t="str">
        <f>IF(COLUMN()&lt;DATA!$O$1*3+3,SUM(HF28:HF36)," ")</f>
        <v xml:space="preserve"> </v>
      </c>
      <c r="HG27" s="5" t="str">
        <f>IF(COLUMN()&lt;DATA!$O$1*3+3,SUM(HG28:HG36)," ")</f>
        <v xml:space="preserve"> </v>
      </c>
      <c r="HH27" s="5" t="str">
        <f>IF(COLUMN()&lt;DATA!$O$1*3+3,SUM(HH28:HH36)," ")</f>
        <v xml:space="preserve"> </v>
      </c>
      <c r="HI27" s="5" t="str">
        <f>IF(COLUMN()&lt;DATA!$O$1*3+3,SUM(HI28:HI36)," ")</f>
        <v xml:space="preserve"> </v>
      </c>
      <c r="HJ27" s="5" t="str">
        <f>IF(COLUMN()&lt;DATA!$O$1*3+3,SUM(HJ28:HJ36)," ")</f>
        <v xml:space="preserve"> </v>
      </c>
      <c r="HK27" s="5" t="str">
        <f>IF(COLUMN()&lt;DATA!$O$1*3+3,SUM(HK28:HK36)," ")</f>
        <v xml:space="preserve"> </v>
      </c>
      <c r="HL27" s="5" t="str">
        <f>IF(COLUMN()&lt;DATA!$O$1*3+3,SUM(HL28:HL36)," ")</f>
        <v xml:space="preserve"> </v>
      </c>
      <c r="HM27" s="5" t="str">
        <f>IF(COLUMN()&lt;DATA!$O$1*3+3,SUM(HM28:HM36)," ")</f>
        <v xml:space="preserve"> </v>
      </c>
      <c r="HN27" s="5" t="str">
        <f>IF(COLUMN()&lt;DATA!$O$1*3+3,SUM(HN28:HN36)," ")</f>
        <v xml:space="preserve"> </v>
      </c>
      <c r="HO27" s="5" t="str">
        <f>IF(COLUMN()&lt;DATA!$O$1*3+3,SUM(HO28:HO36)," ")</f>
        <v xml:space="preserve"> </v>
      </c>
      <c r="HP27" s="5" t="str">
        <f>IF(COLUMN()&lt;DATA!$O$1*3+3,SUM(HP28:HP36)," ")</f>
        <v xml:space="preserve"> </v>
      </c>
      <c r="HQ27" s="5" t="str">
        <f>IF(COLUMN()&lt;DATA!$O$1*3+3,SUM(HQ28:HQ36)," ")</f>
        <v xml:space="preserve"> </v>
      </c>
      <c r="HR27" s="5" t="str">
        <f>IF(COLUMN()&lt;DATA!$O$1*3+3,SUM(HR28:HR36)," ")</f>
        <v xml:space="preserve"> </v>
      </c>
      <c r="HS27" s="5" t="str">
        <f>IF(COLUMN()&lt;DATA!$O$1*3+3,SUM(HS28:HS36)," ")</f>
        <v xml:space="preserve"> </v>
      </c>
      <c r="HT27" s="5" t="str">
        <f>IF(COLUMN()&lt;DATA!$O$1*3+3,SUM(HT28:HT36)," ")</f>
        <v xml:space="preserve"> </v>
      </c>
      <c r="HU27" s="5" t="str">
        <f>IF(COLUMN()&lt;DATA!$O$1*3+3,SUM(HU28:HU36)," ")</f>
        <v xml:space="preserve"> </v>
      </c>
      <c r="HV27" s="5" t="str">
        <f>IF(COLUMN()&lt;DATA!$O$1*3+3,SUM(HV28:HV36)," ")</f>
        <v xml:space="preserve"> </v>
      </c>
      <c r="HW27" s="5" t="str">
        <f>IF(COLUMN()&lt;DATA!$O$1*3+3,SUM(HW28:HW36)," ")</f>
        <v xml:space="preserve"> </v>
      </c>
      <c r="HX27" s="5" t="str">
        <f>IF(COLUMN()&lt;DATA!$O$1*3+3,SUM(HX28:HX36)," ")</f>
        <v xml:space="preserve"> </v>
      </c>
      <c r="HY27" s="5" t="str">
        <f>IF(COLUMN()&lt;DATA!$O$1*3+3,SUM(HY28:HY36)," ")</f>
        <v xml:space="preserve"> </v>
      </c>
      <c r="HZ27" s="5" t="str">
        <f>IF(COLUMN()&lt;DATA!$O$1*3+3,SUM(HZ28:HZ36)," ")</f>
        <v xml:space="preserve"> </v>
      </c>
      <c r="IA27" s="5" t="str">
        <f>IF(COLUMN()&lt;DATA!$O$1*3+3,SUM(IA28:IA36)," ")</f>
        <v xml:space="preserve"> </v>
      </c>
      <c r="IB27" s="5" t="str">
        <f>IF(COLUMN()&lt;DATA!$O$1*3+3,SUM(IB28:IB36)," ")</f>
        <v xml:space="preserve"> </v>
      </c>
      <c r="IC27" s="5" t="str">
        <f>IF(COLUMN()&lt;DATA!$O$1*3+3,SUM(IC28:IC36)," ")</f>
        <v xml:space="preserve"> </v>
      </c>
      <c r="ID27" s="5" t="str">
        <f>IF(COLUMN()&lt;DATA!$O$1*3+3,SUM(ID28:ID36)," ")</f>
        <v xml:space="preserve"> </v>
      </c>
      <c r="IE27" s="5" t="str">
        <f>IF(COLUMN()&lt;DATA!$O$1*3+3,SUM(IE28:IE36)," ")</f>
        <v xml:space="preserve"> </v>
      </c>
      <c r="IF27" s="5" t="str">
        <f>IF(COLUMN()&lt;DATA!$O$1*3+3,SUM(IF28:IF36)," ")</f>
        <v xml:space="preserve"> </v>
      </c>
      <c r="IG27" s="5" t="str">
        <f>IF(COLUMN()&lt;DATA!$O$1*3+3,SUM(IG28:IG36)," ")</f>
        <v xml:space="preserve"> </v>
      </c>
      <c r="IH27" s="5" t="str">
        <f>IF(COLUMN()&lt;DATA!$O$1*3+3,SUM(IH28:IH36)," ")</f>
        <v xml:space="preserve"> </v>
      </c>
      <c r="II27" s="5" t="str">
        <f>IF(COLUMN()&lt;DATA!$O$1*3+3,SUM(II28:II36)," ")</f>
        <v xml:space="preserve"> </v>
      </c>
      <c r="IJ27" s="5" t="str">
        <f>IF(COLUMN()&lt;DATA!$O$1*3+3,SUM(IJ28:IJ36)," ")</f>
        <v xml:space="preserve"> </v>
      </c>
      <c r="IK27" s="5" t="str">
        <f>IF(COLUMN()&lt;DATA!$O$1*3+3,SUM(IK28:IK36)," ")</f>
        <v xml:space="preserve"> </v>
      </c>
      <c r="IL27" s="5" t="str">
        <f>IF(COLUMN()&lt;DATA!$O$1*3+3,SUM(IL28:IL36)," ")</f>
        <v xml:space="preserve"> </v>
      </c>
      <c r="IM27" s="5" t="str">
        <f>IF(COLUMN()&lt;DATA!$O$1*3+3,SUM(IM28:IM36)," ")</f>
        <v xml:space="preserve"> </v>
      </c>
      <c r="IN27" s="5" t="str">
        <f>IF(COLUMN()&lt;DATA!$O$1*3+3,SUM(IN28:IN36)," ")</f>
        <v xml:space="preserve"> </v>
      </c>
      <c r="IO27" s="5" t="str">
        <f>IF(COLUMN()&lt;DATA!$O$1*3+3,SUM(IO28:IO36)," ")</f>
        <v xml:space="preserve"> </v>
      </c>
      <c r="IP27" s="5" t="str">
        <f>IF(COLUMN()&lt;DATA!$O$1*3+3,SUM(IP28:IP36)," ")</f>
        <v xml:space="preserve"> </v>
      </c>
      <c r="IQ27" s="5" t="str">
        <f>IF(COLUMN()&lt;DATA!$O$1*3+3,SUM(IQ28:IQ36)," ")</f>
        <v xml:space="preserve"> </v>
      </c>
      <c r="IR27" s="5" t="str">
        <f>IF(COLUMN()&lt;DATA!$O$1*3+3,SUM(IR28:IR36)," ")</f>
        <v xml:space="preserve"> </v>
      </c>
      <c r="IS27" s="5" t="str">
        <f>IF(COLUMN()&lt;DATA!$O$1*3+3,SUM(IS28:IS36)," ")</f>
        <v xml:space="preserve"> </v>
      </c>
      <c r="IT27" s="5" t="str">
        <f>IF(COLUMN()&lt;DATA!$O$1*3+3,SUM(IT28:IT36)," ")</f>
        <v xml:space="preserve"> </v>
      </c>
      <c r="IU27" s="5" t="str">
        <f>IF(COLUMN()&lt;DATA!$O$1*3+3,SUM(IU28:IU36)," ")</f>
        <v xml:space="preserve"> </v>
      </c>
      <c r="IV27" s="5" t="str">
        <f>IF(COLUMN()&lt;DATA!$O$1*3+3,SUM(IV28:IV36)," ")</f>
        <v xml:space="preserve"> </v>
      </c>
      <c r="IW27" s="5" t="str">
        <f>IF(COLUMN()&lt;DATA!$O$1*3+3,SUM(IW28:IW36)," ")</f>
        <v xml:space="preserve"> </v>
      </c>
      <c r="IX27" s="5" t="str">
        <f>IF(COLUMN()&lt;DATA!$O$1*3+3,SUM(IX28:IX36)," ")</f>
        <v xml:space="preserve"> </v>
      </c>
      <c r="IY27" s="5" t="str">
        <f>IF(COLUMN()&lt;DATA!$O$1*3+3,SUM(IY28:IY36)," ")</f>
        <v xml:space="preserve"> </v>
      </c>
      <c r="IZ27" s="5" t="str">
        <f>IF(COLUMN()&lt;DATA!$O$1*3+3,SUM(IZ28:IZ36)," ")</f>
        <v xml:space="preserve"> </v>
      </c>
      <c r="JA27" s="5" t="str">
        <f>IF(COLUMN()&lt;DATA!$O$1*3+3,SUM(JA28:JA36)," ")</f>
        <v xml:space="preserve"> </v>
      </c>
      <c r="JB27" s="5" t="str">
        <f>IF(COLUMN()&lt;DATA!$O$1*3+3,SUM(JB28:JB36)," ")</f>
        <v xml:space="preserve"> </v>
      </c>
      <c r="JC27" s="5" t="str">
        <f>IF(COLUMN()&lt;DATA!$O$1*3+3,SUM(JC28:JC36)," ")</f>
        <v xml:space="preserve"> </v>
      </c>
      <c r="JD27" s="5" t="str">
        <f>IF(COLUMN()&lt;DATA!$O$1*3+3,SUM(JD28:JD36)," ")</f>
        <v xml:space="preserve"> </v>
      </c>
      <c r="JE27" s="5" t="str">
        <f>IF(COLUMN()&lt;DATA!$O$1*3+3,SUM(JE28:JE36)," ")</f>
        <v xml:space="preserve"> </v>
      </c>
      <c r="JF27" s="5" t="str">
        <f>IF(COLUMN()&lt;DATA!$O$1*3+3,SUM(JF28:JF36)," ")</f>
        <v xml:space="preserve"> </v>
      </c>
      <c r="JG27" s="5" t="str">
        <f>IF(COLUMN()&lt;DATA!$O$1*3+3,SUM(JG28:JG36)," ")</f>
        <v xml:space="preserve"> </v>
      </c>
      <c r="JH27" s="5" t="str">
        <f>IF(COLUMN()&lt;DATA!$O$1*3+3,SUM(JH28:JH36)," ")</f>
        <v xml:space="preserve"> </v>
      </c>
      <c r="JI27" s="5" t="str">
        <f>IF(COLUMN()&lt;DATA!$O$1*3+3,SUM(JI28:JI36)," ")</f>
        <v xml:space="preserve"> </v>
      </c>
      <c r="JJ27" s="5" t="str">
        <f>IF(COLUMN()&lt;DATA!$O$1*3+3,SUM(JJ28:JJ36)," ")</f>
        <v xml:space="preserve"> </v>
      </c>
      <c r="JK27" s="5" t="str">
        <f>IF(COLUMN()&lt;DATA!$O$1*3+3,SUM(JK28:JK36)," ")</f>
        <v xml:space="preserve"> </v>
      </c>
      <c r="JL27" s="5" t="str">
        <f>IF(COLUMN()&lt;DATA!$O$1*3+3,SUM(JL28:JL36)," ")</f>
        <v xml:space="preserve"> </v>
      </c>
      <c r="JM27" s="5" t="str">
        <f>IF(COLUMN()&lt;DATA!$O$1*3+3,SUM(JM28:JM36)," ")</f>
        <v xml:space="preserve"> </v>
      </c>
      <c r="JN27" s="5" t="str">
        <f>IF(COLUMN()&lt;DATA!$O$1*3+3,SUM(JN28:JN36)," ")</f>
        <v xml:space="preserve"> </v>
      </c>
      <c r="JO27" s="5" t="str">
        <f>IF(COLUMN()&lt;DATA!$O$1*3+3,SUM(JO28:JO36)," ")</f>
        <v xml:space="preserve"> </v>
      </c>
      <c r="JP27" s="5" t="str">
        <f>IF(COLUMN()&lt;DATA!$O$1*3+3,SUM(JP28:JP36)," ")</f>
        <v xml:space="preserve"> </v>
      </c>
      <c r="JQ27" s="5" t="str">
        <f>IF(COLUMN()&lt;DATA!$O$1*3+3,SUM(JQ28:JQ36)," ")</f>
        <v xml:space="preserve"> </v>
      </c>
      <c r="JR27" s="5" t="str">
        <f>IF(COLUMN()&lt;DATA!$O$1*3+3,SUM(JR28:JR36)," ")</f>
        <v xml:space="preserve"> </v>
      </c>
      <c r="JS27" s="5" t="str">
        <f>IF(COLUMN()&lt;DATA!$O$1*3+3,SUM(JS28:JS36)," ")</f>
        <v xml:space="preserve"> </v>
      </c>
      <c r="JT27" s="5" t="str">
        <f>IF(COLUMN()&lt;DATA!$O$1*3+3,SUM(JT28:JT36)," ")</f>
        <v xml:space="preserve"> </v>
      </c>
      <c r="JU27" s="5" t="str">
        <f>IF(COLUMN()&lt;DATA!$O$1*3+3,SUM(JU28:JU36)," ")</f>
        <v xml:space="preserve"> </v>
      </c>
      <c r="JV27" s="5" t="str">
        <f>IF(COLUMN()&lt;DATA!$O$1*3+3,SUM(JV28:JV36)," ")</f>
        <v xml:space="preserve"> </v>
      </c>
      <c r="JW27" s="5" t="str">
        <f>IF(COLUMN()&lt;DATA!$O$1*3+3,SUM(JW28:JW36)," ")</f>
        <v xml:space="preserve"> </v>
      </c>
      <c r="JX27" s="5" t="str">
        <f>IF(COLUMN()&lt;DATA!$O$1*3+3,SUM(JX28:JX36)," ")</f>
        <v xml:space="preserve"> </v>
      </c>
      <c r="JY27" s="5" t="str">
        <f>IF(COLUMN()&lt;DATA!$O$1*3+3,SUM(JY28:JY36)," ")</f>
        <v xml:space="preserve"> </v>
      </c>
      <c r="JZ27" s="5" t="str">
        <f>IF(COLUMN()&lt;DATA!$O$1*3+3,SUM(JZ28:JZ36)," ")</f>
        <v xml:space="preserve"> </v>
      </c>
      <c r="KA27" s="5" t="str">
        <f>IF(COLUMN()&lt;DATA!$O$1*3+3,SUM(KA28:KA36)," ")</f>
        <v xml:space="preserve"> </v>
      </c>
      <c r="KB27" s="5" t="str">
        <f>IF(COLUMN()&lt;DATA!$O$1*3+3,SUM(KB28:KB36)," ")</f>
        <v xml:space="preserve"> </v>
      </c>
      <c r="KC27" s="5" t="str">
        <f>IF(COLUMN()&lt;DATA!$O$1*3+3,SUM(KC28:KC36)," ")</f>
        <v xml:space="preserve"> </v>
      </c>
      <c r="KD27" s="5" t="str">
        <f>IF(COLUMN()&lt;DATA!$O$1*3+3,SUM(KD28:KD36)," ")</f>
        <v xml:space="preserve"> </v>
      </c>
      <c r="KE27" s="5" t="str">
        <f>IF(COLUMN()&lt;DATA!$O$1*3+3,SUM(KE28:KE36)," ")</f>
        <v xml:space="preserve"> </v>
      </c>
      <c r="KF27" s="5" t="str">
        <f>IF(COLUMN()&lt;DATA!$O$1*3+3,SUM(KF28:KF36)," ")</f>
        <v xml:space="preserve"> </v>
      </c>
      <c r="KG27" s="5" t="str">
        <f>IF(COLUMN()&lt;DATA!$O$1*3+3,SUM(KG28:KG36)," ")</f>
        <v xml:space="preserve"> </v>
      </c>
      <c r="KH27" s="5" t="str">
        <f>IF(COLUMN()&lt;DATA!$O$1*3+3,SUM(KH28:KH36)," ")</f>
        <v xml:space="preserve"> </v>
      </c>
      <c r="KI27" s="5" t="str">
        <f>IF(COLUMN()&lt;DATA!$O$1*3+3,SUM(KI28:KI36)," ")</f>
        <v xml:space="preserve"> </v>
      </c>
      <c r="KJ27" s="5" t="str">
        <f>IF(COLUMN()&lt;DATA!$O$1*3+3,SUM(KJ28:KJ36)," ")</f>
        <v xml:space="preserve"> </v>
      </c>
      <c r="KK27" s="5" t="str">
        <f>IF(COLUMN()&lt;DATA!$O$1*3+3,SUM(KK28:KK36)," ")</f>
        <v xml:space="preserve"> </v>
      </c>
      <c r="KL27" s="5" t="str">
        <f>IF(COLUMN()&lt;DATA!$O$1*3+3,SUM(KL28:KL36)," ")</f>
        <v xml:space="preserve"> </v>
      </c>
      <c r="KM27" s="5" t="str">
        <f>IF(COLUMN()&lt;DATA!$O$1*3+3,SUM(KM28:KM36)," ")</f>
        <v xml:space="preserve"> </v>
      </c>
      <c r="KN27" s="5" t="str">
        <f>IF(COLUMN()&lt;DATA!$O$1*3+3,SUM(KN28:KN36)," ")</f>
        <v xml:space="preserve"> </v>
      </c>
      <c r="KO27" s="5" t="str">
        <f>IF(COLUMN()&lt;DATA!$O$1*3+3,SUM(KO28:KO36)," ")</f>
        <v xml:space="preserve"> </v>
      </c>
      <c r="KP27" s="5" t="str">
        <f>IF(COLUMN()&lt;DATA!$O$1*3+3,SUM(KP28:KP36)," ")</f>
        <v xml:space="preserve"> </v>
      </c>
      <c r="KQ27" s="5" t="str">
        <f>IF(COLUMN()&lt;DATA!$O$1*3+3,SUM(KQ28:KQ36)," ")</f>
        <v xml:space="preserve"> </v>
      </c>
      <c r="KR27" s="5" t="str">
        <f>IF(COLUMN()&lt;DATA!$O$1*3+3,SUM(KR28:KR36)," ")</f>
        <v xml:space="preserve"> </v>
      </c>
      <c r="KS27" s="5" t="str">
        <f>IF(COLUMN()&lt;DATA!$O$1*3+3,SUM(KS28:KS36)," ")</f>
        <v xml:space="preserve"> </v>
      </c>
      <c r="KT27" s="5" t="str">
        <f>IF(COLUMN()&lt;DATA!$O$1*3+3,SUM(KT28:KT36)," ")</f>
        <v xml:space="preserve"> </v>
      </c>
      <c r="KU27" s="5" t="str">
        <f>IF(COLUMN()&lt;DATA!$O$1*3+3,SUM(KU28:KU36)," ")</f>
        <v xml:space="preserve"> </v>
      </c>
      <c r="KV27" s="5" t="str">
        <f>IF(COLUMN()&lt;DATA!$O$1*3+3,SUM(KV28:KV36)," ")</f>
        <v xml:space="preserve"> </v>
      </c>
      <c r="KW27" s="5" t="str">
        <f>IF(COLUMN()&lt;DATA!$O$1*3+3,SUM(KW28:KW36)," ")</f>
        <v xml:space="preserve"> </v>
      </c>
      <c r="KX27" s="5" t="str">
        <f>IF(COLUMN()&lt;DATA!$O$1*3+3,SUM(KX28:KX36)," ")</f>
        <v xml:space="preserve"> </v>
      </c>
      <c r="KY27" s="5" t="str">
        <f>IF(COLUMN()&lt;DATA!$O$1*3+3,SUM(KY28:KY36)," ")</f>
        <v xml:space="preserve"> </v>
      </c>
      <c r="KZ27" s="5" t="str">
        <f>IF(COLUMN()&lt;DATA!$O$1*3+3,SUM(KZ28:KZ36)," ")</f>
        <v xml:space="preserve"> </v>
      </c>
    </row>
    <row r="28" ht="15.75">
      <c r="A28" s="95" t="s">
        <v>91</v>
      </c>
      <c r="B28" s="11">
        <f>IF(ISERROR(VLOOKUP(CONCATENATE(INDIRECT(ADDRESS(2,COLUMN())),"O1",A28),DATA!D2:L872,6,FALSE)),0,VLOOKUP(CONCATENATE(INDIRECT(ADDRESS(2,COLUMN())),"O1",A28),DATA!D2:L872,6,FALSE))</f>
        <v>37</v>
      </c>
      <c r="C28" s="11">
        <f>IF(ISERROR(VLOOKUP(CONCATENATE(INDIRECT(ADDRESS(2,COLUMN()-1)),"O1",A28),DATA!D2:L872,7,FALSE)),0,VLOOKUP(CONCATENATE(INDIRECT(ADDRESS(2,COLUMN()-1)),"O1",A28),DATA!D2:L872,7,FALSE))</f>
        <v>9</v>
      </c>
      <c r="D28" s="11">
        <f>IF(ISERROR(VLOOKUP(CONCATENATE(INDIRECT(ADDRESS(2,COLUMN()-2)),"O1",A28),DATA!D2:L872,8,FALSE)),0,VLOOKUP(CONCATENATE(INDIRECT(ADDRESS(2,COLUMN()-2)),"O1",A28),DATA!D2:L872,8,FALSE))</f>
        <v>6</v>
      </c>
      <c r="E28" s="11">
        <f>IF(ISERROR(VLOOKUP(CONCATENATE(INDIRECT(ADDRESS(2,COLUMN())),"O1",A28),DATA!D2:L872,6,FALSE)),0,VLOOKUP(CONCATENATE(INDIRECT(ADDRESS(2,COLUMN())),"O1",A28),DATA!D2:L872,6,FALSE))</f>
        <v>8</v>
      </c>
      <c r="F28" s="11">
        <f>IF(ISERROR(VLOOKUP(CONCATENATE(INDIRECT(ADDRESS(2,COLUMN()-1)),"O1",A28),DATA!D2:L872,7,FALSE)),0,VLOOKUP(CONCATENATE(INDIRECT(ADDRESS(2,COLUMN()-1)),"O1",A28),DATA!D2:L872,7,FALSE))</f>
        <v>0</v>
      </c>
      <c r="G28" s="11">
        <f>IF(ISERROR(VLOOKUP(CONCATENATE(INDIRECT(ADDRESS(2,COLUMN()-2)),"O1",A28),DATA!D2:L872,8,FALSE)),0,VLOOKUP(CONCATENATE(INDIRECT(ADDRESS(2,COLUMN()-2)),"O1",A28),DATA!D2:L872,8,FALSE))</f>
        <v>2</v>
      </c>
      <c r="H28" s="11">
        <f>IF(ISERROR(VLOOKUP(CONCATENATE(INDIRECT(ADDRESS(2,COLUMN())),"O1",A28),DATA!D2:L872,6,FALSE)),0,VLOOKUP(CONCATENATE(INDIRECT(ADDRESS(2,COLUMN())),"O1",A28),DATA!D2:L872,6,FALSE))</f>
        <v>7</v>
      </c>
      <c r="I28" s="11">
        <f>IF(ISERROR(VLOOKUP(CONCATENATE(INDIRECT(ADDRESS(2,COLUMN()-1)),"O1",A28),DATA!D2:L872,7,FALSE)),0,VLOOKUP(CONCATENATE(INDIRECT(ADDRESS(2,COLUMN()-1)),"O1",A28),DATA!D2:L872,7,FALSE))</f>
        <v>0</v>
      </c>
      <c r="J28" s="11">
        <f>IF(ISERROR(VLOOKUP(CONCATENATE(INDIRECT(ADDRESS(2,COLUMN()-2)),"O1",A28),DATA!D2:L872,8,FALSE)),0,VLOOKUP(CONCATENATE(INDIRECT(ADDRESS(2,COLUMN()-2)),"O1",A28),DATA!D2:L872,8,FALSE))</f>
        <v>3</v>
      </c>
      <c r="K28" s="11">
        <f>IF(ISERROR(VLOOKUP(CONCATENATE(INDIRECT(ADDRESS(2,COLUMN())),"O1",A28),DATA!D2:L872,6,FALSE)),0,VLOOKUP(CONCATENATE(INDIRECT(ADDRESS(2,COLUMN())),"O1",A28),DATA!D2:L872,6,FALSE))</f>
        <v>5</v>
      </c>
      <c r="L28" s="11">
        <f>IF(ISERROR(VLOOKUP(CONCATENATE(INDIRECT(ADDRESS(2,COLUMN()-1)),"O1",A28),DATA!D2:L872,7,FALSE)),0,VLOOKUP(CONCATENATE(INDIRECT(ADDRESS(2,COLUMN()-1)),"O1",A28),DATA!D2:L872,7,FALSE))</f>
        <v>1</v>
      </c>
      <c r="M28" s="11">
        <f>IF(ISERROR(VLOOKUP(CONCATENATE(INDIRECT(ADDRESS(2,COLUMN()-2)),"O1",A28),DATA!D2:L872,8,FALSE)),0,VLOOKUP(CONCATENATE(INDIRECT(ADDRESS(2,COLUMN()-2)),"O1",A28),DATA!D2:L872,8,FALSE))</f>
        <v>0</v>
      </c>
      <c r="N28" s="11">
        <f>IF(ISERROR(VLOOKUP(CONCATENATE(INDIRECT(ADDRESS(2,COLUMN())),"O1",A28),DATA!D2:L872,6,FALSE)),0,VLOOKUP(CONCATENATE(INDIRECT(ADDRESS(2,COLUMN())),"O1",A28),DATA!D2:L872,6,FALSE))</f>
        <v>2</v>
      </c>
      <c r="O28" s="11">
        <f>IF(ISERROR(VLOOKUP(CONCATENATE(INDIRECT(ADDRESS(2,COLUMN()-1)),"O1",A28),DATA!D2:L872,7,FALSE)),0,VLOOKUP(CONCATENATE(INDIRECT(ADDRESS(2,COLUMN()-1)),"O1",A28),DATA!D2:L872,7,FALSE))</f>
        <v>1</v>
      </c>
      <c r="P28" s="11">
        <f>IF(ISERROR(VLOOKUP(CONCATENATE(INDIRECT(ADDRESS(2,COLUMN()-2)),"O1",A28),DATA!D2:L872,8,FALSE)),0,VLOOKUP(CONCATENATE(INDIRECT(ADDRESS(2,COLUMN()-2)),"O1",A28),DATA!D2:L872,8,FALSE))</f>
        <v>0</v>
      </c>
      <c r="Q28" s="11">
        <f>IF(ISERROR(VLOOKUP(CONCATENATE(INDIRECT(ADDRESS(2,COLUMN())),"O1",A28),DATA!D2:L872,6,FALSE)),0,VLOOKUP(CONCATENATE(INDIRECT(ADDRESS(2,COLUMN())),"O1",A28),DATA!D2:L872,6,FALSE))</f>
        <v>10</v>
      </c>
      <c r="R28" s="11">
        <f>IF(ISERROR(VLOOKUP(CONCATENATE(INDIRECT(ADDRESS(2,COLUMN()-1)),"O1",A28),DATA!D2:L872,7,FALSE)),0,VLOOKUP(CONCATENATE(INDIRECT(ADDRESS(2,COLUMN()-1)),"O1",A28),DATA!D2:L872,7,FALSE))</f>
        <v>1</v>
      </c>
      <c r="S28" s="11">
        <f>IF(ISERROR(VLOOKUP(CONCATENATE(INDIRECT(ADDRESS(2,COLUMN()-2)),"O1",A28),DATA!D2:L872,8,FALSE)),0,VLOOKUP(CONCATENATE(INDIRECT(ADDRESS(2,COLUMN()-2)),"O1",A28),DATA!D2:L872,8,FALSE))</f>
        <v>0</v>
      </c>
      <c r="T28" s="11">
        <f>IF(ISERROR(VLOOKUP(CONCATENATE(INDIRECT(ADDRESS(2,COLUMN())),"O1",A28),DATA!D2:L872,6,FALSE)),0,VLOOKUP(CONCATENATE(INDIRECT(ADDRESS(2,COLUMN())),"O1",A28),DATA!D2:L872,6,FALSE))</f>
        <v>5</v>
      </c>
      <c r="U28" s="11">
        <f>IF(ISERROR(VLOOKUP(CONCATENATE(INDIRECT(ADDRESS(2,COLUMN()-1)),"O1",A28),DATA!D2:L872,7,FALSE)),0,VLOOKUP(CONCATENATE(INDIRECT(ADDRESS(2,COLUMN()-1)),"O1",A28),DATA!D2:L872,7,FALSE))</f>
        <v>0</v>
      </c>
      <c r="V28" s="11">
        <f>IF(ISERROR(VLOOKUP(CONCATENATE(INDIRECT(ADDRESS(2,COLUMN()-2)),"O1",A28),DATA!D2:L872,8,FALSE)),0,VLOOKUP(CONCATENATE(INDIRECT(ADDRESS(2,COLUMN()-2)),"O1",A28),DATA!D2:L872,8,FALSE))</f>
        <v>2</v>
      </c>
      <c r="W28" s="11">
        <f>IF(ISERROR(VLOOKUP(CONCATENATE(INDIRECT(ADDRESS(2,COLUMN())),"O1",A28),DATA!D2:L872,6,FALSE)),0,VLOOKUP(CONCATENATE(INDIRECT(ADDRESS(2,COLUMN())),"O1",A28),DATA!D2:L872,6,FALSE))</f>
        <v>14</v>
      </c>
      <c r="X28" s="11">
        <f>IF(ISERROR(VLOOKUP(CONCATENATE(INDIRECT(ADDRESS(2,COLUMN()-1)),"O1",A28),DATA!D2:L872,7,FALSE)),0,VLOOKUP(CONCATENATE(INDIRECT(ADDRESS(2,COLUMN()-1)),"O1",A28),DATA!D2:L872,7,FALSE))</f>
        <v>1</v>
      </c>
      <c r="Y28" s="11">
        <f>IF(ISERROR(VLOOKUP(CONCATENATE(INDIRECT(ADDRESS(2,COLUMN()-2)),"O1",A28),DATA!D2:L872,8,FALSE)),0,VLOOKUP(CONCATENATE(INDIRECT(ADDRESS(2,COLUMN()-2)),"O1",A28),DATA!D2:L872,8,FALSE))</f>
        <v>4</v>
      </c>
      <c r="Z28" s="11">
        <f>IF(ISERROR(VLOOKUP(CONCATENATE(INDIRECT(ADDRESS(2,COLUMN())),"O1",A28),DATA!D2:L872,6,FALSE)),0,VLOOKUP(CONCATENATE(INDIRECT(ADDRESS(2,COLUMN())),"O1",A28),DATA!D2:L872,6,FALSE))</f>
        <v>4</v>
      </c>
      <c r="AA28" s="11">
        <f>IF(ISERROR(VLOOKUP(CONCATENATE(INDIRECT(ADDRESS(2,COLUMN()-1)),"O1",A28),DATA!D2:L872,7,FALSE)),0,VLOOKUP(CONCATENATE(INDIRECT(ADDRESS(2,COLUMN()-1)),"O1",A28),DATA!D2:L872,7,FALSE))</f>
        <v>0</v>
      </c>
      <c r="AB28" s="11">
        <f>IF(ISERROR(VLOOKUP(CONCATENATE(INDIRECT(ADDRESS(2,COLUMN()-2)),"O1",A28),DATA!D2:L872,8,FALSE)),0,VLOOKUP(CONCATENATE(INDIRECT(ADDRESS(2,COLUMN()-2)),"O1",A28),DATA!D2:L872,8,FALSE))</f>
        <v>1</v>
      </c>
      <c r="AC28" s="11">
        <f>IF(ISERROR(VLOOKUP(CONCATENATE(INDIRECT(ADDRESS(2,COLUMN())),"O1",A28),DATA!D2:L872,6,FALSE)),0,VLOOKUP(CONCATENATE(INDIRECT(ADDRESS(2,COLUMN())),"O1",A28),DATA!D2:L872,6,FALSE))</f>
        <v>3</v>
      </c>
      <c r="AD28" s="11">
        <f>IF(ISERROR(VLOOKUP(CONCATENATE(INDIRECT(ADDRESS(2,COLUMN()-1)),"O1",A28),DATA!D2:L872,7,FALSE)),0,VLOOKUP(CONCATENATE(INDIRECT(ADDRESS(2,COLUMN()-1)),"O1",A28),DATA!D2:L872,7,FALSE))</f>
        <v>0</v>
      </c>
      <c r="AE28" s="11">
        <f>IF(ISERROR(VLOOKUP(CONCATENATE(INDIRECT(ADDRESS(2,COLUMN()-2)),"O1",A28),DATA!D2:L872,8,FALSE)),0,VLOOKUP(CONCATENATE(INDIRECT(ADDRESS(2,COLUMN()-2)),"O1",A28),DATA!D2:L872,8,FALSE))</f>
        <v>1</v>
      </c>
      <c r="AF28" s="11">
        <f>IF(ISERROR(VLOOKUP(CONCATENATE(INDIRECT(ADDRESS(2,COLUMN())),"O1",A28),DATA!D2:L872,6,FALSE)),0,VLOOKUP(CONCATENATE(INDIRECT(ADDRESS(2,COLUMN())),"O1",A28),DATA!D2:L872,6,FALSE))</f>
        <v>3</v>
      </c>
      <c r="AG28" s="11">
        <f>IF(ISERROR(VLOOKUP(CONCATENATE(INDIRECT(ADDRESS(2,COLUMN()-1)),"O1",A28),DATA!D2:L872,7,FALSE)),0,VLOOKUP(CONCATENATE(INDIRECT(ADDRESS(2,COLUMN()-1)),"O1",A28),DATA!D2:L872,7,FALSE))</f>
        <v>0</v>
      </c>
      <c r="AH28" s="11">
        <f>IF(ISERROR(VLOOKUP(CONCATENATE(INDIRECT(ADDRESS(2,COLUMN()-2)),"O1",A28),DATA!D2:L872,8,FALSE)),0,VLOOKUP(CONCATENATE(INDIRECT(ADDRESS(2,COLUMN()-2)),"O1",A28),DATA!D2:L872,8,FALSE))</f>
        <v>0</v>
      </c>
      <c r="AI28" s="11">
        <f>IF(ISERROR(VLOOKUP(CONCATENATE(INDIRECT(ADDRESS(2,COLUMN())),"O1",A28),DATA!D2:L872,6,FALSE)),0,VLOOKUP(CONCATENATE(INDIRECT(ADDRESS(2,COLUMN())),"O1",A28),DATA!D2:L872,6,FALSE))</f>
        <v>5</v>
      </c>
      <c r="AJ28" s="11">
        <f>IF(ISERROR(VLOOKUP(CONCATENATE(INDIRECT(ADDRESS(2,COLUMN()-1)),"O1",A28),DATA!D2:L872,7,FALSE)),0,VLOOKUP(CONCATENATE(INDIRECT(ADDRESS(2,COLUMN()-1)),"O1",A28),DATA!D2:L872,7,FALSE))</f>
        <v>0</v>
      </c>
      <c r="AK28" s="11">
        <f>IF(ISERROR(VLOOKUP(CONCATENATE(INDIRECT(ADDRESS(2,COLUMN()-2)),"O1",A28),DATA!D2:L872,8,FALSE)),0,VLOOKUP(CONCATENATE(INDIRECT(ADDRESS(2,COLUMN()-2)),"O1",A28),DATA!D2:L872,8,FALSE))</f>
        <v>0</v>
      </c>
      <c r="AL28" s="11">
        <f>IF(ISERROR(VLOOKUP(CONCATENATE(INDIRECT(ADDRESS(2,COLUMN())),"O1",A28),DATA!D2:L872,6,FALSE)),0,VLOOKUP(CONCATENATE(INDIRECT(ADDRESS(2,COLUMN())),"O1",A28),DATA!D2:L872,6,FALSE))</f>
        <v>13</v>
      </c>
      <c r="AM28" s="11">
        <f>IF(ISERROR(VLOOKUP(CONCATENATE(INDIRECT(ADDRESS(2,COLUMN()-1)),"O1",A28),DATA!D2:L872,7,FALSE)),0,VLOOKUP(CONCATENATE(INDIRECT(ADDRESS(2,COLUMN()-1)),"O1",A28),DATA!D2:L872,7,FALSE))</f>
        <v>0</v>
      </c>
      <c r="AN28" s="11">
        <f>IF(ISERROR(VLOOKUP(CONCATENATE(INDIRECT(ADDRESS(2,COLUMN()-2)),"O1",A28),DATA!D2:L872,8,FALSE)),0,VLOOKUP(CONCATENATE(INDIRECT(ADDRESS(2,COLUMN()-2)),"O1",A28),DATA!D2:L872,8,FALSE))</f>
        <v>1</v>
      </c>
      <c r="AO28" s="11">
        <f>IF(ISERROR(VLOOKUP(CONCATENATE(INDIRECT(ADDRESS(2,COLUMN())),"O1",A28),DATA!D2:L872,6,FALSE)),0,VLOOKUP(CONCATENATE(INDIRECT(ADDRESS(2,COLUMN())),"O1",A28),DATA!D2:L872,6,FALSE))</f>
        <v>7</v>
      </c>
      <c r="AP28" s="11">
        <f>IF(ISERROR(VLOOKUP(CONCATENATE(INDIRECT(ADDRESS(2,COLUMN()-1)),"O1",A28),DATA!D2:L872,7,FALSE)),0,VLOOKUP(CONCATENATE(INDIRECT(ADDRESS(2,COLUMN()-1)),"O1",A28),DATA!D2:L872,7,FALSE))</f>
        <v>0</v>
      </c>
      <c r="AQ28" s="11">
        <f>IF(ISERROR(VLOOKUP(CONCATENATE(INDIRECT(ADDRESS(2,COLUMN()-2)),"O1",A28),DATA!D2:L872,8,FALSE)),0,VLOOKUP(CONCATENATE(INDIRECT(ADDRESS(2,COLUMN()-2)),"O1",A28),DATA!D2:L872,8,FALSE))</f>
        <v>0</v>
      </c>
      <c r="AR28" s="11">
        <f>IF(ISERROR(VLOOKUP(CONCATENATE(INDIRECT(ADDRESS(2,COLUMN())),"O1",A28),DATA!D2:L872,6,FALSE)),0,VLOOKUP(CONCATENATE(INDIRECT(ADDRESS(2,COLUMN())),"O1",A28),DATA!D2:L872,6,FALSE))</f>
        <v>1</v>
      </c>
      <c r="AS28" s="11">
        <f>IF(ISERROR(VLOOKUP(CONCATENATE(INDIRECT(ADDRESS(2,COLUMN()-1)),"O1",A28),DATA!D2:L872,7,FALSE)),0,VLOOKUP(CONCATENATE(INDIRECT(ADDRESS(2,COLUMN()-1)),"O1",A28),DATA!D2:L872,7,FALSE))</f>
        <v>1</v>
      </c>
      <c r="AT28" s="11">
        <f>IF(ISERROR(VLOOKUP(CONCATENATE(INDIRECT(ADDRESS(2,COLUMN()-2)),"O1",A28),DATA!D2:L872,8,FALSE)),0,VLOOKUP(CONCATENATE(INDIRECT(ADDRESS(2,COLUMN()-2)),"O1",A28),DATA!D2:L872,8,FALSE))</f>
        <v>0</v>
      </c>
      <c r="AU28" s="11">
        <f>IF(ISERROR(VLOOKUP(CONCATENATE(INDIRECT(ADDRESS(2,COLUMN())),"O1",A28),DATA!D2:L872,6,FALSE)),0,VLOOKUP(CONCATENATE(INDIRECT(ADDRESS(2,COLUMN())),"O1",A28),DATA!D2:L872,6,FALSE))</f>
        <v>3</v>
      </c>
      <c r="AV28" s="11">
        <f>IF(ISERROR(VLOOKUP(CONCATENATE(INDIRECT(ADDRESS(2,COLUMN()-1)),"O1",A28),DATA!D2:L872,7,FALSE)),0,VLOOKUP(CONCATENATE(INDIRECT(ADDRESS(2,COLUMN()-1)),"O1",A28),DATA!D2:L872,7,FALSE))</f>
        <v>0</v>
      </c>
      <c r="AW28" s="11">
        <f>IF(ISERROR(VLOOKUP(CONCATENATE(INDIRECT(ADDRESS(2,COLUMN()-2)),"O1",A28),DATA!D2:L872,8,FALSE)),0,VLOOKUP(CONCATENATE(INDIRECT(ADDRESS(2,COLUMN()-2)),"O1",A28),DATA!D2:L872,8,FALSE))</f>
        <v>1</v>
      </c>
      <c r="AX28" s="11">
        <f>IF(ISERROR(VLOOKUP(CONCATENATE(INDIRECT(ADDRESS(2,COLUMN())),"O1",A28),DATA!D2:L872,6,FALSE)),0,VLOOKUP(CONCATENATE(INDIRECT(ADDRESS(2,COLUMN())),"O1",A28),DATA!D2:L872,6,FALSE))</f>
        <v>0</v>
      </c>
      <c r="AY28" s="11">
        <f>IF(ISERROR(VLOOKUP(CONCATENATE(INDIRECT(ADDRESS(2,COLUMN()-1)),"O1",A28),DATA!D2:L872,7,FALSE)),0,VLOOKUP(CONCATENATE(INDIRECT(ADDRESS(2,COLUMN()-1)),"O1",A28),DATA!D2:L872,7,FALSE))</f>
        <v>0</v>
      </c>
      <c r="AZ28" s="11">
        <f>IF(ISERROR(VLOOKUP(CONCATENATE(INDIRECT(ADDRESS(2,COLUMN()-2)),"O1",A28),DATA!D2:L872,8,FALSE)),0,VLOOKUP(CONCATENATE(INDIRECT(ADDRESS(2,COLUMN()-2)),"O1",A28),DATA!D2:L872,8,FALSE))</f>
        <v>0</v>
      </c>
      <c r="BA28" s="11">
        <f>IF(ISERROR(VLOOKUP(CONCATENATE(INDIRECT(ADDRESS(2,COLUMN())),"O1",A28),DATA!D2:L872,6,FALSE)),0,VLOOKUP(CONCATENATE(INDIRECT(ADDRESS(2,COLUMN())),"O1",A28),DATA!D2:L872,6,FALSE))</f>
        <v>13</v>
      </c>
      <c r="BB28" s="11">
        <f>IF(ISERROR(VLOOKUP(CONCATENATE(INDIRECT(ADDRESS(2,COLUMN()-1)),"O1",A28),DATA!D2:L872,7,FALSE)),0,VLOOKUP(CONCATENATE(INDIRECT(ADDRESS(2,COLUMN()-1)),"O1",A28),DATA!D2:L872,7,FALSE))</f>
        <v>0</v>
      </c>
      <c r="BC28" s="11">
        <f>IF(ISERROR(VLOOKUP(CONCATENATE(INDIRECT(ADDRESS(2,COLUMN()-2)),"O1",A28),DATA!D2:L872,8,FALSE)),0,VLOOKUP(CONCATENATE(INDIRECT(ADDRESS(2,COLUMN()-2)),"O1",A28),DATA!D2:L872,8,FALSE))</f>
        <v>2</v>
      </c>
      <c r="BD28" s="11">
        <f>IF(ISERROR(VLOOKUP(CONCATENATE(INDIRECT(ADDRESS(2,COLUMN())),"O1",A28),DATA!D2:L872,6,FALSE)),0,VLOOKUP(CONCATENATE(INDIRECT(ADDRESS(2,COLUMN())),"O1",A28),DATA!D2:L872,6,FALSE))</f>
        <v>4</v>
      </c>
      <c r="BE28" s="11">
        <f>IF(ISERROR(VLOOKUP(CONCATENATE(INDIRECT(ADDRESS(2,COLUMN()-1)),"O1",A28),DATA!D2:L872,7,FALSE)),0,VLOOKUP(CONCATENATE(INDIRECT(ADDRESS(2,COLUMN()-1)),"O1",A28),DATA!D2:L872,7,FALSE))</f>
        <v>0</v>
      </c>
      <c r="BF28" s="11">
        <f>IF(ISERROR(VLOOKUP(CONCATENATE(INDIRECT(ADDRESS(2,COLUMN()-2)),"O1",A28),DATA!D2:L872,8,FALSE)),0,VLOOKUP(CONCATENATE(INDIRECT(ADDRESS(2,COLUMN()-2)),"O1",A28),DATA!D2:L872,8,FALSE))</f>
        <v>0</v>
      </c>
      <c r="BG28" s="11">
        <f>IF(ISERROR(VLOOKUP(CONCATENATE(INDIRECT(ADDRESS(2,COLUMN())),"O1",A28),DATA!D2:L872,6,FALSE)),0,VLOOKUP(CONCATENATE(INDIRECT(ADDRESS(2,COLUMN())),"O1",A28),DATA!D2:L872,6,FALSE))</f>
        <v>18</v>
      </c>
      <c r="BH28" s="11">
        <f>IF(ISERROR(VLOOKUP(CONCATENATE(INDIRECT(ADDRESS(2,COLUMN()-1)),"O1",A28),DATA!D2:L872,7,FALSE)),0,VLOOKUP(CONCATENATE(INDIRECT(ADDRESS(2,COLUMN()-1)),"O1",A28),DATA!D2:L872,7,FALSE))</f>
        <v>0</v>
      </c>
      <c r="BI28" s="11">
        <f>IF(ISERROR(VLOOKUP(CONCATENATE(INDIRECT(ADDRESS(2,COLUMN()-2)),"O1",A28),DATA!D2:L872,8,FALSE)),0,VLOOKUP(CONCATENATE(INDIRECT(ADDRESS(2,COLUMN()-2)),"O1",A28),DATA!D2:L872,8,FALSE))</f>
        <v>4</v>
      </c>
      <c r="BJ28" s="11">
        <f>IF(ISERROR(VLOOKUP(CONCATENATE(INDIRECT(ADDRESS(2,COLUMN())),"O1",A28),DATA!D2:L872,6,FALSE)),0,VLOOKUP(CONCATENATE(INDIRECT(ADDRESS(2,COLUMN())),"O1",A28),DATA!D2:L872,6,FALSE))</f>
        <v>0</v>
      </c>
      <c r="BK28" s="11">
        <f>IF(ISERROR(VLOOKUP(CONCATENATE(INDIRECT(ADDRESS(2,COLUMN()-1)),"O1",A28),DATA!D2:L872,7,FALSE)),0,VLOOKUP(CONCATENATE(INDIRECT(ADDRESS(2,COLUMN()-1)),"O1",A28),DATA!D2:L872,7,FALSE))</f>
        <v>0</v>
      </c>
      <c r="BL28" s="11">
        <f>IF(ISERROR(VLOOKUP(CONCATENATE(INDIRECT(ADDRESS(2,COLUMN()-2)),"O1",A28),DATA!D2:L872,8,FALSE)),0,VLOOKUP(CONCATENATE(INDIRECT(ADDRESS(2,COLUMN()-2)),"O1",A28),DATA!D2:L872,8,FALSE))</f>
        <v>0</v>
      </c>
      <c r="BM28" s="11">
        <f>IF(ISERROR(VLOOKUP(CONCATENATE(INDIRECT(ADDRESS(2,COLUMN())),"O1",A28),DATA!D2:L872,6,FALSE)),0,VLOOKUP(CONCATENATE(INDIRECT(ADDRESS(2,COLUMN())),"O1",A28),DATA!D2:L872,6,FALSE))</f>
        <v>0</v>
      </c>
      <c r="BN28" s="11">
        <f>IF(ISERROR(VLOOKUP(CONCATENATE(INDIRECT(ADDRESS(2,COLUMN()-1)),"O1",A28),DATA!D2:L872,7,FALSE)),0,VLOOKUP(CONCATENATE(INDIRECT(ADDRESS(2,COLUMN()-1)),"O1",A28),DATA!D2:L872,7,FALSE))</f>
        <v>0</v>
      </c>
      <c r="BO28" s="11">
        <f>IF(ISERROR(VLOOKUP(CONCATENATE(INDIRECT(ADDRESS(2,COLUMN()-2)),"O1",A28),DATA!D2:L872,8,FALSE)),0,VLOOKUP(CONCATENATE(INDIRECT(ADDRESS(2,COLUMN()-2)),"O1",A28),DATA!D2:L872,8,FALSE))</f>
        <v>0</v>
      </c>
      <c r="BP28" s="11">
        <f>IF(ISERROR(VLOOKUP(CONCATENATE(INDIRECT(ADDRESS(2,COLUMN())),"O1",A28),DATA!D2:L872,6,FALSE)),0,VLOOKUP(CONCATENATE(INDIRECT(ADDRESS(2,COLUMN())),"O1",A28),DATA!D2:L872,6,FALSE))</f>
        <v>1</v>
      </c>
      <c r="BQ28" s="11">
        <f>IF(ISERROR(VLOOKUP(CONCATENATE(INDIRECT(ADDRESS(2,COLUMN()-1)),"O1",A28),DATA!D2:L872,7,FALSE)),0,VLOOKUP(CONCATENATE(INDIRECT(ADDRESS(2,COLUMN()-1)),"O1",A28),DATA!D2:L872,7,FALSE))</f>
        <v>0</v>
      </c>
      <c r="BR28" s="11">
        <f>IF(ISERROR(VLOOKUP(CONCATENATE(INDIRECT(ADDRESS(2,COLUMN()-2)),"O1",A28),DATA!D2:L872,8,FALSE)),0,VLOOKUP(CONCATENATE(INDIRECT(ADDRESS(2,COLUMN()-2)),"O1",A28),DATA!D2:L872,8,FALSE))</f>
        <v>0</v>
      </c>
      <c r="BS28" s="11">
        <f>IF(ISERROR(VLOOKUP(CONCATENATE(INDIRECT(ADDRESS(2,COLUMN())),"O1",A28),DATA!D2:L872,6,FALSE)),0,VLOOKUP(CONCATENATE(INDIRECT(ADDRESS(2,COLUMN())),"O1",A28),DATA!D2:L872,6,FALSE))</f>
        <v>0</v>
      </c>
      <c r="BT28" s="11">
        <f>IF(ISERROR(VLOOKUP(CONCATENATE(INDIRECT(ADDRESS(2,COLUMN()-1)),"O1",A28),DATA!D2:L872,7,FALSE)),0,VLOOKUP(CONCATENATE(INDIRECT(ADDRESS(2,COLUMN()-1)),"O1",A28),DATA!D2:L872,7,FALSE))</f>
        <v>0</v>
      </c>
      <c r="BU28" s="11">
        <f>IF(ISERROR(VLOOKUP(CONCATENATE(INDIRECT(ADDRESS(2,COLUMN()-2)),"O1",A28),DATA!D2:L872,8,FALSE)),0,VLOOKUP(CONCATENATE(INDIRECT(ADDRESS(2,COLUMN()-2)),"O1",A28),DATA!D2:L872,8,FALSE))</f>
        <v>0</v>
      </c>
      <c r="BV28" s="11">
        <f>IF(ISERROR(VLOOKUP(CONCATENATE(INDIRECT(ADDRESS(2,COLUMN())),"O1",A28),DATA!D2:L872,6,FALSE)),0,VLOOKUP(CONCATENATE(INDIRECT(ADDRESS(2,COLUMN())),"O1",A28),DATA!D2:L872,6,FALSE))</f>
        <v>4</v>
      </c>
      <c r="BW28" s="11">
        <f>IF(ISERROR(VLOOKUP(CONCATENATE(INDIRECT(ADDRESS(2,COLUMN()-1)),"O1",A28),DATA!D2:L872,7,FALSE)),0,VLOOKUP(CONCATENATE(INDIRECT(ADDRESS(2,COLUMN()-1)),"O1",A28),DATA!D2:L872,7,FALSE))</f>
        <v>0</v>
      </c>
      <c r="BX28" s="11">
        <f>IF(ISERROR(VLOOKUP(CONCATENATE(INDIRECT(ADDRESS(2,COLUMN()-2)),"O1",A28),DATA!D2:L872,8,FALSE)),0,VLOOKUP(CONCATENATE(INDIRECT(ADDRESS(2,COLUMN()-2)),"O1",A28),DATA!D2:L872,8,FALSE))</f>
        <v>0</v>
      </c>
      <c r="BY28" s="11">
        <f>IF(ISERROR(VLOOKUP(CONCATENATE(INDIRECT(ADDRESS(2,COLUMN())),"O1",A28),DATA!D2:L872,6,FALSE)),0,VLOOKUP(CONCATENATE(INDIRECT(ADDRESS(2,COLUMN())),"O1",A28),DATA!D2:L872,6,FALSE))</f>
        <v>4</v>
      </c>
      <c r="BZ28" s="11">
        <f>IF(ISERROR(VLOOKUP(CONCATENATE(INDIRECT(ADDRESS(2,COLUMN()-1)),"O1",A28),DATA!D2:L872,7,FALSE)),0,VLOOKUP(CONCATENATE(INDIRECT(ADDRESS(2,COLUMN()-1)),"O1",A28),DATA!D2:L872,7,FALSE))</f>
        <v>0</v>
      </c>
      <c r="CA28" s="11">
        <f>IF(ISERROR(VLOOKUP(CONCATENATE(INDIRECT(ADDRESS(2,COLUMN()-2)),"O1",A28),DATA!D2:L872,8,FALSE)),0,VLOOKUP(CONCATENATE(INDIRECT(ADDRESS(2,COLUMN()-2)),"O1",A28),DATA!D2:L872,8,FALSE))</f>
        <v>0</v>
      </c>
      <c r="CB28" s="11">
        <f>IF(ISERROR(VLOOKUP(CONCATENATE(INDIRECT(ADDRESS(2,COLUMN())),"O1",A28),DATA!D2:L872,6,FALSE)),0,VLOOKUP(CONCATENATE(INDIRECT(ADDRESS(2,COLUMN())),"O1",A28),DATA!D2:L872,6,FALSE))</f>
        <v>0</v>
      </c>
      <c r="CC28" s="11">
        <f>IF(ISERROR(VLOOKUP(CONCATENATE(INDIRECT(ADDRESS(2,COLUMN()-1)),"O1",A28),DATA!D2:L872,7,FALSE)),0,VLOOKUP(CONCATENATE(INDIRECT(ADDRESS(2,COLUMN()-1)),"O1",A28),DATA!D2:L872,7,FALSE))</f>
        <v>0</v>
      </c>
      <c r="CD28" s="11">
        <f>IF(ISERROR(VLOOKUP(CONCATENATE(INDIRECT(ADDRESS(2,COLUMN()-2)),"O1",A28),DATA!D2:L872,8,FALSE)),0,VLOOKUP(CONCATENATE(INDIRECT(ADDRESS(2,COLUMN()-2)),"O1",A28),DATA!D2:L872,8,FALSE))</f>
        <v>0</v>
      </c>
      <c r="CE28" s="11">
        <f>IF(ISERROR(VLOOKUP(CONCATENATE(INDIRECT(ADDRESS(2,COLUMN())),"O1",A28),DATA!D2:L872,6,FALSE)),0,VLOOKUP(CONCATENATE(INDIRECT(ADDRESS(2,COLUMN())),"O1",A28),DATA!D2:L872,6,FALSE))</f>
        <v>0</v>
      </c>
      <c r="CF28" s="11">
        <f>IF(ISERROR(VLOOKUP(CONCATENATE(INDIRECT(ADDRESS(2,COLUMN()-1)),"O1",A28),DATA!D2:L872,7,FALSE)),0,VLOOKUP(CONCATENATE(INDIRECT(ADDRESS(2,COLUMN()-1)),"O1",A28),DATA!D2:L872,7,FALSE))</f>
        <v>0</v>
      </c>
      <c r="CG28" s="11">
        <f>IF(ISERROR(VLOOKUP(CONCATENATE(INDIRECT(ADDRESS(2,COLUMN()-2)),"O1",A28),DATA!D2:L872,8,FALSE)),0,VLOOKUP(CONCATENATE(INDIRECT(ADDRESS(2,COLUMN()-2)),"O1",A28),DATA!D2:L872,8,FALSE))</f>
        <v>0</v>
      </c>
      <c r="CH28" s="11">
        <f>IF(ISERROR(VLOOKUP(CONCATENATE(INDIRECT(ADDRESS(2,COLUMN())),"O1",A28),DATA!D2:L872,6,FALSE)),0,VLOOKUP(CONCATENATE(INDIRECT(ADDRESS(2,COLUMN())),"O1",A28),DATA!D2:L872,6,FALSE))</f>
        <v>0</v>
      </c>
      <c r="CI28" s="11">
        <f>IF(ISERROR(VLOOKUP(CONCATENATE(INDIRECT(ADDRESS(2,COLUMN()-1)),"O1",A28),DATA!D2:L872,7,FALSE)),0,VLOOKUP(CONCATENATE(INDIRECT(ADDRESS(2,COLUMN()-1)),"O1",A28),DATA!D2:L872,7,FALSE))</f>
        <v>0</v>
      </c>
      <c r="CJ28" s="11">
        <f>IF(ISERROR(VLOOKUP(CONCATENATE(INDIRECT(ADDRESS(2,COLUMN()-2)),"O1",A28),DATA!D2:L872,8,FALSE)),0,VLOOKUP(CONCATENATE(INDIRECT(ADDRESS(2,COLUMN()-2)),"O1",A28),DATA!D2:L872,8,FALSE))</f>
        <v>0</v>
      </c>
      <c r="CK28" s="11">
        <f>IF(ISERROR(VLOOKUP(CONCATENATE(INDIRECT(ADDRESS(2,COLUMN())),"O1",A28),DATA!D2:L872,6,FALSE)),0,VLOOKUP(CONCATENATE(INDIRECT(ADDRESS(2,COLUMN())),"O1",A28),DATA!D2:L872,6,FALSE))</f>
        <v>0</v>
      </c>
      <c r="CL28" s="11">
        <f>IF(ISERROR(VLOOKUP(CONCATENATE(INDIRECT(ADDRESS(2,COLUMN()-1)),"O1",A28),DATA!D2:L872,7,FALSE)),0,VLOOKUP(CONCATENATE(INDIRECT(ADDRESS(2,COLUMN()-1)),"O1",A28),DATA!D2:L872,7,FALSE))</f>
        <v>0</v>
      </c>
      <c r="CM28" s="11">
        <f>IF(ISERROR(VLOOKUP(CONCATENATE(INDIRECT(ADDRESS(2,COLUMN()-2)),"O1",A28),DATA!D2:L872,8,FALSE)),0,VLOOKUP(CONCATENATE(INDIRECT(ADDRESS(2,COLUMN()-2)),"O1",A28),DATA!D2:L872,8,FALSE))</f>
        <v>0</v>
      </c>
      <c r="CN28" s="11">
        <f>IF(ISERROR(VLOOKUP(CONCATENATE(INDIRECT(ADDRESS(2,COLUMN())),"O1",A28),DATA!D2:L872,6,FALSE)),0,VLOOKUP(CONCATENATE(INDIRECT(ADDRESS(2,COLUMN())),"O1",A28),DATA!D2:L872,6,FALSE))</f>
        <v>3</v>
      </c>
      <c r="CO28" s="11">
        <f>IF(ISERROR(VLOOKUP(CONCATENATE(INDIRECT(ADDRESS(2,COLUMN()-1)),"O1",A28),DATA!D2:L872,7,FALSE)),0,VLOOKUP(CONCATENATE(INDIRECT(ADDRESS(2,COLUMN()-1)),"O1",A28),DATA!D2:L872,7,FALSE))</f>
        <v>0</v>
      </c>
      <c r="CP28" s="11">
        <f>IF(ISERROR(VLOOKUP(CONCATENATE(INDIRECT(ADDRESS(2,COLUMN()-2)),"O1",A28),DATA!D2:L872,8,FALSE)),0,VLOOKUP(CONCATENATE(INDIRECT(ADDRESS(2,COLUMN()-2)),"O1",A28),DATA!D2:L872,8,FALSE))</f>
        <v>0</v>
      </c>
      <c r="CQ28" s="11">
        <f>IF(ISERROR(VLOOKUP(CONCATENATE(INDIRECT(ADDRESS(2,COLUMN())),"O1",A28),DATA!D2:L872,6,FALSE)),0,VLOOKUP(CONCATENATE(INDIRECT(ADDRESS(2,COLUMN())),"O1",A28),DATA!D2:L872,6,FALSE))</f>
        <v>1</v>
      </c>
      <c r="CR28" s="11">
        <f>IF(ISERROR(VLOOKUP(CONCATENATE(INDIRECT(ADDRESS(2,COLUMN()-1)),"O1",A28),DATA!D2:L872,7,FALSE)),0,VLOOKUP(CONCATENATE(INDIRECT(ADDRESS(2,COLUMN()-1)),"O1",A28),DATA!D2:L872,7,FALSE))</f>
        <v>0</v>
      </c>
      <c r="CS28" s="11">
        <f>IF(ISERROR(VLOOKUP(CONCATENATE(INDIRECT(ADDRESS(2,COLUMN()-2)),"O1",A28),DATA!D2:L872,8,FALSE)),0,VLOOKUP(CONCATENATE(INDIRECT(ADDRESS(2,COLUMN()-2)),"O1",A28),DATA!D2:L872,8,FALSE))</f>
        <v>1</v>
      </c>
      <c r="CT28" s="11">
        <f>IF(ISERROR(VLOOKUP(CONCATENATE(INDIRECT(ADDRESS(2,COLUMN())),"O1",A28),DATA!D2:L872,6,FALSE)),0,VLOOKUP(CONCATENATE(INDIRECT(ADDRESS(2,COLUMN())),"O1",A28),DATA!D2:L872,6,FALSE))</f>
        <v>0</v>
      </c>
      <c r="CU28" s="11">
        <f>IF(ISERROR(VLOOKUP(CONCATENATE(INDIRECT(ADDRESS(2,COLUMN()-1)),"O1",A28),DATA!D2:L872,7,FALSE)),0,VLOOKUP(CONCATENATE(INDIRECT(ADDRESS(2,COLUMN()-1)),"O1",A28),DATA!D2:L872,7,FALSE))</f>
        <v>0</v>
      </c>
      <c r="CV28" s="11">
        <f>IF(ISERROR(VLOOKUP(CONCATENATE(INDIRECT(ADDRESS(2,COLUMN()-2)),"O1",A28),DATA!D2:L872,8,FALSE)),0,VLOOKUP(CONCATENATE(INDIRECT(ADDRESS(2,COLUMN()-2)),"O1",A28),DATA!D2:L872,8,FALSE))</f>
        <v>0</v>
      </c>
      <c r="CW28" s="11">
        <f>IF(ISERROR(VLOOKUP(CONCATENATE(INDIRECT(ADDRESS(2,COLUMN())),"O1",A28),DATA!D2:L872,6,FALSE)),0,VLOOKUP(CONCATENATE(INDIRECT(ADDRESS(2,COLUMN())),"O1",A28),DATA!D2:L872,6,FALSE))</f>
        <v>0</v>
      </c>
      <c r="CX28" s="11">
        <f>IF(ISERROR(VLOOKUP(CONCATENATE(INDIRECT(ADDRESS(2,COLUMN()-1)),"O1",A28),DATA!D2:L872,7,FALSE)),0,VLOOKUP(CONCATENATE(INDIRECT(ADDRESS(2,COLUMN()-1)),"O1",A28),DATA!D2:L872,7,FALSE))</f>
        <v>0</v>
      </c>
      <c r="CY28" s="11">
        <f>IF(ISERROR(VLOOKUP(CONCATENATE(INDIRECT(ADDRESS(2,COLUMN()-2)),"O1",A28),DATA!D2:L872,8,FALSE)),0,VLOOKUP(CONCATENATE(INDIRECT(ADDRESS(2,COLUMN()-2)),"O1",A28),DATA!D2:L872,8,FALSE))</f>
        <v>0</v>
      </c>
      <c r="CZ28" s="11">
        <f>IF(ISERROR(VLOOKUP(CONCATENATE(INDIRECT(ADDRESS(2,COLUMN())),"O1",A28),DATA!D2:L872,6,FALSE)),0,VLOOKUP(CONCATENATE(INDIRECT(ADDRESS(2,COLUMN())),"O1",A28),DATA!D2:L872,6,FALSE))</f>
        <v>1</v>
      </c>
      <c r="DA28" s="11">
        <f>IF(ISERROR(VLOOKUP(CONCATENATE(INDIRECT(ADDRESS(2,COLUMN()-1)),"O1",A28),DATA!D2:L872,7,FALSE)),0,VLOOKUP(CONCATENATE(INDIRECT(ADDRESS(2,COLUMN()-1)),"O1",A28),DATA!D2:L872,7,FALSE))</f>
        <v>0</v>
      </c>
      <c r="DB28" s="11">
        <f>IF(ISERROR(VLOOKUP(CONCATENATE(INDIRECT(ADDRESS(2,COLUMN()-2)),"O1",A28),DATA!D2:L872,8,FALSE)),0,VLOOKUP(CONCATENATE(INDIRECT(ADDRESS(2,COLUMN()-2)),"O1",A28),DATA!D2:L872,8,FALSE))</f>
        <v>0</v>
      </c>
      <c r="DC28" s="11">
        <f>IF(ISERROR(VLOOKUP(CONCATENATE(INDIRECT(ADDRESS(2,COLUMN())),"O1",A28),DATA!D2:L872,6,FALSE)),0,VLOOKUP(CONCATENATE(INDIRECT(ADDRESS(2,COLUMN())),"O1",A28),DATA!D2:L872,6,FALSE))</f>
        <v>0</v>
      </c>
      <c r="DD28" s="11">
        <f>IF(ISERROR(VLOOKUP(CONCATENATE(INDIRECT(ADDRESS(2,COLUMN()-1)),"O1",A28),DATA!D2:L872,7,FALSE)),0,VLOOKUP(CONCATENATE(INDIRECT(ADDRESS(2,COLUMN()-1)),"O1",A28),DATA!D2:L872,7,FALSE))</f>
        <v>0</v>
      </c>
      <c r="DE28" s="11">
        <f>IF(ISERROR(VLOOKUP(CONCATENATE(INDIRECT(ADDRESS(2,COLUMN()-2)),"O1",A28),DATA!D2:L872,8,FALSE)),0,VLOOKUP(CONCATENATE(INDIRECT(ADDRESS(2,COLUMN()-2)),"O1",A28),DATA!D2:L872,8,FALSE))</f>
        <v>0</v>
      </c>
      <c r="DF28" s="11">
        <f>IF(ISERROR(VLOOKUP(CONCATENATE(INDIRECT(ADDRESS(2,COLUMN())),"O1",A28),DATA!D2:L872,6,FALSE)),0,VLOOKUP(CONCATENATE(INDIRECT(ADDRESS(2,COLUMN())),"O1",A28),DATA!D2:L872,6,FALSE))</f>
        <v>0</v>
      </c>
      <c r="DG28" s="11">
        <f>IF(ISERROR(VLOOKUP(CONCATENATE(INDIRECT(ADDRESS(2,COLUMN()-1)),"O1",A28),DATA!D2:L872,7,FALSE)),0,VLOOKUP(CONCATENATE(INDIRECT(ADDRESS(2,COLUMN()-1)),"O1",A28),DATA!D2:L872,7,FALSE))</f>
        <v>0</v>
      </c>
      <c r="DH28" s="11">
        <f>IF(ISERROR(VLOOKUP(CONCATENATE(INDIRECT(ADDRESS(2,COLUMN()-2)),"O1",A28),DATA!D2:L872,8,FALSE)),0,VLOOKUP(CONCATENATE(INDIRECT(ADDRESS(2,COLUMN()-2)),"O1",A28),DATA!D2:L872,8,FALSE))</f>
        <v>0</v>
      </c>
      <c r="DI28" s="11">
        <f>IF(ISERROR(VLOOKUP(CONCATENATE(INDIRECT(ADDRESS(2,COLUMN())),"O1",A28),DATA!D2:L872,6,FALSE)),0,VLOOKUP(CONCATENATE(INDIRECT(ADDRESS(2,COLUMN())),"O1",A28),DATA!D2:L872,6,FALSE))</f>
        <v>0</v>
      </c>
      <c r="DJ28" s="11">
        <f>IF(ISERROR(VLOOKUP(CONCATENATE(INDIRECT(ADDRESS(2,COLUMN()-1)),"O1",A28),DATA!D2:L872,7,FALSE)),0,VLOOKUP(CONCATENATE(INDIRECT(ADDRESS(2,COLUMN()-1)),"O1",A28),DATA!D2:L872,7,FALSE))</f>
        <v>0</v>
      </c>
      <c r="DK28" s="11">
        <f>IF(ISERROR(VLOOKUP(CONCATENATE(INDIRECT(ADDRESS(2,COLUMN()-2)),"O1",A28),DATA!D2:L872,8,FALSE)),0,VLOOKUP(CONCATENATE(INDIRECT(ADDRESS(2,COLUMN()-2)),"O1",A28),DATA!D2:L872,8,FALSE))</f>
        <v>0</v>
      </c>
      <c r="DL28" s="11">
        <f>IF(ISERROR(VLOOKUP(CONCATENATE(INDIRECT(ADDRESS(2,COLUMN())),"O1",A28),DATA!D2:L872,6,FALSE)),0,VLOOKUP(CONCATENATE(INDIRECT(ADDRESS(2,COLUMN())),"O1",A28),DATA!D2:L872,6,FALSE))</f>
        <v>0</v>
      </c>
      <c r="DM28" s="11">
        <f>IF(ISERROR(VLOOKUP(CONCATENATE(INDIRECT(ADDRESS(2,COLUMN()-1)),"O1",A28),DATA!D2:L872,7,FALSE)),0,VLOOKUP(CONCATENATE(INDIRECT(ADDRESS(2,COLUMN()-1)),"O1",A28),DATA!D2:L872,7,FALSE))</f>
        <v>0</v>
      </c>
      <c r="DN28" s="11">
        <f>IF(ISERROR(VLOOKUP(CONCATENATE(INDIRECT(ADDRESS(2,COLUMN()-2)),"O1",A28),DATA!D2:L872,8,FALSE)),0,VLOOKUP(CONCATENATE(INDIRECT(ADDRESS(2,COLUMN()-2)),"O1",A28),DATA!D2:L872,8,FALSE))</f>
        <v>0</v>
      </c>
      <c r="DO28" s="11">
        <f>IF(ISERROR(VLOOKUP(CONCATENATE(INDIRECT(ADDRESS(2,COLUMN())),"O1",A28),DATA!D2:L872,6,FALSE)),0,VLOOKUP(CONCATENATE(INDIRECT(ADDRESS(2,COLUMN())),"O1",A28),DATA!D2:L872,6,FALSE))</f>
        <v>0</v>
      </c>
      <c r="DP28" s="11">
        <f>IF(ISERROR(VLOOKUP(CONCATENATE(INDIRECT(ADDRESS(2,COLUMN()-1)),"O1",A28),DATA!D2:L872,7,FALSE)),0,VLOOKUP(CONCATENATE(INDIRECT(ADDRESS(2,COLUMN()-1)),"O1",A28),DATA!D2:L872,7,FALSE))</f>
        <v>0</v>
      </c>
      <c r="DQ28" s="11">
        <f>IF(ISERROR(VLOOKUP(CONCATENATE(INDIRECT(ADDRESS(2,COLUMN()-2)),"O1",A28),DATA!D2:L872,8,FALSE)),0,VLOOKUP(CONCATENATE(INDIRECT(ADDRESS(2,COLUMN()-2)),"O1",A28),DATA!D2:L872,8,FALSE))</f>
        <v>0</v>
      </c>
      <c r="DR28" s="11">
        <f>IF(ISERROR(VLOOKUP(CONCATENATE(INDIRECT(ADDRESS(2,COLUMN())),"O1",A28),DATA!D2:L872,6,FALSE)),0,VLOOKUP(CONCATENATE(INDIRECT(ADDRESS(2,COLUMN())),"O1",A28),DATA!D2:L872,6,FALSE))</f>
        <v>0</v>
      </c>
      <c r="DS28" s="11">
        <f>IF(ISERROR(VLOOKUP(CONCATENATE(INDIRECT(ADDRESS(2,COLUMN()-1)),"O1",A28),DATA!D2:L872,7,FALSE)),0,VLOOKUP(CONCATENATE(INDIRECT(ADDRESS(2,COLUMN()-1)),"O1",A28),DATA!D2:L872,7,FALSE))</f>
        <v>0</v>
      </c>
      <c r="DT28" s="11">
        <f>IF(ISERROR(VLOOKUP(CONCATENATE(INDIRECT(ADDRESS(2,COLUMN()-2)),"O1",A28),DATA!D2:L872,8,FALSE)),0,VLOOKUP(CONCATENATE(INDIRECT(ADDRESS(2,COLUMN()-2)),"O1",A28),DATA!D2:L872,8,FALSE))</f>
        <v>0</v>
      </c>
      <c r="DU28" s="11">
        <f>IF(ISERROR(VLOOKUP(CONCATENATE(INDIRECT(ADDRESS(2,COLUMN())),"O1",A28),DATA!D2:L872,6,FALSE)),0,VLOOKUP(CONCATENATE(INDIRECT(ADDRESS(2,COLUMN())),"O1",A28),DATA!D2:L872,6,FALSE))</f>
        <v>0</v>
      </c>
      <c r="DV28" s="11">
        <f>IF(ISERROR(VLOOKUP(CONCATENATE(INDIRECT(ADDRESS(2,COLUMN()-1)),"O1",A28),DATA!D2:L872,7,FALSE)),0,VLOOKUP(CONCATENATE(INDIRECT(ADDRESS(2,COLUMN()-1)),"O1",A28),DATA!D2:L872,7,FALSE))</f>
        <v>0</v>
      </c>
      <c r="DW28" s="11">
        <f>IF(ISERROR(VLOOKUP(CONCATENATE(INDIRECT(ADDRESS(2,COLUMN()-2)),"O1",A28),DATA!D2:L872,8,FALSE)),0,VLOOKUP(CONCATENATE(INDIRECT(ADDRESS(2,COLUMN()-2)),"O1",A28),DATA!D2:L872,8,FALSE))</f>
        <v>0</v>
      </c>
      <c r="DX28" s="62">
        <f>SUM(B28:INDIRECT(ADDRESS(28,127)))</f>
        <v>218</v>
      </c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4"/>
      <c r="JI28" s="24"/>
      <c r="JJ28" s="24"/>
      <c r="JK28" s="24"/>
      <c r="JL28" s="24"/>
      <c r="JM28" s="24"/>
      <c r="JN28" s="24"/>
      <c r="JO28" s="24"/>
      <c r="JP28" s="24"/>
      <c r="JQ28" s="24"/>
      <c r="JR28" s="24"/>
      <c r="JS28" s="24"/>
      <c r="JT28" s="24"/>
      <c r="JU28" s="24"/>
      <c r="JV28" s="24"/>
      <c r="JW28" s="24"/>
      <c r="JX28" s="24"/>
      <c r="JY28" s="24"/>
      <c r="JZ28" s="24"/>
      <c r="KA28" s="24"/>
      <c r="KB28" s="24"/>
      <c r="KC28" s="24"/>
      <c r="KD28" s="24"/>
      <c r="KE28" s="24"/>
      <c r="KF28" s="24"/>
      <c r="KG28" s="24"/>
      <c r="KH28" s="24"/>
      <c r="KI28" s="24"/>
      <c r="KJ28" s="24"/>
      <c r="KK28" s="24"/>
      <c r="KL28" s="24"/>
      <c r="KM28" s="24"/>
      <c r="KN28" s="24"/>
      <c r="KO28" s="24"/>
      <c r="KP28" s="24"/>
      <c r="KQ28" s="24"/>
      <c r="KR28" s="24"/>
      <c r="KS28" s="24"/>
      <c r="KT28" s="24"/>
      <c r="KU28" s="24"/>
      <c r="KV28" s="24"/>
      <c r="KW28" s="24"/>
      <c r="KX28" s="24"/>
      <c r="KY28" s="24"/>
      <c r="KZ28" s="24"/>
    </row>
    <row r="29" ht="15.75">
      <c r="A29" s="95" t="s">
        <v>31</v>
      </c>
      <c r="B29" s="11">
        <f>IF(ISERROR(VLOOKUP(CONCATENATE(INDIRECT(ADDRESS(2,COLUMN())),"O1",A29),DATA!D2:L872,6,FALSE)),0,VLOOKUP(CONCATENATE(INDIRECT(ADDRESS(2,COLUMN())),"O1",A29),DATA!D2:L872,6,FALSE))</f>
        <v>2</v>
      </c>
      <c r="C29" s="11">
        <f>IF(ISERROR(VLOOKUP(CONCATENATE(INDIRECT(ADDRESS(2,COLUMN()-1)),"O1",A29),DATA!D2:L872,7,FALSE)),0,VLOOKUP(CONCATENATE(INDIRECT(ADDRESS(2,COLUMN()-1)),"O1",A29),DATA!D2:L872,7,FALSE))</f>
        <v>0</v>
      </c>
      <c r="D29" s="11">
        <f>IF(ISERROR(VLOOKUP(CONCATENATE(INDIRECT(ADDRESS(2,COLUMN()-2)),"O1",A29),DATA!D2:L872,8,FALSE)),0,VLOOKUP(CONCATENATE(INDIRECT(ADDRESS(2,COLUMN()-2)),"O1",A29),DATA!D2:L872,8,FALSE))</f>
        <v>1</v>
      </c>
      <c r="E29" s="11">
        <f>IF(ISERROR(VLOOKUP(CONCATENATE(INDIRECT(ADDRESS(2,COLUMN())),"O1",A29),DATA!D2:L872,6,FALSE)),0,VLOOKUP(CONCATENATE(INDIRECT(ADDRESS(2,COLUMN())),"O1",A29),DATA!D2:L872,6,FALSE))</f>
        <v>1</v>
      </c>
      <c r="F29" s="11">
        <f>IF(ISERROR(VLOOKUP(CONCATENATE(INDIRECT(ADDRESS(2,COLUMN()-1)),"O1",A29),DATA!D2:L872,7,FALSE)),0,VLOOKUP(CONCATENATE(INDIRECT(ADDRESS(2,COLUMN()-1)),"O1",A29),DATA!D2:L872,7,FALSE))</f>
        <v>0</v>
      </c>
      <c r="G29" s="11">
        <f>IF(ISERROR(VLOOKUP(CONCATENATE(INDIRECT(ADDRESS(2,COLUMN()-2)),"O1",A29),DATA!D2:L872,8,FALSE)),0,VLOOKUP(CONCATENATE(INDIRECT(ADDRESS(2,COLUMN()-2)),"O1",A29),DATA!D2:L872,8,FALSE))</f>
        <v>0</v>
      </c>
      <c r="H29" s="11">
        <f>IF(ISERROR(VLOOKUP(CONCATENATE(INDIRECT(ADDRESS(2,COLUMN())),"O1",A29),DATA!D2:L872,6,FALSE)),0,VLOOKUP(CONCATENATE(INDIRECT(ADDRESS(2,COLUMN())),"O1",A29),DATA!D2:L872,6,FALSE))</f>
        <v>0</v>
      </c>
      <c r="I29" s="11">
        <f>IF(ISERROR(VLOOKUP(CONCATENATE(INDIRECT(ADDRESS(2,COLUMN()-1)),"O1",A29),DATA!D2:L872,7,FALSE)),0,VLOOKUP(CONCATENATE(INDIRECT(ADDRESS(2,COLUMN()-1)),"O1",A29),DATA!D2:L872,7,FALSE))</f>
        <v>0</v>
      </c>
      <c r="J29" s="11">
        <f>IF(ISERROR(VLOOKUP(CONCATENATE(INDIRECT(ADDRESS(2,COLUMN()-2)),"O1",A29),DATA!D2:L872,8,FALSE)),0,VLOOKUP(CONCATENATE(INDIRECT(ADDRESS(2,COLUMN()-2)),"O1",A29),DATA!D2:L872,8,FALSE))</f>
        <v>0</v>
      </c>
      <c r="K29" s="11">
        <f>IF(ISERROR(VLOOKUP(CONCATENATE(INDIRECT(ADDRESS(2,COLUMN())),"O1",A29),DATA!D2:L872,6,FALSE)),0,VLOOKUP(CONCATENATE(INDIRECT(ADDRESS(2,COLUMN())),"O1",A29),DATA!D2:L872,6,FALSE))</f>
        <v>0</v>
      </c>
      <c r="L29" s="11">
        <f>IF(ISERROR(VLOOKUP(CONCATENATE(INDIRECT(ADDRESS(2,COLUMN()-1)),"O1",A29),DATA!D2:L872,7,FALSE)),0,VLOOKUP(CONCATENATE(INDIRECT(ADDRESS(2,COLUMN()-1)),"O1",A29),DATA!D2:L872,7,FALSE))</f>
        <v>0</v>
      </c>
      <c r="M29" s="11">
        <f>IF(ISERROR(VLOOKUP(CONCATENATE(INDIRECT(ADDRESS(2,COLUMN()-2)),"O1",A29),DATA!D2:L872,8,FALSE)),0,VLOOKUP(CONCATENATE(INDIRECT(ADDRESS(2,COLUMN()-2)),"O1",A29),DATA!D2:L872,8,FALSE))</f>
        <v>0</v>
      </c>
      <c r="N29" s="11">
        <f>IF(ISERROR(VLOOKUP(CONCATENATE(INDIRECT(ADDRESS(2,COLUMN())),"O1",A29),DATA!D2:L872,6,FALSE)),0,VLOOKUP(CONCATENATE(INDIRECT(ADDRESS(2,COLUMN())),"O1",A29),DATA!D2:L872,6,FALSE))</f>
        <v>0</v>
      </c>
      <c r="O29" s="11">
        <f>IF(ISERROR(VLOOKUP(CONCATENATE(INDIRECT(ADDRESS(2,COLUMN()-1)),"O1",A29),DATA!D2:L872,7,FALSE)),0,VLOOKUP(CONCATENATE(INDIRECT(ADDRESS(2,COLUMN()-1)),"O1",A29),DATA!D2:L872,7,FALSE))</f>
        <v>0</v>
      </c>
      <c r="P29" s="11">
        <f>IF(ISERROR(VLOOKUP(CONCATENATE(INDIRECT(ADDRESS(2,COLUMN()-2)),"O1",A29),DATA!D2:L872,8,FALSE)),0,VLOOKUP(CONCATENATE(INDIRECT(ADDRESS(2,COLUMN()-2)),"O1",A29),DATA!D2:L872,8,FALSE))</f>
        <v>0</v>
      </c>
      <c r="Q29" s="11">
        <f>IF(ISERROR(VLOOKUP(CONCATENATE(INDIRECT(ADDRESS(2,COLUMN())),"O1",A29),DATA!D2:L872,6,FALSE)),0,VLOOKUP(CONCATENATE(INDIRECT(ADDRESS(2,COLUMN())),"O1",A29),DATA!D2:L872,6,FALSE))</f>
        <v>0</v>
      </c>
      <c r="R29" s="11">
        <f>IF(ISERROR(VLOOKUP(CONCATENATE(INDIRECT(ADDRESS(2,COLUMN()-1)),"O1",A29),DATA!D2:L872,7,FALSE)),0,VLOOKUP(CONCATENATE(INDIRECT(ADDRESS(2,COLUMN()-1)),"O1",A29),DATA!D2:L872,7,FALSE))</f>
        <v>0</v>
      </c>
      <c r="S29" s="11">
        <f>IF(ISERROR(VLOOKUP(CONCATENATE(INDIRECT(ADDRESS(2,COLUMN()-2)),"O1",A29),DATA!D2:L872,8,FALSE)),0,VLOOKUP(CONCATENATE(INDIRECT(ADDRESS(2,COLUMN()-2)),"O1",A29),DATA!D2:L872,8,FALSE))</f>
        <v>0</v>
      </c>
      <c r="T29" s="11">
        <f>IF(ISERROR(VLOOKUP(CONCATENATE(INDIRECT(ADDRESS(2,COLUMN())),"O1",A29),DATA!D2:L872,6,FALSE)),0,VLOOKUP(CONCATENATE(INDIRECT(ADDRESS(2,COLUMN())),"O1",A29),DATA!D2:L872,6,FALSE))</f>
        <v>0</v>
      </c>
      <c r="U29" s="11">
        <f>IF(ISERROR(VLOOKUP(CONCATENATE(INDIRECT(ADDRESS(2,COLUMN()-1)),"O1",A29),DATA!D2:L872,7,FALSE)),0,VLOOKUP(CONCATENATE(INDIRECT(ADDRESS(2,COLUMN()-1)),"O1",A29),DATA!D2:L872,7,FALSE))</f>
        <v>0</v>
      </c>
      <c r="V29" s="11">
        <f>IF(ISERROR(VLOOKUP(CONCATENATE(INDIRECT(ADDRESS(2,COLUMN()-2)),"O1",A29),DATA!D2:L872,8,FALSE)),0,VLOOKUP(CONCATENATE(INDIRECT(ADDRESS(2,COLUMN()-2)),"O1",A29),DATA!D2:L872,8,FALSE))</f>
        <v>0</v>
      </c>
      <c r="W29" s="11">
        <f>IF(ISERROR(VLOOKUP(CONCATENATE(INDIRECT(ADDRESS(2,COLUMN())),"O1",A29),DATA!D2:L872,6,FALSE)),0,VLOOKUP(CONCATENATE(INDIRECT(ADDRESS(2,COLUMN())),"O1",A29),DATA!D2:L872,6,FALSE))</f>
        <v>0</v>
      </c>
      <c r="X29" s="11">
        <f>IF(ISERROR(VLOOKUP(CONCATENATE(INDIRECT(ADDRESS(2,COLUMN()-1)),"O1",A29),DATA!D2:L872,7,FALSE)),0,VLOOKUP(CONCATENATE(INDIRECT(ADDRESS(2,COLUMN()-1)),"O1",A29),DATA!D2:L872,7,FALSE))</f>
        <v>0</v>
      </c>
      <c r="Y29" s="11">
        <f>IF(ISERROR(VLOOKUP(CONCATENATE(INDIRECT(ADDRESS(2,COLUMN()-2)),"O1",A29),DATA!D2:L872,8,FALSE)),0,VLOOKUP(CONCATENATE(INDIRECT(ADDRESS(2,COLUMN()-2)),"O1",A29),DATA!D2:L872,8,FALSE))</f>
        <v>0</v>
      </c>
      <c r="Z29" s="11">
        <f>IF(ISERROR(VLOOKUP(CONCATENATE(INDIRECT(ADDRESS(2,COLUMN())),"O1",A29),DATA!D2:L872,6,FALSE)),0,VLOOKUP(CONCATENATE(INDIRECT(ADDRESS(2,COLUMN())),"O1",A29),DATA!D2:L872,6,FALSE))</f>
        <v>0</v>
      </c>
      <c r="AA29" s="11">
        <f>IF(ISERROR(VLOOKUP(CONCATENATE(INDIRECT(ADDRESS(2,COLUMN()-1)),"O1",A29),DATA!D2:L872,7,FALSE)),0,VLOOKUP(CONCATENATE(INDIRECT(ADDRESS(2,COLUMN()-1)),"O1",A29),DATA!D2:L872,7,FALSE))</f>
        <v>0</v>
      </c>
      <c r="AB29" s="11">
        <f>IF(ISERROR(VLOOKUP(CONCATENATE(INDIRECT(ADDRESS(2,COLUMN()-2)),"O1",A29),DATA!D2:L872,8,FALSE)),0,VLOOKUP(CONCATENATE(INDIRECT(ADDRESS(2,COLUMN()-2)),"O1",A29),DATA!D2:L872,8,FALSE))</f>
        <v>0</v>
      </c>
      <c r="AC29" s="11">
        <f>IF(ISERROR(VLOOKUP(CONCATENATE(INDIRECT(ADDRESS(2,COLUMN())),"O1",A29),DATA!D2:L872,6,FALSE)),0,VLOOKUP(CONCATENATE(INDIRECT(ADDRESS(2,COLUMN())),"O1",A29),DATA!D2:L872,6,FALSE))</f>
        <v>0</v>
      </c>
      <c r="AD29" s="11">
        <f>IF(ISERROR(VLOOKUP(CONCATENATE(INDIRECT(ADDRESS(2,COLUMN()-1)),"O1",A29),DATA!D2:L872,7,FALSE)),0,VLOOKUP(CONCATENATE(INDIRECT(ADDRESS(2,COLUMN()-1)),"O1",A29),DATA!D2:L872,7,FALSE))</f>
        <v>0</v>
      </c>
      <c r="AE29" s="11">
        <f>IF(ISERROR(VLOOKUP(CONCATENATE(INDIRECT(ADDRESS(2,COLUMN()-2)),"O1",A29),DATA!D2:L872,8,FALSE)),0,VLOOKUP(CONCATENATE(INDIRECT(ADDRESS(2,COLUMN()-2)),"O1",A29),DATA!D2:L872,8,FALSE))</f>
        <v>0</v>
      </c>
      <c r="AF29" s="11">
        <f>IF(ISERROR(VLOOKUP(CONCATENATE(INDIRECT(ADDRESS(2,COLUMN())),"O1",A29),DATA!D2:L872,6,FALSE)),0,VLOOKUP(CONCATENATE(INDIRECT(ADDRESS(2,COLUMN())),"O1",A29),DATA!D2:L872,6,FALSE))</f>
        <v>2</v>
      </c>
      <c r="AG29" s="11">
        <f>IF(ISERROR(VLOOKUP(CONCATENATE(INDIRECT(ADDRESS(2,COLUMN()-1)),"O1",A29),DATA!D2:L872,7,FALSE)),0,VLOOKUP(CONCATENATE(INDIRECT(ADDRESS(2,COLUMN()-1)),"O1",A29),DATA!D2:L872,7,FALSE))</f>
        <v>0</v>
      </c>
      <c r="AH29" s="11">
        <f>IF(ISERROR(VLOOKUP(CONCATENATE(INDIRECT(ADDRESS(2,COLUMN()-2)),"O1",A29),DATA!D2:L872,8,FALSE)),0,VLOOKUP(CONCATENATE(INDIRECT(ADDRESS(2,COLUMN()-2)),"O1",A29),DATA!D2:L872,8,FALSE))</f>
        <v>0</v>
      </c>
      <c r="AI29" s="11">
        <f>IF(ISERROR(VLOOKUP(CONCATENATE(INDIRECT(ADDRESS(2,COLUMN())),"O1",A29),DATA!D2:L872,6,FALSE)),0,VLOOKUP(CONCATENATE(INDIRECT(ADDRESS(2,COLUMN())),"O1",A29),DATA!D2:L872,6,FALSE))</f>
        <v>0</v>
      </c>
      <c r="AJ29" s="11">
        <f>IF(ISERROR(VLOOKUP(CONCATENATE(INDIRECT(ADDRESS(2,COLUMN()-1)),"O1",A29),DATA!D2:L872,7,FALSE)),0,VLOOKUP(CONCATENATE(INDIRECT(ADDRESS(2,COLUMN()-1)),"O1",A29),DATA!D2:L872,7,FALSE))</f>
        <v>0</v>
      </c>
      <c r="AK29" s="11">
        <f>IF(ISERROR(VLOOKUP(CONCATENATE(INDIRECT(ADDRESS(2,COLUMN()-2)),"O1",A29),DATA!D2:L872,8,FALSE)),0,VLOOKUP(CONCATENATE(INDIRECT(ADDRESS(2,COLUMN()-2)),"O1",A29),DATA!D2:L872,8,FALSE))</f>
        <v>0</v>
      </c>
      <c r="AL29" s="11">
        <f>IF(ISERROR(VLOOKUP(CONCATENATE(INDIRECT(ADDRESS(2,COLUMN())),"O1",A29),DATA!D2:L872,6,FALSE)),0,VLOOKUP(CONCATENATE(INDIRECT(ADDRESS(2,COLUMN())),"O1",A29),DATA!D2:L872,6,FALSE))</f>
        <v>1</v>
      </c>
      <c r="AM29" s="11">
        <f>IF(ISERROR(VLOOKUP(CONCATENATE(INDIRECT(ADDRESS(2,COLUMN()-1)),"O1",A29),DATA!D2:L872,7,FALSE)),0,VLOOKUP(CONCATENATE(INDIRECT(ADDRESS(2,COLUMN()-1)),"O1",A29),DATA!D2:L872,7,FALSE))</f>
        <v>0</v>
      </c>
      <c r="AN29" s="11">
        <f>IF(ISERROR(VLOOKUP(CONCATENATE(INDIRECT(ADDRESS(2,COLUMN()-2)),"O1",A29),DATA!D2:L872,8,FALSE)),0,VLOOKUP(CONCATENATE(INDIRECT(ADDRESS(2,COLUMN()-2)),"O1",A29),DATA!D2:L872,8,FALSE))</f>
        <v>1</v>
      </c>
      <c r="AO29" s="11">
        <f>IF(ISERROR(VLOOKUP(CONCATENATE(INDIRECT(ADDRESS(2,COLUMN())),"O1",A29),DATA!D2:L872,6,FALSE)),0,VLOOKUP(CONCATENATE(INDIRECT(ADDRESS(2,COLUMN())),"O1",A29),DATA!D2:L872,6,FALSE))</f>
        <v>0</v>
      </c>
      <c r="AP29" s="11">
        <f>IF(ISERROR(VLOOKUP(CONCATENATE(INDIRECT(ADDRESS(2,COLUMN()-1)),"O1",A29),DATA!D2:L872,7,FALSE)),0,VLOOKUP(CONCATENATE(INDIRECT(ADDRESS(2,COLUMN()-1)),"O1",A29),DATA!D2:L872,7,FALSE))</f>
        <v>0</v>
      </c>
      <c r="AQ29" s="11">
        <f>IF(ISERROR(VLOOKUP(CONCATENATE(INDIRECT(ADDRESS(2,COLUMN()-2)),"O1",A29),DATA!D2:L872,8,FALSE)),0,VLOOKUP(CONCATENATE(INDIRECT(ADDRESS(2,COLUMN()-2)),"O1",A29),DATA!D2:L872,8,FALSE))</f>
        <v>0</v>
      </c>
      <c r="AR29" s="11">
        <f>IF(ISERROR(VLOOKUP(CONCATENATE(INDIRECT(ADDRESS(2,COLUMN())),"O1",A29),DATA!D2:L872,6,FALSE)),0,VLOOKUP(CONCATENATE(INDIRECT(ADDRESS(2,COLUMN())),"O1",A29),DATA!D2:L872,6,FALSE))</f>
        <v>0</v>
      </c>
      <c r="AS29" s="11">
        <f>IF(ISERROR(VLOOKUP(CONCATENATE(INDIRECT(ADDRESS(2,COLUMN()-1)),"O1",A29),DATA!D2:L872,7,FALSE)),0,VLOOKUP(CONCATENATE(INDIRECT(ADDRESS(2,COLUMN()-1)),"O1",A29),DATA!D2:L872,7,FALSE))</f>
        <v>0</v>
      </c>
      <c r="AT29" s="11">
        <f>IF(ISERROR(VLOOKUP(CONCATENATE(INDIRECT(ADDRESS(2,COLUMN()-2)),"O1",A29),DATA!D2:L872,8,FALSE)),0,VLOOKUP(CONCATENATE(INDIRECT(ADDRESS(2,COLUMN()-2)),"O1",A29),DATA!D2:L872,8,FALSE))</f>
        <v>0</v>
      </c>
      <c r="AU29" s="11">
        <f>IF(ISERROR(VLOOKUP(CONCATENATE(INDIRECT(ADDRESS(2,COLUMN())),"O1",A29),DATA!D2:L872,6,FALSE)),0,VLOOKUP(CONCATENATE(INDIRECT(ADDRESS(2,COLUMN())),"O1",A29),DATA!D2:L872,6,FALSE))</f>
        <v>0</v>
      </c>
      <c r="AV29" s="11">
        <f>IF(ISERROR(VLOOKUP(CONCATENATE(INDIRECT(ADDRESS(2,COLUMN()-1)),"O1",A29),DATA!D2:L872,7,FALSE)),0,VLOOKUP(CONCATENATE(INDIRECT(ADDRESS(2,COLUMN()-1)),"O1",A29),DATA!D2:L872,7,FALSE))</f>
        <v>0</v>
      </c>
      <c r="AW29" s="11">
        <f>IF(ISERROR(VLOOKUP(CONCATENATE(INDIRECT(ADDRESS(2,COLUMN()-2)),"O1",A29),DATA!D2:L872,8,FALSE)),0,VLOOKUP(CONCATENATE(INDIRECT(ADDRESS(2,COLUMN()-2)),"O1",A29),DATA!D2:L872,8,FALSE))</f>
        <v>0</v>
      </c>
      <c r="AX29" s="11">
        <f>IF(ISERROR(VLOOKUP(CONCATENATE(INDIRECT(ADDRESS(2,COLUMN())),"O1",A29),DATA!D2:L872,6,FALSE)),0,VLOOKUP(CONCATENATE(INDIRECT(ADDRESS(2,COLUMN())),"O1",A29),DATA!D2:L872,6,FALSE))</f>
        <v>0</v>
      </c>
      <c r="AY29" s="11">
        <f>IF(ISERROR(VLOOKUP(CONCATENATE(INDIRECT(ADDRESS(2,COLUMN()-1)),"O1",A29),DATA!D2:L872,7,FALSE)),0,VLOOKUP(CONCATENATE(INDIRECT(ADDRESS(2,COLUMN()-1)),"O1",A29),DATA!D2:L872,7,FALSE))</f>
        <v>0</v>
      </c>
      <c r="AZ29" s="11">
        <f>IF(ISERROR(VLOOKUP(CONCATENATE(INDIRECT(ADDRESS(2,COLUMN()-2)),"O1",A29),DATA!D2:L872,8,FALSE)),0,VLOOKUP(CONCATENATE(INDIRECT(ADDRESS(2,COLUMN()-2)),"O1",A29),DATA!D2:L872,8,FALSE))</f>
        <v>0</v>
      </c>
      <c r="BA29" s="11">
        <f>IF(ISERROR(VLOOKUP(CONCATENATE(INDIRECT(ADDRESS(2,COLUMN())),"O1",A29),DATA!D2:L872,6,FALSE)),0,VLOOKUP(CONCATENATE(INDIRECT(ADDRESS(2,COLUMN())),"O1",A29),DATA!D2:L872,6,FALSE))</f>
        <v>0</v>
      </c>
      <c r="BB29" s="11">
        <f>IF(ISERROR(VLOOKUP(CONCATENATE(INDIRECT(ADDRESS(2,COLUMN()-1)),"O1",A29),DATA!D2:L872,7,FALSE)),0,VLOOKUP(CONCATENATE(INDIRECT(ADDRESS(2,COLUMN()-1)),"O1",A29),DATA!D2:L872,7,FALSE))</f>
        <v>0</v>
      </c>
      <c r="BC29" s="11">
        <f>IF(ISERROR(VLOOKUP(CONCATENATE(INDIRECT(ADDRESS(2,COLUMN()-2)),"O1",A29),DATA!D2:L872,8,FALSE)),0,VLOOKUP(CONCATENATE(INDIRECT(ADDRESS(2,COLUMN()-2)),"O1",A29),DATA!D2:L872,8,FALSE))</f>
        <v>0</v>
      </c>
      <c r="BD29" s="11">
        <f>IF(ISERROR(VLOOKUP(CONCATENATE(INDIRECT(ADDRESS(2,COLUMN())),"O1",A29),DATA!D2:L872,6,FALSE)),0,VLOOKUP(CONCATENATE(INDIRECT(ADDRESS(2,COLUMN())),"O1",A29),DATA!D2:L872,6,FALSE))</f>
        <v>0</v>
      </c>
      <c r="BE29" s="11">
        <f>IF(ISERROR(VLOOKUP(CONCATENATE(INDIRECT(ADDRESS(2,COLUMN()-1)),"O1",A29),DATA!D2:L872,7,FALSE)),0,VLOOKUP(CONCATENATE(INDIRECT(ADDRESS(2,COLUMN()-1)),"O1",A29),DATA!D2:L872,7,FALSE))</f>
        <v>0</v>
      </c>
      <c r="BF29" s="11">
        <f>IF(ISERROR(VLOOKUP(CONCATENATE(INDIRECT(ADDRESS(2,COLUMN()-2)),"O1",A29),DATA!D2:L872,8,FALSE)),0,VLOOKUP(CONCATENATE(INDIRECT(ADDRESS(2,COLUMN()-2)),"O1",A29),DATA!D2:L872,8,FALSE))</f>
        <v>0</v>
      </c>
      <c r="BG29" s="11">
        <f>IF(ISERROR(VLOOKUP(CONCATENATE(INDIRECT(ADDRESS(2,COLUMN())),"O1",A29),DATA!D2:L872,6,FALSE)),0,VLOOKUP(CONCATENATE(INDIRECT(ADDRESS(2,COLUMN())),"O1",A29),DATA!D2:L872,6,FALSE))</f>
        <v>1</v>
      </c>
      <c r="BH29" s="11">
        <f>IF(ISERROR(VLOOKUP(CONCATENATE(INDIRECT(ADDRESS(2,COLUMN()-1)),"O1",A29),DATA!D2:L872,7,FALSE)),0,VLOOKUP(CONCATENATE(INDIRECT(ADDRESS(2,COLUMN()-1)),"O1",A29),DATA!D2:L872,7,FALSE))</f>
        <v>0</v>
      </c>
      <c r="BI29" s="11">
        <f>IF(ISERROR(VLOOKUP(CONCATENATE(INDIRECT(ADDRESS(2,COLUMN()-2)),"O1",A29),DATA!D2:L872,8,FALSE)),0,VLOOKUP(CONCATENATE(INDIRECT(ADDRESS(2,COLUMN()-2)),"O1",A29),DATA!D2:L872,8,FALSE))</f>
        <v>0</v>
      </c>
      <c r="BJ29" s="11">
        <f>IF(ISERROR(VLOOKUP(CONCATENATE(INDIRECT(ADDRESS(2,COLUMN())),"O1",A29),DATA!D2:L872,6,FALSE)),0,VLOOKUP(CONCATENATE(INDIRECT(ADDRESS(2,COLUMN())),"O1",A29),DATA!D2:L872,6,FALSE))</f>
        <v>0</v>
      </c>
      <c r="BK29" s="11">
        <f>IF(ISERROR(VLOOKUP(CONCATENATE(INDIRECT(ADDRESS(2,COLUMN()-1)),"O1",A29),DATA!D2:L872,7,FALSE)),0,VLOOKUP(CONCATENATE(INDIRECT(ADDRESS(2,COLUMN()-1)),"O1",A29),DATA!D2:L872,7,FALSE))</f>
        <v>0</v>
      </c>
      <c r="BL29" s="11">
        <f>IF(ISERROR(VLOOKUP(CONCATENATE(INDIRECT(ADDRESS(2,COLUMN()-2)),"O1",A29),DATA!D2:L872,8,FALSE)),0,VLOOKUP(CONCATENATE(INDIRECT(ADDRESS(2,COLUMN()-2)),"O1",A29),DATA!D2:L872,8,FALSE))</f>
        <v>0</v>
      </c>
      <c r="BM29" s="11">
        <f>IF(ISERROR(VLOOKUP(CONCATENATE(INDIRECT(ADDRESS(2,COLUMN())),"O1",A29),DATA!D2:L872,6,FALSE)),0,VLOOKUP(CONCATENATE(INDIRECT(ADDRESS(2,COLUMN())),"O1",A29),DATA!D2:L872,6,FALSE))</f>
        <v>0</v>
      </c>
      <c r="BN29" s="11">
        <f>IF(ISERROR(VLOOKUP(CONCATENATE(INDIRECT(ADDRESS(2,COLUMN()-1)),"O1",A29),DATA!D2:L872,7,FALSE)),0,VLOOKUP(CONCATENATE(INDIRECT(ADDRESS(2,COLUMN()-1)),"O1",A29),DATA!D2:L872,7,FALSE))</f>
        <v>0</v>
      </c>
      <c r="BO29" s="11">
        <f>IF(ISERROR(VLOOKUP(CONCATENATE(INDIRECT(ADDRESS(2,COLUMN()-2)),"O1",A29),DATA!D2:L872,8,FALSE)),0,VLOOKUP(CONCATENATE(INDIRECT(ADDRESS(2,COLUMN()-2)),"O1",A29),DATA!D2:L872,8,FALSE))</f>
        <v>0</v>
      </c>
      <c r="BP29" s="11">
        <f>IF(ISERROR(VLOOKUP(CONCATENATE(INDIRECT(ADDRESS(2,COLUMN())),"O1",A29),DATA!D2:L872,6,FALSE)),0,VLOOKUP(CONCATENATE(INDIRECT(ADDRESS(2,COLUMN())),"O1",A29),DATA!D2:L872,6,FALSE))</f>
        <v>0</v>
      </c>
      <c r="BQ29" s="11">
        <f>IF(ISERROR(VLOOKUP(CONCATENATE(INDIRECT(ADDRESS(2,COLUMN()-1)),"O1",A29),DATA!D2:L872,7,FALSE)),0,VLOOKUP(CONCATENATE(INDIRECT(ADDRESS(2,COLUMN()-1)),"O1",A29),DATA!D2:L872,7,FALSE))</f>
        <v>0</v>
      </c>
      <c r="BR29" s="11">
        <f>IF(ISERROR(VLOOKUP(CONCATENATE(INDIRECT(ADDRESS(2,COLUMN()-2)),"O1",A29),DATA!D2:L872,8,FALSE)),0,VLOOKUP(CONCATENATE(INDIRECT(ADDRESS(2,COLUMN()-2)),"O1",A29),DATA!D2:L872,8,FALSE))</f>
        <v>0</v>
      </c>
      <c r="BS29" s="11">
        <f>IF(ISERROR(VLOOKUP(CONCATENATE(INDIRECT(ADDRESS(2,COLUMN())),"O1",A29),DATA!D2:L872,6,FALSE)),0,VLOOKUP(CONCATENATE(INDIRECT(ADDRESS(2,COLUMN())),"O1",A29),DATA!D2:L872,6,FALSE))</f>
        <v>0</v>
      </c>
      <c r="BT29" s="11">
        <f>IF(ISERROR(VLOOKUP(CONCATENATE(INDIRECT(ADDRESS(2,COLUMN()-1)),"O1",A29),DATA!D2:L872,7,FALSE)),0,VLOOKUP(CONCATENATE(INDIRECT(ADDRESS(2,COLUMN()-1)),"O1",A29),DATA!D2:L872,7,FALSE))</f>
        <v>0</v>
      </c>
      <c r="BU29" s="11">
        <f>IF(ISERROR(VLOOKUP(CONCATENATE(INDIRECT(ADDRESS(2,COLUMN()-2)),"O1",A29),DATA!D2:L872,8,FALSE)),0,VLOOKUP(CONCATENATE(INDIRECT(ADDRESS(2,COLUMN()-2)),"O1",A29),DATA!D2:L872,8,FALSE))</f>
        <v>0</v>
      </c>
      <c r="BV29" s="11">
        <f>IF(ISERROR(VLOOKUP(CONCATENATE(INDIRECT(ADDRESS(2,COLUMN())),"O1",A29),DATA!D2:L872,6,FALSE)),0,VLOOKUP(CONCATENATE(INDIRECT(ADDRESS(2,COLUMN())),"O1",A29),DATA!D2:L872,6,FALSE))</f>
        <v>0</v>
      </c>
      <c r="BW29" s="11">
        <f>IF(ISERROR(VLOOKUP(CONCATENATE(INDIRECT(ADDRESS(2,COLUMN()-1)),"O1",A29),DATA!D2:L872,7,FALSE)),0,VLOOKUP(CONCATENATE(INDIRECT(ADDRESS(2,COLUMN()-1)),"O1",A29),DATA!D2:L872,7,FALSE))</f>
        <v>0</v>
      </c>
      <c r="BX29" s="11">
        <f>IF(ISERROR(VLOOKUP(CONCATENATE(INDIRECT(ADDRESS(2,COLUMN()-2)),"O1",A29),DATA!D2:L872,8,FALSE)),0,VLOOKUP(CONCATENATE(INDIRECT(ADDRESS(2,COLUMN()-2)),"O1",A29),DATA!D2:L872,8,FALSE))</f>
        <v>0</v>
      </c>
      <c r="BY29" s="11">
        <f>IF(ISERROR(VLOOKUP(CONCATENATE(INDIRECT(ADDRESS(2,COLUMN())),"O1",A29),DATA!D2:L872,6,FALSE)),0,VLOOKUP(CONCATENATE(INDIRECT(ADDRESS(2,COLUMN())),"O1",A29),DATA!D2:L872,6,FALSE))</f>
        <v>0</v>
      </c>
      <c r="BZ29" s="11">
        <f>IF(ISERROR(VLOOKUP(CONCATENATE(INDIRECT(ADDRESS(2,COLUMN()-1)),"O1",A29),DATA!D2:L872,7,FALSE)),0,VLOOKUP(CONCATENATE(INDIRECT(ADDRESS(2,COLUMN()-1)),"O1",A29),DATA!D2:L872,7,FALSE))</f>
        <v>0</v>
      </c>
      <c r="CA29" s="11">
        <f>IF(ISERROR(VLOOKUP(CONCATENATE(INDIRECT(ADDRESS(2,COLUMN()-2)),"O1",A29),DATA!D2:L872,8,FALSE)),0,VLOOKUP(CONCATENATE(INDIRECT(ADDRESS(2,COLUMN()-2)),"O1",A29),DATA!D2:L872,8,FALSE))</f>
        <v>0</v>
      </c>
      <c r="CB29" s="11">
        <f>IF(ISERROR(VLOOKUP(CONCATENATE(INDIRECT(ADDRESS(2,COLUMN())),"O1",A29),DATA!D2:L872,6,FALSE)),0,VLOOKUP(CONCATENATE(INDIRECT(ADDRESS(2,COLUMN())),"O1",A29),DATA!D2:L872,6,FALSE))</f>
        <v>0</v>
      </c>
      <c r="CC29" s="11">
        <f>IF(ISERROR(VLOOKUP(CONCATENATE(INDIRECT(ADDRESS(2,COLUMN()-1)),"O1",A29),DATA!D2:L872,7,FALSE)),0,VLOOKUP(CONCATENATE(INDIRECT(ADDRESS(2,COLUMN()-1)),"O1",A29),DATA!D2:L872,7,FALSE))</f>
        <v>0</v>
      </c>
      <c r="CD29" s="11">
        <f>IF(ISERROR(VLOOKUP(CONCATENATE(INDIRECT(ADDRESS(2,COLUMN()-2)),"O1",A29),DATA!D2:L872,8,FALSE)),0,VLOOKUP(CONCATENATE(INDIRECT(ADDRESS(2,COLUMN()-2)),"O1",A29),DATA!D2:L872,8,FALSE))</f>
        <v>0</v>
      </c>
      <c r="CE29" s="11">
        <f>IF(ISERROR(VLOOKUP(CONCATENATE(INDIRECT(ADDRESS(2,COLUMN())),"O1",A29),DATA!D2:L872,6,FALSE)),0,VLOOKUP(CONCATENATE(INDIRECT(ADDRESS(2,COLUMN())),"O1",A29),DATA!D2:L872,6,FALSE))</f>
        <v>0</v>
      </c>
      <c r="CF29" s="11">
        <f>IF(ISERROR(VLOOKUP(CONCATENATE(INDIRECT(ADDRESS(2,COLUMN()-1)),"O1",A29),DATA!D2:L872,7,FALSE)),0,VLOOKUP(CONCATENATE(INDIRECT(ADDRESS(2,COLUMN()-1)),"O1",A29),DATA!D2:L872,7,FALSE))</f>
        <v>0</v>
      </c>
      <c r="CG29" s="11">
        <f>IF(ISERROR(VLOOKUP(CONCATENATE(INDIRECT(ADDRESS(2,COLUMN()-2)),"O1",A29),DATA!D2:L872,8,FALSE)),0,VLOOKUP(CONCATENATE(INDIRECT(ADDRESS(2,COLUMN()-2)),"O1",A29),DATA!D2:L872,8,FALSE))</f>
        <v>0</v>
      </c>
      <c r="CH29" s="11">
        <f>IF(ISERROR(VLOOKUP(CONCATENATE(INDIRECT(ADDRESS(2,COLUMN())),"O1",A29),DATA!D2:L872,6,FALSE)),0,VLOOKUP(CONCATENATE(INDIRECT(ADDRESS(2,COLUMN())),"O1",A29),DATA!D2:L872,6,FALSE))</f>
        <v>0</v>
      </c>
      <c r="CI29" s="11">
        <f>IF(ISERROR(VLOOKUP(CONCATENATE(INDIRECT(ADDRESS(2,COLUMN()-1)),"O1",A29),DATA!D2:L872,7,FALSE)),0,VLOOKUP(CONCATENATE(INDIRECT(ADDRESS(2,COLUMN()-1)),"O1",A29),DATA!D2:L872,7,FALSE))</f>
        <v>0</v>
      </c>
      <c r="CJ29" s="11">
        <f>IF(ISERROR(VLOOKUP(CONCATENATE(INDIRECT(ADDRESS(2,COLUMN()-2)),"O1",A29),DATA!D2:L872,8,FALSE)),0,VLOOKUP(CONCATENATE(INDIRECT(ADDRESS(2,COLUMN()-2)),"O1",A29),DATA!D2:L872,8,FALSE))</f>
        <v>0</v>
      </c>
      <c r="CK29" s="11">
        <f>IF(ISERROR(VLOOKUP(CONCATENATE(INDIRECT(ADDRESS(2,COLUMN())),"O1",A29),DATA!D2:L872,6,FALSE)),0,VLOOKUP(CONCATENATE(INDIRECT(ADDRESS(2,COLUMN())),"O1",A29),DATA!D2:L872,6,FALSE))</f>
        <v>0</v>
      </c>
      <c r="CL29" s="11">
        <f>IF(ISERROR(VLOOKUP(CONCATENATE(INDIRECT(ADDRESS(2,COLUMN()-1)),"O1",A29),DATA!D2:L872,7,FALSE)),0,VLOOKUP(CONCATENATE(INDIRECT(ADDRESS(2,COLUMN()-1)),"O1",A29),DATA!D2:L872,7,FALSE))</f>
        <v>0</v>
      </c>
      <c r="CM29" s="11">
        <f>IF(ISERROR(VLOOKUP(CONCATENATE(INDIRECT(ADDRESS(2,COLUMN()-2)),"O1",A29),DATA!D2:L872,8,FALSE)),0,VLOOKUP(CONCATENATE(INDIRECT(ADDRESS(2,COLUMN()-2)),"O1",A29),DATA!D2:L872,8,FALSE))</f>
        <v>0</v>
      </c>
      <c r="CN29" s="11">
        <f>IF(ISERROR(VLOOKUP(CONCATENATE(INDIRECT(ADDRESS(2,COLUMN())),"O1",A29),DATA!D2:L872,6,FALSE)),0,VLOOKUP(CONCATENATE(INDIRECT(ADDRESS(2,COLUMN())),"O1",A29),DATA!D2:L872,6,FALSE))</f>
        <v>0</v>
      </c>
      <c r="CO29" s="11">
        <f>IF(ISERROR(VLOOKUP(CONCATENATE(INDIRECT(ADDRESS(2,COLUMN()-1)),"O1",A29),DATA!D2:L872,7,FALSE)),0,VLOOKUP(CONCATENATE(INDIRECT(ADDRESS(2,COLUMN()-1)),"O1",A29),DATA!D2:L872,7,FALSE))</f>
        <v>0</v>
      </c>
      <c r="CP29" s="11">
        <f>IF(ISERROR(VLOOKUP(CONCATENATE(INDIRECT(ADDRESS(2,COLUMN()-2)),"O1",A29),DATA!D2:L872,8,FALSE)),0,VLOOKUP(CONCATENATE(INDIRECT(ADDRESS(2,COLUMN()-2)),"O1",A29),DATA!D2:L872,8,FALSE))</f>
        <v>0</v>
      </c>
      <c r="CQ29" s="11">
        <f>IF(ISERROR(VLOOKUP(CONCATENATE(INDIRECT(ADDRESS(2,COLUMN())),"O1",A29),DATA!D2:L872,6,FALSE)),0,VLOOKUP(CONCATENATE(INDIRECT(ADDRESS(2,COLUMN())),"O1",A29),DATA!D2:L872,6,FALSE))</f>
        <v>0</v>
      </c>
      <c r="CR29" s="11">
        <f>IF(ISERROR(VLOOKUP(CONCATENATE(INDIRECT(ADDRESS(2,COLUMN()-1)),"O1",A29),DATA!D2:L872,7,FALSE)),0,VLOOKUP(CONCATENATE(INDIRECT(ADDRESS(2,COLUMN()-1)),"O1",A29),DATA!D2:L872,7,FALSE))</f>
        <v>0</v>
      </c>
      <c r="CS29" s="11">
        <f>IF(ISERROR(VLOOKUP(CONCATENATE(INDIRECT(ADDRESS(2,COLUMN()-2)),"O1",A29),DATA!D2:L872,8,FALSE)),0,VLOOKUP(CONCATENATE(INDIRECT(ADDRESS(2,COLUMN()-2)),"O1",A29),DATA!D2:L872,8,FALSE))</f>
        <v>0</v>
      </c>
      <c r="CT29" s="11">
        <f>IF(ISERROR(VLOOKUP(CONCATENATE(INDIRECT(ADDRESS(2,COLUMN())),"O1",A29),DATA!D2:L872,6,FALSE)),0,VLOOKUP(CONCATENATE(INDIRECT(ADDRESS(2,COLUMN())),"O1",A29),DATA!D2:L872,6,FALSE))</f>
        <v>0</v>
      </c>
      <c r="CU29" s="11">
        <f>IF(ISERROR(VLOOKUP(CONCATENATE(INDIRECT(ADDRESS(2,COLUMN()-1)),"O1",A29),DATA!D2:L872,7,FALSE)),0,VLOOKUP(CONCATENATE(INDIRECT(ADDRESS(2,COLUMN()-1)),"O1",A29),DATA!D2:L872,7,FALSE))</f>
        <v>0</v>
      </c>
      <c r="CV29" s="11">
        <f>IF(ISERROR(VLOOKUP(CONCATENATE(INDIRECT(ADDRESS(2,COLUMN()-2)),"O1",A29),DATA!D2:L872,8,FALSE)),0,VLOOKUP(CONCATENATE(INDIRECT(ADDRESS(2,COLUMN()-2)),"O1",A29),DATA!D2:L872,8,FALSE))</f>
        <v>0</v>
      </c>
      <c r="CW29" s="11">
        <f>IF(ISERROR(VLOOKUP(CONCATENATE(INDIRECT(ADDRESS(2,COLUMN())),"O1",A29),DATA!D2:L872,6,FALSE)),0,VLOOKUP(CONCATENATE(INDIRECT(ADDRESS(2,COLUMN())),"O1",A29),DATA!D2:L872,6,FALSE))</f>
        <v>0</v>
      </c>
      <c r="CX29" s="11">
        <f>IF(ISERROR(VLOOKUP(CONCATENATE(INDIRECT(ADDRESS(2,COLUMN()-1)),"O1",A29),DATA!D2:L872,7,FALSE)),0,VLOOKUP(CONCATENATE(INDIRECT(ADDRESS(2,COLUMN()-1)),"O1",A29),DATA!D2:L872,7,FALSE))</f>
        <v>0</v>
      </c>
      <c r="CY29" s="11">
        <f>IF(ISERROR(VLOOKUP(CONCATENATE(INDIRECT(ADDRESS(2,COLUMN()-2)),"O1",A29),DATA!D2:L872,8,FALSE)),0,VLOOKUP(CONCATENATE(INDIRECT(ADDRESS(2,COLUMN()-2)),"O1",A29),DATA!D2:L872,8,FALSE))</f>
        <v>0</v>
      </c>
      <c r="CZ29" s="11">
        <f>IF(ISERROR(VLOOKUP(CONCATENATE(INDIRECT(ADDRESS(2,COLUMN())),"O1",A29),DATA!D2:L872,6,FALSE)),0,VLOOKUP(CONCATENATE(INDIRECT(ADDRESS(2,COLUMN())),"O1",A29),DATA!D2:L872,6,FALSE))</f>
        <v>0</v>
      </c>
      <c r="DA29" s="11">
        <f>IF(ISERROR(VLOOKUP(CONCATENATE(INDIRECT(ADDRESS(2,COLUMN()-1)),"O1",A29),DATA!D2:L872,7,FALSE)),0,VLOOKUP(CONCATENATE(INDIRECT(ADDRESS(2,COLUMN()-1)),"O1",A29),DATA!D2:L872,7,FALSE))</f>
        <v>0</v>
      </c>
      <c r="DB29" s="11">
        <f>IF(ISERROR(VLOOKUP(CONCATENATE(INDIRECT(ADDRESS(2,COLUMN()-2)),"O1",A29),DATA!D2:L872,8,FALSE)),0,VLOOKUP(CONCATENATE(INDIRECT(ADDRESS(2,COLUMN()-2)),"O1",A29),DATA!D2:L872,8,FALSE))</f>
        <v>0</v>
      </c>
      <c r="DC29" s="11">
        <f>IF(ISERROR(VLOOKUP(CONCATENATE(INDIRECT(ADDRESS(2,COLUMN())),"O1",A29),DATA!D2:L872,6,FALSE)),0,VLOOKUP(CONCATENATE(INDIRECT(ADDRESS(2,COLUMN())),"O1",A29),DATA!D2:L872,6,FALSE))</f>
        <v>0</v>
      </c>
      <c r="DD29" s="11">
        <f>IF(ISERROR(VLOOKUP(CONCATENATE(INDIRECT(ADDRESS(2,COLUMN()-1)),"O1",A29),DATA!D2:L872,7,FALSE)),0,VLOOKUP(CONCATENATE(INDIRECT(ADDRESS(2,COLUMN()-1)),"O1",A29),DATA!D2:L872,7,FALSE))</f>
        <v>0</v>
      </c>
      <c r="DE29" s="11">
        <f>IF(ISERROR(VLOOKUP(CONCATENATE(INDIRECT(ADDRESS(2,COLUMN()-2)),"O1",A29),DATA!D2:L872,8,FALSE)),0,VLOOKUP(CONCATENATE(INDIRECT(ADDRESS(2,COLUMN()-2)),"O1",A29),DATA!D2:L872,8,FALSE))</f>
        <v>0</v>
      </c>
      <c r="DF29" s="11">
        <f>IF(ISERROR(VLOOKUP(CONCATENATE(INDIRECT(ADDRESS(2,COLUMN())),"O1",A29),DATA!D2:L872,6,FALSE)),0,VLOOKUP(CONCATENATE(INDIRECT(ADDRESS(2,COLUMN())),"O1",A29),DATA!D2:L872,6,FALSE))</f>
        <v>0</v>
      </c>
      <c r="DG29" s="11">
        <f>IF(ISERROR(VLOOKUP(CONCATENATE(INDIRECT(ADDRESS(2,COLUMN()-1)),"O1",A29),DATA!D2:L872,7,FALSE)),0,VLOOKUP(CONCATENATE(INDIRECT(ADDRESS(2,COLUMN()-1)),"O1",A29),DATA!D2:L872,7,FALSE))</f>
        <v>0</v>
      </c>
      <c r="DH29" s="11">
        <f>IF(ISERROR(VLOOKUP(CONCATENATE(INDIRECT(ADDRESS(2,COLUMN()-2)),"O1",A29),DATA!D2:L872,8,FALSE)),0,VLOOKUP(CONCATENATE(INDIRECT(ADDRESS(2,COLUMN()-2)),"O1",A29),DATA!D2:L872,8,FALSE))</f>
        <v>0</v>
      </c>
      <c r="DI29" s="11">
        <f>IF(ISERROR(VLOOKUP(CONCATENATE(INDIRECT(ADDRESS(2,COLUMN())),"O1",A29),DATA!D2:L872,6,FALSE)),0,VLOOKUP(CONCATENATE(INDIRECT(ADDRESS(2,COLUMN())),"O1",A29),DATA!D2:L872,6,FALSE))</f>
        <v>0</v>
      </c>
      <c r="DJ29" s="11">
        <f>IF(ISERROR(VLOOKUP(CONCATENATE(INDIRECT(ADDRESS(2,COLUMN()-1)),"O1",A29),DATA!D2:L872,7,FALSE)),0,VLOOKUP(CONCATENATE(INDIRECT(ADDRESS(2,COLUMN()-1)),"O1",A29),DATA!D2:L872,7,FALSE))</f>
        <v>0</v>
      </c>
      <c r="DK29" s="11">
        <f>IF(ISERROR(VLOOKUP(CONCATENATE(INDIRECT(ADDRESS(2,COLUMN()-2)),"O1",A29),DATA!D2:L872,8,FALSE)),0,VLOOKUP(CONCATENATE(INDIRECT(ADDRESS(2,COLUMN()-2)),"O1",A29),DATA!D2:L872,8,FALSE))</f>
        <v>0</v>
      </c>
      <c r="DL29" s="11">
        <f>IF(ISERROR(VLOOKUP(CONCATENATE(INDIRECT(ADDRESS(2,COLUMN())),"O1",A29),DATA!D2:L872,6,FALSE)),0,VLOOKUP(CONCATENATE(INDIRECT(ADDRESS(2,COLUMN())),"O1",A29),DATA!D2:L872,6,FALSE))</f>
        <v>0</v>
      </c>
      <c r="DM29" s="11">
        <f>IF(ISERROR(VLOOKUP(CONCATENATE(INDIRECT(ADDRESS(2,COLUMN()-1)),"O1",A29),DATA!D2:L872,7,FALSE)),0,VLOOKUP(CONCATENATE(INDIRECT(ADDRESS(2,COLUMN()-1)),"O1",A29),DATA!D2:L872,7,FALSE))</f>
        <v>0</v>
      </c>
      <c r="DN29" s="11">
        <f>IF(ISERROR(VLOOKUP(CONCATENATE(INDIRECT(ADDRESS(2,COLUMN()-2)),"O1",A29),DATA!D2:L872,8,FALSE)),0,VLOOKUP(CONCATENATE(INDIRECT(ADDRESS(2,COLUMN()-2)),"O1",A29),DATA!D2:L872,8,FALSE))</f>
        <v>0</v>
      </c>
      <c r="DO29" s="11">
        <f>IF(ISERROR(VLOOKUP(CONCATENATE(INDIRECT(ADDRESS(2,COLUMN())),"O1",A29),DATA!D2:L872,6,FALSE)),0,VLOOKUP(CONCATENATE(INDIRECT(ADDRESS(2,COLUMN())),"O1",A29),DATA!D2:L872,6,FALSE))</f>
        <v>0</v>
      </c>
      <c r="DP29" s="11">
        <f>IF(ISERROR(VLOOKUP(CONCATENATE(INDIRECT(ADDRESS(2,COLUMN()-1)),"O1",A29),DATA!D2:L872,7,FALSE)),0,VLOOKUP(CONCATENATE(INDIRECT(ADDRESS(2,COLUMN()-1)),"O1",A29),DATA!D2:L872,7,FALSE))</f>
        <v>0</v>
      </c>
      <c r="DQ29" s="11">
        <f>IF(ISERROR(VLOOKUP(CONCATENATE(INDIRECT(ADDRESS(2,COLUMN()-2)),"O1",A29),DATA!D2:L872,8,FALSE)),0,VLOOKUP(CONCATENATE(INDIRECT(ADDRESS(2,COLUMN()-2)),"O1",A29),DATA!D2:L872,8,FALSE))</f>
        <v>0</v>
      </c>
      <c r="DR29" s="11">
        <f>IF(ISERROR(VLOOKUP(CONCATENATE(INDIRECT(ADDRESS(2,COLUMN())),"O1",A29),DATA!D2:L872,6,FALSE)),0,VLOOKUP(CONCATENATE(INDIRECT(ADDRESS(2,COLUMN())),"O1",A29),DATA!D2:L872,6,FALSE))</f>
        <v>0</v>
      </c>
      <c r="DS29" s="11">
        <f>IF(ISERROR(VLOOKUP(CONCATENATE(INDIRECT(ADDRESS(2,COLUMN()-1)),"O1",A29),DATA!D2:L872,7,FALSE)),0,VLOOKUP(CONCATENATE(INDIRECT(ADDRESS(2,COLUMN()-1)),"O1",A29),DATA!D2:L872,7,FALSE))</f>
        <v>0</v>
      </c>
      <c r="DT29" s="11">
        <f>IF(ISERROR(VLOOKUP(CONCATENATE(INDIRECT(ADDRESS(2,COLUMN()-2)),"O1",A29),DATA!D2:L872,8,FALSE)),0,VLOOKUP(CONCATENATE(INDIRECT(ADDRESS(2,COLUMN()-2)),"O1",A29),DATA!D2:L872,8,FALSE))</f>
        <v>0</v>
      </c>
      <c r="DU29" s="11">
        <f>IF(ISERROR(VLOOKUP(CONCATENATE(INDIRECT(ADDRESS(2,COLUMN())),"O1",A29),DATA!D2:L872,6,FALSE)),0,VLOOKUP(CONCATENATE(INDIRECT(ADDRESS(2,COLUMN())),"O1",A29),DATA!D2:L872,6,FALSE))</f>
        <v>0</v>
      </c>
      <c r="DV29" s="11">
        <f>IF(ISERROR(VLOOKUP(CONCATENATE(INDIRECT(ADDRESS(2,COLUMN()-1)),"O1",A29),DATA!D2:L872,7,FALSE)),0,VLOOKUP(CONCATENATE(INDIRECT(ADDRESS(2,COLUMN()-1)),"O1",A29),DATA!D2:L872,7,FALSE))</f>
        <v>0</v>
      </c>
      <c r="DW29" s="11">
        <f>IF(ISERROR(VLOOKUP(CONCATENATE(INDIRECT(ADDRESS(2,COLUMN()-2)),"O1",A29),DATA!D2:L872,8,FALSE)),0,VLOOKUP(CONCATENATE(INDIRECT(ADDRESS(2,COLUMN()-2)),"O1",A29),DATA!D2:L872,8,FALSE))</f>
        <v>0</v>
      </c>
      <c r="DX29" s="62">
        <f>SUM(B29:INDIRECT(ADDRESS(29,127)))</f>
        <v>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</row>
    <row r="30" ht="15.75">
      <c r="A30" s="95" t="s">
        <v>32</v>
      </c>
      <c r="B30" s="11">
        <f>IF(ISERROR(VLOOKUP(CONCATENATE(INDIRECT(ADDRESS(2,COLUMN())),"O1",A30),DATA!D2:L872,6,FALSE)),0,VLOOKUP(CONCATENATE(INDIRECT(ADDRESS(2,COLUMN())),"O1",A30),DATA!D2:L872,6,FALSE))</f>
        <v>4</v>
      </c>
      <c r="C30" s="11">
        <f>IF(ISERROR(VLOOKUP(CONCATENATE(INDIRECT(ADDRESS(2,COLUMN()-1)),"O1",A30),DATA!D2:L872,7,FALSE)),0,VLOOKUP(CONCATENATE(INDIRECT(ADDRESS(2,COLUMN()-1)),"O1",A30),DATA!D2:L872,7,FALSE))</f>
        <v>0</v>
      </c>
      <c r="D30" s="11">
        <f>IF(ISERROR(VLOOKUP(CONCATENATE(INDIRECT(ADDRESS(2,COLUMN()-2)),"O1",A30),DATA!D2:L872,8,FALSE)),0,VLOOKUP(CONCATENATE(INDIRECT(ADDRESS(2,COLUMN()-2)),"O1",A30),DATA!D2:L872,8,FALSE))</f>
        <v>0</v>
      </c>
      <c r="E30" s="11">
        <f>IF(ISERROR(VLOOKUP(CONCATENATE(INDIRECT(ADDRESS(2,COLUMN())),"O1",A30),DATA!D2:L872,6,FALSE)),0,VLOOKUP(CONCATENATE(INDIRECT(ADDRESS(2,COLUMN())),"O1",A30),DATA!D2:L872,6,FALSE))</f>
        <v>1</v>
      </c>
      <c r="F30" s="11">
        <f>IF(ISERROR(VLOOKUP(CONCATENATE(INDIRECT(ADDRESS(2,COLUMN()-1)),"O1",A30),DATA!D2:L872,7,FALSE)),0,VLOOKUP(CONCATENATE(INDIRECT(ADDRESS(2,COLUMN()-1)),"O1",A30),DATA!D2:L872,7,FALSE))</f>
        <v>0</v>
      </c>
      <c r="G30" s="11">
        <f>IF(ISERROR(VLOOKUP(CONCATENATE(INDIRECT(ADDRESS(2,COLUMN()-2)),"O1",A30),DATA!D2:L872,8,FALSE)),0,VLOOKUP(CONCATENATE(INDIRECT(ADDRESS(2,COLUMN()-2)),"O1",A30),DATA!D2:L872,8,FALSE))</f>
        <v>0</v>
      </c>
      <c r="H30" s="11">
        <f>IF(ISERROR(VLOOKUP(CONCATENATE(INDIRECT(ADDRESS(2,COLUMN())),"O1",A30),DATA!D2:L872,6,FALSE)),0,VLOOKUP(CONCATENATE(INDIRECT(ADDRESS(2,COLUMN())),"O1",A30),DATA!D2:L872,6,FALSE))</f>
        <v>0</v>
      </c>
      <c r="I30" s="11">
        <f>IF(ISERROR(VLOOKUP(CONCATENATE(INDIRECT(ADDRESS(2,COLUMN()-1)),"O1",A30),DATA!D2:L872,7,FALSE)),0,VLOOKUP(CONCATENATE(INDIRECT(ADDRESS(2,COLUMN()-1)),"O1",A30),DATA!D2:L872,7,FALSE))</f>
        <v>0</v>
      </c>
      <c r="J30" s="11">
        <f>IF(ISERROR(VLOOKUP(CONCATENATE(INDIRECT(ADDRESS(2,COLUMN()-2)),"O1",A30),DATA!D2:L872,8,FALSE)),0,VLOOKUP(CONCATENATE(INDIRECT(ADDRESS(2,COLUMN()-2)),"O1",A30),DATA!D2:L872,8,FALSE))</f>
        <v>0</v>
      </c>
      <c r="K30" s="11">
        <f>IF(ISERROR(VLOOKUP(CONCATENATE(INDIRECT(ADDRESS(2,COLUMN())),"O1",A30),DATA!D2:L872,6,FALSE)),0,VLOOKUP(CONCATENATE(INDIRECT(ADDRESS(2,COLUMN())),"O1",A30),DATA!D2:L872,6,FALSE))</f>
        <v>0</v>
      </c>
      <c r="L30" s="11">
        <f>IF(ISERROR(VLOOKUP(CONCATENATE(INDIRECT(ADDRESS(2,COLUMN()-1)),"O1",A30),DATA!D2:L872,7,FALSE)),0,VLOOKUP(CONCATENATE(INDIRECT(ADDRESS(2,COLUMN()-1)),"O1",A30),DATA!D2:L872,7,FALSE))</f>
        <v>0</v>
      </c>
      <c r="M30" s="11">
        <f>IF(ISERROR(VLOOKUP(CONCATENATE(INDIRECT(ADDRESS(2,COLUMN()-2)),"O1",A30),DATA!D2:L872,8,FALSE)),0,VLOOKUP(CONCATENATE(INDIRECT(ADDRESS(2,COLUMN()-2)),"O1",A30),DATA!D2:L872,8,FALSE))</f>
        <v>0</v>
      </c>
      <c r="N30" s="11">
        <f>IF(ISERROR(VLOOKUP(CONCATENATE(INDIRECT(ADDRESS(2,COLUMN())),"O1",A30),DATA!D2:L872,6,FALSE)),0,VLOOKUP(CONCATENATE(INDIRECT(ADDRESS(2,COLUMN())),"O1",A30),DATA!D2:L872,6,FALSE))</f>
        <v>0</v>
      </c>
      <c r="O30" s="11">
        <f>IF(ISERROR(VLOOKUP(CONCATENATE(INDIRECT(ADDRESS(2,COLUMN()-1)),"O1",A30),DATA!D2:L872,7,FALSE)),0,VLOOKUP(CONCATENATE(INDIRECT(ADDRESS(2,COLUMN()-1)),"O1",A30),DATA!D2:L872,7,FALSE))</f>
        <v>0</v>
      </c>
      <c r="P30" s="11">
        <f>IF(ISERROR(VLOOKUP(CONCATENATE(INDIRECT(ADDRESS(2,COLUMN()-2)),"O1",A30),DATA!D2:L872,8,FALSE)),0,VLOOKUP(CONCATENATE(INDIRECT(ADDRESS(2,COLUMN()-2)),"O1",A30),DATA!D2:L872,8,FALSE))</f>
        <v>0</v>
      </c>
      <c r="Q30" s="11">
        <f>IF(ISERROR(VLOOKUP(CONCATENATE(INDIRECT(ADDRESS(2,COLUMN())),"O1",A30),DATA!D2:L872,6,FALSE)),0,VLOOKUP(CONCATENATE(INDIRECT(ADDRESS(2,COLUMN())),"O1",A30),DATA!D2:L872,6,FALSE))</f>
        <v>0</v>
      </c>
      <c r="R30" s="11">
        <f>IF(ISERROR(VLOOKUP(CONCATENATE(INDIRECT(ADDRESS(2,COLUMN()-1)),"O1",A30),DATA!D2:L872,7,FALSE)),0,VLOOKUP(CONCATENATE(INDIRECT(ADDRESS(2,COLUMN()-1)),"O1",A30),DATA!D2:L872,7,FALSE))</f>
        <v>0</v>
      </c>
      <c r="S30" s="11">
        <f>IF(ISERROR(VLOOKUP(CONCATENATE(INDIRECT(ADDRESS(2,COLUMN()-2)),"O1",A30),DATA!D2:L872,8,FALSE)),0,VLOOKUP(CONCATENATE(INDIRECT(ADDRESS(2,COLUMN()-2)),"O1",A30),DATA!D2:L872,8,FALSE))</f>
        <v>0</v>
      </c>
      <c r="T30" s="11">
        <f>IF(ISERROR(VLOOKUP(CONCATENATE(INDIRECT(ADDRESS(2,COLUMN())),"O1",A30),DATA!D2:L872,6,FALSE)),0,VLOOKUP(CONCATENATE(INDIRECT(ADDRESS(2,COLUMN())),"O1",A30),DATA!D2:L872,6,FALSE))</f>
        <v>0</v>
      </c>
      <c r="U30" s="11">
        <f>IF(ISERROR(VLOOKUP(CONCATENATE(INDIRECT(ADDRESS(2,COLUMN()-1)),"O1",A30),DATA!D2:L872,7,FALSE)),0,VLOOKUP(CONCATENATE(INDIRECT(ADDRESS(2,COLUMN()-1)),"O1",A30),DATA!D2:L872,7,FALSE))</f>
        <v>0</v>
      </c>
      <c r="V30" s="11">
        <f>IF(ISERROR(VLOOKUP(CONCATENATE(INDIRECT(ADDRESS(2,COLUMN()-2)),"O1",A30),DATA!D2:L872,8,FALSE)),0,VLOOKUP(CONCATENATE(INDIRECT(ADDRESS(2,COLUMN()-2)),"O1",A30),DATA!D2:L872,8,FALSE))</f>
        <v>0</v>
      </c>
      <c r="W30" s="11">
        <f>IF(ISERROR(VLOOKUP(CONCATENATE(INDIRECT(ADDRESS(2,COLUMN())),"O1",A30),DATA!D2:L872,6,FALSE)),0,VLOOKUP(CONCATENATE(INDIRECT(ADDRESS(2,COLUMN())),"O1",A30),DATA!D2:L872,6,FALSE))</f>
        <v>1</v>
      </c>
      <c r="X30" s="11">
        <f>IF(ISERROR(VLOOKUP(CONCATENATE(INDIRECT(ADDRESS(2,COLUMN()-1)),"O1",A30),DATA!D2:L872,7,FALSE)),0,VLOOKUP(CONCATENATE(INDIRECT(ADDRESS(2,COLUMN()-1)),"O1",A30),DATA!D2:L872,7,FALSE))</f>
        <v>0</v>
      </c>
      <c r="Y30" s="11">
        <f>IF(ISERROR(VLOOKUP(CONCATENATE(INDIRECT(ADDRESS(2,COLUMN()-2)),"O1",A30),DATA!D2:L872,8,FALSE)),0,VLOOKUP(CONCATENATE(INDIRECT(ADDRESS(2,COLUMN()-2)),"O1",A30),DATA!D2:L872,8,FALSE))</f>
        <v>0</v>
      </c>
      <c r="Z30" s="11">
        <f>IF(ISERROR(VLOOKUP(CONCATENATE(INDIRECT(ADDRESS(2,COLUMN())),"O1",A30),DATA!D2:L872,6,FALSE)),0,VLOOKUP(CONCATENATE(INDIRECT(ADDRESS(2,COLUMN())),"O1",A30),DATA!D2:L872,6,FALSE))</f>
        <v>0</v>
      </c>
      <c r="AA30" s="11">
        <f>IF(ISERROR(VLOOKUP(CONCATENATE(INDIRECT(ADDRESS(2,COLUMN()-1)),"O1",A30),DATA!D2:L872,7,FALSE)),0,VLOOKUP(CONCATENATE(INDIRECT(ADDRESS(2,COLUMN()-1)),"O1",A30),DATA!D2:L872,7,FALSE))</f>
        <v>0</v>
      </c>
      <c r="AB30" s="11">
        <f>IF(ISERROR(VLOOKUP(CONCATENATE(INDIRECT(ADDRESS(2,COLUMN()-2)),"O1",A30),DATA!D2:L872,8,FALSE)),0,VLOOKUP(CONCATENATE(INDIRECT(ADDRESS(2,COLUMN()-2)),"O1",A30),DATA!D2:L872,8,FALSE))</f>
        <v>0</v>
      </c>
      <c r="AC30" s="11">
        <f>IF(ISERROR(VLOOKUP(CONCATENATE(INDIRECT(ADDRESS(2,COLUMN())),"O1",A30),DATA!D2:L872,6,FALSE)),0,VLOOKUP(CONCATENATE(INDIRECT(ADDRESS(2,COLUMN())),"O1",A30),DATA!D2:L872,6,FALSE))</f>
        <v>0</v>
      </c>
      <c r="AD30" s="11">
        <f>IF(ISERROR(VLOOKUP(CONCATENATE(INDIRECT(ADDRESS(2,COLUMN()-1)),"O1",A30),DATA!D2:L872,7,FALSE)),0,VLOOKUP(CONCATENATE(INDIRECT(ADDRESS(2,COLUMN()-1)),"O1",A30),DATA!D2:L872,7,FALSE))</f>
        <v>0</v>
      </c>
      <c r="AE30" s="11">
        <f>IF(ISERROR(VLOOKUP(CONCATENATE(INDIRECT(ADDRESS(2,COLUMN()-2)),"O1",A30),DATA!D2:L872,8,FALSE)),0,VLOOKUP(CONCATENATE(INDIRECT(ADDRESS(2,COLUMN()-2)),"O1",A30),DATA!D2:L872,8,FALSE))</f>
        <v>0</v>
      </c>
      <c r="AF30" s="11">
        <f>IF(ISERROR(VLOOKUP(CONCATENATE(INDIRECT(ADDRESS(2,COLUMN())),"O1",A30),DATA!D2:L872,6,FALSE)),0,VLOOKUP(CONCATENATE(INDIRECT(ADDRESS(2,COLUMN())),"O1",A30),DATA!D2:L872,6,FALSE))</f>
        <v>0</v>
      </c>
      <c r="AG30" s="11">
        <f>IF(ISERROR(VLOOKUP(CONCATENATE(INDIRECT(ADDRESS(2,COLUMN()-1)),"O1",A30),DATA!D2:L872,7,FALSE)),0,VLOOKUP(CONCATENATE(INDIRECT(ADDRESS(2,COLUMN()-1)),"O1",A30),DATA!D2:L872,7,FALSE))</f>
        <v>0</v>
      </c>
      <c r="AH30" s="11">
        <f>IF(ISERROR(VLOOKUP(CONCATENATE(INDIRECT(ADDRESS(2,COLUMN()-2)),"O1",A30),DATA!D2:L872,8,FALSE)),0,VLOOKUP(CONCATENATE(INDIRECT(ADDRESS(2,COLUMN()-2)),"O1",A30),DATA!D2:L872,8,FALSE))</f>
        <v>0</v>
      </c>
      <c r="AI30" s="11">
        <f>IF(ISERROR(VLOOKUP(CONCATENATE(INDIRECT(ADDRESS(2,COLUMN())),"O1",A30),DATA!D2:L872,6,FALSE)),0,VLOOKUP(CONCATENATE(INDIRECT(ADDRESS(2,COLUMN())),"O1",A30),DATA!D2:L872,6,FALSE))</f>
        <v>0</v>
      </c>
      <c r="AJ30" s="11">
        <f>IF(ISERROR(VLOOKUP(CONCATENATE(INDIRECT(ADDRESS(2,COLUMN()-1)),"O1",A30),DATA!D2:L872,7,FALSE)),0,VLOOKUP(CONCATENATE(INDIRECT(ADDRESS(2,COLUMN()-1)),"O1",A30),DATA!D2:L872,7,FALSE))</f>
        <v>0</v>
      </c>
      <c r="AK30" s="11">
        <f>IF(ISERROR(VLOOKUP(CONCATENATE(INDIRECT(ADDRESS(2,COLUMN()-2)),"O1",A30),DATA!D2:L872,8,FALSE)),0,VLOOKUP(CONCATENATE(INDIRECT(ADDRESS(2,COLUMN()-2)),"O1",A30),DATA!D2:L872,8,FALSE))</f>
        <v>0</v>
      </c>
      <c r="AL30" s="11">
        <f>IF(ISERROR(VLOOKUP(CONCATENATE(INDIRECT(ADDRESS(2,COLUMN())),"O1",A30),DATA!D2:L872,6,FALSE)),0,VLOOKUP(CONCATENATE(INDIRECT(ADDRESS(2,COLUMN())),"O1",A30),DATA!D2:L872,6,FALSE))</f>
        <v>0</v>
      </c>
      <c r="AM30" s="11">
        <f>IF(ISERROR(VLOOKUP(CONCATENATE(INDIRECT(ADDRESS(2,COLUMN()-1)),"O1",A30),DATA!D2:L872,7,FALSE)),0,VLOOKUP(CONCATENATE(INDIRECT(ADDRESS(2,COLUMN()-1)),"O1",A30),DATA!D2:L872,7,FALSE))</f>
        <v>0</v>
      </c>
      <c r="AN30" s="11">
        <f>IF(ISERROR(VLOOKUP(CONCATENATE(INDIRECT(ADDRESS(2,COLUMN()-2)),"O1",A30),DATA!D2:L872,8,FALSE)),0,VLOOKUP(CONCATENATE(INDIRECT(ADDRESS(2,COLUMN()-2)),"O1",A30),DATA!D2:L872,8,FALSE))</f>
        <v>0</v>
      </c>
      <c r="AO30" s="11">
        <f>IF(ISERROR(VLOOKUP(CONCATENATE(INDIRECT(ADDRESS(2,COLUMN())),"O1",A30),DATA!D2:L872,6,FALSE)),0,VLOOKUP(CONCATENATE(INDIRECT(ADDRESS(2,COLUMN())),"O1",A30),DATA!D2:L872,6,FALSE))</f>
        <v>0</v>
      </c>
      <c r="AP30" s="11">
        <f>IF(ISERROR(VLOOKUP(CONCATENATE(INDIRECT(ADDRESS(2,COLUMN()-1)),"O1",A30),DATA!D2:L872,7,FALSE)),0,VLOOKUP(CONCATENATE(INDIRECT(ADDRESS(2,COLUMN()-1)),"O1",A30),DATA!D2:L872,7,FALSE))</f>
        <v>0</v>
      </c>
      <c r="AQ30" s="11">
        <f>IF(ISERROR(VLOOKUP(CONCATENATE(INDIRECT(ADDRESS(2,COLUMN()-2)),"O1",A30),DATA!D2:L872,8,FALSE)),0,VLOOKUP(CONCATENATE(INDIRECT(ADDRESS(2,COLUMN()-2)),"O1",A30),DATA!D2:L872,8,FALSE))</f>
        <v>0</v>
      </c>
      <c r="AR30" s="11">
        <f>IF(ISERROR(VLOOKUP(CONCATENATE(INDIRECT(ADDRESS(2,COLUMN())),"O1",A30),DATA!D2:L872,6,FALSE)),0,VLOOKUP(CONCATENATE(INDIRECT(ADDRESS(2,COLUMN())),"O1",A30),DATA!D2:L872,6,FALSE))</f>
        <v>0</v>
      </c>
      <c r="AS30" s="11">
        <f>IF(ISERROR(VLOOKUP(CONCATENATE(INDIRECT(ADDRESS(2,COLUMN()-1)),"O1",A30),DATA!D2:L872,7,FALSE)),0,VLOOKUP(CONCATENATE(INDIRECT(ADDRESS(2,COLUMN()-1)),"O1",A30),DATA!D2:L872,7,FALSE))</f>
        <v>0</v>
      </c>
      <c r="AT30" s="11">
        <f>IF(ISERROR(VLOOKUP(CONCATENATE(INDIRECT(ADDRESS(2,COLUMN()-2)),"O1",A30),DATA!D2:L872,8,FALSE)),0,VLOOKUP(CONCATENATE(INDIRECT(ADDRESS(2,COLUMN()-2)),"O1",A30),DATA!D2:L872,8,FALSE))</f>
        <v>0</v>
      </c>
      <c r="AU30" s="11">
        <f>IF(ISERROR(VLOOKUP(CONCATENATE(INDIRECT(ADDRESS(2,COLUMN())),"O1",A30),DATA!D2:L872,6,FALSE)),0,VLOOKUP(CONCATENATE(INDIRECT(ADDRESS(2,COLUMN())),"O1",A30),DATA!D2:L872,6,FALSE))</f>
        <v>0</v>
      </c>
      <c r="AV30" s="11">
        <f>IF(ISERROR(VLOOKUP(CONCATENATE(INDIRECT(ADDRESS(2,COLUMN()-1)),"O1",A30),DATA!D2:L872,7,FALSE)),0,VLOOKUP(CONCATENATE(INDIRECT(ADDRESS(2,COLUMN()-1)),"O1",A30),DATA!D2:L872,7,FALSE))</f>
        <v>0</v>
      </c>
      <c r="AW30" s="11">
        <f>IF(ISERROR(VLOOKUP(CONCATENATE(INDIRECT(ADDRESS(2,COLUMN()-2)),"O1",A30),DATA!D2:L872,8,FALSE)),0,VLOOKUP(CONCATENATE(INDIRECT(ADDRESS(2,COLUMN()-2)),"O1",A30),DATA!D2:L872,8,FALSE))</f>
        <v>0</v>
      </c>
      <c r="AX30" s="11">
        <f>IF(ISERROR(VLOOKUP(CONCATENATE(INDIRECT(ADDRESS(2,COLUMN())),"O1",A30),DATA!D2:L872,6,FALSE)),0,VLOOKUP(CONCATENATE(INDIRECT(ADDRESS(2,COLUMN())),"O1",A30),DATA!D2:L872,6,FALSE))</f>
        <v>0</v>
      </c>
      <c r="AY30" s="11">
        <f>IF(ISERROR(VLOOKUP(CONCATENATE(INDIRECT(ADDRESS(2,COLUMN()-1)),"O1",A30),DATA!D2:L872,7,FALSE)),0,VLOOKUP(CONCATENATE(INDIRECT(ADDRESS(2,COLUMN()-1)),"O1",A30),DATA!D2:L872,7,FALSE))</f>
        <v>0</v>
      </c>
      <c r="AZ30" s="11">
        <f>IF(ISERROR(VLOOKUP(CONCATENATE(INDIRECT(ADDRESS(2,COLUMN()-2)),"O1",A30),DATA!D2:L872,8,FALSE)),0,VLOOKUP(CONCATENATE(INDIRECT(ADDRESS(2,COLUMN()-2)),"O1",A30),DATA!D2:L872,8,FALSE))</f>
        <v>0</v>
      </c>
      <c r="BA30" s="11">
        <f>IF(ISERROR(VLOOKUP(CONCATENATE(INDIRECT(ADDRESS(2,COLUMN())),"O1",A30),DATA!D2:L872,6,FALSE)),0,VLOOKUP(CONCATENATE(INDIRECT(ADDRESS(2,COLUMN())),"O1",A30),DATA!D2:L872,6,FALSE))</f>
        <v>1</v>
      </c>
      <c r="BB30" s="11">
        <f>IF(ISERROR(VLOOKUP(CONCATENATE(INDIRECT(ADDRESS(2,COLUMN()-1)),"O1",A30),DATA!D2:L872,7,FALSE)),0,VLOOKUP(CONCATENATE(INDIRECT(ADDRESS(2,COLUMN()-1)),"O1",A30),DATA!D2:L872,7,FALSE))</f>
        <v>0</v>
      </c>
      <c r="BC30" s="11">
        <f>IF(ISERROR(VLOOKUP(CONCATENATE(INDIRECT(ADDRESS(2,COLUMN()-2)),"O1",A30),DATA!D2:L872,8,FALSE)),0,VLOOKUP(CONCATENATE(INDIRECT(ADDRESS(2,COLUMN()-2)),"O1",A30),DATA!D2:L872,8,FALSE))</f>
        <v>0</v>
      </c>
      <c r="BD30" s="11">
        <f>IF(ISERROR(VLOOKUP(CONCATENATE(INDIRECT(ADDRESS(2,COLUMN())),"O1",A30),DATA!D2:L872,6,FALSE)),0,VLOOKUP(CONCATENATE(INDIRECT(ADDRESS(2,COLUMN())),"O1",A30),DATA!D2:L872,6,FALSE))</f>
        <v>0</v>
      </c>
      <c r="BE30" s="11">
        <f>IF(ISERROR(VLOOKUP(CONCATENATE(INDIRECT(ADDRESS(2,COLUMN()-1)),"O1",A30),DATA!D2:L872,7,FALSE)),0,VLOOKUP(CONCATENATE(INDIRECT(ADDRESS(2,COLUMN()-1)),"O1",A30),DATA!D2:L872,7,FALSE))</f>
        <v>0</v>
      </c>
      <c r="BF30" s="11">
        <f>IF(ISERROR(VLOOKUP(CONCATENATE(INDIRECT(ADDRESS(2,COLUMN()-2)),"O1",A30),DATA!D2:L872,8,FALSE)),0,VLOOKUP(CONCATENATE(INDIRECT(ADDRESS(2,COLUMN()-2)),"O1",A30),DATA!D2:L872,8,FALSE))</f>
        <v>0</v>
      </c>
      <c r="BG30" s="11">
        <f>IF(ISERROR(VLOOKUP(CONCATENATE(INDIRECT(ADDRESS(2,COLUMN())),"O1",A30),DATA!D2:L872,6,FALSE)),0,VLOOKUP(CONCATENATE(INDIRECT(ADDRESS(2,COLUMN())),"O1",A30),DATA!D2:L872,6,FALSE))</f>
        <v>0</v>
      </c>
      <c r="BH30" s="11">
        <f>IF(ISERROR(VLOOKUP(CONCATENATE(INDIRECT(ADDRESS(2,COLUMN()-1)),"O1",A30),DATA!D2:L872,7,FALSE)),0,VLOOKUP(CONCATENATE(INDIRECT(ADDRESS(2,COLUMN()-1)),"O1",A30),DATA!D2:L872,7,FALSE))</f>
        <v>0</v>
      </c>
      <c r="BI30" s="11">
        <f>IF(ISERROR(VLOOKUP(CONCATENATE(INDIRECT(ADDRESS(2,COLUMN()-2)),"O1",A30),DATA!D2:L872,8,FALSE)),0,VLOOKUP(CONCATENATE(INDIRECT(ADDRESS(2,COLUMN()-2)),"O1",A30),DATA!D2:L872,8,FALSE))</f>
        <v>0</v>
      </c>
      <c r="BJ30" s="11">
        <f>IF(ISERROR(VLOOKUP(CONCATENATE(INDIRECT(ADDRESS(2,COLUMN())),"O1",A30),DATA!D2:L872,6,FALSE)),0,VLOOKUP(CONCATENATE(INDIRECT(ADDRESS(2,COLUMN())),"O1",A30),DATA!D2:L872,6,FALSE))</f>
        <v>0</v>
      </c>
      <c r="BK30" s="11">
        <f>IF(ISERROR(VLOOKUP(CONCATENATE(INDIRECT(ADDRESS(2,COLUMN()-1)),"O1",A30),DATA!D2:L872,7,FALSE)),0,VLOOKUP(CONCATENATE(INDIRECT(ADDRESS(2,COLUMN()-1)),"O1",A30),DATA!D2:L872,7,FALSE))</f>
        <v>0</v>
      </c>
      <c r="BL30" s="11">
        <f>IF(ISERROR(VLOOKUP(CONCATENATE(INDIRECT(ADDRESS(2,COLUMN()-2)),"O1",A30),DATA!D2:L872,8,FALSE)),0,VLOOKUP(CONCATENATE(INDIRECT(ADDRESS(2,COLUMN()-2)),"O1",A30),DATA!D2:L872,8,FALSE))</f>
        <v>0</v>
      </c>
      <c r="BM30" s="11">
        <f>IF(ISERROR(VLOOKUP(CONCATENATE(INDIRECT(ADDRESS(2,COLUMN())),"O1",A30),DATA!D2:L872,6,FALSE)),0,VLOOKUP(CONCATENATE(INDIRECT(ADDRESS(2,COLUMN())),"O1",A30),DATA!D2:L872,6,FALSE))</f>
        <v>0</v>
      </c>
      <c r="BN30" s="11">
        <f>IF(ISERROR(VLOOKUP(CONCATENATE(INDIRECT(ADDRESS(2,COLUMN()-1)),"O1",A30),DATA!D2:L872,7,FALSE)),0,VLOOKUP(CONCATENATE(INDIRECT(ADDRESS(2,COLUMN()-1)),"O1",A30),DATA!D2:L872,7,FALSE))</f>
        <v>0</v>
      </c>
      <c r="BO30" s="11">
        <f>IF(ISERROR(VLOOKUP(CONCATENATE(INDIRECT(ADDRESS(2,COLUMN()-2)),"O1",A30),DATA!D2:L872,8,FALSE)),0,VLOOKUP(CONCATENATE(INDIRECT(ADDRESS(2,COLUMN()-2)),"O1",A30),DATA!D2:L872,8,FALSE))</f>
        <v>0</v>
      </c>
      <c r="BP30" s="11">
        <f>IF(ISERROR(VLOOKUP(CONCATENATE(INDIRECT(ADDRESS(2,COLUMN())),"O1",A30),DATA!D2:L872,6,FALSE)),0,VLOOKUP(CONCATENATE(INDIRECT(ADDRESS(2,COLUMN())),"O1",A30),DATA!D2:L872,6,FALSE))</f>
        <v>0</v>
      </c>
      <c r="BQ30" s="11">
        <f>IF(ISERROR(VLOOKUP(CONCATENATE(INDIRECT(ADDRESS(2,COLUMN()-1)),"O1",A30),DATA!D2:L872,7,FALSE)),0,VLOOKUP(CONCATENATE(INDIRECT(ADDRESS(2,COLUMN()-1)),"O1",A30),DATA!D2:L872,7,FALSE))</f>
        <v>0</v>
      </c>
      <c r="BR30" s="11">
        <f>IF(ISERROR(VLOOKUP(CONCATENATE(INDIRECT(ADDRESS(2,COLUMN()-2)),"O1",A30),DATA!D2:L872,8,FALSE)),0,VLOOKUP(CONCATENATE(INDIRECT(ADDRESS(2,COLUMN()-2)),"O1",A30),DATA!D2:L872,8,FALSE))</f>
        <v>0</v>
      </c>
      <c r="BS30" s="11">
        <f>IF(ISERROR(VLOOKUP(CONCATENATE(INDIRECT(ADDRESS(2,COLUMN())),"O1",A30),DATA!D2:L872,6,FALSE)),0,VLOOKUP(CONCATENATE(INDIRECT(ADDRESS(2,COLUMN())),"O1",A30),DATA!D2:L872,6,FALSE))</f>
        <v>0</v>
      </c>
      <c r="BT30" s="11">
        <f>IF(ISERROR(VLOOKUP(CONCATENATE(INDIRECT(ADDRESS(2,COLUMN()-1)),"O1",A30),DATA!D2:L872,7,FALSE)),0,VLOOKUP(CONCATENATE(INDIRECT(ADDRESS(2,COLUMN()-1)),"O1",A30),DATA!D2:L872,7,FALSE))</f>
        <v>0</v>
      </c>
      <c r="BU30" s="11">
        <f>IF(ISERROR(VLOOKUP(CONCATENATE(INDIRECT(ADDRESS(2,COLUMN()-2)),"O1",A30),DATA!D2:L872,8,FALSE)),0,VLOOKUP(CONCATENATE(INDIRECT(ADDRESS(2,COLUMN()-2)),"O1",A30),DATA!D2:L872,8,FALSE))</f>
        <v>0</v>
      </c>
      <c r="BV30" s="11">
        <f>IF(ISERROR(VLOOKUP(CONCATENATE(INDIRECT(ADDRESS(2,COLUMN())),"O1",A30),DATA!D2:L872,6,FALSE)),0,VLOOKUP(CONCATENATE(INDIRECT(ADDRESS(2,COLUMN())),"O1",A30),DATA!D2:L872,6,FALSE))</f>
        <v>0</v>
      </c>
      <c r="BW30" s="11">
        <f>IF(ISERROR(VLOOKUP(CONCATENATE(INDIRECT(ADDRESS(2,COLUMN()-1)),"O1",A30),DATA!D2:L872,7,FALSE)),0,VLOOKUP(CONCATENATE(INDIRECT(ADDRESS(2,COLUMN()-1)),"O1",A30),DATA!D2:L872,7,FALSE))</f>
        <v>0</v>
      </c>
      <c r="BX30" s="11">
        <f>IF(ISERROR(VLOOKUP(CONCATENATE(INDIRECT(ADDRESS(2,COLUMN()-2)),"O1",A30),DATA!D2:L872,8,FALSE)),0,VLOOKUP(CONCATENATE(INDIRECT(ADDRESS(2,COLUMN()-2)),"O1",A30),DATA!D2:L872,8,FALSE))</f>
        <v>0</v>
      </c>
      <c r="BY30" s="11">
        <f>IF(ISERROR(VLOOKUP(CONCATENATE(INDIRECT(ADDRESS(2,COLUMN())),"O1",A30),DATA!D2:L872,6,FALSE)),0,VLOOKUP(CONCATENATE(INDIRECT(ADDRESS(2,COLUMN())),"O1",A30),DATA!D2:L872,6,FALSE))</f>
        <v>0</v>
      </c>
      <c r="BZ30" s="11">
        <f>IF(ISERROR(VLOOKUP(CONCATENATE(INDIRECT(ADDRESS(2,COLUMN()-1)),"O1",A30),DATA!D2:L872,7,FALSE)),0,VLOOKUP(CONCATENATE(INDIRECT(ADDRESS(2,COLUMN()-1)),"O1",A30),DATA!D2:L872,7,FALSE))</f>
        <v>0</v>
      </c>
      <c r="CA30" s="11">
        <f>IF(ISERROR(VLOOKUP(CONCATENATE(INDIRECT(ADDRESS(2,COLUMN()-2)),"O1",A30),DATA!D2:L872,8,FALSE)),0,VLOOKUP(CONCATENATE(INDIRECT(ADDRESS(2,COLUMN()-2)),"O1",A30),DATA!D2:L872,8,FALSE))</f>
        <v>0</v>
      </c>
      <c r="CB30" s="11">
        <f>IF(ISERROR(VLOOKUP(CONCATENATE(INDIRECT(ADDRESS(2,COLUMN())),"O1",A30),DATA!D2:L872,6,FALSE)),0,VLOOKUP(CONCATENATE(INDIRECT(ADDRESS(2,COLUMN())),"O1",A30),DATA!D2:L872,6,FALSE))</f>
        <v>0</v>
      </c>
      <c r="CC30" s="11">
        <f>IF(ISERROR(VLOOKUP(CONCATENATE(INDIRECT(ADDRESS(2,COLUMN()-1)),"O1",A30),DATA!D2:L872,7,FALSE)),0,VLOOKUP(CONCATENATE(INDIRECT(ADDRESS(2,COLUMN()-1)),"O1",A30),DATA!D2:L872,7,FALSE))</f>
        <v>0</v>
      </c>
      <c r="CD30" s="11">
        <f>IF(ISERROR(VLOOKUP(CONCATENATE(INDIRECT(ADDRESS(2,COLUMN()-2)),"O1",A30),DATA!D2:L872,8,FALSE)),0,VLOOKUP(CONCATENATE(INDIRECT(ADDRESS(2,COLUMN()-2)),"O1",A30),DATA!D2:L872,8,FALSE))</f>
        <v>0</v>
      </c>
      <c r="CE30" s="11">
        <f>IF(ISERROR(VLOOKUP(CONCATENATE(INDIRECT(ADDRESS(2,COLUMN())),"O1",A30),DATA!D2:L872,6,FALSE)),0,VLOOKUP(CONCATENATE(INDIRECT(ADDRESS(2,COLUMN())),"O1",A30),DATA!D2:L872,6,FALSE))</f>
        <v>0</v>
      </c>
      <c r="CF30" s="11">
        <f>IF(ISERROR(VLOOKUP(CONCATENATE(INDIRECT(ADDRESS(2,COLUMN()-1)),"O1",A30),DATA!D2:L872,7,FALSE)),0,VLOOKUP(CONCATENATE(INDIRECT(ADDRESS(2,COLUMN()-1)),"O1",A30),DATA!D2:L872,7,FALSE))</f>
        <v>0</v>
      </c>
      <c r="CG30" s="11">
        <f>IF(ISERROR(VLOOKUP(CONCATENATE(INDIRECT(ADDRESS(2,COLUMN()-2)),"O1",A30),DATA!D2:L872,8,FALSE)),0,VLOOKUP(CONCATENATE(INDIRECT(ADDRESS(2,COLUMN()-2)),"O1",A30),DATA!D2:L872,8,FALSE))</f>
        <v>0</v>
      </c>
      <c r="CH30" s="11">
        <f>IF(ISERROR(VLOOKUP(CONCATENATE(INDIRECT(ADDRESS(2,COLUMN())),"O1",A30),DATA!D2:L872,6,FALSE)),0,VLOOKUP(CONCATENATE(INDIRECT(ADDRESS(2,COLUMN())),"O1",A30),DATA!D2:L872,6,FALSE))</f>
        <v>0</v>
      </c>
      <c r="CI30" s="11">
        <f>IF(ISERROR(VLOOKUP(CONCATENATE(INDIRECT(ADDRESS(2,COLUMN()-1)),"O1",A30),DATA!D2:L872,7,FALSE)),0,VLOOKUP(CONCATENATE(INDIRECT(ADDRESS(2,COLUMN()-1)),"O1",A30),DATA!D2:L872,7,FALSE))</f>
        <v>0</v>
      </c>
      <c r="CJ30" s="11">
        <f>IF(ISERROR(VLOOKUP(CONCATENATE(INDIRECT(ADDRESS(2,COLUMN()-2)),"O1",A30),DATA!D2:L872,8,FALSE)),0,VLOOKUP(CONCATENATE(INDIRECT(ADDRESS(2,COLUMN()-2)),"O1",A30),DATA!D2:L872,8,FALSE))</f>
        <v>0</v>
      </c>
      <c r="CK30" s="11">
        <f>IF(ISERROR(VLOOKUP(CONCATENATE(INDIRECT(ADDRESS(2,COLUMN())),"O1",A30),DATA!D2:L872,6,FALSE)),0,VLOOKUP(CONCATENATE(INDIRECT(ADDRESS(2,COLUMN())),"O1",A30),DATA!D2:L872,6,FALSE))</f>
        <v>0</v>
      </c>
      <c r="CL30" s="11">
        <f>IF(ISERROR(VLOOKUP(CONCATENATE(INDIRECT(ADDRESS(2,COLUMN()-1)),"O1",A30),DATA!D2:L872,7,FALSE)),0,VLOOKUP(CONCATENATE(INDIRECT(ADDRESS(2,COLUMN()-1)),"O1",A30),DATA!D2:L872,7,FALSE))</f>
        <v>0</v>
      </c>
      <c r="CM30" s="11">
        <f>IF(ISERROR(VLOOKUP(CONCATENATE(INDIRECT(ADDRESS(2,COLUMN()-2)),"O1",A30),DATA!D2:L872,8,FALSE)),0,VLOOKUP(CONCATENATE(INDIRECT(ADDRESS(2,COLUMN()-2)),"O1",A30),DATA!D2:L872,8,FALSE))</f>
        <v>0</v>
      </c>
      <c r="CN30" s="11">
        <f>IF(ISERROR(VLOOKUP(CONCATENATE(INDIRECT(ADDRESS(2,COLUMN())),"O1",A30),DATA!D2:L872,6,FALSE)),0,VLOOKUP(CONCATENATE(INDIRECT(ADDRESS(2,COLUMN())),"O1",A30),DATA!D2:L872,6,FALSE))</f>
        <v>0</v>
      </c>
      <c r="CO30" s="11">
        <f>IF(ISERROR(VLOOKUP(CONCATENATE(INDIRECT(ADDRESS(2,COLUMN()-1)),"O1",A30),DATA!D2:L872,7,FALSE)),0,VLOOKUP(CONCATENATE(INDIRECT(ADDRESS(2,COLUMN()-1)),"O1",A30),DATA!D2:L872,7,FALSE))</f>
        <v>0</v>
      </c>
      <c r="CP30" s="11">
        <f>IF(ISERROR(VLOOKUP(CONCATENATE(INDIRECT(ADDRESS(2,COLUMN()-2)),"O1",A30),DATA!D2:L872,8,FALSE)),0,VLOOKUP(CONCATENATE(INDIRECT(ADDRESS(2,COLUMN()-2)),"O1",A30),DATA!D2:L872,8,FALSE))</f>
        <v>0</v>
      </c>
      <c r="CQ30" s="11">
        <f>IF(ISERROR(VLOOKUP(CONCATENATE(INDIRECT(ADDRESS(2,COLUMN())),"O1",A30),DATA!D2:L872,6,FALSE)),0,VLOOKUP(CONCATENATE(INDIRECT(ADDRESS(2,COLUMN())),"O1",A30),DATA!D2:L872,6,FALSE))</f>
        <v>0</v>
      </c>
      <c r="CR30" s="11">
        <f>IF(ISERROR(VLOOKUP(CONCATENATE(INDIRECT(ADDRESS(2,COLUMN()-1)),"O1",A30),DATA!D2:L872,7,FALSE)),0,VLOOKUP(CONCATENATE(INDIRECT(ADDRESS(2,COLUMN()-1)),"O1",A30),DATA!D2:L872,7,FALSE))</f>
        <v>0</v>
      </c>
      <c r="CS30" s="11">
        <f>IF(ISERROR(VLOOKUP(CONCATENATE(INDIRECT(ADDRESS(2,COLUMN()-2)),"O1",A30),DATA!D2:L872,8,FALSE)),0,VLOOKUP(CONCATENATE(INDIRECT(ADDRESS(2,COLUMN()-2)),"O1",A30),DATA!D2:L872,8,FALSE))</f>
        <v>0</v>
      </c>
      <c r="CT30" s="11">
        <f>IF(ISERROR(VLOOKUP(CONCATENATE(INDIRECT(ADDRESS(2,COLUMN())),"O1",A30),DATA!D2:L872,6,FALSE)),0,VLOOKUP(CONCATENATE(INDIRECT(ADDRESS(2,COLUMN())),"O1",A30),DATA!D2:L872,6,FALSE))</f>
        <v>0</v>
      </c>
      <c r="CU30" s="11">
        <f>IF(ISERROR(VLOOKUP(CONCATENATE(INDIRECT(ADDRESS(2,COLUMN()-1)),"O1",A30),DATA!D2:L872,7,FALSE)),0,VLOOKUP(CONCATENATE(INDIRECT(ADDRESS(2,COLUMN()-1)),"O1",A30),DATA!D2:L872,7,FALSE))</f>
        <v>0</v>
      </c>
      <c r="CV30" s="11">
        <f>IF(ISERROR(VLOOKUP(CONCATENATE(INDIRECT(ADDRESS(2,COLUMN()-2)),"O1",A30),DATA!D2:L872,8,FALSE)),0,VLOOKUP(CONCATENATE(INDIRECT(ADDRESS(2,COLUMN()-2)),"O1",A30),DATA!D2:L872,8,FALSE))</f>
        <v>0</v>
      </c>
      <c r="CW30" s="11">
        <f>IF(ISERROR(VLOOKUP(CONCATENATE(INDIRECT(ADDRESS(2,COLUMN())),"O1",A30),DATA!D2:L872,6,FALSE)),0,VLOOKUP(CONCATENATE(INDIRECT(ADDRESS(2,COLUMN())),"O1",A30),DATA!D2:L872,6,FALSE))</f>
        <v>0</v>
      </c>
      <c r="CX30" s="11">
        <f>IF(ISERROR(VLOOKUP(CONCATENATE(INDIRECT(ADDRESS(2,COLUMN()-1)),"O1",A30),DATA!D2:L872,7,FALSE)),0,VLOOKUP(CONCATENATE(INDIRECT(ADDRESS(2,COLUMN()-1)),"O1",A30),DATA!D2:L872,7,FALSE))</f>
        <v>0</v>
      </c>
      <c r="CY30" s="11">
        <f>IF(ISERROR(VLOOKUP(CONCATENATE(INDIRECT(ADDRESS(2,COLUMN()-2)),"O1",A30),DATA!D2:L872,8,FALSE)),0,VLOOKUP(CONCATENATE(INDIRECT(ADDRESS(2,COLUMN()-2)),"O1",A30),DATA!D2:L872,8,FALSE))</f>
        <v>0</v>
      </c>
      <c r="CZ30" s="11">
        <f>IF(ISERROR(VLOOKUP(CONCATENATE(INDIRECT(ADDRESS(2,COLUMN())),"O1",A30),DATA!D2:L872,6,FALSE)),0,VLOOKUP(CONCATENATE(INDIRECT(ADDRESS(2,COLUMN())),"O1",A30),DATA!D2:L872,6,FALSE))</f>
        <v>0</v>
      </c>
      <c r="DA30" s="11">
        <f>IF(ISERROR(VLOOKUP(CONCATENATE(INDIRECT(ADDRESS(2,COLUMN()-1)),"O1",A30),DATA!D2:L872,7,FALSE)),0,VLOOKUP(CONCATENATE(INDIRECT(ADDRESS(2,COLUMN()-1)),"O1",A30),DATA!D2:L872,7,FALSE))</f>
        <v>0</v>
      </c>
      <c r="DB30" s="11">
        <f>IF(ISERROR(VLOOKUP(CONCATENATE(INDIRECT(ADDRESS(2,COLUMN()-2)),"O1",A30),DATA!D2:L872,8,FALSE)),0,VLOOKUP(CONCATENATE(INDIRECT(ADDRESS(2,COLUMN()-2)),"O1",A30),DATA!D2:L872,8,FALSE))</f>
        <v>0</v>
      </c>
      <c r="DC30" s="11">
        <f>IF(ISERROR(VLOOKUP(CONCATENATE(INDIRECT(ADDRESS(2,COLUMN())),"O1",A30),DATA!D2:L872,6,FALSE)),0,VLOOKUP(CONCATENATE(INDIRECT(ADDRESS(2,COLUMN())),"O1",A30),DATA!D2:L872,6,FALSE))</f>
        <v>0</v>
      </c>
      <c r="DD30" s="11">
        <f>IF(ISERROR(VLOOKUP(CONCATENATE(INDIRECT(ADDRESS(2,COLUMN()-1)),"O1",A30),DATA!D2:L872,7,FALSE)),0,VLOOKUP(CONCATENATE(INDIRECT(ADDRESS(2,COLUMN()-1)),"O1",A30),DATA!D2:L872,7,FALSE))</f>
        <v>0</v>
      </c>
      <c r="DE30" s="11">
        <f>IF(ISERROR(VLOOKUP(CONCATENATE(INDIRECT(ADDRESS(2,COLUMN()-2)),"O1",A30),DATA!D2:L872,8,FALSE)),0,VLOOKUP(CONCATENATE(INDIRECT(ADDRESS(2,COLUMN()-2)),"O1",A30),DATA!D2:L872,8,FALSE))</f>
        <v>0</v>
      </c>
      <c r="DF30" s="11">
        <f>IF(ISERROR(VLOOKUP(CONCATENATE(INDIRECT(ADDRESS(2,COLUMN())),"O1",A30),DATA!D2:L872,6,FALSE)),0,VLOOKUP(CONCATENATE(INDIRECT(ADDRESS(2,COLUMN())),"O1",A30),DATA!D2:L872,6,FALSE))</f>
        <v>0</v>
      </c>
      <c r="DG30" s="11">
        <f>IF(ISERROR(VLOOKUP(CONCATENATE(INDIRECT(ADDRESS(2,COLUMN()-1)),"O1",A30),DATA!D2:L872,7,FALSE)),0,VLOOKUP(CONCATENATE(INDIRECT(ADDRESS(2,COLUMN()-1)),"O1",A30),DATA!D2:L872,7,FALSE))</f>
        <v>0</v>
      </c>
      <c r="DH30" s="11">
        <f>IF(ISERROR(VLOOKUP(CONCATENATE(INDIRECT(ADDRESS(2,COLUMN()-2)),"O1",A30),DATA!D2:L872,8,FALSE)),0,VLOOKUP(CONCATENATE(INDIRECT(ADDRESS(2,COLUMN()-2)),"O1",A30),DATA!D2:L872,8,FALSE))</f>
        <v>0</v>
      </c>
      <c r="DI30" s="11">
        <f>IF(ISERROR(VLOOKUP(CONCATENATE(INDIRECT(ADDRESS(2,COLUMN())),"O1",A30),DATA!D2:L872,6,FALSE)),0,VLOOKUP(CONCATENATE(INDIRECT(ADDRESS(2,COLUMN())),"O1",A30),DATA!D2:L872,6,FALSE))</f>
        <v>0</v>
      </c>
      <c r="DJ30" s="11">
        <f>IF(ISERROR(VLOOKUP(CONCATENATE(INDIRECT(ADDRESS(2,COLUMN()-1)),"O1",A30),DATA!D2:L872,7,FALSE)),0,VLOOKUP(CONCATENATE(INDIRECT(ADDRESS(2,COLUMN()-1)),"O1",A30),DATA!D2:L872,7,FALSE))</f>
        <v>0</v>
      </c>
      <c r="DK30" s="11">
        <f>IF(ISERROR(VLOOKUP(CONCATENATE(INDIRECT(ADDRESS(2,COLUMN()-2)),"O1",A30),DATA!D2:L872,8,FALSE)),0,VLOOKUP(CONCATENATE(INDIRECT(ADDRESS(2,COLUMN()-2)),"O1",A30),DATA!D2:L872,8,FALSE))</f>
        <v>0</v>
      </c>
      <c r="DL30" s="11">
        <f>IF(ISERROR(VLOOKUP(CONCATENATE(INDIRECT(ADDRESS(2,COLUMN())),"O1",A30),DATA!D2:L872,6,FALSE)),0,VLOOKUP(CONCATENATE(INDIRECT(ADDRESS(2,COLUMN())),"O1",A30),DATA!D2:L872,6,FALSE))</f>
        <v>0</v>
      </c>
      <c r="DM30" s="11">
        <f>IF(ISERROR(VLOOKUP(CONCATENATE(INDIRECT(ADDRESS(2,COLUMN()-1)),"O1",A30),DATA!D2:L872,7,FALSE)),0,VLOOKUP(CONCATENATE(INDIRECT(ADDRESS(2,COLUMN()-1)),"O1",A30),DATA!D2:L872,7,FALSE))</f>
        <v>0</v>
      </c>
      <c r="DN30" s="11">
        <f>IF(ISERROR(VLOOKUP(CONCATENATE(INDIRECT(ADDRESS(2,COLUMN()-2)),"O1",A30),DATA!D2:L872,8,FALSE)),0,VLOOKUP(CONCATENATE(INDIRECT(ADDRESS(2,COLUMN()-2)),"O1",A30),DATA!D2:L872,8,FALSE))</f>
        <v>0</v>
      </c>
      <c r="DO30" s="11">
        <f>IF(ISERROR(VLOOKUP(CONCATENATE(INDIRECT(ADDRESS(2,COLUMN())),"O1",A30),DATA!D2:L872,6,FALSE)),0,VLOOKUP(CONCATENATE(INDIRECT(ADDRESS(2,COLUMN())),"O1",A30),DATA!D2:L872,6,FALSE))</f>
        <v>0</v>
      </c>
      <c r="DP30" s="11">
        <f>IF(ISERROR(VLOOKUP(CONCATENATE(INDIRECT(ADDRESS(2,COLUMN()-1)),"O1",A30),DATA!D2:L872,7,FALSE)),0,VLOOKUP(CONCATENATE(INDIRECT(ADDRESS(2,COLUMN()-1)),"O1",A30),DATA!D2:L872,7,FALSE))</f>
        <v>0</v>
      </c>
      <c r="DQ30" s="11">
        <f>IF(ISERROR(VLOOKUP(CONCATENATE(INDIRECT(ADDRESS(2,COLUMN()-2)),"O1",A30),DATA!D2:L872,8,FALSE)),0,VLOOKUP(CONCATENATE(INDIRECT(ADDRESS(2,COLUMN()-2)),"O1",A30),DATA!D2:L872,8,FALSE))</f>
        <v>0</v>
      </c>
      <c r="DR30" s="11">
        <f>IF(ISERROR(VLOOKUP(CONCATENATE(INDIRECT(ADDRESS(2,COLUMN())),"O1",A30),DATA!D2:L872,6,FALSE)),0,VLOOKUP(CONCATENATE(INDIRECT(ADDRESS(2,COLUMN())),"O1",A30),DATA!D2:L872,6,FALSE))</f>
        <v>0</v>
      </c>
      <c r="DS30" s="11">
        <f>IF(ISERROR(VLOOKUP(CONCATENATE(INDIRECT(ADDRESS(2,COLUMN()-1)),"O1",A30),DATA!D2:L872,7,FALSE)),0,VLOOKUP(CONCATENATE(INDIRECT(ADDRESS(2,COLUMN()-1)),"O1",A30),DATA!D2:L872,7,FALSE))</f>
        <v>0</v>
      </c>
      <c r="DT30" s="11">
        <f>IF(ISERROR(VLOOKUP(CONCATENATE(INDIRECT(ADDRESS(2,COLUMN()-2)),"O1",A30),DATA!D2:L872,8,FALSE)),0,VLOOKUP(CONCATENATE(INDIRECT(ADDRESS(2,COLUMN()-2)),"O1",A30),DATA!D2:L872,8,FALSE))</f>
        <v>0</v>
      </c>
      <c r="DU30" s="11">
        <f>IF(ISERROR(VLOOKUP(CONCATENATE(INDIRECT(ADDRESS(2,COLUMN())),"O1",A30),DATA!D2:L872,6,FALSE)),0,VLOOKUP(CONCATENATE(INDIRECT(ADDRESS(2,COLUMN())),"O1",A30),DATA!D2:L872,6,FALSE))</f>
        <v>0</v>
      </c>
      <c r="DV30" s="11">
        <f>IF(ISERROR(VLOOKUP(CONCATENATE(INDIRECT(ADDRESS(2,COLUMN()-1)),"O1",A30),DATA!D2:L872,7,FALSE)),0,VLOOKUP(CONCATENATE(INDIRECT(ADDRESS(2,COLUMN()-1)),"O1",A30),DATA!D2:L872,7,FALSE))</f>
        <v>0</v>
      </c>
      <c r="DW30" s="11">
        <f>IF(ISERROR(VLOOKUP(CONCATENATE(INDIRECT(ADDRESS(2,COLUMN()-2)),"O1",A30),DATA!D2:L872,8,FALSE)),0,VLOOKUP(CONCATENATE(INDIRECT(ADDRESS(2,COLUMN()-2)),"O1",A30),DATA!D2:L872,8,FALSE))</f>
        <v>0</v>
      </c>
      <c r="DX30" s="62">
        <f>SUM(B30:INDIRECT(ADDRESS(30,127)))</f>
        <v>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  <c r="JY30" s="24"/>
      <c r="JZ30" s="24"/>
      <c r="KA30" s="24"/>
      <c r="KB30" s="24"/>
      <c r="KC30" s="24"/>
      <c r="KD30" s="24"/>
      <c r="KE30" s="24"/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</row>
    <row r="31" ht="15.75">
      <c r="A31" s="95" t="s">
        <v>92</v>
      </c>
      <c r="B31" s="11">
        <f>IF(ISERROR(VLOOKUP(CONCATENATE(INDIRECT(ADDRESS(2,COLUMN())),"O1",A31),DATA!D2:L872,6,FALSE)),0,VLOOKUP(CONCATENATE(INDIRECT(ADDRESS(2,COLUMN())),"O1",A31),DATA!D2:L872,6,FALSE))</f>
        <v>0</v>
      </c>
      <c r="C31" s="11">
        <f>IF(ISERROR(VLOOKUP(CONCATENATE(INDIRECT(ADDRESS(2,COLUMN()-1)),"O1",A31),DATA!D2:L872,7,FALSE)),0,VLOOKUP(CONCATENATE(INDIRECT(ADDRESS(2,COLUMN()-1)),"O1",A31),DATA!D2:L872,7,FALSE))</f>
        <v>0</v>
      </c>
      <c r="D31" s="11">
        <f>IF(ISERROR(VLOOKUP(CONCATENATE(INDIRECT(ADDRESS(2,COLUMN()-2)),"O1",A31),DATA!D2:L872,8,FALSE)),0,VLOOKUP(CONCATENATE(INDIRECT(ADDRESS(2,COLUMN()-2)),"O1",A31),DATA!D2:L872,8,FALSE))</f>
        <v>0</v>
      </c>
      <c r="E31" s="11">
        <f>IF(ISERROR(VLOOKUP(CONCATENATE(INDIRECT(ADDRESS(2,COLUMN())),"O1",A31),DATA!D2:L872,6,FALSE)),0,VLOOKUP(CONCATENATE(INDIRECT(ADDRESS(2,COLUMN())),"O1",A31),DATA!D2:L872,6,FALSE))</f>
        <v>0</v>
      </c>
      <c r="F31" s="11">
        <f>IF(ISERROR(VLOOKUP(CONCATENATE(INDIRECT(ADDRESS(2,COLUMN()-1)),"O1",A31),DATA!D2:L872,7,FALSE)),0,VLOOKUP(CONCATENATE(INDIRECT(ADDRESS(2,COLUMN()-1)),"O1",A31),DATA!D2:L872,7,FALSE))</f>
        <v>0</v>
      </c>
      <c r="G31" s="11">
        <f>IF(ISERROR(VLOOKUP(CONCATENATE(INDIRECT(ADDRESS(2,COLUMN()-2)),"O1",A31),DATA!D2:L872,8,FALSE)),0,VLOOKUP(CONCATENATE(INDIRECT(ADDRESS(2,COLUMN()-2)),"O1",A31),DATA!D2:L872,8,FALSE))</f>
        <v>0</v>
      </c>
      <c r="H31" s="11">
        <f>IF(ISERROR(VLOOKUP(CONCATENATE(INDIRECT(ADDRESS(2,COLUMN())),"O1",A31),DATA!D2:L872,6,FALSE)),0,VLOOKUP(CONCATENATE(INDIRECT(ADDRESS(2,COLUMN())),"O1",A31),DATA!D2:L872,6,FALSE))</f>
        <v>0</v>
      </c>
      <c r="I31" s="11">
        <f>IF(ISERROR(VLOOKUP(CONCATENATE(INDIRECT(ADDRESS(2,COLUMN()-1)),"O1",A31),DATA!D2:L872,7,FALSE)),0,VLOOKUP(CONCATENATE(INDIRECT(ADDRESS(2,COLUMN()-1)),"O1",A31),DATA!D2:L872,7,FALSE))</f>
        <v>1</v>
      </c>
      <c r="J31" s="11">
        <f>IF(ISERROR(VLOOKUP(CONCATENATE(INDIRECT(ADDRESS(2,COLUMN()-2)),"O1",A31),DATA!D2:L872,8,FALSE)),0,VLOOKUP(CONCATENATE(INDIRECT(ADDRESS(2,COLUMN()-2)),"O1",A31),DATA!D2:L872,8,FALSE))</f>
        <v>0</v>
      </c>
      <c r="K31" s="11">
        <f>IF(ISERROR(VLOOKUP(CONCATENATE(INDIRECT(ADDRESS(2,COLUMN())),"O1",A31),DATA!D2:L872,6,FALSE)),0,VLOOKUP(CONCATENATE(INDIRECT(ADDRESS(2,COLUMN())),"O1",A31),DATA!D2:L872,6,FALSE))</f>
        <v>0</v>
      </c>
      <c r="L31" s="11">
        <f>IF(ISERROR(VLOOKUP(CONCATENATE(INDIRECT(ADDRESS(2,COLUMN()-1)),"O1",A31),DATA!D2:L872,7,FALSE)),0,VLOOKUP(CONCATENATE(INDIRECT(ADDRESS(2,COLUMN()-1)),"O1",A31),DATA!D2:L872,7,FALSE))</f>
        <v>0</v>
      </c>
      <c r="M31" s="11">
        <f>IF(ISERROR(VLOOKUP(CONCATENATE(INDIRECT(ADDRESS(2,COLUMN()-2)),"O1",A31),DATA!D2:L872,8,FALSE)),0,VLOOKUP(CONCATENATE(INDIRECT(ADDRESS(2,COLUMN()-2)),"O1",A31),DATA!D2:L872,8,FALSE))</f>
        <v>0</v>
      </c>
      <c r="N31" s="11">
        <f>IF(ISERROR(VLOOKUP(CONCATENATE(INDIRECT(ADDRESS(2,COLUMN())),"O1",A31),DATA!D2:L872,6,FALSE)),0,VLOOKUP(CONCATENATE(INDIRECT(ADDRESS(2,COLUMN())),"O1",A31),DATA!D2:L872,6,FALSE))</f>
        <v>0</v>
      </c>
      <c r="O31" s="11">
        <f>IF(ISERROR(VLOOKUP(CONCATENATE(INDIRECT(ADDRESS(2,COLUMN()-1)),"O1",A31),DATA!D2:L872,7,FALSE)),0,VLOOKUP(CONCATENATE(INDIRECT(ADDRESS(2,COLUMN()-1)),"O1",A31),DATA!D2:L872,7,FALSE))</f>
        <v>0</v>
      </c>
      <c r="P31" s="11">
        <f>IF(ISERROR(VLOOKUP(CONCATENATE(INDIRECT(ADDRESS(2,COLUMN()-2)),"O1",A31),DATA!D2:L872,8,FALSE)),0,VLOOKUP(CONCATENATE(INDIRECT(ADDRESS(2,COLUMN()-2)),"O1",A31),DATA!D2:L872,8,FALSE))</f>
        <v>0</v>
      </c>
      <c r="Q31" s="11">
        <f>IF(ISERROR(VLOOKUP(CONCATENATE(INDIRECT(ADDRESS(2,COLUMN())),"O1",A31),DATA!D2:L872,6,FALSE)),0,VLOOKUP(CONCATENATE(INDIRECT(ADDRESS(2,COLUMN())),"O1",A31),DATA!D2:L872,6,FALSE))</f>
        <v>0</v>
      </c>
      <c r="R31" s="11">
        <f>IF(ISERROR(VLOOKUP(CONCATENATE(INDIRECT(ADDRESS(2,COLUMN()-1)),"O1",A31),DATA!D2:L872,7,FALSE)),0,VLOOKUP(CONCATENATE(INDIRECT(ADDRESS(2,COLUMN()-1)),"O1",A31),DATA!D2:L872,7,FALSE))</f>
        <v>0</v>
      </c>
      <c r="S31" s="11">
        <f>IF(ISERROR(VLOOKUP(CONCATENATE(INDIRECT(ADDRESS(2,COLUMN()-2)),"O1",A31),DATA!D2:L872,8,FALSE)),0,VLOOKUP(CONCATENATE(INDIRECT(ADDRESS(2,COLUMN()-2)),"O1",A31),DATA!D2:L872,8,FALSE))</f>
        <v>0</v>
      </c>
      <c r="T31" s="11">
        <f>IF(ISERROR(VLOOKUP(CONCATENATE(INDIRECT(ADDRESS(2,COLUMN())),"O1",A31),DATA!D2:L872,6,FALSE)),0,VLOOKUP(CONCATENATE(INDIRECT(ADDRESS(2,COLUMN())),"O1",A31),DATA!D2:L872,6,FALSE))</f>
        <v>0</v>
      </c>
      <c r="U31" s="11">
        <f>IF(ISERROR(VLOOKUP(CONCATENATE(INDIRECT(ADDRESS(2,COLUMN()-1)),"O1",A31),DATA!D2:L872,7,FALSE)),0,VLOOKUP(CONCATENATE(INDIRECT(ADDRESS(2,COLUMN()-1)),"O1",A31),DATA!D2:L872,7,FALSE))</f>
        <v>0</v>
      </c>
      <c r="V31" s="11">
        <f>IF(ISERROR(VLOOKUP(CONCATENATE(INDIRECT(ADDRESS(2,COLUMN()-2)),"O1",A31),DATA!D2:L872,8,FALSE)),0,VLOOKUP(CONCATENATE(INDIRECT(ADDRESS(2,COLUMN()-2)),"O1",A31),DATA!D2:L872,8,FALSE))</f>
        <v>0</v>
      </c>
      <c r="W31" s="11">
        <f>IF(ISERROR(VLOOKUP(CONCATENATE(INDIRECT(ADDRESS(2,COLUMN())),"O1",A31),DATA!D2:L872,6,FALSE)),0,VLOOKUP(CONCATENATE(INDIRECT(ADDRESS(2,COLUMN())),"O1",A31),DATA!D2:L872,6,FALSE))</f>
        <v>0</v>
      </c>
      <c r="X31" s="11">
        <f>IF(ISERROR(VLOOKUP(CONCATENATE(INDIRECT(ADDRESS(2,COLUMN()-1)),"O1",A31),DATA!D2:L872,7,FALSE)),0,VLOOKUP(CONCATENATE(INDIRECT(ADDRESS(2,COLUMN()-1)),"O1",A31),DATA!D2:L872,7,FALSE))</f>
        <v>0</v>
      </c>
      <c r="Y31" s="11">
        <f>IF(ISERROR(VLOOKUP(CONCATENATE(INDIRECT(ADDRESS(2,COLUMN()-2)),"O1",A31),DATA!D2:L872,8,FALSE)),0,VLOOKUP(CONCATENATE(INDIRECT(ADDRESS(2,COLUMN()-2)),"O1",A31),DATA!D2:L872,8,FALSE))</f>
        <v>0</v>
      </c>
      <c r="Z31" s="11">
        <f>IF(ISERROR(VLOOKUP(CONCATENATE(INDIRECT(ADDRESS(2,COLUMN())),"O1",A31),DATA!D2:L872,6,FALSE)),0,VLOOKUP(CONCATENATE(INDIRECT(ADDRESS(2,COLUMN())),"O1",A31),DATA!D2:L872,6,FALSE))</f>
        <v>0</v>
      </c>
      <c r="AA31" s="11">
        <f>IF(ISERROR(VLOOKUP(CONCATENATE(INDIRECT(ADDRESS(2,COLUMN()-1)),"O1",A31),DATA!D2:L872,7,FALSE)),0,VLOOKUP(CONCATENATE(INDIRECT(ADDRESS(2,COLUMN()-1)),"O1",A31),DATA!D2:L872,7,FALSE))</f>
        <v>0</v>
      </c>
      <c r="AB31" s="11">
        <f>IF(ISERROR(VLOOKUP(CONCATENATE(INDIRECT(ADDRESS(2,COLUMN()-2)),"O1",A31),DATA!D2:L872,8,FALSE)),0,VLOOKUP(CONCATENATE(INDIRECT(ADDRESS(2,COLUMN()-2)),"O1",A31),DATA!D2:L872,8,FALSE))</f>
        <v>0</v>
      </c>
      <c r="AC31" s="11">
        <f>IF(ISERROR(VLOOKUP(CONCATENATE(INDIRECT(ADDRESS(2,COLUMN())),"O1",A31),DATA!D2:L872,6,FALSE)),0,VLOOKUP(CONCATENATE(INDIRECT(ADDRESS(2,COLUMN())),"O1",A31),DATA!D2:L872,6,FALSE))</f>
        <v>0</v>
      </c>
      <c r="AD31" s="11">
        <f>IF(ISERROR(VLOOKUP(CONCATENATE(INDIRECT(ADDRESS(2,COLUMN()-1)),"O1",A31),DATA!D2:L872,7,FALSE)),0,VLOOKUP(CONCATENATE(INDIRECT(ADDRESS(2,COLUMN()-1)),"O1",A31),DATA!D2:L872,7,FALSE))</f>
        <v>0</v>
      </c>
      <c r="AE31" s="11">
        <f>IF(ISERROR(VLOOKUP(CONCATENATE(INDIRECT(ADDRESS(2,COLUMN()-2)),"O1",A31),DATA!D2:L872,8,FALSE)),0,VLOOKUP(CONCATENATE(INDIRECT(ADDRESS(2,COLUMN()-2)),"O1",A31),DATA!D2:L872,8,FALSE))</f>
        <v>0</v>
      </c>
      <c r="AF31" s="11">
        <f>IF(ISERROR(VLOOKUP(CONCATENATE(INDIRECT(ADDRESS(2,COLUMN())),"O1",A31),DATA!D2:L872,6,FALSE)),0,VLOOKUP(CONCATENATE(INDIRECT(ADDRESS(2,COLUMN())),"O1",A31),DATA!D2:L872,6,FALSE))</f>
        <v>0</v>
      </c>
      <c r="AG31" s="11">
        <f>IF(ISERROR(VLOOKUP(CONCATENATE(INDIRECT(ADDRESS(2,COLUMN()-1)),"O1",A31),DATA!D2:L872,7,FALSE)),0,VLOOKUP(CONCATENATE(INDIRECT(ADDRESS(2,COLUMN()-1)),"O1",A31),DATA!D2:L872,7,FALSE))</f>
        <v>0</v>
      </c>
      <c r="AH31" s="11">
        <f>IF(ISERROR(VLOOKUP(CONCATENATE(INDIRECT(ADDRESS(2,COLUMN()-2)),"O1",A31),DATA!D2:L872,8,FALSE)),0,VLOOKUP(CONCATENATE(INDIRECT(ADDRESS(2,COLUMN()-2)),"O1",A31),DATA!D2:L872,8,FALSE))</f>
        <v>0</v>
      </c>
      <c r="AI31" s="11">
        <f>IF(ISERROR(VLOOKUP(CONCATENATE(INDIRECT(ADDRESS(2,COLUMN())),"O1",A31),DATA!D2:L872,6,FALSE)),0,VLOOKUP(CONCATENATE(INDIRECT(ADDRESS(2,COLUMN())),"O1",A31),DATA!D2:L872,6,FALSE))</f>
        <v>0</v>
      </c>
      <c r="AJ31" s="11">
        <f>IF(ISERROR(VLOOKUP(CONCATENATE(INDIRECT(ADDRESS(2,COLUMN()-1)),"O1",A31),DATA!D2:L872,7,FALSE)),0,VLOOKUP(CONCATENATE(INDIRECT(ADDRESS(2,COLUMN()-1)),"O1",A31),DATA!D2:L872,7,FALSE))</f>
        <v>0</v>
      </c>
      <c r="AK31" s="11">
        <f>IF(ISERROR(VLOOKUP(CONCATENATE(INDIRECT(ADDRESS(2,COLUMN()-2)),"O1",A31),DATA!D2:L872,8,FALSE)),0,VLOOKUP(CONCATENATE(INDIRECT(ADDRESS(2,COLUMN()-2)),"O1",A31),DATA!D2:L872,8,FALSE))</f>
        <v>0</v>
      </c>
      <c r="AL31" s="11">
        <f>IF(ISERROR(VLOOKUP(CONCATENATE(INDIRECT(ADDRESS(2,COLUMN())),"O1",A31),DATA!D2:L872,6,FALSE)),0,VLOOKUP(CONCATENATE(INDIRECT(ADDRESS(2,COLUMN())),"O1",A31),DATA!D2:L872,6,FALSE))</f>
        <v>0</v>
      </c>
      <c r="AM31" s="11">
        <f>IF(ISERROR(VLOOKUP(CONCATENATE(INDIRECT(ADDRESS(2,COLUMN()-1)),"O1",A31),DATA!D2:L872,7,FALSE)),0,VLOOKUP(CONCATENATE(INDIRECT(ADDRESS(2,COLUMN()-1)),"O1",A31),DATA!D2:L872,7,FALSE))</f>
        <v>0</v>
      </c>
      <c r="AN31" s="11">
        <f>IF(ISERROR(VLOOKUP(CONCATENATE(INDIRECT(ADDRESS(2,COLUMN()-2)),"O1",A31),DATA!D2:L872,8,FALSE)),0,VLOOKUP(CONCATENATE(INDIRECT(ADDRESS(2,COLUMN()-2)),"O1",A31),DATA!D2:L872,8,FALSE))</f>
        <v>0</v>
      </c>
      <c r="AO31" s="11">
        <f>IF(ISERROR(VLOOKUP(CONCATENATE(INDIRECT(ADDRESS(2,COLUMN())),"O1",A31),DATA!D2:L872,6,FALSE)),0,VLOOKUP(CONCATENATE(INDIRECT(ADDRESS(2,COLUMN())),"O1",A31),DATA!D2:L872,6,FALSE))</f>
        <v>0</v>
      </c>
      <c r="AP31" s="11">
        <f>IF(ISERROR(VLOOKUP(CONCATENATE(INDIRECT(ADDRESS(2,COLUMN()-1)),"O1",A31),DATA!D2:L872,7,FALSE)),0,VLOOKUP(CONCATENATE(INDIRECT(ADDRESS(2,COLUMN()-1)),"O1",A31),DATA!D2:L872,7,FALSE))</f>
        <v>0</v>
      </c>
      <c r="AQ31" s="11">
        <f>IF(ISERROR(VLOOKUP(CONCATENATE(INDIRECT(ADDRESS(2,COLUMN()-2)),"O1",A31),DATA!D2:L872,8,FALSE)),0,VLOOKUP(CONCATENATE(INDIRECT(ADDRESS(2,COLUMN()-2)),"O1",A31),DATA!D2:L872,8,FALSE))</f>
        <v>0</v>
      </c>
      <c r="AR31" s="11">
        <f>IF(ISERROR(VLOOKUP(CONCATENATE(INDIRECT(ADDRESS(2,COLUMN())),"O1",A31),DATA!D2:L872,6,FALSE)),0,VLOOKUP(CONCATENATE(INDIRECT(ADDRESS(2,COLUMN())),"O1",A31),DATA!D2:L872,6,FALSE))</f>
        <v>0</v>
      </c>
      <c r="AS31" s="11">
        <f>IF(ISERROR(VLOOKUP(CONCATENATE(INDIRECT(ADDRESS(2,COLUMN()-1)),"O1",A31),DATA!D2:L872,7,FALSE)),0,VLOOKUP(CONCATENATE(INDIRECT(ADDRESS(2,COLUMN()-1)),"O1",A31),DATA!D2:L872,7,FALSE))</f>
        <v>0</v>
      </c>
      <c r="AT31" s="11">
        <f>IF(ISERROR(VLOOKUP(CONCATENATE(INDIRECT(ADDRESS(2,COLUMN()-2)),"O1",A31),DATA!D2:L872,8,FALSE)),0,VLOOKUP(CONCATENATE(INDIRECT(ADDRESS(2,COLUMN()-2)),"O1",A31),DATA!D2:L872,8,FALSE))</f>
        <v>0</v>
      </c>
      <c r="AU31" s="11">
        <f>IF(ISERROR(VLOOKUP(CONCATENATE(INDIRECT(ADDRESS(2,COLUMN())),"O1",A31),DATA!D2:L872,6,FALSE)),0,VLOOKUP(CONCATENATE(INDIRECT(ADDRESS(2,COLUMN())),"O1",A31),DATA!D2:L872,6,FALSE))</f>
        <v>0</v>
      </c>
      <c r="AV31" s="11">
        <f>IF(ISERROR(VLOOKUP(CONCATENATE(INDIRECT(ADDRESS(2,COLUMN()-1)),"O1",A31),DATA!D2:L872,7,FALSE)),0,VLOOKUP(CONCATENATE(INDIRECT(ADDRESS(2,COLUMN()-1)),"O1",A31),DATA!D2:L872,7,FALSE))</f>
        <v>0</v>
      </c>
      <c r="AW31" s="11">
        <f>IF(ISERROR(VLOOKUP(CONCATENATE(INDIRECT(ADDRESS(2,COLUMN()-2)),"O1",A31),DATA!D2:L872,8,FALSE)),0,VLOOKUP(CONCATENATE(INDIRECT(ADDRESS(2,COLUMN()-2)),"O1",A31),DATA!D2:L872,8,FALSE))</f>
        <v>0</v>
      </c>
      <c r="AX31" s="11">
        <f>IF(ISERROR(VLOOKUP(CONCATENATE(INDIRECT(ADDRESS(2,COLUMN())),"O1",A31),DATA!D2:L872,6,FALSE)),0,VLOOKUP(CONCATENATE(INDIRECT(ADDRESS(2,COLUMN())),"O1",A31),DATA!D2:L872,6,FALSE))</f>
        <v>0</v>
      </c>
      <c r="AY31" s="11">
        <f>IF(ISERROR(VLOOKUP(CONCATENATE(INDIRECT(ADDRESS(2,COLUMN()-1)),"O1",A31),DATA!D2:L872,7,FALSE)),0,VLOOKUP(CONCATENATE(INDIRECT(ADDRESS(2,COLUMN()-1)),"O1",A31),DATA!D2:L872,7,FALSE))</f>
        <v>0</v>
      </c>
      <c r="AZ31" s="11">
        <f>IF(ISERROR(VLOOKUP(CONCATENATE(INDIRECT(ADDRESS(2,COLUMN()-2)),"O1",A31),DATA!D2:L872,8,FALSE)),0,VLOOKUP(CONCATENATE(INDIRECT(ADDRESS(2,COLUMN()-2)),"O1",A31),DATA!D2:L872,8,FALSE))</f>
        <v>0</v>
      </c>
      <c r="BA31" s="11">
        <f>IF(ISERROR(VLOOKUP(CONCATENATE(INDIRECT(ADDRESS(2,COLUMN())),"O1",A31),DATA!D2:L872,6,FALSE)),0,VLOOKUP(CONCATENATE(INDIRECT(ADDRESS(2,COLUMN())),"O1",A31),DATA!D2:L872,6,FALSE))</f>
        <v>0</v>
      </c>
      <c r="BB31" s="11">
        <f>IF(ISERROR(VLOOKUP(CONCATENATE(INDIRECT(ADDRESS(2,COLUMN()-1)),"O1",A31),DATA!D2:L872,7,FALSE)),0,VLOOKUP(CONCATENATE(INDIRECT(ADDRESS(2,COLUMN()-1)),"O1",A31),DATA!D2:L872,7,FALSE))</f>
        <v>0</v>
      </c>
      <c r="BC31" s="11">
        <f>IF(ISERROR(VLOOKUP(CONCATENATE(INDIRECT(ADDRESS(2,COLUMN()-2)),"O1",A31),DATA!D2:L872,8,FALSE)),0,VLOOKUP(CONCATENATE(INDIRECT(ADDRESS(2,COLUMN()-2)),"O1",A31),DATA!D2:L872,8,FALSE))</f>
        <v>0</v>
      </c>
      <c r="BD31" s="11">
        <f>IF(ISERROR(VLOOKUP(CONCATENATE(INDIRECT(ADDRESS(2,COLUMN())),"O1",A31),DATA!D2:L872,6,FALSE)),0,VLOOKUP(CONCATENATE(INDIRECT(ADDRESS(2,COLUMN())),"O1",A31),DATA!D2:L872,6,FALSE))</f>
        <v>0</v>
      </c>
      <c r="BE31" s="11">
        <f>IF(ISERROR(VLOOKUP(CONCATENATE(INDIRECT(ADDRESS(2,COLUMN()-1)),"O1",A31),DATA!D2:L872,7,FALSE)),0,VLOOKUP(CONCATENATE(INDIRECT(ADDRESS(2,COLUMN()-1)),"O1",A31),DATA!D2:L872,7,FALSE))</f>
        <v>0</v>
      </c>
      <c r="BF31" s="11">
        <f>IF(ISERROR(VLOOKUP(CONCATENATE(INDIRECT(ADDRESS(2,COLUMN()-2)),"O1",A31),DATA!D2:L872,8,FALSE)),0,VLOOKUP(CONCATENATE(INDIRECT(ADDRESS(2,COLUMN()-2)),"O1",A31),DATA!D2:L872,8,FALSE))</f>
        <v>0</v>
      </c>
      <c r="BG31" s="11">
        <f>IF(ISERROR(VLOOKUP(CONCATENATE(INDIRECT(ADDRESS(2,COLUMN())),"O1",A31),DATA!D2:L872,6,FALSE)),0,VLOOKUP(CONCATENATE(INDIRECT(ADDRESS(2,COLUMN())),"O1",A31),DATA!D2:L872,6,FALSE))</f>
        <v>0</v>
      </c>
      <c r="BH31" s="11">
        <f>IF(ISERROR(VLOOKUP(CONCATENATE(INDIRECT(ADDRESS(2,COLUMN()-1)),"O1",A31),DATA!D2:L872,7,FALSE)),0,VLOOKUP(CONCATENATE(INDIRECT(ADDRESS(2,COLUMN()-1)),"O1",A31),DATA!D2:L872,7,FALSE))</f>
        <v>0</v>
      </c>
      <c r="BI31" s="11">
        <f>IF(ISERROR(VLOOKUP(CONCATENATE(INDIRECT(ADDRESS(2,COLUMN()-2)),"O1",A31),DATA!D2:L872,8,FALSE)),0,VLOOKUP(CONCATENATE(INDIRECT(ADDRESS(2,COLUMN()-2)),"O1",A31),DATA!D2:L872,8,FALSE))</f>
        <v>0</v>
      </c>
      <c r="BJ31" s="11">
        <f>IF(ISERROR(VLOOKUP(CONCATENATE(INDIRECT(ADDRESS(2,COLUMN())),"O1",A31),DATA!D2:L872,6,FALSE)),0,VLOOKUP(CONCATENATE(INDIRECT(ADDRESS(2,COLUMN())),"O1",A31),DATA!D2:L872,6,FALSE))</f>
        <v>0</v>
      </c>
      <c r="BK31" s="11">
        <f>IF(ISERROR(VLOOKUP(CONCATENATE(INDIRECT(ADDRESS(2,COLUMN()-1)),"O1",A31),DATA!D2:L872,7,FALSE)),0,VLOOKUP(CONCATENATE(INDIRECT(ADDRESS(2,COLUMN()-1)),"O1",A31),DATA!D2:L872,7,FALSE))</f>
        <v>0</v>
      </c>
      <c r="BL31" s="11">
        <f>IF(ISERROR(VLOOKUP(CONCATENATE(INDIRECT(ADDRESS(2,COLUMN()-2)),"O1",A31),DATA!D2:L872,8,FALSE)),0,VLOOKUP(CONCATENATE(INDIRECT(ADDRESS(2,COLUMN()-2)),"O1",A31),DATA!D2:L872,8,FALSE))</f>
        <v>0</v>
      </c>
      <c r="BM31" s="11">
        <f>IF(ISERROR(VLOOKUP(CONCATENATE(INDIRECT(ADDRESS(2,COLUMN())),"O1",A31),DATA!D2:L872,6,FALSE)),0,VLOOKUP(CONCATENATE(INDIRECT(ADDRESS(2,COLUMN())),"O1",A31),DATA!D2:L872,6,FALSE))</f>
        <v>0</v>
      </c>
      <c r="BN31" s="11">
        <f>IF(ISERROR(VLOOKUP(CONCATENATE(INDIRECT(ADDRESS(2,COLUMN()-1)),"O1",A31),DATA!D2:L872,7,FALSE)),0,VLOOKUP(CONCATENATE(INDIRECT(ADDRESS(2,COLUMN()-1)),"O1",A31),DATA!D2:L872,7,FALSE))</f>
        <v>0</v>
      </c>
      <c r="BO31" s="11">
        <f>IF(ISERROR(VLOOKUP(CONCATENATE(INDIRECT(ADDRESS(2,COLUMN()-2)),"O1",A31),DATA!D2:L872,8,FALSE)),0,VLOOKUP(CONCATENATE(INDIRECT(ADDRESS(2,COLUMN()-2)),"O1",A31),DATA!D2:L872,8,FALSE))</f>
        <v>0</v>
      </c>
      <c r="BP31" s="11">
        <f>IF(ISERROR(VLOOKUP(CONCATENATE(INDIRECT(ADDRESS(2,COLUMN())),"O1",A31),DATA!D2:L872,6,FALSE)),0,VLOOKUP(CONCATENATE(INDIRECT(ADDRESS(2,COLUMN())),"O1",A31),DATA!D2:L872,6,FALSE))</f>
        <v>0</v>
      </c>
      <c r="BQ31" s="11">
        <f>IF(ISERROR(VLOOKUP(CONCATENATE(INDIRECT(ADDRESS(2,COLUMN()-1)),"O1",A31),DATA!D2:L872,7,FALSE)),0,VLOOKUP(CONCATENATE(INDIRECT(ADDRESS(2,COLUMN()-1)),"O1",A31),DATA!D2:L872,7,FALSE))</f>
        <v>0</v>
      </c>
      <c r="BR31" s="11">
        <f>IF(ISERROR(VLOOKUP(CONCATENATE(INDIRECT(ADDRESS(2,COLUMN()-2)),"O1",A31),DATA!D2:L872,8,FALSE)),0,VLOOKUP(CONCATENATE(INDIRECT(ADDRESS(2,COLUMN()-2)),"O1",A31),DATA!D2:L872,8,FALSE))</f>
        <v>0</v>
      </c>
      <c r="BS31" s="11">
        <f>IF(ISERROR(VLOOKUP(CONCATENATE(INDIRECT(ADDRESS(2,COLUMN())),"O1",A31),DATA!D2:L872,6,FALSE)),0,VLOOKUP(CONCATENATE(INDIRECT(ADDRESS(2,COLUMN())),"O1",A31),DATA!D2:L872,6,FALSE))</f>
        <v>0</v>
      </c>
      <c r="BT31" s="11">
        <f>IF(ISERROR(VLOOKUP(CONCATENATE(INDIRECT(ADDRESS(2,COLUMN()-1)),"O1",A31),DATA!D2:L872,7,FALSE)),0,VLOOKUP(CONCATENATE(INDIRECT(ADDRESS(2,COLUMN()-1)),"O1",A31),DATA!D2:L872,7,FALSE))</f>
        <v>0</v>
      </c>
      <c r="BU31" s="11">
        <f>IF(ISERROR(VLOOKUP(CONCATENATE(INDIRECT(ADDRESS(2,COLUMN()-2)),"O1",A31),DATA!D2:L872,8,FALSE)),0,VLOOKUP(CONCATENATE(INDIRECT(ADDRESS(2,COLUMN()-2)),"O1",A31),DATA!D2:L872,8,FALSE))</f>
        <v>0</v>
      </c>
      <c r="BV31" s="11">
        <f>IF(ISERROR(VLOOKUP(CONCATENATE(INDIRECT(ADDRESS(2,COLUMN())),"O1",A31),DATA!D2:L872,6,FALSE)),0,VLOOKUP(CONCATENATE(INDIRECT(ADDRESS(2,COLUMN())),"O1",A31),DATA!D2:L872,6,FALSE))</f>
        <v>0</v>
      </c>
      <c r="BW31" s="11">
        <f>IF(ISERROR(VLOOKUP(CONCATENATE(INDIRECT(ADDRESS(2,COLUMN()-1)),"O1",A31),DATA!D2:L872,7,FALSE)),0,VLOOKUP(CONCATENATE(INDIRECT(ADDRESS(2,COLUMN()-1)),"O1",A31),DATA!D2:L872,7,FALSE))</f>
        <v>0</v>
      </c>
      <c r="BX31" s="11">
        <f>IF(ISERROR(VLOOKUP(CONCATENATE(INDIRECT(ADDRESS(2,COLUMN()-2)),"O1",A31),DATA!D2:L872,8,FALSE)),0,VLOOKUP(CONCATENATE(INDIRECT(ADDRESS(2,COLUMN()-2)),"O1",A31),DATA!D2:L872,8,FALSE))</f>
        <v>0</v>
      </c>
      <c r="BY31" s="11">
        <f>IF(ISERROR(VLOOKUP(CONCATENATE(INDIRECT(ADDRESS(2,COLUMN())),"O1",A31),DATA!D2:L872,6,FALSE)),0,VLOOKUP(CONCATENATE(INDIRECT(ADDRESS(2,COLUMN())),"O1",A31),DATA!D2:L872,6,FALSE))</f>
        <v>0</v>
      </c>
      <c r="BZ31" s="11">
        <f>IF(ISERROR(VLOOKUP(CONCATENATE(INDIRECT(ADDRESS(2,COLUMN()-1)),"O1",A31),DATA!D2:L872,7,FALSE)),0,VLOOKUP(CONCATENATE(INDIRECT(ADDRESS(2,COLUMN()-1)),"O1",A31),DATA!D2:L872,7,FALSE))</f>
        <v>0</v>
      </c>
      <c r="CA31" s="11">
        <f>IF(ISERROR(VLOOKUP(CONCATENATE(INDIRECT(ADDRESS(2,COLUMN()-2)),"O1",A31),DATA!D2:L872,8,FALSE)),0,VLOOKUP(CONCATENATE(INDIRECT(ADDRESS(2,COLUMN()-2)),"O1",A31),DATA!D2:L872,8,FALSE))</f>
        <v>0</v>
      </c>
      <c r="CB31" s="11">
        <f>IF(ISERROR(VLOOKUP(CONCATENATE(INDIRECT(ADDRESS(2,COLUMN())),"O1",A31),DATA!D2:L872,6,FALSE)),0,VLOOKUP(CONCATENATE(INDIRECT(ADDRESS(2,COLUMN())),"O1",A31),DATA!D2:L872,6,FALSE))</f>
        <v>0</v>
      </c>
      <c r="CC31" s="11">
        <f>IF(ISERROR(VLOOKUP(CONCATENATE(INDIRECT(ADDRESS(2,COLUMN()-1)),"O1",A31),DATA!D2:L872,7,FALSE)),0,VLOOKUP(CONCATENATE(INDIRECT(ADDRESS(2,COLUMN()-1)),"O1",A31),DATA!D2:L872,7,FALSE))</f>
        <v>0</v>
      </c>
      <c r="CD31" s="11">
        <f>IF(ISERROR(VLOOKUP(CONCATENATE(INDIRECT(ADDRESS(2,COLUMN()-2)),"O1",A31),DATA!D2:L872,8,FALSE)),0,VLOOKUP(CONCATENATE(INDIRECT(ADDRESS(2,COLUMN()-2)),"O1",A31),DATA!D2:L872,8,FALSE))</f>
        <v>0</v>
      </c>
      <c r="CE31" s="11">
        <f>IF(ISERROR(VLOOKUP(CONCATENATE(INDIRECT(ADDRESS(2,COLUMN())),"O1",A31),DATA!D2:L872,6,FALSE)),0,VLOOKUP(CONCATENATE(INDIRECT(ADDRESS(2,COLUMN())),"O1",A31),DATA!D2:L872,6,FALSE))</f>
        <v>0</v>
      </c>
      <c r="CF31" s="11">
        <f>IF(ISERROR(VLOOKUP(CONCATENATE(INDIRECT(ADDRESS(2,COLUMN()-1)),"O1",A31),DATA!D2:L872,7,FALSE)),0,VLOOKUP(CONCATENATE(INDIRECT(ADDRESS(2,COLUMN()-1)),"O1",A31),DATA!D2:L872,7,FALSE))</f>
        <v>0</v>
      </c>
      <c r="CG31" s="11">
        <f>IF(ISERROR(VLOOKUP(CONCATENATE(INDIRECT(ADDRESS(2,COLUMN()-2)),"O1",A31),DATA!D2:L872,8,FALSE)),0,VLOOKUP(CONCATENATE(INDIRECT(ADDRESS(2,COLUMN()-2)),"O1",A31),DATA!D2:L872,8,FALSE))</f>
        <v>0</v>
      </c>
      <c r="CH31" s="11">
        <f>IF(ISERROR(VLOOKUP(CONCATENATE(INDIRECT(ADDRESS(2,COLUMN())),"O1",A31),DATA!D2:L872,6,FALSE)),0,VLOOKUP(CONCATENATE(INDIRECT(ADDRESS(2,COLUMN())),"O1",A31),DATA!D2:L872,6,FALSE))</f>
        <v>0</v>
      </c>
      <c r="CI31" s="11">
        <f>IF(ISERROR(VLOOKUP(CONCATENATE(INDIRECT(ADDRESS(2,COLUMN()-1)),"O1",A31),DATA!D2:L872,7,FALSE)),0,VLOOKUP(CONCATENATE(INDIRECT(ADDRESS(2,COLUMN()-1)),"O1",A31),DATA!D2:L872,7,FALSE))</f>
        <v>0</v>
      </c>
      <c r="CJ31" s="11">
        <f>IF(ISERROR(VLOOKUP(CONCATENATE(INDIRECT(ADDRESS(2,COLUMN()-2)),"O1",A31),DATA!D2:L872,8,FALSE)),0,VLOOKUP(CONCATENATE(INDIRECT(ADDRESS(2,COLUMN()-2)),"O1",A31),DATA!D2:L872,8,FALSE))</f>
        <v>0</v>
      </c>
      <c r="CK31" s="11">
        <f>IF(ISERROR(VLOOKUP(CONCATENATE(INDIRECT(ADDRESS(2,COLUMN())),"O1",A31),DATA!D2:L872,6,FALSE)),0,VLOOKUP(CONCATENATE(INDIRECT(ADDRESS(2,COLUMN())),"O1",A31),DATA!D2:L872,6,FALSE))</f>
        <v>0</v>
      </c>
      <c r="CL31" s="11">
        <f>IF(ISERROR(VLOOKUP(CONCATENATE(INDIRECT(ADDRESS(2,COLUMN()-1)),"O1",A31),DATA!D2:L872,7,FALSE)),0,VLOOKUP(CONCATENATE(INDIRECT(ADDRESS(2,COLUMN()-1)),"O1",A31),DATA!D2:L872,7,FALSE))</f>
        <v>0</v>
      </c>
      <c r="CM31" s="11">
        <f>IF(ISERROR(VLOOKUP(CONCATENATE(INDIRECT(ADDRESS(2,COLUMN()-2)),"O1",A31),DATA!D2:L872,8,FALSE)),0,VLOOKUP(CONCATENATE(INDIRECT(ADDRESS(2,COLUMN()-2)),"O1",A31),DATA!D2:L872,8,FALSE))</f>
        <v>0</v>
      </c>
      <c r="CN31" s="11">
        <f>IF(ISERROR(VLOOKUP(CONCATENATE(INDIRECT(ADDRESS(2,COLUMN())),"O1",A31),DATA!D2:L872,6,FALSE)),0,VLOOKUP(CONCATENATE(INDIRECT(ADDRESS(2,COLUMN())),"O1",A31),DATA!D2:L872,6,FALSE))</f>
        <v>0</v>
      </c>
      <c r="CO31" s="11">
        <f>IF(ISERROR(VLOOKUP(CONCATENATE(INDIRECT(ADDRESS(2,COLUMN()-1)),"O1",A31),DATA!D2:L872,7,FALSE)),0,VLOOKUP(CONCATENATE(INDIRECT(ADDRESS(2,COLUMN()-1)),"O1",A31),DATA!D2:L872,7,FALSE))</f>
        <v>0</v>
      </c>
      <c r="CP31" s="11">
        <f>IF(ISERROR(VLOOKUP(CONCATENATE(INDIRECT(ADDRESS(2,COLUMN()-2)),"O1",A31),DATA!D2:L872,8,FALSE)),0,VLOOKUP(CONCATENATE(INDIRECT(ADDRESS(2,COLUMN()-2)),"O1",A31),DATA!D2:L872,8,FALSE))</f>
        <v>0</v>
      </c>
      <c r="CQ31" s="11">
        <f>IF(ISERROR(VLOOKUP(CONCATENATE(INDIRECT(ADDRESS(2,COLUMN())),"O1",A31),DATA!D2:L872,6,FALSE)),0,VLOOKUP(CONCATENATE(INDIRECT(ADDRESS(2,COLUMN())),"O1",A31),DATA!D2:L872,6,FALSE))</f>
        <v>0</v>
      </c>
      <c r="CR31" s="11">
        <f>IF(ISERROR(VLOOKUP(CONCATENATE(INDIRECT(ADDRESS(2,COLUMN()-1)),"O1",A31),DATA!D2:L872,7,FALSE)),0,VLOOKUP(CONCATENATE(INDIRECT(ADDRESS(2,COLUMN()-1)),"O1",A31),DATA!D2:L872,7,FALSE))</f>
        <v>0</v>
      </c>
      <c r="CS31" s="11">
        <f>IF(ISERROR(VLOOKUP(CONCATENATE(INDIRECT(ADDRESS(2,COLUMN()-2)),"O1",A31),DATA!D2:L872,8,FALSE)),0,VLOOKUP(CONCATENATE(INDIRECT(ADDRESS(2,COLUMN()-2)),"O1",A31),DATA!D2:L872,8,FALSE))</f>
        <v>0</v>
      </c>
      <c r="CT31" s="11">
        <f>IF(ISERROR(VLOOKUP(CONCATENATE(INDIRECT(ADDRESS(2,COLUMN())),"O1",A31),DATA!D2:L872,6,FALSE)),0,VLOOKUP(CONCATENATE(INDIRECT(ADDRESS(2,COLUMN())),"O1",A31),DATA!D2:L872,6,FALSE))</f>
        <v>0</v>
      </c>
      <c r="CU31" s="11">
        <f>IF(ISERROR(VLOOKUP(CONCATENATE(INDIRECT(ADDRESS(2,COLUMN()-1)),"O1",A31),DATA!D2:L872,7,FALSE)),0,VLOOKUP(CONCATENATE(INDIRECT(ADDRESS(2,COLUMN()-1)),"O1",A31),DATA!D2:L872,7,FALSE))</f>
        <v>0</v>
      </c>
      <c r="CV31" s="11">
        <f>IF(ISERROR(VLOOKUP(CONCATENATE(INDIRECT(ADDRESS(2,COLUMN()-2)),"O1",A31),DATA!D2:L872,8,FALSE)),0,VLOOKUP(CONCATENATE(INDIRECT(ADDRESS(2,COLUMN()-2)),"O1",A31),DATA!D2:L872,8,FALSE))</f>
        <v>0</v>
      </c>
      <c r="CW31" s="11">
        <f>IF(ISERROR(VLOOKUP(CONCATENATE(INDIRECT(ADDRESS(2,COLUMN())),"O1",A31),DATA!D2:L872,6,FALSE)),0,VLOOKUP(CONCATENATE(INDIRECT(ADDRESS(2,COLUMN())),"O1",A31),DATA!D2:L872,6,FALSE))</f>
        <v>0</v>
      </c>
      <c r="CX31" s="11">
        <f>IF(ISERROR(VLOOKUP(CONCATENATE(INDIRECT(ADDRESS(2,COLUMN()-1)),"O1",A31),DATA!D2:L872,7,FALSE)),0,VLOOKUP(CONCATENATE(INDIRECT(ADDRESS(2,COLUMN()-1)),"O1",A31),DATA!D2:L872,7,FALSE))</f>
        <v>0</v>
      </c>
      <c r="CY31" s="11">
        <f>IF(ISERROR(VLOOKUP(CONCATENATE(INDIRECT(ADDRESS(2,COLUMN()-2)),"O1",A31),DATA!D2:L872,8,FALSE)),0,VLOOKUP(CONCATENATE(INDIRECT(ADDRESS(2,COLUMN()-2)),"O1",A31),DATA!D2:L872,8,FALSE))</f>
        <v>0</v>
      </c>
      <c r="CZ31" s="11">
        <f>IF(ISERROR(VLOOKUP(CONCATENATE(INDIRECT(ADDRESS(2,COLUMN())),"O1",A31),DATA!D2:L872,6,FALSE)),0,VLOOKUP(CONCATENATE(INDIRECT(ADDRESS(2,COLUMN())),"O1",A31),DATA!D2:L872,6,FALSE))</f>
        <v>0</v>
      </c>
      <c r="DA31" s="11">
        <f>IF(ISERROR(VLOOKUP(CONCATENATE(INDIRECT(ADDRESS(2,COLUMN()-1)),"O1",A31),DATA!D2:L872,7,FALSE)),0,VLOOKUP(CONCATENATE(INDIRECT(ADDRESS(2,COLUMN()-1)),"O1",A31),DATA!D2:L872,7,FALSE))</f>
        <v>0</v>
      </c>
      <c r="DB31" s="11">
        <f>IF(ISERROR(VLOOKUP(CONCATENATE(INDIRECT(ADDRESS(2,COLUMN()-2)),"O1",A31),DATA!D2:L872,8,FALSE)),0,VLOOKUP(CONCATENATE(INDIRECT(ADDRESS(2,COLUMN()-2)),"O1",A31),DATA!D2:L872,8,FALSE))</f>
        <v>0</v>
      </c>
      <c r="DC31" s="11">
        <f>IF(ISERROR(VLOOKUP(CONCATENATE(INDIRECT(ADDRESS(2,COLUMN())),"O1",A31),DATA!D2:L872,6,FALSE)),0,VLOOKUP(CONCATENATE(INDIRECT(ADDRESS(2,COLUMN())),"O1",A31),DATA!D2:L872,6,FALSE))</f>
        <v>0</v>
      </c>
      <c r="DD31" s="11">
        <f>IF(ISERROR(VLOOKUP(CONCATENATE(INDIRECT(ADDRESS(2,COLUMN()-1)),"O1",A31),DATA!D2:L872,7,FALSE)),0,VLOOKUP(CONCATENATE(INDIRECT(ADDRESS(2,COLUMN()-1)),"O1",A31),DATA!D2:L872,7,FALSE))</f>
        <v>0</v>
      </c>
      <c r="DE31" s="11">
        <f>IF(ISERROR(VLOOKUP(CONCATENATE(INDIRECT(ADDRESS(2,COLUMN()-2)),"O1",A31),DATA!D2:L872,8,FALSE)),0,VLOOKUP(CONCATENATE(INDIRECT(ADDRESS(2,COLUMN()-2)),"O1",A31),DATA!D2:L872,8,FALSE))</f>
        <v>0</v>
      </c>
      <c r="DF31" s="11">
        <f>IF(ISERROR(VLOOKUP(CONCATENATE(INDIRECT(ADDRESS(2,COLUMN())),"O1",A31),DATA!D2:L872,6,FALSE)),0,VLOOKUP(CONCATENATE(INDIRECT(ADDRESS(2,COLUMN())),"O1",A31),DATA!D2:L872,6,FALSE))</f>
        <v>0</v>
      </c>
      <c r="DG31" s="11">
        <f>IF(ISERROR(VLOOKUP(CONCATENATE(INDIRECT(ADDRESS(2,COLUMN()-1)),"O1",A31),DATA!D2:L872,7,FALSE)),0,VLOOKUP(CONCATENATE(INDIRECT(ADDRESS(2,COLUMN()-1)),"O1",A31),DATA!D2:L872,7,FALSE))</f>
        <v>0</v>
      </c>
      <c r="DH31" s="11">
        <f>IF(ISERROR(VLOOKUP(CONCATENATE(INDIRECT(ADDRESS(2,COLUMN()-2)),"O1",A31),DATA!D2:L872,8,FALSE)),0,VLOOKUP(CONCATENATE(INDIRECT(ADDRESS(2,COLUMN()-2)),"O1",A31),DATA!D2:L872,8,FALSE))</f>
        <v>0</v>
      </c>
      <c r="DI31" s="11">
        <f>IF(ISERROR(VLOOKUP(CONCATENATE(INDIRECT(ADDRESS(2,COLUMN())),"O1",A31),DATA!D2:L872,6,FALSE)),0,VLOOKUP(CONCATENATE(INDIRECT(ADDRESS(2,COLUMN())),"O1",A31),DATA!D2:L872,6,FALSE))</f>
        <v>0</v>
      </c>
      <c r="DJ31" s="11">
        <f>IF(ISERROR(VLOOKUP(CONCATENATE(INDIRECT(ADDRESS(2,COLUMN()-1)),"O1",A31),DATA!D2:L872,7,FALSE)),0,VLOOKUP(CONCATENATE(INDIRECT(ADDRESS(2,COLUMN()-1)),"O1",A31),DATA!D2:L872,7,FALSE))</f>
        <v>0</v>
      </c>
      <c r="DK31" s="11">
        <f>IF(ISERROR(VLOOKUP(CONCATENATE(INDIRECT(ADDRESS(2,COLUMN()-2)),"O1",A31),DATA!D2:L872,8,FALSE)),0,VLOOKUP(CONCATENATE(INDIRECT(ADDRESS(2,COLUMN()-2)),"O1",A31),DATA!D2:L872,8,FALSE))</f>
        <v>0</v>
      </c>
      <c r="DL31" s="11">
        <f>IF(ISERROR(VLOOKUP(CONCATENATE(INDIRECT(ADDRESS(2,COLUMN())),"O1",A31),DATA!D2:L872,6,FALSE)),0,VLOOKUP(CONCATENATE(INDIRECT(ADDRESS(2,COLUMN())),"O1",A31),DATA!D2:L872,6,FALSE))</f>
        <v>0</v>
      </c>
      <c r="DM31" s="11">
        <f>IF(ISERROR(VLOOKUP(CONCATENATE(INDIRECT(ADDRESS(2,COLUMN()-1)),"O1",A31),DATA!D2:L872,7,FALSE)),0,VLOOKUP(CONCATENATE(INDIRECT(ADDRESS(2,COLUMN()-1)),"O1",A31),DATA!D2:L872,7,FALSE))</f>
        <v>0</v>
      </c>
      <c r="DN31" s="11">
        <f>IF(ISERROR(VLOOKUP(CONCATENATE(INDIRECT(ADDRESS(2,COLUMN()-2)),"O1",A31),DATA!D2:L872,8,FALSE)),0,VLOOKUP(CONCATENATE(INDIRECT(ADDRESS(2,COLUMN()-2)),"O1",A31),DATA!D2:L872,8,FALSE))</f>
        <v>0</v>
      </c>
      <c r="DO31" s="11">
        <f>IF(ISERROR(VLOOKUP(CONCATENATE(INDIRECT(ADDRESS(2,COLUMN())),"O1",A31),DATA!D2:L872,6,FALSE)),0,VLOOKUP(CONCATENATE(INDIRECT(ADDRESS(2,COLUMN())),"O1",A31),DATA!D2:L872,6,FALSE))</f>
        <v>0</v>
      </c>
      <c r="DP31" s="11">
        <f>IF(ISERROR(VLOOKUP(CONCATENATE(INDIRECT(ADDRESS(2,COLUMN()-1)),"O1",A31),DATA!D2:L872,7,FALSE)),0,VLOOKUP(CONCATENATE(INDIRECT(ADDRESS(2,COLUMN()-1)),"O1",A31),DATA!D2:L872,7,FALSE))</f>
        <v>0</v>
      </c>
      <c r="DQ31" s="11">
        <f>IF(ISERROR(VLOOKUP(CONCATENATE(INDIRECT(ADDRESS(2,COLUMN()-2)),"O1",A31),DATA!D2:L872,8,FALSE)),0,VLOOKUP(CONCATENATE(INDIRECT(ADDRESS(2,COLUMN()-2)),"O1",A31),DATA!D2:L872,8,FALSE))</f>
        <v>0</v>
      </c>
      <c r="DR31" s="11">
        <f>IF(ISERROR(VLOOKUP(CONCATENATE(INDIRECT(ADDRESS(2,COLUMN())),"O1",A31),DATA!D2:L872,6,FALSE)),0,VLOOKUP(CONCATENATE(INDIRECT(ADDRESS(2,COLUMN())),"O1",A31),DATA!D2:L872,6,FALSE))</f>
        <v>0</v>
      </c>
      <c r="DS31" s="11">
        <f>IF(ISERROR(VLOOKUP(CONCATENATE(INDIRECT(ADDRESS(2,COLUMN()-1)),"O1",A31),DATA!D2:L872,7,FALSE)),0,VLOOKUP(CONCATENATE(INDIRECT(ADDRESS(2,COLUMN()-1)),"O1",A31),DATA!D2:L872,7,FALSE))</f>
        <v>0</v>
      </c>
      <c r="DT31" s="11">
        <f>IF(ISERROR(VLOOKUP(CONCATENATE(INDIRECT(ADDRESS(2,COLUMN()-2)),"O1",A31),DATA!D2:L872,8,FALSE)),0,VLOOKUP(CONCATENATE(INDIRECT(ADDRESS(2,COLUMN()-2)),"O1",A31),DATA!D2:L872,8,FALSE))</f>
        <v>0</v>
      </c>
      <c r="DU31" s="11">
        <f>IF(ISERROR(VLOOKUP(CONCATENATE(INDIRECT(ADDRESS(2,COLUMN())),"O1",A31),DATA!D2:L872,6,FALSE)),0,VLOOKUP(CONCATENATE(INDIRECT(ADDRESS(2,COLUMN())),"O1",A31),DATA!D2:L872,6,FALSE))</f>
        <v>0</v>
      </c>
      <c r="DV31" s="11">
        <f>IF(ISERROR(VLOOKUP(CONCATENATE(INDIRECT(ADDRESS(2,COLUMN()-1)),"O1",A31),DATA!D2:L872,7,FALSE)),0,VLOOKUP(CONCATENATE(INDIRECT(ADDRESS(2,COLUMN()-1)),"O1",A31),DATA!D2:L872,7,FALSE))</f>
        <v>0</v>
      </c>
      <c r="DW31" s="11">
        <f>IF(ISERROR(VLOOKUP(CONCATENATE(INDIRECT(ADDRESS(2,COLUMN()-2)),"O1",A31),DATA!D2:L872,8,FALSE)),0,VLOOKUP(CONCATENATE(INDIRECT(ADDRESS(2,COLUMN()-2)),"O1",A31),DATA!D2:L872,8,FALSE))</f>
        <v>0</v>
      </c>
      <c r="DX31" s="62">
        <f>SUM(B31:INDIRECT(ADDRESS(31,127)))</f>
        <v>1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</row>
    <row r="32" ht="15.75">
      <c r="A32" s="95" t="s">
        <v>93</v>
      </c>
      <c r="B32" s="11">
        <f>IF(ISERROR(VLOOKUP(CONCATENATE(INDIRECT(ADDRESS(2,COLUMN())),"O1",A32),DATA!D2:L872,6,FALSE)),0,VLOOKUP(CONCATENATE(INDIRECT(ADDRESS(2,COLUMN())),"O1",A32),DATA!D2:L872,6,FALSE))</f>
        <v>2</v>
      </c>
      <c r="C32" s="11">
        <f>IF(ISERROR(VLOOKUP(CONCATENATE(INDIRECT(ADDRESS(2,COLUMN()-1)),"O1",A32),DATA!D2:L872,7,FALSE)),0,VLOOKUP(CONCATENATE(INDIRECT(ADDRESS(2,COLUMN()-1)),"O1",A32),DATA!D2:L872,7,FALSE))</f>
        <v>0</v>
      </c>
      <c r="D32" s="11">
        <f>IF(ISERROR(VLOOKUP(CONCATENATE(INDIRECT(ADDRESS(2,COLUMN()-2)),"O1",A32),DATA!D2:L872,8,FALSE)),0,VLOOKUP(CONCATENATE(INDIRECT(ADDRESS(2,COLUMN()-2)),"O1",A32),DATA!D2:L872,8,FALSE))</f>
        <v>1</v>
      </c>
      <c r="E32" s="11">
        <f>IF(ISERROR(VLOOKUP(CONCATENATE(INDIRECT(ADDRESS(2,COLUMN())),"O1",A32),DATA!D2:L872,6,FALSE)),0,VLOOKUP(CONCATENATE(INDIRECT(ADDRESS(2,COLUMN())),"O1",A32),DATA!D2:L872,6,FALSE))</f>
        <v>0</v>
      </c>
      <c r="F32" s="11">
        <f>IF(ISERROR(VLOOKUP(CONCATENATE(INDIRECT(ADDRESS(2,COLUMN()-1)),"O1",A32),DATA!D2:L872,7,FALSE)),0,VLOOKUP(CONCATENATE(INDIRECT(ADDRESS(2,COLUMN()-1)),"O1",A32),DATA!D2:L872,7,FALSE))</f>
        <v>0</v>
      </c>
      <c r="G32" s="11">
        <f>IF(ISERROR(VLOOKUP(CONCATENATE(INDIRECT(ADDRESS(2,COLUMN()-2)),"O1",A32),DATA!D2:L872,8,FALSE)),0,VLOOKUP(CONCATENATE(INDIRECT(ADDRESS(2,COLUMN()-2)),"O1",A32),DATA!D2:L872,8,FALSE))</f>
        <v>0</v>
      </c>
      <c r="H32" s="11">
        <f>IF(ISERROR(VLOOKUP(CONCATENATE(INDIRECT(ADDRESS(2,COLUMN())),"O1",A32),DATA!D2:L872,6,FALSE)),0,VLOOKUP(CONCATENATE(INDIRECT(ADDRESS(2,COLUMN())),"O1",A32),DATA!D2:L872,6,FALSE))</f>
        <v>0</v>
      </c>
      <c r="I32" s="11">
        <f>IF(ISERROR(VLOOKUP(CONCATENATE(INDIRECT(ADDRESS(2,COLUMN()-1)),"O1",A32),DATA!D2:L872,7,FALSE)),0,VLOOKUP(CONCATENATE(INDIRECT(ADDRESS(2,COLUMN()-1)),"O1",A32),DATA!D2:L872,7,FALSE))</f>
        <v>0</v>
      </c>
      <c r="J32" s="11">
        <f>IF(ISERROR(VLOOKUP(CONCATENATE(INDIRECT(ADDRESS(2,COLUMN()-2)),"O1",A32),DATA!D2:L872,8,FALSE)),0,VLOOKUP(CONCATENATE(INDIRECT(ADDRESS(2,COLUMN()-2)),"O1",A32),DATA!D2:L872,8,FALSE))</f>
        <v>0</v>
      </c>
      <c r="K32" s="11">
        <f>IF(ISERROR(VLOOKUP(CONCATENATE(INDIRECT(ADDRESS(2,COLUMN())),"O1",A32),DATA!D2:L872,6,FALSE)),0,VLOOKUP(CONCATENATE(INDIRECT(ADDRESS(2,COLUMN())),"O1",A32),DATA!D2:L872,6,FALSE))</f>
        <v>0</v>
      </c>
      <c r="L32" s="11">
        <f>IF(ISERROR(VLOOKUP(CONCATENATE(INDIRECT(ADDRESS(2,COLUMN()-1)),"O1",A32),DATA!D2:L872,7,FALSE)),0,VLOOKUP(CONCATENATE(INDIRECT(ADDRESS(2,COLUMN()-1)),"O1",A32),DATA!D2:L872,7,FALSE))</f>
        <v>0</v>
      </c>
      <c r="M32" s="11">
        <f>IF(ISERROR(VLOOKUP(CONCATENATE(INDIRECT(ADDRESS(2,COLUMN()-2)),"O1",A32),DATA!D2:L872,8,FALSE)),0,VLOOKUP(CONCATENATE(INDIRECT(ADDRESS(2,COLUMN()-2)),"O1",A32),DATA!D2:L872,8,FALSE))</f>
        <v>0</v>
      </c>
      <c r="N32" s="11">
        <f>IF(ISERROR(VLOOKUP(CONCATENATE(INDIRECT(ADDRESS(2,COLUMN())),"O1",A32),DATA!D2:L872,6,FALSE)),0,VLOOKUP(CONCATENATE(INDIRECT(ADDRESS(2,COLUMN())),"O1",A32),DATA!D2:L872,6,FALSE))</f>
        <v>0</v>
      </c>
      <c r="O32" s="11">
        <f>IF(ISERROR(VLOOKUP(CONCATENATE(INDIRECT(ADDRESS(2,COLUMN()-1)),"O1",A32),DATA!D2:L872,7,FALSE)),0,VLOOKUP(CONCATENATE(INDIRECT(ADDRESS(2,COLUMN()-1)),"O1",A32),DATA!D2:L872,7,FALSE))</f>
        <v>0</v>
      </c>
      <c r="P32" s="11">
        <f>IF(ISERROR(VLOOKUP(CONCATENATE(INDIRECT(ADDRESS(2,COLUMN()-2)),"O1",A32),DATA!D2:L872,8,FALSE)),0,VLOOKUP(CONCATENATE(INDIRECT(ADDRESS(2,COLUMN()-2)),"O1",A32),DATA!D2:L872,8,FALSE))</f>
        <v>0</v>
      </c>
      <c r="Q32" s="11">
        <f>IF(ISERROR(VLOOKUP(CONCATENATE(INDIRECT(ADDRESS(2,COLUMN())),"O1",A32),DATA!D2:L872,6,FALSE)),0,VLOOKUP(CONCATENATE(INDIRECT(ADDRESS(2,COLUMN())),"O1",A32),DATA!D2:L872,6,FALSE))</f>
        <v>2</v>
      </c>
      <c r="R32" s="11">
        <f>IF(ISERROR(VLOOKUP(CONCATENATE(INDIRECT(ADDRESS(2,COLUMN()-1)),"O1",A32),DATA!D2:L872,7,FALSE)),0,VLOOKUP(CONCATENATE(INDIRECT(ADDRESS(2,COLUMN()-1)),"O1",A32),DATA!D2:L872,7,FALSE))</f>
        <v>0</v>
      </c>
      <c r="S32" s="11">
        <f>IF(ISERROR(VLOOKUP(CONCATENATE(INDIRECT(ADDRESS(2,COLUMN()-2)),"O1",A32),DATA!D2:L872,8,FALSE)),0,VLOOKUP(CONCATENATE(INDIRECT(ADDRESS(2,COLUMN()-2)),"O1",A32),DATA!D2:L872,8,FALSE))</f>
        <v>1</v>
      </c>
      <c r="T32" s="11">
        <f>IF(ISERROR(VLOOKUP(CONCATENATE(INDIRECT(ADDRESS(2,COLUMN())),"O1",A32),DATA!D2:L872,6,FALSE)),0,VLOOKUP(CONCATENATE(INDIRECT(ADDRESS(2,COLUMN())),"O1",A32),DATA!D2:L872,6,FALSE))</f>
        <v>0</v>
      </c>
      <c r="U32" s="11">
        <f>IF(ISERROR(VLOOKUP(CONCATENATE(INDIRECT(ADDRESS(2,COLUMN()-1)),"O1",A32),DATA!D2:L872,7,FALSE)),0,VLOOKUP(CONCATENATE(INDIRECT(ADDRESS(2,COLUMN()-1)),"O1",A32),DATA!D2:L872,7,FALSE))</f>
        <v>0</v>
      </c>
      <c r="V32" s="11">
        <f>IF(ISERROR(VLOOKUP(CONCATENATE(INDIRECT(ADDRESS(2,COLUMN()-2)),"O1",A32),DATA!D2:L872,8,FALSE)),0,VLOOKUP(CONCATENATE(INDIRECT(ADDRESS(2,COLUMN()-2)),"O1",A32),DATA!D2:L872,8,FALSE))</f>
        <v>0</v>
      </c>
      <c r="W32" s="11">
        <f>IF(ISERROR(VLOOKUP(CONCATENATE(INDIRECT(ADDRESS(2,COLUMN())),"O1",A32),DATA!D2:L872,6,FALSE)),0,VLOOKUP(CONCATENATE(INDIRECT(ADDRESS(2,COLUMN())),"O1",A32),DATA!D2:L872,6,FALSE))</f>
        <v>0</v>
      </c>
      <c r="X32" s="11">
        <f>IF(ISERROR(VLOOKUP(CONCATENATE(INDIRECT(ADDRESS(2,COLUMN()-1)),"O1",A32),DATA!D2:L872,7,FALSE)),0,VLOOKUP(CONCATENATE(INDIRECT(ADDRESS(2,COLUMN()-1)),"O1",A32),DATA!D2:L872,7,FALSE))</f>
        <v>0</v>
      </c>
      <c r="Y32" s="11">
        <f>IF(ISERROR(VLOOKUP(CONCATENATE(INDIRECT(ADDRESS(2,COLUMN()-2)),"O1",A32),DATA!D2:L872,8,FALSE)),0,VLOOKUP(CONCATENATE(INDIRECT(ADDRESS(2,COLUMN()-2)),"O1",A32),DATA!D2:L872,8,FALSE))</f>
        <v>0</v>
      </c>
      <c r="Z32" s="11">
        <f>IF(ISERROR(VLOOKUP(CONCATENATE(INDIRECT(ADDRESS(2,COLUMN())),"O1",A32),DATA!D2:L872,6,FALSE)),0,VLOOKUP(CONCATENATE(INDIRECT(ADDRESS(2,COLUMN())),"O1",A32),DATA!D2:L872,6,FALSE))</f>
        <v>0</v>
      </c>
      <c r="AA32" s="11">
        <f>IF(ISERROR(VLOOKUP(CONCATENATE(INDIRECT(ADDRESS(2,COLUMN()-1)),"O1",A32),DATA!D2:L872,7,FALSE)),0,VLOOKUP(CONCATENATE(INDIRECT(ADDRESS(2,COLUMN()-1)),"O1",A32),DATA!D2:L872,7,FALSE))</f>
        <v>0</v>
      </c>
      <c r="AB32" s="11">
        <f>IF(ISERROR(VLOOKUP(CONCATENATE(INDIRECT(ADDRESS(2,COLUMN()-2)),"O1",A32),DATA!D2:L872,8,FALSE)),0,VLOOKUP(CONCATENATE(INDIRECT(ADDRESS(2,COLUMN()-2)),"O1",A32),DATA!D2:L872,8,FALSE))</f>
        <v>0</v>
      </c>
      <c r="AC32" s="11">
        <f>IF(ISERROR(VLOOKUP(CONCATENATE(INDIRECT(ADDRESS(2,COLUMN())),"O1",A32),DATA!D2:L872,6,FALSE)),0,VLOOKUP(CONCATENATE(INDIRECT(ADDRESS(2,COLUMN())),"O1",A32),DATA!D2:L872,6,FALSE))</f>
        <v>0</v>
      </c>
      <c r="AD32" s="11">
        <f>IF(ISERROR(VLOOKUP(CONCATENATE(INDIRECT(ADDRESS(2,COLUMN()-1)),"O1",A32),DATA!D2:L872,7,FALSE)),0,VLOOKUP(CONCATENATE(INDIRECT(ADDRESS(2,COLUMN()-1)),"O1",A32),DATA!D2:L872,7,FALSE))</f>
        <v>0</v>
      </c>
      <c r="AE32" s="11">
        <f>IF(ISERROR(VLOOKUP(CONCATENATE(INDIRECT(ADDRESS(2,COLUMN()-2)),"O1",A32),DATA!D2:L872,8,FALSE)),0,VLOOKUP(CONCATENATE(INDIRECT(ADDRESS(2,COLUMN()-2)),"O1",A32),DATA!D2:L872,8,FALSE))</f>
        <v>0</v>
      </c>
      <c r="AF32" s="11">
        <f>IF(ISERROR(VLOOKUP(CONCATENATE(INDIRECT(ADDRESS(2,COLUMN())),"O1",A32),DATA!D2:L872,6,FALSE)),0,VLOOKUP(CONCATENATE(INDIRECT(ADDRESS(2,COLUMN())),"O1",A32),DATA!D2:L872,6,FALSE))</f>
        <v>0</v>
      </c>
      <c r="AG32" s="11">
        <f>IF(ISERROR(VLOOKUP(CONCATENATE(INDIRECT(ADDRESS(2,COLUMN()-1)),"O1",A32),DATA!D2:L872,7,FALSE)),0,VLOOKUP(CONCATENATE(INDIRECT(ADDRESS(2,COLUMN()-1)),"O1",A32),DATA!D2:L872,7,FALSE))</f>
        <v>0</v>
      </c>
      <c r="AH32" s="11">
        <f>IF(ISERROR(VLOOKUP(CONCATENATE(INDIRECT(ADDRESS(2,COLUMN()-2)),"O1",A32),DATA!D2:L872,8,FALSE)),0,VLOOKUP(CONCATENATE(INDIRECT(ADDRESS(2,COLUMN()-2)),"O1",A32),DATA!D2:L872,8,FALSE))</f>
        <v>0</v>
      </c>
      <c r="AI32" s="11">
        <f>IF(ISERROR(VLOOKUP(CONCATENATE(INDIRECT(ADDRESS(2,COLUMN())),"O1",A32),DATA!D2:L872,6,FALSE)),0,VLOOKUP(CONCATENATE(INDIRECT(ADDRESS(2,COLUMN())),"O1",A32),DATA!D2:L872,6,FALSE))</f>
        <v>0</v>
      </c>
      <c r="AJ32" s="11">
        <f>IF(ISERROR(VLOOKUP(CONCATENATE(INDIRECT(ADDRESS(2,COLUMN()-1)),"O1",A32),DATA!D2:L872,7,FALSE)),0,VLOOKUP(CONCATENATE(INDIRECT(ADDRESS(2,COLUMN()-1)),"O1",A32),DATA!D2:L872,7,FALSE))</f>
        <v>0</v>
      </c>
      <c r="AK32" s="11">
        <f>IF(ISERROR(VLOOKUP(CONCATENATE(INDIRECT(ADDRESS(2,COLUMN()-2)),"O1",A32),DATA!D2:L872,8,FALSE)),0,VLOOKUP(CONCATENATE(INDIRECT(ADDRESS(2,COLUMN()-2)),"O1",A32),DATA!D2:L872,8,FALSE))</f>
        <v>0</v>
      </c>
      <c r="AL32" s="11">
        <f>IF(ISERROR(VLOOKUP(CONCATENATE(INDIRECT(ADDRESS(2,COLUMN())),"O1",A32),DATA!D2:L872,6,FALSE)),0,VLOOKUP(CONCATENATE(INDIRECT(ADDRESS(2,COLUMN())),"O1",A32),DATA!D2:L872,6,FALSE))</f>
        <v>0</v>
      </c>
      <c r="AM32" s="11">
        <f>IF(ISERROR(VLOOKUP(CONCATENATE(INDIRECT(ADDRESS(2,COLUMN()-1)),"O1",A32),DATA!D2:L872,7,FALSE)),0,VLOOKUP(CONCATENATE(INDIRECT(ADDRESS(2,COLUMN()-1)),"O1",A32),DATA!D2:L872,7,FALSE))</f>
        <v>0</v>
      </c>
      <c r="AN32" s="11">
        <f>IF(ISERROR(VLOOKUP(CONCATENATE(INDIRECT(ADDRESS(2,COLUMN()-2)),"O1",A32),DATA!D2:L872,8,FALSE)),0,VLOOKUP(CONCATENATE(INDIRECT(ADDRESS(2,COLUMN()-2)),"O1",A32),DATA!D2:L872,8,FALSE))</f>
        <v>1</v>
      </c>
      <c r="AO32" s="11">
        <f>IF(ISERROR(VLOOKUP(CONCATENATE(INDIRECT(ADDRESS(2,COLUMN())),"O1",A32),DATA!D2:L872,6,FALSE)),0,VLOOKUP(CONCATENATE(INDIRECT(ADDRESS(2,COLUMN())),"O1",A32),DATA!D2:L872,6,FALSE))</f>
        <v>0</v>
      </c>
      <c r="AP32" s="11">
        <f>IF(ISERROR(VLOOKUP(CONCATENATE(INDIRECT(ADDRESS(2,COLUMN()-1)),"O1",A32),DATA!D2:L872,7,FALSE)),0,VLOOKUP(CONCATENATE(INDIRECT(ADDRESS(2,COLUMN()-1)),"O1",A32),DATA!D2:L872,7,FALSE))</f>
        <v>0</v>
      </c>
      <c r="AQ32" s="11">
        <f>IF(ISERROR(VLOOKUP(CONCATENATE(INDIRECT(ADDRESS(2,COLUMN()-2)),"O1",A32),DATA!D2:L872,8,FALSE)),0,VLOOKUP(CONCATENATE(INDIRECT(ADDRESS(2,COLUMN()-2)),"O1",A32),DATA!D2:L872,8,FALSE))</f>
        <v>0</v>
      </c>
      <c r="AR32" s="11">
        <f>IF(ISERROR(VLOOKUP(CONCATENATE(INDIRECT(ADDRESS(2,COLUMN())),"O1",A32),DATA!D2:L872,6,FALSE)),0,VLOOKUP(CONCATENATE(INDIRECT(ADDRESS(2,COLUMN())),"O1",A32),DATA!D2:L872,6,FALSE))</f>
        <v>0</v>
      </c>
      <c r="AS32" s="11">
        <f>IF(ISERROR(VLOOKUP(CONCATENATE(INDIRECT(ADDRESS(2,COLUMN()-1)),"O1",A32),DATA!D2:L872,7,FALSE)),0,VLOOKUP(CONCATENATE(INDIRECT(ADDRESS(2,COLUMN()-1)),"O1",A32),DATA!D2:L872,7,FALSE))</f>
        <v>0</v>
      </c>
      <c r="AT32" s="11">
        <f>IF(ISERROR(VLOOKUP(CONCATENATE(INDIRECT(ADDRESS(2,COLUMN()-2)),"O1",A32),DATA!D2:L872,8,FALSE)),0,VLOOKUP(CONCATENATE(INDIRECT(ADDRESS(2,COLUMN()-2)),"O1",A32),DATA!D2:L872,8,FALSE))</f>
        <v>1</v>
      </c>
      <c r="AU32" s="11">
        <f>IF(ISERROR(VLOOKUP(CONCATENATE(INDIRECT(ADDRESS(2,COLUMN())),"O1",A32),DATA!D2:L872,6,FALSE)),0,VLOOKUP(CONCATENATE(INDIRECT(ADDRESS(2,COLUMN())),"O1",A32),DATA!D2:L872,6,FALSE))</f>
        <v>1</v>
      </c>
      <c r="AV32" s="11">
        <f>IF(ISERROR(VLOOKUP(CONCATENATE(INDIRECT(ADDRESS(2,COLUMN()-1)),"O1",A32),DATA!D2:L872,7,FALSE)),0,VLOOKUP(CONCATENATE(INDIRECT(ADDRESS(2,COLUMN()-1)),"O1",A32),DATA!D2:L872,7,FALSE))</f>
        <v>0</v>
      </c>
      <c r="AW32" s="11">
        <f>IF(ISERROR(VLOOKUP(CONCATENATE(INDIRECT(ADDRESS(2,COLUMN()-2)),"O1",A32),DATA!D2:L872,8,FALSE)),0,VLOOKUP(CONCATENATE(INDIRECT(ADDRESS(2,COLUMN()-2)),"O1",A32),DATA!D2:L872,8,FALSE))</f>
        <v>0</v>
      </c>
      <c r="AX32" s="11">
        <f>IF(ISERROR(VLOOKUP(CONCATENATE(INDIRECT(ADDRESS(2,COLUMN())),"O1",A32),DATA!D2:L872,6,FALSE)),0,VLOOKUP(CONCATENATE(INDIRECT(ADDRESS(2,COLUMN())),"O1",A32),DATA!D2:L872,6,FALSE))</f>
        <v>2</v>
      </c>
      <c r="AY32" s="11">
        <f>IF(ISERROR(VLOOKUP(CONCATENATE(INDIRECT(ADDRESS(2,COLUMN()-1)),"O1",A32),DATA!D2:L872,7,FALSE)),0,VLOOKUP(CONCATENATE(INDIRECT(ADDRESS(2,COLUMN()-1)),"O1",A32),DATA!D2:L872,7,FALSE))</f>
        <v>1</v>
      </c>
      <c r="AZ32" s="11">
        <f>IF(ISERROR(VLOOKUP(CONCATENATE(INDIRECT(ADDRESS(2,COLUMN()-2)),"O1",A32),DATA!D2:L872,8,FALSE)),0,VLOOKUP(CONCATENATE(INDIRECT(ADDRESS(2,COLUMN()-2)),"O1",A32),DATA!D2:L872,8,FALSE))</f>
        <v>1</v>
      </c>
      <c r="BA32" s="11">
        <f>IF(ISERROR(VLOOKUP(CONCATENATE(INDIRECT(ADDRESS(2,COLUMN())),"O1",A32),DATA!D2:L872,6,FALSE)),0,VLOOKUP(CONCATENATE(INDIRECT(ADDRESS(2,COLUMN())),"O1",A32),DATA!D2:L872,6,FALSE))</f>
        <v>0</v>
      </c>
      <c r="BB32" s="11">
        <f>IF(ISERROR(VLOOKUP(CONCATENATE(INDIRECT(ADDRESS(2,COLUMN()-1)),"O1",A32),DATA!D2:L872,7,FALSE)),0,VLOOKUP(CONCATENATE(INDIRECT(ADDRESS(2,COLUMN()-1)),"O1",A32),DATA!D2:L872,7,FALSE))</f>
        <v>0</v>
      </c>
      <c r="BC32" s="11">
        <f>IF(ISERROR(VLOOKUP(CONCATENATE(INDIRECT(ADDRESS(2,COLUMN()-2)),"O1",A32),DATA!D2:L872,8,FALSE)),0,VLOOKUP(CONCATENATE(INDIRECT(ADDRESS(2,COLUMN()-2)),"O1",A32),DATA!D2:L872,8,FALSE))</f>
        <v>0</v>
      </c>
      <c r="BD32" s="11">
        <f>IF(ISERROR(VLOOKUP(CONCATENATE(INDIRECT(ADDRESS(2,COLUMN())),"O1",A32),DATA!D2:L872,6,FALSE)),0,VLOOKUP(CONCATENATE(INDIRECT(ADDRESS(2,COLUMN())),"O1",A32),DATA!D2:L872,6,FALSE))</f>
        <v>0</v>
      </c>
      <c r="BE32" s="11">
        <f>IF(ISERROR(VLOOKUP(CONCATENATE(INDIRECT(ADDRESS(2,COLUMN()-1)),"O1",A32),DATA!D2:L872,7,FALSE)),0,VLOOKUP(CONCATENATE(INDIRECT(ADDRESS(2,COLUMN()-1)),"O1",A32),DATA!D2:L872,7,FALSE))</f>
        <v>0</v>
      </c>
      <c r="BF32" s="11">
        <f>IF(ISERROR(VLOOKUP(CONCATENATE(INDIRECT(ADDRESS(2,COLUMN()-2)),"O1",A32),DATA!D2:L872,8,FALSE)),0,VLOOKUP(CONCATENATE(INDIRECT(ADDRESS(2,COLUMN()-2)),"O1",A32),DATA!D2:L872,8,FALSE))</f>
        <v>0</v>
      </c>
      <c r="BG32" s="11">
        <f>IF(ISERROR(VLOOKUP(CONCATENATE(INDIRECT(ADDRESS(2,COLUMN())),"O1",A32),DATA!D2:L872,6,FALSE)),0,VLOOKUP(CONCATENATE(INDIRECT(ADDRESS(2,COLUMN())),"O1",A32),DATA!D2:L872,6,FALSE))</f>
        <v>0</v>
      </c>
      <c r="BH32" s="11">
        <f>IF(ISERROR(VLOOKUP(CONCATENATE(INDIRECT(ADDRESS(2,COLUMN()-1)),"O1",A32),DATA!D2:L872,7,FALSE)),0,VLOOKUP(CONCATENATE(INDIRECT(ADDRESS(2,COLUMN()-1)),"O1",A32),DATA!D2:L872,7,FALSE))</f>
        <v>0</v>
      </c>
      <c r="BI32" s="11">
        <f>IF(ISERROR(VLOOKUP(CONCATENATE(INDIRECT(ADDRESS(2,COLUMN()-2)),"O1",A32),DATA!D2:L872,8,FALSE)),0,VLOOKUP(CONCATENATE(INDIRECT(ADDRESS(2,COLUMN()-2)),"O1",A32),DATA!D2:L872,8,FALSE))</f>
        <v>0</v>
      </c>
      <c r="BJ32" s="11">
        <f>IF(ISERROR(VLOOKUP(CONCATENATE(INDIRECT(ADDRESS(2,COLUMN())),"O1",A32),DATA!D2:L872,6,FALSE)),0,VLOOKUP(CONCATENATE(INDIRECT(ADDRESS(2,COLUMN())),"O1",A32),DATA!D2:L872,6,FALSE))</f>
        <v>0</v>
      </c>
      <c r="BK32" s="11">
        <f>IF(ISERROR(VLOOKUP(CONCATENATE(INDIRECT(ADDRESS(2,COLUMN()-1)),"O1",A32),DATA!D2:L872,7,FALSE)),0,VLOOKUP(CONCATENATE(INDIRECT(ADDRESS(2,COLUMN()-1)),"O1",A32),DATA!D2:L872,7,FALSE))</f>
        <v>0</v>
      </c>
      <c r="BL32" s="11">
        <f>IF(ISERROR(VLOOKUP(CONCATENATE(INDIRECT(ADDRESS(2,COLUMN()-2)),"O1",A32),DATA!D2:L872,8,FALSE)),0,VLOOKUP(CONCATENATE(INDIRECT(ADDRESS(2,COLUMN()-2)),"O1",A32),DATA!D2:L872,8,FALSE))</f>
        <v>0</v>
      </c>
      <c r="BM32" s="11">
        <f>IF(ISERROR(VLOOKUP(CONCATENATE(INDIRECT(ADDRESS(2,COLUMN())),"O1",A32),DATA!D2:L872,6,FALSE)),0,VLOOKUP(CONCATENATE(INDIRECT(ADDRESS(2,COLUMN())),"O1",A32),DATA!D2:L872,6,FALSE))</f>
        <v>0</v>
      </c>
      <c r="BN32" s="11">
        <f>IF(ISERROR(VLOOKUP(CONCATENATE(INDIRECT(ADDRESS(2,COLUMN()-1)),"O1",A32),DATA!D2:L872,7,FALSE)),0,VLOOKUP(CONCATENATE(INDIRECT(ADDRESS(2,COLUMN()-1)),"O1",A32),DATA!D2:L872,7,FALSE))</f>
        <v>0</v>
      </c>
      <c r="BO32" s="11">
        <f>IF(ISERROR(VLOOKUP(CONCATENATE(INDIRECT(ADDRESS(2,COLUMN()-2)),"O1",A32),DATA!D2:L872,8,FALSE)),0,VLOOKUP(CONCATENATE(INDIRECT(ADDRESS(2,COLUMN()-2)),"O1",A32),DATA!D2:L872,8,FALSE))</f>
        <v>0</v>
      </c>
      <c r="BP32" s="11">
        <f>IF(ISERROR(VLOOKUP(CONCATENATE(INDIRECT(ADDRESS(2,COLUMN())),"O1",A32),DATA!D2:L872,6,FALSE)),0,VLOOKUP(CONCATENATE(INDIRECT(ADDRESS(2,COLUMN())),"O1",A32),DATA!D2:L872,6,FALSE))</f>
        <v>0</v>
      </c>
      <c r="BQ32" s="11">
        <f>IF(ISERROR(VLOOKUP(CONCATENATE(INDIRECT(ADDRESS(2,COLUMN()-1)),"O1",A32),DATA!D2:L872,7,FALSE)),0,VLOOKUP(CONCATENATE(INDIRECT(ADDRESS(2,COLUMN()-1)),"O1",A32),DATA!D2:L872,7,FALSE))</f>
        <v>0</v>
      </c>
      <c r="BR32" s="11">
        <f>IF(ISERROR(VLOOKUP(CONCATENATE(INDIRECT(ADDRESS(2,COLUMN()-2)),"O1",A32),DATA!D2:L872,8,FALSE)),0,VLOOKUP(CONCATENATE(INDIRECT(ADDRESS(2,COLUMN()-2)),"O1",A32),DATA!D2:L872,8,FALSE))</f>
        <v>0</v>
      </c>
      <c r="BS32" s="11">
        <f>IF(ISERROR(VLOOKUP(CONCATENATE(INDIRECT(ADDRESS(2,COLUMN())),"O1",A32),DATA!D2:L872,6,FALSE)),0,VLOOKUP(CONCATENATE(INDIRECT(ADDRESS(2,COLUMN())),"O1",A32),DATA!D2:L872,6,FALSE))</f>
        <v>0</v>
      </c>
      <c r="BT32" s="11">
        <f>IF(ISERROR(VLOOKUP(CONCATENATE(INDIRECT(ADDRESS(2,COLUMN()-1)),"O1",A32),DATA!D2:L872,7,FALSE)),0,VLOOKUP(CONCATENATE(INDIRECT(ADDRESS(2,COLUMN()-1)),"O1",A32),DATA!D2:L872,7,FALSE))</f>
        <v>0</v>
      </c>
      <c r="BU32" s="11">
        <f>IF(ISERROR(VLOOKUP(CONCATENATE(INDIRECT(ADDRESS(2,COLUMN()-2)),"O1",A32),DATA!D2:L872,8,FALSE)),0,VLOOKUP(CONCATENATE(INDIRECT(ADDRESS(2,COLUMN()-2)),"O1",A32),DATA!D2:L872,8,FALSE))</f>
        <v>0</v>
      </c>
      <c r="BV32" s="11">
        <f>IF(ISERROR(VLOOKUP(CONCATENATE(INDIRECT(ADDRESS(2,COLUMN())),"O1",A32),DATA!D2:L872,6,FALSE)),0,VLOOKUP(CONCATENATE(INDIRECT(ADDRESS(2,COLUMN())),"O1",A32),DATA!D2:L872,6,FALSE))</f>
        <v>0</v>
      </c>
      <c r="BW32" s="11">
        <f>IF(ISERROR(VLOOKUP(CONCATENATE(INDIRECT(ADDRESS(2,COLUMN()-1)),"O1",A32),DATA!D2:L872,7,FALSE)),0,VLOOKUP(CONCATENATE(INDIRECT(ADDRESS(2,COLUMN()-1)),"O1",A32),DATA!D2:L872,7,FALSE))</f>
        <v>0</v>
      </c>
      <c r="BX32" s="11">
        <f>IF(ISERROR(VLOOKUP(CONCATENATE(INDIRECT(ADDRESS(2,COLUMN()-2)),"O1",A32),DATA!D2:L872,8,FALSE)),0,VLOOKUP(CONCATENATE(INDIRECT(ADDRESS(2,COLUMN()-2)),"O1",A32),DATA!D2:L872,8,FALSE))</f>
        <v>0</v>
      </c>
      <c r="BY32" s="11">
        <f>IF(ISERROR(VLOOKUP(CONCATENATE(INDIRECT(ADDRESS(2,COLUMN())),"O1",A32),DATA!D2:L872,6,FALSE)),0,VLOOKUP(CONCATENATE(INDIRECT(ADDRESS(2,COLUMN())),"O1",A32),DATA!D2:L872,6,FALSE))</f>
        <v>0</v>
      </c>
      <c r="BZ32" s="11">
        <f>IF(ISERROR(VLOOKUP(CONCATENATE(INDIRECT(ADDRESS(2,COLUMN()-1)),"O1",A32),DATA!D2:L872,7,FALSE)),0,VLOOKUP(CONCATENATE(INDIRECT(ADDRESS(2,COLUMN()-1)),"O1",A32),DATA!D2:L872,7,FALSE))</f>
        <v>0</v>
      </c>
      <c r="CA32" s="11">
        <f>IF(ISERROR(VLOOKUP(CONCATENATE(INDIRECT(ADDRESS(2,COLUMN()-2)),"O1",A32),DATA!D2:L872,8,FALSE)),0,VLOOKUP(CONCATENATE(INDIRECT(ADDRESS(2,COLUMN()-2)),"O1",A32),DATA!D2:L872,8,FALSE))</f>
        <v>0</v>
      </c>
      <c r="CB32" s="11">
        <f>IF(ISERROR(VLOOKUP(CONCATENATE(INDIRECT(ADDRESS(2,COLUMN())),"O1",A32),DATA!D2:L872,6,FALSE)),0,VLOOKUP(CONCATENATE(INDIRECT(ADDRESS(2,COLUMN())),"O1",A32),DATA!D2:L872,6,FALSE))</f>
        <v>0</v>
      </c>
      <c r="CC32" s="11">
        <f>IF(ISERROR(VLOOKUP(CONCATENATE(INDIRECT(ADDRESS(2,COLUMN()-1)),"O1",A32),DATA!D2:L872,7,FALSE)),0,VLOOKUP(CONCATENATE(INDIRECT(ADDRESS(2,COLUMN()-1)),"O1",A32),DATA!D2:L872,7,FALSE))</f>
        <v>0</v>
      </c>
      <c r="CD32" s="11">
        <f>IF(ISERROR(VLOOKUP(CONCATENATE(INDIRECT(ADDRESS(2,COLUMN()-2)),"O1",A32),DATA!D2:L872,8,FALSE)),0,VLOOKUP(CONCATENATE(INDIRECT(ADDRESS(2,COLUMN()-2)),"O1",A32),DATA!D2:L872,8,FALSE))</f>
        <v>0</v>
      </c>
      <c r="CE32" s="11">
        <f>IF(ISERROR(VLOOKUP(CONCATENATE(INDIRECT(ADDRESS(2,COLUMN())),"O1",A32),DATA!D2:L872,6,FALSE)),0,VLOOKUP(CONCATENATE(INDIRECT(ADDRESS(2,COLUMN())),"O1",A32),DATA!D2:L872,6,FALSE))</f>
        <v>0</v>
      </c>
      <c r="CF32" s="11">
        <f>IF(ISERROR(VLOOKUP(CONCATENATE(INDIRECT(ADDRESS(2,COLUMN()-1)),"O1",A32),DATA!D2:L872,7,FALSE)),0,VLOOKUP(CONCATENATE(INDIRECT(ADDRESS(2,COLUMN()-1)),"O1",A32),DATA!D2:L872,7,FALSE))</f>
        <v>0</v>
      </c>
      <c r="CG32" s="11">
        <f>IF(ISERROR(VLOOKUP(CONCATENATE(INDIRECT(ADDRESS(2,COLUMN()-2)),"O1",A32),DATA!D2:L872,8,FALSE)),0,VLOOKUP(CONCATENATE(INDIRECT(ADDRESS(2,COLUMN()-2)),"O1",A32),DATA!D2:L872,8,FALSE))</f>
        <v>0</v>
      </c>
      <c r="CH32" s="11">
        <f>IF(ISERROR(VLOOKUP(CONCATENATE(INDIRECT(ADDRESS(2,COLUMN())),"O1",A32),DATA!D2:L872,6,FALSE)),0,VLOOKUP(CONCATENATE(INDIRECT(ADDRESS(2,COLUMN())),"O1",A32),DATA!D2:L872,6,FALSE))</f>
        <v>0</v>
      </c>
      <c r="CI32" s="11">
        <f>IF(ISERROR(VLOOKUP(CONCATENATE(INDIRECT(ADDRESS(2,COLUMN()-1)),"O1",A32),DATA!D2:L872,7,FALSE)),0,VLOOKUP(CONCATENATE(INDIRECT(ADDRESS(2,COLUMN()-1)),"O1",A32),DATA!D2:L872,7,FALSE))</f>
        <v>0</v>
      </c>
      <c r="CJ32" s="11">
        <f>IF(ISERROR(VLOOKUP(CONCATENATE(INDIRECT(ADDRESS(2,COLUMN()-2)),"O1",A32),DATA!D2:L872,8,FALSE)),0,VLOOKUP(CONCATENATE(INDIRECT(ADDRESS(2,COLUMN()-2)),"O1",A32),DATA!D2:L872,8,FALSE))</f>
        <v>0</v>
      </c>
      <c r="CK32" s="11">
        <f>IF(ISERROR(VLOOKUP(CONCATENATE(INDIRECT(ADDRESS(2,COLUMN())),"O1",A32),DATA!D2:L872,6,FALSE)),0,VLOOKUP(CONCATENATE(INDIRECT(ADDRESS(2,COLUMN())),"O1",A32),DATA!D2:L872,6,FALSE))</f>
        <v>0</v>
      </c>
      <c r="CL32" s="11">
        <f>IF(ISERROR(VLOOKUP(CONCATENATE(INDIRECT(ADDRESS(2,COLUMN()-1)),"O1",A32),DATA!D2:L872,7,FALSE)),0,VLOOKUP(CONCATENATE(INDIRECT(ADDRESS(2,COLUMN()-1)),"O1",A32),DATA!D2:L872,7,FALSE))</f>
        <v>0</v>
      </c>
      <c r="CM32" s="11">
        <f>IF(ISERROR(VLOOKUP(CONCATENATE(INDIRECT(ADDRESS(2,COLUMN()-2)),"O1",A32),DATA!D2:L872,8,FALSE)),0,VLOOKUP(CONCATENATE(INDIRECT(ADDRESS(2,COLUMN()-2)),"O1",A32),DATA!D2:L872,8,FALSE))</f>
        <v>0</v>
      </c>
      <c r="CN32" s="11">
        <f>IF(ISERROR(VLOOKUP(CONCATENATE(INDIRECT(ADDRESS(2,COLUMN())),"O1",A32),DATA!D2:L872,6,FALSE)),0,VLOOKUP(CONCATENATE(INDIRECT(ADDRESS(2,COLUMN())),"O1",A32),DATA!D2:L872,6,FALSE))</f>
        <v>0</v>
      </c>
      <c r="CO32" s="11">
        <f>IF(ISERROR(VLOOKUP(CONCATENATE(INDIRECT(ADDRESS(2,COLUMN()-1)),"O1",A32),DATA!D2:L872,7,FALSE)),0,VLOOKUP(CONCATENATE(INDIRECT(ADDRESS(2,COLUMN()-1)),"O1",A32),DATA!D2:L872,7,FALSE))</f>
        <v>0</v>
      </c>
      <c r="CP32" s="11">
        <f>IF(ISERROR(VLOOKUP(CONCATENATE(INDIRECT(ADDRESS(2,COLUMN()-2)),"O1",A32),DATA!D2:L872,8,FALSE)),0,VLOOKUP(CONCATENATE(INDIRECT(ADDRESS(2,COLUMN()-2)),"O1",A32),DATA!D2:L872,8,FALSE))</f>
        <v>0</v>
      </c>
      <c r="CQ32" s="11">
        <f>IF(ISERROR(VLOOKUP(CONCATENATE(INDIRECT(ADDRESS(2,COLUMN())),"O1",A32),DATA!D2:L872,6,FALSE)),0,VLOOKUP(CONCATENATE(INDIRECT(ADDRESS(2,COLUMN())),"O1",A32),DATA!D2:L872,6,FALSE))</f>
        <v>0</v>
      </c>
      <c r="CR32" s="11">
        <f>IF(ISERROR(VLOOKUP(CONCATENATE(INDIRECT(ADDRESS(2,COLUMN()-1)),"O1",A32),DATA!D2:L872,7,FALSE)),0,VLOOKUP(CONCATENATE(INDIRECT(ADDRESS(2,COLUMN()-1)),"O1",A32),DATA!D2:L872,7,FALSE))</f>
        <v>0</v>
      </c>
      <c r="CS32" s="11">
        <f>IF(ISERROR(VLOOKUP(CONCATENATE(INDIRECT(ADDRESS(2,COLUMN()-2)),"O1",A32),DATA!D2:L872,8,FALSE)),0,VLOOKUP(CONCATENATE(INDIRECT(ADDRESS(2,COLUMN()-2)),"O1",A32),DATA!D2:L872,8,FALSE))</f>
        <v>0</v>
      </c>
      <c r="CT32" s="11">
        <f>IF(ISERROR(VLOOKUP(CONCATENATE(INDIRECT(ADDRESS(2,COLUMN())),"O1",A32),DATA!D2:L872,6,FALSE)),0,VLOOKUP(CONCATENATE(INDIRECT(ADDRESS(2,COLUMN())),"O1",A32),DATA!D2:L872,6,FALSE))</f>
        <v>0</v>
      </c>
      <c r="CU32" s="11">
        <f>IF(ISERROR(VLOOKUP(CONCATENATE(INDIRECT(ADDRESS(2,COLUMN()-1)),"O1",A32),DATA!D2:L872,7,FALSE)),0,VLOOKUP(CONCATENATE(INDIRECT(ADDRESS(2,COLUMN()-1)),"O1",A32),DATA!D2:L872,7,FALSE))</f>
        <v>0</v>
      </c>
      <c r="CV32" s="11">
        <f>IF(ISERROR(VLOOKUP(CONCATENATE(INDIRECT(ADDRESS(2,COLUMN()-2)),"O1",A32),DATA!D2:L872,8,FALSE)),0,VLOOKUP(CONCATENATE(INDIRECT(ADDRESS(2,COLUMN()-2)),"O1",A32),DATA!D2:L872,8,FALSE))</f>
        <v>0</v>
      </c>
      <c r="CW32" s="11">
        <f>IF(ISERROR(VLOOKUP(CONCATENATE(INDIRECT(ADDRESS(2,COLUMN())),"O1",A32),DATA!D2:L872,6,FALSE)),0,VLOOKUP(CONCATENATE(INDIRECT(ADDRESS(2,COLUMN())),"O1",A32),DATA!D2:L872,6,FALSE))</f>
        <v>0</v>
      </c>
      <c r="CX32" s="11">
        <f>IF(ISERROR(VLOOKUP(CONCATENATE(INDIRECT(ADDRESS(2,COLUMN()-1)),"O1",A32),DATA!D2:L872,7,FALSE)),0,VLOOKUP(CONCATENATE(INDIRECT(ADDRESS(2,COLUMN()-1)),"O1",A32),DATA!D2:L872,7,FALSE))</f>
        <v>0</v>
      </c>
      <c r="CY32" s="11">
        <f>IF(ISERROR(VLOOKUP(CONCATENATE(INDIRECT(ADDRESS(2,COLUMN()-2)),"O1",A32),DATA!D2:L872,8,FALSE)),0,VLOOKUP(CONCATENATE(INDIRECT(ADDRESS(2,COLUMN()-2)),"O1",A32),DATA!D2:L872,8,FALSE))</f>
        <v>0</v>
      </c>
      <c r="CZ32" s="11">
        <f>IF(ISERROR(VLOOKUP(CONCATENATE(INDIRECT(ADDRESS(2,COLUMN())),"O1",A32),DATA!D2:L872,6,FALSE)),0,VLOOKUP(CONCATENATE(INDIRECT(ADDRESS(2,COLUMN())),"O1",A32),DATA!D2:L872,6,FALSE))</f>
        <v>0</v>
      </c>
      <c r="DA32" s="11">
        <f>IF(ISERROR(VLOOKUP(CONCATENATE(INDIRECT(ADDRESS(2,COLUMN()-1)),"O1",A32),DATA!D2:L872,7,FALSE)),0,VLOOKUP(CONCATENATE(INDIRECT(ADDRESS(2,COLUMN()-1)),"O1",A32),DATA!D2:L872,7,FALSE))</f>
        <v>0</v>
      </c>
      <c r="DB32" s="11">
        <f>IF(ISERROR(VLOOKUP(CONCATENATE(INDIRECT(ADDRESS(2,COLUMN()-2)),"O1",A32),DATA!D2:L872,8,FALSE)),0,VLOOKUP(CONCATENATE(INDIRECT(ADDRESS(2,COLUMN()-2)),"O1",A32),DATA!D2:L872,8,FALSE))</f>
        <v>0</v>
      </c>
      <c r="DC32" s="11">
        <f>IF(ISERROR(VLOOKUP(CONCATENATE(INDIRECT(ADDRESS(2,COLUMN())),"O1",A32),DATA!D2:L872,6,FALSE)),0,VLOOKUP(CONCATENATE(INDIRECT(ADDRESS(2,COLUMN())),"O1",A32),DATA!D2:L872,6,FALSE))</f>
        <v>0</v>
      </c>
      <c r="DD32" s="11">
        <f>IF(ISERROR(VLOOKUP(CONCATENATE(INDIRECT(ADDRESS(2,COLUMN()-1)),"O1",A32),DATA!D2:L872,7,FALSE)),0,VLOOKUP(CONCATENATE(INDIRECT(ADDRESS(2,COLUMN()-1)),"O1",A32),DATA!D2:L872,7,FALSE))</f>
        <v>0</v>
      </c>
      <c r="DE32" s="11">
        <f>IF(ISERROR(VLOOKUP(CONCATENATE(INDIRECT(ADDRESS(2,COLUMN()-2)),"O1",A32),DATA!D2:L872,8,FALSE)),0,VLOOKUP(CONCATENATE(INDIRECT(ADDRESS(2,COLUMN()-2)),"O1",A32),DATA!D2:L872,8,FALSE))</f>
        <v>0</v>
      </c>
      <c r="DF32" s="11">
        <f>IF(ISERROR(VLOOKUP(CONCATENATE(INDIRECT(ADDRESS(2,COLUMN())),"O1",A32),DATA!D2:L872,6,FALSE)),0,VLOOKUP(CONCATENATE(INDIRECT(ADDRESS(2,COLUMN())),"O1",A32),DATA!D2:L872,6,FALSE))</f>
        <v>0</v>
      </c>
      <c r="DG32" s="11">
        <f>IF(ISERROR(VLOOKUP(CONCATENATE(INDIRECT(ADDRESS(2,COLUMN()-1)),"O1",A32),DATA!D2:L872,7,FALSE)),0,VLOOKUP(CONCATENATE(INDIRECT(ADDRESS(2,COLUMN()-1)),"O1",A32),DATA!D2:L872,7,FALSE))</f>
        <v>0</v>
      </c>
      <c r="DH32" s="11">
        <f>IF(ISERROR(VLOOKUP(CONCATENATE(INDIRECT(ADDRESS(2,COLUMN()-2)),"O1",A32),DATA!D2:L872,8,FALSE)),0,VLOOKUP(CONCATENATE(INDIRECT(ADDRESS(2,COLUMN()-2)),"O1",A32),DATA!D2:L872,8,FALSE))</f>
        <v>0</v>
      </c>
      <c r="DI32" s="11">
        <f>IF(ISERROR(VLOOKUP(CONCATENATE(INDIRECT(ADDRESS(2,COLUMN())),"O1",A32),DATA!D2:L872,6,FALSE)),0,VLOOKUP(CONCATENATE(INDIRECT(ADDRESS(2,COLUMN())),"O1",A32),DATA!D2:L872,6,FALSE))</f>
        <v>0</v>
      </c>
      <c r="DJ32" s="11">
        <f>IF(ISERROR(VLOOKUP(CONCATENATE(INDIRECT(ADDRESS(2,COLUMN()-1)),"O1",A32),DATA!D2:L872,7,FALSE)),0,VLOOKUP(CONCATENATE(INDIRECT(ADDRESS(2,COLUMN()-1)),"O1",A32),DATA!D2:L872,7,FALSE))</f>
        <v>0</v>
      </c>
      <c r="DK32" s="11">
        <f>IF(ISERROR(VLOOKUP(CONCATENATE(INDIRECT(ADDRESS(2,COLUMN()-2)),"O1",A32),DATA!D2:L872,8,FALSE)),0,VLOOKUP(CONCATENATE(INDIRECT(ADDRESS(2,COLUMN()-2)),"O1",A32),DATA!D2:L872,8,FALSE))</f>
        <v>0</v>
      </c>
      <c r="DL32" s="11">
        <f>IF(ISERROR(VLOOKUP(CONCATENATE(INDIRECT(ADDRESS(2,COLUMN())),"O1",A32),DATA!D2:L872,6,FALSE)),0,VLOOKUP(CONCATENATE(INDIRECT(ADDRESS(2,COLUMN())),"O1",A32),DATA!D2:L872,6,FALSE))</f>
        <v>0</v>
      </c>
      <c r="DM32" s="11">
        <f>IF(ISERROR(VLOOKUP(CONCATENATE(INDIRECT(ADDRESS(2,COLUMN()-1)),"O1",A32),DATA!D2:L872,7,FALSE)),0,VLOOKUP(CONCATENATE(INDIRECT(ADDRESS(2,COLUMN()-1)),"O1",A32),DATA!D2:L872,7,FALSE))</f>
        <v>0</v>
      </c>
      <c r="DN32" s="11">
        <f>IF(ISERROR(VLOOKUP(CONCATENATE(INDIRECT(ADDRESS(2,COLUMN()-2)),"O1",A32),DATA!D2:L872,8,FALSE)),0,VLOOKUP(CONCATENATE(INDIRECT(ADDRESS(2,COLUMN()-2)),"O1",A32),DATA!D2:L872,8,FALSE))</f>
        <v>0</v>
      </c>
      <c r="DO32" s="11">
        <f>IF(ISERROR(VLOOKUP(CONCATENATE(INDIRECT(ADDRESS(2,COLUMN())),"O1",A32),DATA!D2:L872,6,FALSE)),0,VLOOKUP(CONCATENATE(INDIRECT(ADDRESS(2,COLUMN())),"O1",A32),DATA!D2:L872,6,FALSE))</f>
        <v>0</v>
      </c>
      <c r="DP32" s="11">
        <f>IF(ISERROR(VLOOKUP(CONCATENATE(INDIRECT(ADDRESS(2,COLUMN()-1)),"O1",A32),DATA!D2:L872,7,FALSE)),0,VLOOKUP(CONCATENATE(INDIRECT(ADDRESS(2,COLUMN()-1)),"O1",A32),DATA!D2:L872,7,FALSE))</f>
        <v>0</v>
      </c>
      <c r="DQ32" s="11">
        <f>IF(ISERROR(VLOOKUP(CONCATENATE(INDIRECT(ADDRESS(2,COLUMN()-2)),"O1",A32),DATA!D2:L872,8,FALSE)),0,VLOOKUP(CONCATENATE(INDIRECT(ADDRESS(2,COLUMN()-2)),"O1",A32),DATA!D2:L872,8,FALSE))</f>
        <v>0</v>
      </c>
      <c r="DR32" s="11">
        <f>IF(ISERROR(VLOOKUP(CONCATENATE(INDIRECT(ADDRESS(2,COLUMN())),"O1",A32),DATA!D2:L872,6,FALSE)),0,VLOOKUP(CONCATENATE(INDIRECT(ADDRESS(2,COLUMN())),"O1",A32),DATA!D2:L872,6,FALSE))</f>
        <v>0</v>
      </c>
      <c r="DS32" s="11">
        <f>IF(ISERROR(VLOOKUP(CONCATENATE(INDIRECT(ADDRESS(2,COLUMN()-1)),"O1",A32),DATA!D2:L872,7,FALSE)),0,VLOOKUP(CONCATENATE(INDIRECT(ADDRESS(2,COLUMN()-1)),"O1",A32),DATA!D2:L872,7,FALSE))</f>
        <v>0</v>
      </c>
      <c r="DT32" s="11">
        <f>IF(ISERROR(VLOOKUP(CONCATENATE(INDIRECT(ADDRESS(2,COLUMN()-2)),"O1",A32),DATA!D2:L872,8,FALSE)),0,VLOOKUP(CONCATENATE(INDIRECT(ADDRESS(2,COLUMN()-2)),"O1",A32),DATA!D2:L872,8,FALSE))</f>
        <v>0</v>
      </c>
      <c r="DU32" s="11">
        <f>IF(ISERROR(VLOOKUP(CONCATENATE(INDIRECT(ADDRESS(2,COLUMN())),"O1",A32),DATA!D2:L872,6,FALSE)),0,VLOOKUP(CONCATENATE(INDIRECT(ADDRESS(2,COLUMN())),"O1",A32),DATA!D2:L872,6,FALSE))</f>
        <v>0</v>
      </c>
      <c r="DV32" s="11">
        <f>IF(ISERROR(VLOOKUP(CONCATENATE(INDIRECT(ADDRESS(2,COLUMN()-1)),"O1",A32),DATA!D2:L872,7,FALSE)),0,VLOOKUP(CONCATENATE(INDIRECT(ADDRESS(2,COLUMN()-1)),"O1",A32),DATA!D2:L872,7,FALSE))</f>
        <v>0</v>
      </c>
      <c r="DW32" s="11">
        <f>IF(ISERROR(VLOOKUP(CONCATENATE(INDIRECT(ADDRESS(2,COLUMN()-2)),"O1",A32),DATA!D2:L872,8,FALSE)),0,VLOOKUP(CONCATENATE(INDIRECT(ADDRESS(2,COLUMN()-2)),"O1",A32),DATA!D2:L872,8,FALSE))</f>
        <v>0</v>
      </c>
      <c r="DX32" s="62">
        <f>SUM(B32:INDIRECT(ADDRESS(32,127)))</f>
        <v>13</v>
      </c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  <c r="IW32" s="24"/>
      <c r="IX32" s="24"/>
      <c r="IY32" s="24"/>
      <c r="IZ32" s="24"/>
      <c r="JA32" s="24"/>
      <c r="JB32" s="24"/>
      <c r="JC32" s="24"/>
      <c r="JD32" s="24"/>
      <c r="JE32" s="24"/>
      <c r="JF32" s="24"/>
      <c r="JG32" s="24"/>
      <c r="JH32" s="24"/>
      <c r="JI32" s="24"/>
      <c r="JJ32" s="24"/>
      <c r="JK32" s="24"/>
      <c r="JL32" s="24"/>
      <c r="JM32" s="24"/>
      <c r="JN32" s="24"/>
      <c r="JO32" s="24"/>
      <c r="JP32" s="24"/>
      <c r="JQ32" s="24"/>
      <c r="JR32" s="24"/>
      <c r="JS32" s="24"/>
      <c r="JT32" s="24"/>
      <c r="JU32" s="24"/>
      <c r="JV32" s="24"/>
      <c r="JW32" s="24"/>
      <c r="JX32" s="24"/>
      <c r="JY32" s="24"/>
      <c r="JZ32" s="24"/>
      <c r="KA32" s="24"/>
      <c r="KB32" s="24"/>
      <c r="KC32" s="24"/>
      <c r="KD32" s="24"/>
      <c r="KE32" s="24"/>
      <c r="KF32" s="24"/>
      <c r="KG32" s="24"/>
      <c r="KH32" s="24"/>
      <c r="KI32" s="24"/>
      <c r="KJ32" s="24"/>
      <c r="KK32" s="24"/>
      <c r="KL32" s="24"/>
      <c r="KM32" s="24"/>
      <c r="KN32" s="24"/>
      <c r="KO32" s="24"/>
      <c r="KP32" s="24"/>
      <c r="KQ32" s="24"/>
      <c r="KR32" s="24"/>
      <c r="KS32" s="24"/>
      <c r="KT32" s="24"/>
      <c r="KU32" s="24"/>
      <c r="KV32" s="24"/>
      <c r="KW32" s="24"/>
      <c r="KX32" s="24"/>
      <c r="KY32" s="24"/>
      <c r="KZ32" s="24"/>
    </row>
    <row r="33" ht="15.75">
      <c r="A33" s="95" t="s">
        <v>94</v>
      </c>
      <c r="B33" s="11">
        <f>IF(ISERROR(VLOOKUP(CONCATENATE(INDIRECT(ADDRESS(2,COLUMN())),"O1",A33),DATA!D2:L872,6,FALSE)),0,VLOOKUP(CONCATENATE(INDIRECT(ADDRESS(2,COLUMN())),"O1",A33),DATA!D2:L872,6,FALSE))</f>
        <v>0</v>
      </c>
      <c r="C33" s="11">
        <f>IF(ISERROR(VLOOKUP(CONCATENATE(INDIRECT(ADDRESS(2,COLUMN()-1)),"O1",A33),DATA!D2:L872,7,FALSE)),0,VLOOKUP(CONCATENATE(INDIRECT(ADDRESS(2,COLUMN()-1)),"O1",A33),DATA!D2:L872,7,FALSE))</f>
        <v>0</v>
      </c>
      <c r="D33" s="11">
        <f>IF(ISERROR(VLOOKUP(CONCATENATE(INDIRECT(ADDRESS(2,COLUMN()-2)),"O1",A33),DATA!D2:L872,8,FALSE)),0,VLOOKUP(CONCATENATE(INDIRECT(ADDRESS(2,COLUMN()-2)),"O1",A33),DATA!D2:L872,8,FALSE))</f>
        <v>0</v>
      </c>
      <c r="E33" s="11">
        <f>IF(ISERROR(VLOOKUP(CONCATENATE(INDIRECT(ADDRESS(2,COLUMN())),"O1",A33),DATA!D2:L872,6,FALSE)),0,VLOOKUP(CONCATENATE(INDIRECT(ADDRESS(2,COLUMN())),"O1",A33),DATA!D2:L872,6,FALSE))</f>
        <v>0</v>
      </c>
      <c r="F33" s="11">
        <f>IF(ISERROR(VLOOKUP(CONCATENATE(INDIRECT(ADDRESS(2,COLUMN()-1)),"O1",A33),DATA!D2:L872,7,FALSE)),0,VLOOKUP(CONCATENATE(INDIRECT(ADDRESS(2,COLUMN()-1)),"O1",A33),DATA!D2:L872,7,FALSE))</f>
        <v>0</v>
      </c>
      <c r="G33" s="11">
        <f>IF(ISERROR(VLOOKUP(CONCATENATE(INDIRECT(ADDRESS(2,COLUMN()-2)),"O1",A33),DATA!D2:L872,8,FALSE)),0,VLOOKUP(CONCATENATE(INDIRECT(ADDRESS(2,COLUMN()-2)),"O1",A33),DATA!D2:L872,8,FALSE))</f>
        <v>0</v>
      </c>
      <c r="H33" s="11">
        <f>IF(ISERROR(VLOOKUP(CONCATENATE(INDIRECT(ADDRESS(2,COLUMN())),"O1",A33),DATA!D2:L872,6,FALSE)),0,VLOOKUP(CONCATENATE(INDIRECT(ADDRESS(2,COLUMN())),"O1",A33),DATA!D2:L872,6,FALSE))</f>
        <v>0</v>
      </c>
      <c r="I33" s="11">
        <f>IF(ISERROR(VLOOKUP(CONCATENATE(INDIRECT(ADDRESS(2,COLUMN()-1)),"O1",A33),DATA!D2:L872,7,FALSE)),0,VLOOKUP(CONCATENATE(INDIRECT(ADDRESS(2,COLUMN()-1)),"O1",A33),DATA!D2:L872,7,FALSE))</f>
        <v>0</v>
      </c>
      <c r="J33" s="11">
        <f>IF(ISERROR(VLOOKUP(CONCATENATE(INDIRECT(ADDRESS(2,COLUMN()-2)),"O1",A33),DATA!D2:L872,8,FALSE)),0,VLOOKUP(CONCATENATE(INDIRECT(ADDRESS(2,COLUMN()-2)),"O1",A33),DATA!D2:L872,8,FALSE))</f>
        <v>0</v>
      </c>
      <c r="K33" s="11">
        <f>IF(ISERROR(VLOOKUP(CONCATENATE(INDIRECT(ADDRESS(2,COLUMN())),"O1",A33),DATA!D2:L872,6,FALSE)),0,VLOOKUP(CONCATENATE(INDIRECT(ADDRESS(2,COLUMN())),"O1",A33),DATA!D2:L872,6,FALSE))</f>
        <v>0</v>
      </c>
      <c r="L33" s="11">
        <f>IF(ISERROR(VLOOKUP(CONCATENATE(INDIRECT(ADDRESS(2,COLUMN()-1)),"O1",A33),DATA!D2:L872,7,FALSE)),0,VLOOKUP(CONCATENATE(INDIRECT(ADDRESS(2,COLUMN()-1)),"O1",A33),DATA!D2:L872,7,FALSE))</f>
        <v>0</v>
      </c>
      <c r="M33" s="11">
        <f>IF(ISERROR(VLOOKUP(CONCATENATE(INDIRECT(ADDRESS(2,COLUMN()-2)),"O1",A33),DATA!D2:L872,8,FALSE)),0,VLOOKUP(CONCATENATE(INDIRECT(ADDRESS(2,COLUMN()-2)),"O1",A33),DATA!D2:L872,8,FALSE))</f>
        <v>0</v>
      </c>
      <c r="N33" s="11">
        <f>IF(ISERROR(VLOOKUP(CONCATENATE(INDIRECT(ADDRESS(2,COLUMN())),"O1",A33),DATA!D2:L872,6,FALSE)),0,VLOOKUP(CONCATENATE(INDIRECT(ADDRESS(2,COLUMN())),"O1",A33),DATA!D2:L872,6,FALSE))</f>
        <v>0</v>
      </c>
      <c r="O33" s="11">
        <f>IF(ISERROR(VLOOKUP(CONCATENATE(INDIRECT(ADDRESS(2,COLUMN()-1)),"O1",A33),DATA!D2:L872,7,FALSE)),0,VLOOKUP(CONCATENATE(INDIRECT(ADDRESS(2,COLUMN()-1)),"O1",A33),DATA!D2:L872,7,FALSE))</f>
        <v>0</v>
      </c>
      <c r="P33" s="11">
        <f>IF(ISERROR(VLOOKUP(CONCATENATE(INDIRECT(ADDRESS(2,COLUMN()-2)),"O1",A33),DATA!D2:L872,8,FALSE)),0,VLOOKUP(CONCATENATE(INDIRECT(ADDRESS(2,COLUMN()-2)),"O1",A33),DATA!D2:L872,8,FALSE))</f>
        <v>0</v>
      </c>
      <c r="Q33" s="11">
        <f>IF(ISERROR(VLOOKUP(CONCATENATE(INDIRECT(ADDRESS(2,COLUMN())),"O1",A33),DATA!D2:L872,6,FALSE)),0,VLOOKUP(CONCATENATE(INDIRECT(ADDRESS(2,COLUMN())),"O1",A33),DATA!D2:L872,6,FALSE))</f>
        <v>0</v>
      </c>
      <c r="R33" s="11">
        <f>IF(ISERROR(VLOOKUP(CONCATENATE(INDIRECT(ADDRESS(2,COLUMN()-1)),"O1",A33),DATA!D2:L872,7,FALSE)),0,VLOOKUP(CONCATENATE(INDIRECT(ADDRESS(2,COLUMN()-1)),"O1",A33),DATA!D2:L872,7,FALSE))</f>
        <v>0</v>
      </c>
      <c r="S33" s="11">
        <f>IF(ISERROR(VLOOKUP(CONCATENATE(INDIRECT(ADDRESS(2,COLUMN()-2)),"O1",A33),DATA!D2:L872,8,FALSE)),0,VLOOKUP(CONCATENATE(INDIRECT(ADDRESS(2,COLUMN()-2)),"O1",A33),DATA!D2:L872,8,FALSE))</f>
        <v>0</v>
      </c>
      <c r="T33" s="11">
        <f>IF(ISERROR(VLOOKUP(CONCATENATE(INDIRECT(ADDRESS(2,COLUMN())),"O1",A33),DATA!D2:L872,6,FALSE)),0,VLOOKUP(CONCATENATE(INDIRECT(ADDRESS(2,COLUMN())),"O1",A33),DATA!D2:L872,6,FALSE))</f>
        <v>0</v>
      </c>
      <c r="U33" s="11">
        <f>IF(ISERROR(VLOOKUP(CONCATENATE(INDIRECT(ADDRESS(2,COLUMN()-1)),"O1",A33),DATA!D2:L872,7,FALSE)),0,VLOOKUP(CONCATENATE(INDIRECT(ADDRESS(2,COLUMN()-1)),"O1",A33),DATA!D2:L872,7,FALSE))</f>
        <v>0</v>
      </c>
      <c r="V33" s="11">
        <f>IF(ISERROR(VLOOKUP(CONCATENATE(INDIRECT(ADDRESS(2,COLUMN()-2)),"O1",A33),DATA!D2:L872,8,FALSE)),0,VLOOKUP(CONCATENATE(INDIRECT(ADDRESS(2,COLUMN()-2)),"O1",A33),DATA!D2:L872,8,FALSE))</f>
        <v>0</v>
      </c>
      <c r="W33" s="11">
        <f>IF(ISERROR(VLOOKUP(CONCATENATE(INDIRECT(ADDRESS(2,COLUMN())),"O1",A33),DATA!D2:L872,6,FALSE)),0,VLOOKUP(CONCATENATE(INDIRECT(ADDRESS(2,COLUMN())),"O1",A33),DATA!D2:L872,6,FALSE))</f>
        <v>0</v>
      </c>
      <c r="X33" s="11">
        <f>IF(ISERROR(VLOOKUP(CONCATENATE(INDIRECT(ADDRESS(2,COLUMN()-1)),"O1",A33),DATA!D2:L872,7,FALSE)),0,VLOOKUP(CONCATENATE(INDIRECT(ADDRESS(2,COLUMN()-1)),"O1",A33),DATA!D2:L872,7,FALSE))</f>
        <v>0</v>
      </c>
      <c r="Y33" s="11">
        <f>IF(ISERROR(VLOOKUP(CONCATENATE(INDIRECT(ADDRESS(2,COLUMN()-2)),"O1",A33),DATA!D2:L872,8,FALSE)),0,VLOOKUP(CONCATENATE(INDIRECT(ADDRESS(2,COLUMN()-2)),"O1",A33),DATA!D2:L872,8,FALSE))</f>
        <v>0</v>
      </c>
      <c r="Z33" s="11">
        <f>IF(ISERROR(VLOOKUP(CONCATENATE(INDIRECT(ADDRESS(2,COLUMN())),"O1",A33),DATA!D2:L872,6,FALSE)),0,VLOOKUP(CONCATENATE(INDIRECT(ADDRESS(2,COLUMN())),"O1",A33),DATA!D2:L872,6,FALSE))</f>
        <v>1</v>
      </c>
      <c r="AA33" s="11">
        <f>IF(ISERROR(VLOOKUP(CONCATENATE(INDIRECT(ADDRESS(2,COLUMN()-1)),"O1",A33),DATA!D2:L872,7,FALSE)),0,VLOOKUP(CONCATENATE(INDIRECT(ADDRESS(2,COLUMN()-1)),"O1",A33),DATA!D2:L872,7,FALSE))</f>
        <v>0</v>
      </c>
      <c r="AB33" s="11">
        <f>IF(ISERROR(VLOOKUP(CONCATENATE(INDIRECT(ADDRESS(2,COLUMN()-2)),"O1",A33),DATA!D2:L872,8,FALSE)),0,VLOOKUP(CONCATENATE(INDIRECT(ADDRESS(2,COLUMN()-2)),"O1",A33),DATA!D2:L872,8,FALSE))</f>
        <v>0</v>
      </c>
      <c r="AC33" s="11">
        <f>IF(ISERROR(VLOOKUP(CONCATENATE(INDIRECT(ADDRESS(2,COLUMN())),"O1",A33),DATA!D2:L872,6,FALSE)),0,VLOOKUP(CONCATENATE(INDIRECT(ADDRESS(2,COLUMN())),"O1",A33),DATA!D2:L872,6,FALSE))</f>
        <v>0</v>
      </c>
      <c r="AD33" s="11">
        <f>IF(ISERROR(VLOOKUP(CONCATENATE(INDIRECT(ADDRESS(2,COLUMN()-1)),"O1",A33),DATA!D2:L872,7,FALSE)),0,VLOOKUP(CONCATENATE(INDIRECT(ADDRESS(2,COLUMN()-1)),"O1",A33),DATA!D2:L872,7,FALSE))</f>
        <v>0</v>
      </c>
      <c r="AE33" s="11">
        <f>IF(ISERROR(VLOOKUP(CONCATENATE(INDIRECT(ADDRESS(2,COLUMN()-2)),"O1",A33),DATA!D2:L872,8,FALSE)),0,VLOOKUP(CONCATENATE(INDIRECT(ADDRESS(2,COLUMN()-2)),"O1",A33),DATA!D2:L872,8,FALSE))</f>
        <v>0</v>
      </c>
      <c r="AF33" s="11">
        <f>IF(ISERROR(VLOOKUP(CONCATENATE(INDIRECT(ADDRESS(2,COLUMN())),"O1",A33),DATA!D2:L872,6,FALSE)),0,VLOOKUP(CONCATENATE(INDIRECT(ADDRESS(2,COLUMN())),"O1",A33),DATA!D2:L872,6,FALSE))</f>
        <v>0</v>
      </c>
      <c r="AG33" s="11">
        <f>IF(ISERROR(VLOOKUP(CONCATENATE(INDIRECT(ADDRESS(2,COLUMN()-1)),"O1",A33),DATA!D2:L872,7,FALSE)),0,VLOOKUP(CONCATENATE(INDIRECT(ADDRESS(2,COLUMN()-1)),"O1",A33),DATA!D2:L872,7,FALSE))</f>
        <v>0</v>
      </c>
      <c r="AH33" s="11">
        <f>IF(ISERROR(VLOOKUP(CONCATENATE(INDIRECT(ADDRESS(2,COLUMN()-2)),"O1",A33),DATA!D2:L872,8,FALSE)),0,VLOOKUP(CONCATENATE(INDIRECT(ADDRESS(2,COLUMN()-2)),"O1",A33),DATA!D2:L872,8,FALSE))</f>
        <v>0</v>
      </c>
      <c r="AI33" s="11">
        <f>IF(ISERROR(VLOOKUP(CONCATENATE(INDIRECT(ADDRESS(2,COLUMN())),"O1",A33),DATA!D2:L872,6,FALSE)),0,VLOOKUP(CONCATENATE(INDIRECT(ADDRESS(2,COLUMN())),"O1",A33),DATA!D2:L872,6,FALSE))</f>
        <v>0</v>
      </c>
      <c r="AJ33" s="11">
        <f>IF(ISERROR(VLOOKUP(CONCATENATE(INDIRECT(ADDRESS(2,COLUMN()-1)),"O1",A33),DATA!D2:L872,7,FALSE)),0,VLOOKUP(CONCATENATE(INDIRECT(ADDRESS(2,COLUMN()-1)),"O1",A33),DATA!D2:L872,7,FALSE))</f>
        <v>0</v>
      </c>
      <c r="AK33" s="11">
        <f>IF(ISERROR(VLOOKUP(CONCATENATE(INDIRECT(ADDRESS(2,COLUMN()-2)),"O1",A33),DATA!D2:L872,8,FALSE)),0,VLOOKUP(CONCATENATE(INDIRECT(ADDRESS(2,COLUMN()-2)),"O1",A33),DATA!D2:L872,8,FALSE))</f>
        <v>0</v>
      </c>
      <c r="AL33" s="11">
        <f>IF(ISERROR(VLOOKUP(CONCATENATE(INDIRECT(ADDRESS(2,COLUMN())),"O1",A33),DATA!D2:L872,6,FALSE)),0,VLOOKUP(CONCATENATE(INDIRECT(ADDRESS(2,COLUMN())),"O1",A33),DATA!D2:L872,6,FALSE))</f>
        <v>0</v>
      </c>
      <c r="AM33" s="11">
        <f>IF(ISERROR(VLOOKUP(CONCATENATE(INDIRECT(ADDRESS(2,COLUMN()-1)),"O1",A33),DATA!D2:L872,7,FALSE)),0,VLOOKUP(CONCATENATE(INDIRECT(ADDRESS(2,COLUMN()-1)),"O1",A33),DATA!D2:L872,7,FALSE))</f>
        <v>0</v>
      </c>
      <c r="AN33" s="11">
        <f>IF(ISERROR(VLOOKUP(CONCATENATE(INDIRECT(ADDRESS(2,COLUMN()-2)),"O1",A33),DATA!D2:L872,8,FALSE)),0,VLOOKUP(CONCATENATE(INDIRECT(ADDRESS(2,COLUMN()-2)),"O1",A33),DATA!D2:L872,8,FALSE))</f>
        <v>0</v>
      </c>
      <c r="AO33" s="11">
        <f>IF(ISERROR(VLOOKUP(CONCATENATE(INDIRECT(ADDRESS(2,COLUMN())),"O1",A33),DATA!D2:L872,6,FALSE)),0,VLOOKUP(CONCATENATE(INDIRECT(ADDRESS(2,COLUMN())),"O1",A33),DATA!D2:L872,6,FALSE))</f>
        <v>0</v>
      </c>
      <c r="AP33" s="11">
        <f>IF(ISERROR(VLOOKUP(CONCATENATE(INDIRECT(ADDRESS(2,COLUMN()-1)),"O1",A33),DATA!D2:L872,7,FALSE)),0,VLOOKUP(CONCATENATE(INDIRECT(ADDRESS(2,COLUMN()-1)),"O1",A33),DATA!D2:L872,7,FALSE))</f>
        <v>0</v>
      </c>
      <c r="AQ33" s="11">
        <f>IF(ISERROR(VLOOKUP(CONCATENATE(INDIRECT(ADDRESS(2,COLUMN()-2)),"O1",A33),DATA!D2:L872,8,FALSE)),0,VLOOKUP(CONCATENATE(INDIRECT(ADDRESS(2,COLUMN()-2)),"O1",A33),DATA!D2:L872,8,FALSE))</f>
        <v>0</v>
      </c>
      <c r="AR33" s="11">
        <f>IF(ISERROR(VLOOKUP(CONCATENATE(INDIRECT(ADDRESS(2,COLUMN())),"O1",A33),DATA!D2:L872,6,FALSE)),0,VLOOKUP(CONCATENATE(INDIRECT(ADDRESS(2,COLUMN())),"O1",A33),DATA!D2:L872,6,FALSE))</f>
        <v>0</v>
      </c>
      <c r="AS33" s="11">
        <f>IF(ISERROR(VLOOKUP(CONCATENATE(INDIRECT(ADDRESS(2,COLUMN()-1)),"O1",A33),DATA!D2:L872,7,FALSE)),0,VLOOKUP(CONCATENATE(INDIRECT(ADDRESS(2,COLUMN()-1)),"O1",A33),DATA!D2:L872,7,FALSE))</f>
        <v>0</v>
      </c>
      <c r="AT33" s="11">
        <f>IF(ISERROR(VLOOKUP(CONCATENATE(INDIRECT(ADDRESS(2,COLUMN()-2)),"O1",A33),DATA!D2:L872,8,FALSE)),0,VLOOKUP(CONCATENATE(INDIRECT(ADDRESS(2,COLUMN()-2)),"O1",A33),DATA!D2:L872,8,FALSE))</f>
        <v>0</v>
      </c>
      <c r="AU33" s="11">
        <f>IF(ISERROR(VLOOKUP(CONCATENATE(INDIRECT(ADDRESS(2,COLUMN())),"O1",A33),DATA!D2:L872,6,FALSE)),0,VLOOKUP(CONCATENATE(INDIRECT(ADDRESS(2,COLUMN())),"O1",A33),DATA!D2:L872,6,FALSE))</f>
        <v>0</v>
      </c>
      <c r="AV33" s="11">
        <f>IF(ISERROR(VLOOKUP(CONCATENATE(INDIRECT(ADDRESS(2,COLUMN()-1)),"O1",A33),DATA!D2:L872,7,FALSE)),0,VLOOKUP(CONCATENATE(INDIRECT(ADDRESS(2,COLUMN()-1)),"O1",A33),DATA!D2:L872,7,FALSE))</f>
        <v>0</v>
      </c>
      <c r="AW33" s="11">
        <f>IF(ISERROR(VLOOKUP(CONCATENATE(INDIRECT(ADDRESS(2,COLUMN()-2)),"O1",A33),DATA!D2:L872,8,FALSE)),0,VLOOKUP(CONCATENATE(INDIRECT(ADDRESS(2,COLUMN()-2)),"O1",A33),DATA!D2:L872,8,FALSE))</f>
        <v>0</v>
      </c>
      <c r="AX33" s="11">
        <f>IF(ISERROR(VLOOKUP(CONCATENATE(INDIRECT(ADDRESS(2,COLUMN())),"O1",A33),DATA!D2:L872,6,FALSE)),0,VLOOKUP(CONCATENATE(INDIRECT(ADDRESS(2,COLUMN())),"O1",A33),DATA!D2:L872,6,FALSE))</f>
        <v>0</v>
      </c>
      <c r="AY33" s="11">
        <f>IF(ISERROR(VLOOKUP(CONCATENATE(INDIRECT(ADDRESS(2,COLUMN()-1)),"O1",A33),DATA!D2:L872,7,FALSE)),0,VLOOKUP(CONCATENATE(INDIRECT(ADDRESS(2,COLUMN()-1)),"O1",A33),DATA!D2:L872,7,FALSE))</f>
        <v>0</v>
      </c>
      <c r="AZ33" s="11">
        <f>IF(ISERROR(VLOOKUP(CONCATENATE(INDIRECT(ADDRESS(2,COLUMN()-2)),"O1",A33),DATA!D2:L872,8,FALSE)),0,VLOOKUP(CONCATENATE(INDIRECT(ADDRESS(2,COLUMN()-2)),"O1",A33),DATA!D2:L872,8,FALSE))</f>
        <v>0</v>
      </c>
      <c r="BA33" s="11">
        <f>IF(ISERROR(VLOOKUP(CONCATENATE(INDIRECT(ADDRESS(2,COLUMN())),"O1",A33),DATA!D2:L872,6,FALSE)),0,VLOOKUP(CONCATENATE(INDIRECT(ADDRESS(2,COLUMN())),"O1",A33),DATA!D2:L872,6,FALSE))</f>
        <v>0</v>
      </c>
      <c r="BB33" s="11">
        <f>IF(ISERROR(VLOOKUP(CONCATENATE(INDIRECT(ADDRESS(2,COLUMN()-1)),"O1",A33),DATA!D2:L872,7,FALSE)),0,VLOOKUP(CONCATENATE(INDIRECT(ADDRESS(2,COLUMN()-1)),"O1",A33),DATA!D2:L872,7,FALSE))</f>
        <v>0</v>
      </c>
      <c r="BC33" s="11">
        <f>IF(ISERROR(VLOOKUP(CONCATENATE(INDIRECT(ADDRESS(2,COLUMN()-2)),"O1",A33),DATA!D2:L872,8,FALSE)),0,VLOOKUP(CONCATENATE(INDIRECT(ADDRESS(2,COLUMN()-2)),"O1",A33),DATA!D2:L872,8,FALSE))</f>
        <v>0</v>
      </c>
      <c r="BD33" s="11">
        <f>IF(ISERROR(VLOOKUP(CONCATENATE(INDIRECT(ADDRESS(2,COLUMN())),"O1",A33),DATA!D2:L872,6,FALSE)),0,VLOOKUP(CONCATENATE(INDIRECT(ADDRESS(2,COLUMN())),"O1",A33),DATA!D2:L872,6,FALSE))</f>
        <v>0</v>
      </c>
      <c r="BE33" s="11">
        <f>IF(ISERROR(VLOOKUP(CONCATENATE(INDIRECT(ADDRESS(2,COLUMN()-1)),"O1",A33),DATA!D2:L872,7,FALSE)),0,VLOOKUP(CONCATENATE(INDIRECT(ADDRESS(2,COLUMN()-1)),"O1",A33),DATA!D2:L872,7,FALSE))</f>
        <v>0</v>
      </c>
      <c r="BF33" s="11">
        <f>IF(ISERROR(VLOOKUP(CONCATENATE(INDIRECT(ADDRESS(2,COLUMN()-2)),"O1",A33),DATA!D2:L872,8,FALSE)),0,VLOOKUP(CONCATENATE(INDIRECT(ADDRESS(2,COLUMN()-2)),"O1",A33),DATA!D2:L872,8,FALSE))</f>
        <v>0</v>
      </c>
      <c r="BG33" s="11">
        <f>IF(ISERROR(VLOOKUP(CONCATENATE(INDIRECT(ADDRESS(2,COLUMN())),"O1",A33),DATA!D2:L872,6,FALSE)),0,VLOOKUP(CONCATENATE(INDIRECT(ADDRESS(2,COLUMN())),"O1",A33),DATA!D2:L872,6,FALSE))</f>
        <v>0</v>
      </c>
      <c r="BH33" s="11">
        <f>IF(ISERROR(VLOOKUP(CONCATENATE(INDIRECT(ADDRESS(2,COLUMN()-1)),"O1",A33),DATA!D2:L872,7,FALSE)),0,VLOOKUP(CONCATENATE(INDIRECT(ADDRESS(2,COLUMN()-1)),"O1",A33),DATA!D2:L872,7,FALSE))</f>
        <v>0</v>
      </c>
      <c r="BI33" s="11">
        <f>IF(ISERROR(VLOOKUP(CONCATENATE(INDIRECT(ADDRESS(2,COLUMN()-2)),"O1",A33),DATA!D2:L872,8,FALSE)),0,VLOOKUP(CONCATENATE(INDIRECT(ADDRESS(2,COLUMN()-2)),"O1",A33),DATA!D2:L872,8,FALSE))</f>
        <v>0</v>
      </c>
      <c r="BJ33" s="11">
        <f>IF(ISERROR(VLOOKUP(CONCATENATE(INDIRECT(ADDRESS(2,COLUMN())),"O1",A33),DATA!D2:L872,6,FALSE)),0,VLOOKUP(CONCATENATE(INDIRECT(ADDRESS(2,COLUMN())),"O1",A33),DATA!D2:L872,6,FALSE))</f>
        <v>0</v>
      </c>
      <c r="BK33" s="11">
        <f>IF(ISERROR(VLOOKUP(CONCATENATE(INDIRECT(ADDRESS(2,COLUMN()-1)),"O1",A33),DATA!D2:L872,7,FALSE)),0,VLOOKUP(CONCATENATE(INDIRECT(ADDRESS(2,COLUMN()-1)),"O1",A33),DATA!D2:L872,7,FALSE))</f>
        <v>0</v>
      </c>
      <c r="BL33" s="11">
        <f>IF(ISERROR(VLOOKUP(CONCATENATE(INDIRECT(ADDRESS(2,COLUMN()-2)),"O1",A33),DATA!D2:L872,8,FALSE)),0,VLOOKUP(CONCATENATE(INDIRECT(ADDRESS(2,COLUMN()-2)),"O1",A33),DATA!D2:L872,8,FALSE))</f>
        <v>0</v>
      </c>
      <c r="BM33" s="11">
        <f>IF(ISERROR(VLOOKUP(CONCATENATE(INDIRECT(ADDRESS(2,COLUMN())),"O1",A33),DATA!D2:L872,6,FALSE)),0,VLOOKUP(CONCATENATE(INDIRECT(ADDRESS(2,COLUMN())),"O1",A33),DATA!D2:L872,6,FALSE))</f>
        <v>0</v>
      </c>
      <c r="BN33" s="11">
        <f>IF(ISERROR(VLOOKUP(CONCATENATE(INDIRECT(ADDRESS(2,COLUMN()-1)),"O1",A33),DATA!D2:L872,7,FALSE)),0,VLOOKUP(CONCATENATE(INDIRECT(ADDRESS(2,COLUMN()-1)),"O1",A33),DATA!D2:L872,7,FALSE))</f>
        <v>0</v>
      </c>
      <c r="BO33" s="11">
        <f>IF(ISERROR(VLOOKUP(CONCATENATE(INDIRECT(ADDRESS(2,COLUMN()-2)),"O1",A33),DATA!D2:L872,8,FALSE)),0,VLOOKUP(CONCATENATE(INDIRECT(ADDRESS(2,COLUMN()-2)),"O1",A33),DATA!D2:L872,8,FALSE))</f>
        <v>0</v>
      </c>
      <c r="BP33" s="11">
        <f>IF(ISERROR(VLOOKUP(CONCATENATE(INDIRECT(ADDRESS(2,COLUMN())),"O1",A33),DATA!D2:L872,6,FALSE)),0,VLOOKUP(CONCATENATE(INDIRECT(ADDRESS(2,COLUMN())),"O1",A33),DATA!D2:L872,6,FALSE))</f>
        <v>0</v>
      </c>
      <c r="BQ33" s="11">
        <f>IF(ISERROR(VLOOKUP(CONCATENATE(INDIRECT(ADDRESS(2,COLUMN()-1)),"O1",A33),DATA!D2:L872,7,FALSE)),0,VLOOKUP(CONCATENATE(INDIRECT(ADDRESS(2,COLUMN()-1)),"O1",A33),DATA!D2:L872,7,FALSE))</f>
        <v>0</v>
      </c>
      <c r="BR33" s="11">
        <f>IF(ISERROR(VLOOKUP(CONCATENATE(INDIRECT(ADDRESS(2,COLUMN()-2)),"O1",A33),DATA!D2:L872,8,FALSE)),0,VLOOKUP(CONCATENATE(INDIRECT(ADDRESS(2,COLUMN()-2)),"O1",A33),DATA!D2:L872,8,FALSE))</f>
        <v>0</v>
      </c>
      <c r="BS33" s="11">
        <f>IF(ISERROR(VLOOKUP(CONCATENATE(INDIRECT(ADDRESS(2,COLUMN())),"O1",A33),DATA!D2:L872,6,FALSE)),0,VLOOKUP(CONCATENATE(INDIRECT(ADDRESS(2,COLUMN())),"O1",A33),DATA!D2:L872,6,FALSE))</f>
        <v>0</v>
      </c>
      <c r="BT33" s="11">
        <f>IF(ISERROR(VLOOKUP(CONCATENATE(INDIRECT(ADDRESS(2,COLUMN()-1)),"O1",A33),DATA!D2:L872,7,FALSE)),0,VLOOKUP(CONCATENATE(INDIRECT(ADDRESS(2,COLUMN()-1)),"O1",A33),DATA!D2:L872,7,FALSE))</f>
        <v>0</v>
      </c>
      <c r="BU33" s="11">
        <f>IF(ISERROR(VLOOKUP(CONCATENATE(INDIRECT(ADDRESS(2,COLUMN()-2)),"O1",A33),DATA!D2:L872,8,FALSE)),0,VLOOKUP(CONCATENATE(INDIRECT(ADDRESS(2,COLUMN()-2)),"O1",A33),DATA!D2:L872,8,FALSE))</f>
        <v>0</v>
      </c>
      <c r="BV33" s="11">
        <f>IF(ISERROR(VLOOKUP(CONCATENATE(INDIRECT(ADDRESS(2,COLUMN())),"O1",A33),DATA!D2:L872,6,FALSE)),0,VLOOKUP(CONCATENATE(INDIRECT(ADDRESS(2,COLUMN())),"O1",A33),DATA!D2:L872,6,FALSE))</f>
        <v>0</v>
      </c>
      <c r="BW33" s="11">
        <f>IF(ISERROR(VLOOKUP(CONCATENATE(INDIRECT(ADDRESS(2,COLUMN()-1)),"O1",A33),DATA!D2:L872,7,FALSE)),0,VLOOKUP(CONCATENATE(INDIRECT(ADDRESS(2,COLUMN()-1)),"O1",A33),DATA!D2:L872,7,FALSE))</f>
        <v>0</v>
      </c>
      <c r="BX33" s="11">
        <f>IF(ISERROR(VLOOKUP(CONCATENATE(INDIRECT(ADDRESS(2,COLUMN()-2)),"O1",A33),DATA!D2:L872,8,FALSE)),0,VLOOKUP(CONCATENATE(INDIRECT(ADDRESS(2,COLUMN()-2)),"O1",A33),DATA!D2:L872,8,FALSE))</f>
        <v>0</v>
      </c>
      <c r="BY33" s="11">
        <f>IF(ISERROR(VLOOKUP(CONCATENATE(INDIRECT(ADDRESS(2,COLUMN())),"O1",A33),DATA!D2:L872,6,FALSE)),0,VLOOKUP(CONCATENATE(INDIRECT(ADDRESS(2,COLUMN())),"O1",A33),DATA!D2:L872,6,FALSE))</f>
        <v>0</v>
      </c>
      <c r="BZ33" s="11">
        <f>IF(ISERROR(VLOOKUP(CONCATENATE(INDIRECT(ADDRESS(2,COLUMN()-1)),"O1",A33),DATA!D2:L872,7,FALSE)),0,VLOOKUP(CONCATENATE(INDIRECT(ADDRESS(2,COLUMN()-1)),"O1",A33),DATA!D2:L872,7,FALSE))</f>
        <v>0</v>
      </c>
      <c r="CA33" s="11">
        <f>IF(ISERROR(VLOOKUP(CONCATENATE(INDIRECT(ADDRESS(2,COLUMN()-2)),"O1",A33),DATA!D2:L872,8,FALSE)),0,VLOOKUP(CONCATENATE(INDIRECT(ADDRESS(2,COLUMN()-2)),"O1",A33),DATA!D2:L872,8,FALSE))</f>
        <v>0</v>
      </c>
      <c r="CB33" s="11">
        <f>IF(ISERROR(VLOOKUP(CONCATENATE(INDIRECT(ADDRESS(2,COLUMN())),"O1",A33),DATA!D2:L872,6,FALSE)),0,VLOOKUP(CONCATENATE(INDIRECT(ADDRESS(2,COLUMN())),"O1",A33),DATA!D2:L872,6,FALSE))</f>
        <v>0</v>
      </c>
      <c r="CC33" s="11">
        <f>IF(ISERROR(VLOOKUP(CONCATENATE(INDIRECT(ADDRESS(2,COLUMN()-1)),"O1",A33),DATA!D2:L872,7,FALSE)),0,VLOOKUP(CONCATENATE(INDIRECT(ADDRESS(2,COLUMN()-1)),"O1",A33),DATA!D2:L872,7,FALSE))</f>
        <v>0</v>
      </c>
      <c r="CD33" s="11">
        <f>IF(ISERROR(VLOOKUP(CONCATENATE(INDIRECT(ADDRESS(2,COLUMN()-2)),"O1",A33),DATA!D2:L872,8,FALSE)),0,VLOOKUP(CONCATENATE(INDIRECT(ADDRESS(2,COLUMN()-2)),"O1",A33),DATA!D2:L872,8,FALSE))</f>
        <v>0</v>
      </c>
      <c r="CE33" s="11">
        <f>IF(ISERROR(VLOOKUP(CONCATENATE(INDIRECT(ADDRESS(2,COLUMN())),"O1",A33),DATA!D2:L872,6,FALSE)),0,VLOOKUP(CONCATENATE(INDIRECT(ADDRESS(2,COLUMN())),"O1",A33),DATA!D2:L872,6,FALSE))</f>
        <v>0</v>
      </c>
      <c r="CF33" s="11">
        <f>IF(ISERROR(VLOOKUP(CONCATENATE(INDIRECT(ADDRESS(2,COLUMN()-1)),"O1",A33),DATA!D2:L872,7,FALSE)),0,VLOOKUP(CONCATENATE(INDIRECT(ADDRESS(2,COLUMN()-1)),"O1",A33),DATA!D2:L872,7,FALSE))</f>
        <v>0</v>
      </c>
      <c r="CG33" s="11">
        <f>IF(ISERROR(VLOOKUP(CONCATENATE(INDIRECT(ADDRESS(2,COLUMN()-2)),"O1",A33),DATA!D2:L872,8,FALSE)),0,VLOOKUP(CONCATENATE(INDIRECT(ADDRESS(2,COLUMN()-2)),"O1",A33),DATA!D2:L872,8,FALSE))</f>
        <v>0</v>
      </c>
      <c r="CH33" s="11">
        <f>IF(ISERROR(VLOOKUP(CONCATENATE(INDIRECT(ADDRESS(2,COLUMN())),"O1",A33),DATA!D2:L872,6,FALSE)),0,VLOOKUP(CONCATENATE(INDIRECT(ADDRESS(2,COLUMN())),"O1",A33),DATA!D2:L872,6,FALSE))</f>
        <v>0</v>
      </c>
      <c r="CI33" s="11">
        <f>IF(ISERROR(VLOOKUP(CONCATENATE(INDIRECT(ADDRESS(2,COLUMN()-1)),"O1",A33),DATA!D2:L872,7,FALSE)),0,VLOOKUP(CONCATENATE(INDIRECT(ADDRESS(2,COLUMN()-1)),"O1",A33),DATA!D2:L872,7,FALSE))</f>
        <v>0</v>
      </c>
      <c r="CJ33" s="11">
        <f>IF(ISERROR(VLOOKUP(CONCATENATE(INDIRECT(ADDRESS(2,COLUMN()-2)),"O1",A33),DATA!D2:L872,8,FALSE)),0,VLOOKUP(CONCATENATE(INDIRECT(ADDRESS(2,COLUMN()-2)),"O1",A33),DATA!D2:L872,8,FALSE))</f>
        <v>0</v>
      </c>
      <c r="CK33" s="11">
        <f>IF(ISERROR(VLOOKUP(CONCATENATE(INDIRECT(ADDRESS(2,COLUMN())),"O1",A33),DATA!D2:L872,6,FALSE)),0,VLOOKUP(CONCATENATE(INDIRECT(ADDRESS(2,COLUMN())),"O1",A33),DATA!D2:L872,6,FALSE))</f>
        <v>0</v>
      </c>
      <c r="CL33" s="11">
        <f>IF(ISERROR(VLOOKUP(CONCATENATE(INDIRECT(ADDRESS(2,COLUMN()-1)),"O1",A33),DATA!D2:L872,7,FALSE)),0,VLOOKUP(CONCATENATE(INDIRECT(ADDRESS(2,COLUMN()-1)),"O1",A33),DATA!D2:L872,7,FALSE))</f>
        <v>0</v>
      </c>
      <c r="CM33" s="11">
        <f>IF(ISERROR(VLOOKUP(CONCATENATE(INDIRECT(ADDRESS(2,COLUMN()-2)),"O1",A33),DATA!D2:L872,8,FALSE)),0,VLOOKUP(CONCATENATE(INDIRECT(ADDRESS(2,COLUMN()-2)),"O1",A33),DATA!D2:L872,8,FALSE))</f>
        <v>0</v>
      </c>
      <c r="CN33" s="11">
        <f>IF(ISERROR(VLOOKUP(CONCATENATE(INDIRECT(ADDRESS(2,COLUMN())),"O1",A33),DATA!D2:L872,6,FALSE)),0,VLOOKUP(CONCATENATE(INDIRECT(ADDRESS(2,COLUMN())),"O1",A33),DATA!D2:L872,6,FALSE))</f>
        <v>0</v>
      </c>
      <c r="CO33" s="11">
        <f>IF(ISERROR(VLOOKUP(CONCATENATE(INDIRECT(ADDRESS(2,COLUMN()-1)),"O1",A33),DATA!D2:L872,7,FALSE)),0,VLOOKUP(CONCATENATE(INDIRECT(ADDRESS(2,COLUMN()-1)),"O1",A33),DATA!D2:L872,7,FALSE))</f>
        <v>0</v>
      </c>
      <c r="CP33" s="11">
        <f>IF(ISERROR(VLOOKUP(CONCATENATE(INDIRECT(ADDRESS(2,COLUMN()-2)),"O1",A33),DATA!D2:L872,8,FALSE)),0,VLOOKUP(CONCATENATE(INDIRECT(ADDRESS(2,COLUMN()-2)),"O1",A33),DATA!D2:L872,8,FALSE))</f>
        <v>0</v>
      </c>
      <c r="CQ33" s="11">
        <f>IF(ISERROR(VLOOKUP(CONCATENATE(INDIRECT(ADDRESS(2,COLUMN())),"O1",A33),DATA!D2:L872,6,FALSE)),0,VLOOKUP(CONCATENATE(INDIRECT(ADDRESS(2,COLUMN())),"O1",A33),DATA!D2:L872,6,FALSE))</f>
        <v>0</v>
      </c>
      <c r="CR33" s="11">
        <f>IF(ISERROR(VLOOKUP(CONCATENATE(INDIRECT(ADDRESS(2,COLUMN()-1)),"O1",A33),DATA!D2:L872,7,FALSE)),0,VLOOKUP(CONCATENATE(INDIRECT(ADDRESS(2,COLUMN()-1)),"O1",A33),DATA!D2:L872,7,FALSE))</f>
        <v>0</v>
      </c>
      <c r="CS33" s="11">
        <f>IF(ISERROR(VLOOKUP(CONCATENATE(INDIRECT(ADDRESS(2,COLUMN()-2)),"O1",A33),DATA!D2:L872,8,FALSE)),0,VLOOKUP(CONCATENATE(INDIRECT(ADDRESS(2,COLUMN()-2)),"O1",A33),DATA!D2:L872,8,FALSE))</f>
        <v>0</v>
      </c>
      <c r="CT33" s="11">
        <f>IF(ISERROR(VLOOKUP(CONCATENATE(INDIRECT(ADDRESS(2,COLUMN())),"O1",A33),DATA!D2:L872,6,FALSE)),0,VLOOKUP(CONCATENATE(INDIRECT(ADDRESS(2,COLUMN())),"O1",A33),DATA!D2:L872,6,FALSE))</f>
        <v>0</v>
      </c>
      <c r="CU33" s="11">
        <f>IF(ISERROR(VLOOKUP(CONCATENATE(INDIRECT(ADDRESS(2,COLUMN()-1)),"O1",A33),DATA!D2:L872,7,FALSE)),0,VLOOKUP(CONCATENATE(INDIRECT(ADDRESS(2,COLUMN()-1)),"O1",A33),DATA!D2:L872,7,FALSE))</f>
        <v>0</v>
      </c>
      <c r="CV33" s="11">
        <f>IF(ISERROR(VLOOKUP(CONCATENATE(INDIRECT(ADDRESS(2,COLUMN()-2)),"O1",A33),DATA!D2:L872,8,FALSE)),0,VLOOKUP(CONCATENATE(INDIRECT(ADDRESS(2,COLUMN()-2)),"O1",A33),DATA!D2:L872,8,FALSE))</f>
        <v>0</v>
      </c>
      <c r="CW33" s="11">
        <f>IF(ISERROR(VLOOKUP(CONCATENATE(INDIRECT(ADDRESS(2,COLUMN())),"O1",A33),DATA!D2:L872,6,FALSE)),0,VLOOKUP(CONCATENATE(INDIRECT(ADDRESS(2,COLUMN())),"O1",A33),DATA!D2:L872,6,FALSE))</f>
        <v>0</v>
      </c>
      <c r="CX33" s="11">
        <f>IF(ISERROR(VLOOKUP(CONCATENATE(INDIRECT(ADDRESS(2,COLUMN()-1)),"O1",A33),DATA!D2:L872,7,FALSE)),0,VLOOKUP(CONCATENATE(INDIRECT(ADDRESS(2,COLUMN()-1)),"O1",A33),DATA!D2:L872,7,FALSE))</f>
        <v>0</v>
      </c>
      <c r="CY33" s="11">
        <f>IF(ISERROR(VLOOKUP(CONCATENATE(INDIRECT(ADDRESS(2,COLUMN()-2)),"O1",A33),DATA!D2:L872,8,FALSE)),0,VLOOKUP(CONCATENATE(INDIRECT(ADDRESS(2,COLUMN()-2)),"O1",A33),DATA!D2:L872,8,FALSE))</f>
        <v>0</v>
      </c>
      <c r="CZ33" s="11">
        <f>IF(ISERROR(VLOOKUP(CONCATENATE(INDIRECT(ADDRESS(2,COLUMN())),"O1",A33),DATA!D2:L872,6,FALSE)),0,VLOOKUP(CONCATENATE(INDIRECT(ADDRESS(2,COLUMN())),"O1",A33),DATA!D2:L872,6,FALSE))</f>
        <v>0</v>
      </c>
      <c r="DA33" s="11">
        <f>IF(ISERROR(VLOOKUP(CONCATENATE(INDIRECT(ADDRESS(2,COLUMN()-1)),"O1",A33),DATA!D2:L872,7,FALSE)),0,VLOOKUP(CONCATENATE(INDIRECT(ADDRESS(2,COLUMN()-1)),"O1",A33),DATA!D2:L872,7,FALSE))</f>
        <v>0</v>
      </c>
      <c r="DB33" s="11">
        <f>IF(ISERROR(VLOOKUP(CONCATENATE(INDIRECT(ADDRESS(2,COLUMN()-2)),"O1",A33),DATA!D2:L872,8,FALSE)),0,VLOOKUP(CONCATENATE(INDIRECT(ADDRESS(2,COLUMN()-2)),"O1",A33),DATA!D2:L872,8,FALSE))</f>
        <v>0</v>
      </c>
      <c r="DC33" s="11">
        <f>IF(ISERROR(VLOOKUP(CONCATENATE(INDIRECT(ADDRESS(2,COLUMN())),"O1",A33),DATA!D2:L872,6,FALSE)),0,VLOOKUP(CONCATENATE(INDIRECT(ADDRESS(2,COLUMN())),"O1",A33),DATA!D2:L872,6,FALSE))</f>
        <v>0</v>
      </c>
      <c r="DD33" s="11">
        <f>IF(ISERROR(VLOOKUP(CONCATENATE(INDIRECT(ADDRESS(2,COLUMN()-1)),"O1",A33),DATA!D2:L872,7,FALSE)),0,VLOOKUP(CONCATENATE(INDIRECT(ADDRESS(2,COLUMN()-1)),"O1",A33),DATA!D2:L872,7,FALSE))</f>
        <v>0</v>
      </c>
      <c r="DE33" s="11">
        <f>IF(ISERROR(VLOOKUP(CONCATENATE(INDIRECT(ADDRESS(2,COLUMN()-2)),"O1",A33),DATA!D2:L872,8,FALSE)),0,VLOOKUP(CONCATENATE(INDIRECT(ADDRESS(2,COLUMN()-2)),"O1",A33),DATA!D2:L872,8,FALSE))</f>
        <v>0</v>
      </c>
      <c r="DF33" s="11">
        <f>IF(ISERROR(VLOOKUP(CONCATENATE(INDIRECT(ADDRESS(2,COLUMN())),"O1",A33),DATA!D2:L872,6,FALSE)),0,VLOOKUP(CONCATENATE(INDIRECT(ADDRESS(2,COLUMN())),"O1",A33),DATA!D2:L872,6,FALSE))</f>
        <v>0</v>
      </c>
      <c r="DG33" s="11">
        <f>IF(ISERROR(VLOOKUP(CONCATENATE(INDIRECT(ADDRESS(2,COLUMN()-1)),"O1",A33),DATA!D2:L872,7,FALSE)),0,VLOOKUP(CONCATENATE(INDIRECT(ADDRESS(2,COLUMN()-1)),"O1",A33),DATA!D2:L872,7,FALSE))</f>
        <v>0</v>
      </c>
      <c r="DH33" s="11">
        <f>IF(ISERROR(VLOOKUP(CONCATENATE(INDIRECT(ADDRESS(2,COLUMN()-2)),"O1",A33),DATA!D2:L872,8,FALSE)),0,VLOOKUP(CONCATENATE(INDIRECT(ADDRESS(2,COLUMN()-2)),"O1",A33),DATA!D2:L872,8,FALSE))</f>
        <v>0</v>
      </c>
      <c r="DI33" s="11">
        <f>IF(ISERROR(VLOOKUP(CONCATENATE(INDIRECT(ADDRESS(2,COLUMN())),"O1",A33),DATA!D2:L872,6,FALSE)),0,VLOOKUP(CONCATENATE(INDIRECT(ADDRESS(2,COLUMN())),"O1",A33),DATA!D2:L872,6,FALSE))</f>
        <v>0</v>
      </c>
      <c r="DJ33" s="11">
        <f>IF(ISERROR(VLOOKUP(CONCATENATE(INDIRECT(ADDRESS(2,COLUMN()-1)),"O1",A33),DATA!D2:L872,7,FALSE)),0,VLOOKUP(CONCATENATE(INDIRECT(ADDRESS(2,COLUMN()-1)),"O1",A33),DATA!D2:L872,7,FALSE))</f>
        <v>0</v>
      </c>
      <c r="DK33" s="11">
        <f>IF(ISERROR(VLOOKUP(CONCATENATE(INDIRECT(ADDRESS(2,COLUMN()-2)),"O1",A33),DATA!D2:L872,8,FALSE)),0,VLOOKUP(CONCATENATE(INDIRECT(ADDRESS(2,COLUMN()-2)),"O1",A33),DATA!D2:L872,8,FALSE))</f>
        <v>0</v>
      </c>
      <c r="DL33" s="11">
        <f>IF(ISERROR(VLOOKUP(CONCATENATE(INDIRECT(ADDRESS(2,COLUMN())),"O1",A33),DATA!D2:L872,6,FALSE)),0,VLOOKUP(CONCATENATE(INDIRECT(ADDRESS(2,COLUMN())),"O1",A33),DATA!D2:L872,6,FALSE))</f>
        <v>0</v>
      </c>
      <c r="DM33" s="11">
        <f>IF(ISERROR(VLOOKUP(CONCATENATE(INDIRECT(ADDRESS(2,COLUMN()-1)),"O1",A33),DATA!D2:L872,7,FALSE)),0,VLOOKUP(CONCATENATE(INDIRECT(ADDRESS(2,COLUMN()-1)),"O1",A33),DATA!D2:L872,7,FALSE))</f>
        <v>0</v>
      </c>
      <c r="DN33" s="11">
        <f>IF(ISERROR(VLOOKUP(CONCATENATE(INDIRECT(ADDRESS(2,COLUMN()-2)),"O1",A33),DATA!D2:L872,8,FALSE)),0,VLOOKUP(CONCATENATE(INDIRECT(ADDRESS(2,COLUMN()-2)),"O1",A33),DATA!D2:L872,8,FALSE))</f>
        <v>0</v>
      </c>
      <c r="DO33" s="11">
        <f>IF(ISERROR(VLOOKUP(CONCATENATE(INDIRECT(ADDRESS(2,COLUMN())),"O1",A33),DATA!D2:L872,6,FALSE)),0,VLOOKUP(CONCATENATE(INDIRECT(ADDRESS(2,COLUMN())),"O1",A33),DATA!D2:L872,6,FALSE))</f>
        <v>0</v>
      </c>
      <c r="DP33" s="11">
        <f>IF(ISERROR(VLOOKUP(CONCATENATE(INDIRECT(ADDRESS(2,COLUMN()-1)),"O1",A33),DATA!D2:L872,7,FALSE)),0,VLOOKUP(CONCATENATE(INDIRECT(ADDRESS(2,COLUMN()-1)),"O1",A33),DATA!D2:L872,7,FALSE))</f>
        <v>0</v>
      </c>
      <c r="DQ33" s="11">
        <f>IF(ISERROR(VLOOKUP(CONCATENATE(INDIRECT(ADDRESS(2,COLUMN()-2)),"O1",A33),DATA!D2:L872,8,FALSE)),0,VLOOKUP(CONCATENATE(INDIRECT(ADDRESS(2,COLUMN()-2)),"O1",A33),DATA!D2:L872,8,FALSE))</f>
        <v>0</v>
      </c>
      <c r="DR33" s="11">
        <f>IF(ISERROR(VLOOKUP(CONCATENATE(INDIRECT(ADDRESS(2,COLUMN())),"O1",A33),DATA!D2:L872,6,FALSE)),0,VLOOKUP(CONCATENATE(INDIRECT(ADDRESS(2,COLUMN())),"O1",A33),DATA!D2:L872,6,FALSE))</f>
        <v>0</v>
      </c>
      <c r="DS33" s="11">
        <f>IF(ISERROR(VLOOKUP(CONCATENATE(INDIRECT(ADDRESS(2,COLUMN()-1)),"O1",A33),DATA!D2:L872,7,FALSE)),0,VLOOKUP(CONCATENATE(INDIRECT(ADDRESS(2,COLUMN()-1)),"O1",A33),DATA!D2:L872,7,FALSE))</f>
        <v>0</v>
      </c>
      <c r="DT33" s="11">
        <f>IF(ISERROR(VLOOKUP(CONCATENATE(INDIRECT(ADDRESS(2,COLUMN()-2)),"O1",A33),DATA!D2:L872,8,FALSE)),0,VLOOKUP(CONCATENATE(INDIRECT(ADDRESS(2,COLUMN()-2)),"O1",A33),DATA!D2:L872,8,FALSE))</f>
        <v>0</v>
      </c>
      <c r="DU33" s="11">
        <f>IF(ISERROR(VLOOKUP(CONCATENATE(INDIRECT(ADDRESS(2,COLUMN())),"O1",A33),DATA!D2:L872,6,FALSE)),0,VLOOKUP(CONCATENATE(INDIRECT(ADDRESS(2,COLUMN())),"O1",A33),DATA!D2:L872,6,FALSE))</f>
        <v>0</v>
      </c>
      <c r="DV33" s="11">
        <f>IF(ISERROR(VLOOKUP(CONCATENATE(INDIRECT(ADDRESS(2,COLUMN()-1)),"O1",A33),DATA!D2:L872,7,FALSE)),0,VLOOKUP(CONCATENATE(INDIRECT(ADDRESS(2,COLUMN()-1)),"O1",A33),DATA!D2:L872,7,FALSE))</f>
        <v>0</v>
      </c>
      <c r="DW33" s="11">
        <f>IF(ISERROR(VLOOKUP(CONCATENATE(INDIRECT(ADDRESS(2,COLUMN()-2)),"O1",A33),DATA!D2:L872,8,FALSE)),0,VLOOKUP(CONCATENATE(INDIRECT(ADDRESS(2,COLUMN()-2)),"O1",A33),DATA!D2:L872,8,FALSE))</f>
        <v>0</v>
      </c>
      <c r="DX33" s="62">
        <f>SUM(B33:INDIRECT(ADDRESS(33,127)))</f>
        <v>1</v>
      </c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4"/>
      <c r="JI33" s="24"/>
      <c r="JJ33" s="24"/>
      <c r="JK33" s="24"/>
      <c r="JL33" s="24"/>
      <c r="JM33" s="24"/>
      <c r="JN33" s="24"/>
      <c r="JO33" s="24"/>
      <c r="JP33" s="24"/>
      <c r="JQ33" s="24"/>
      <c r="JR33" s="24"/>
      <c r="JS33" s="24"/>
      <c r="JT33" s="24"/>
      <c r="JU33" s="24"/>
      <c r="JV33" s="24"/>
      <c r="JW33" s="24"/>
      <c r="JX33" s="24"/>
      <c r="JY33" s="24"/>
      <c r="JZ33" s="24"/>
      <c r="KA33" s="24"/>
      <c r="KB33" s="24"/>
      <c r="KC33" s="24"/>
      <c r="KD33" s="24"/>
      <c r="KE33" s="24"/>
      <c r="KF33" s="24"/>
      <c r="KG33" s="24"/>
      <c r="KH33" s="24"/>
      <c r="KI33" s="24"/>
      <c r="KJ33" s="24"/>
      <c r="KK33" s="24"/>
      <c r="KL33" s="24"/>
      <c r="KM33" s="24"/>
      <c r="KN33" s="24"/>
      <c r="KO33" s="24"/>
      <c r="KP33" s="24"/>
      <c r="KQ33" s="24"/>
      <c r="KR33" s="24"/>
      <c r="KS33" s="24"/>
      <c r="KT33" s="24"/>
      <c r="KU33" s="24"/>
      <c r="KV33" s="24"/>
      <c r="KW33" s="24"/>
      <c r="KX33" s="24"/>
      <c r="KY33" s="24"/>
      <c r="KZ33" s="24"/>
    </row>
    <row r="34" ht="15.75">
      <c r="A34" s="95" t="s">
        <v>33</v>
      </c>
      <c r="B34" s="11">
        <f>IF(ISERROR(VLOOKUP(CONCATENATE(INDIRECT(ADDRESS(2,COLUMN())),"O1",A34),DATA!D2:L872,6,FALSE)),0,VLOOKUP(CONCATENATE(INDIRECT(ADDRESS(2,COLUMN())),"O1",A34),DATA!D2:L872,6,FALSE))</f>
        <v>2</v>
      </c>
      <c r="C34" s="11">
        <f>IF(ISERROR(VLOOKUP(CONCATENATE(INDIRECT(ADDRESS(2,COLUMN()-1)),"O1",A34),DATA!D2:L872,7,FALSE)),0,VLOOKUP(CONCATENATE(INDIRECT(ADDRESS(2,COLUMN()-1)),"O1",A34),DATA!D2:L872,7,FALSE))</f>
        <v>0</v>
      </c>
      <c r="D34" s="11">
        <f>IF(ISERROR(VLOOKUP(CONCATENATE(INDIRECT(ADDRESS(2,COLUMN()-2)),"O1",A34),DATA!D2:L872,8,FALSE)),0,VLOOKUP(CONCATENATE(INDIRECT(ADDRESS(2,COLUMN()-2)),"O1",A34),DATA!D2:L872,8,FALSE))</f>
        <v>0</v>
      </c>
      <c r="E34" s="11">
        <f>IF(ISERROR(VLOOKUP(CONCATENATE(INDIRECT(ADDRESS(2,COLUMN())),"O1",A34),DATA!D2:L872,6,FALSE)),0,VLOOKUP(CONCATENATE(INDIRECT(ADDRESS(2,COLUMN())),"O1",A34),DATA!D2:L872,6,FALSE))</f>
        <v>0</v>
      </c>
      <c r="F34" s="11">
        <f>IF(ISERROR(VLOOKUP(CONCATENATE(INDIRECT(ADDRESS(2,COLUMN()-1)),"O1",A34),DATA!D2:L872,7,FALSE)),0,VLOOKUP(CONCATENATE(INDIRECT(ADDRESS(2,COLUMN()-1)),"O1",A34),DATA!D2:L872,7,FALSE))</f>
        <v>0</v>
      </c>
      <c r="G34" s="11">
        <f>IF(ISERROR(VLOOKUP(CONCATENATE(INDIRECT(ADDRESS(2,COLUMN()-2)),"O1",A34),DATA!D2:L872,8,FALSE)),0,VLOOKUP(CONCATENATE(INDIRECT(ADDRESS(2,COLUMN()-2)),"O1",A34),DATA!D2:L872,8,FALSE))</f>
        <v>1</v>
      </c>
      <c r="H34" s="11">
        <f>IF(ISERROR(VLOOKUP(CONCATENATE(INDIRECT(ADDRESS(2,COLUMN())),"O1",A34),DATA!D2:L872,6,FALSE)),0,VLOOKUP(CONCATENATE(INDIRECT(ADDRESS(2,COLUMN())),"O1",A34),DATA!D2:L872,6,FALSE))</f>
        <v>3</v>
      </c>
      <c r="I34" s="11">
        <f>IF(ISERROR(VLOOKUP(CONCATENATE(INDIRECT(ADDRESS(2,COLUMN()-1)),"O1",A34),DATA!D2:L872,7,FALSE)),0,VLOOKUP(CONCATENATE(INDIRECT(ADDRESS(2,COLUMN()-1)),"O1",A34),DATA!D2:L872,7,FALSE))</f>
        <v>0</v>
      </c>
      <c r="J34" s="11">
        <f>IF(ISERROR(VLOOKUP(CONCATENATE(INDIRECT(ADDRESS(2,COLUMN()-2)),"O1",A34),DATA!D2:L872,8,FALSE)),0,VLOOKUP(CONCATENATE(INDIRECT(ADDRESS(2,COLUMN()-2)),"O1",A34),DATA!D2:L872,8,FALSE))</f>
        <v>2</v>
      </c>
      <c r="K34" s="11">
        <f>IF(ISERROR(VLOOKUP(CONCATENATE(INDIRECT(ADDRESS(2,COLUMN())),"O1",A34),DATA!D2:L872,6,FALSE)),0,VLOOKUP(CONCATENATE(INDIRECT(ADDRESS(2,COLUMN())),"O1",A34),DATA!D2:L872,6,FALSE))</f>
        <v>1</v>
      </c>
      <c r="L34" s="11">
        <f>IF(ISERROR(VLOOKUP(CONCATENATE(INDIRECT(ADDRESS(2,COLUMN()-1)),"O1",A34),DATA!D2:L872,7,FALSE)),0,VLOOKUP(CONCATENATE(INDIRECT(ADDRESS(2,COLUMN()-1)),"O1",A34),DATA!D2:L872,7,FALSE))</f>
        <v>0</v>
      </c>
      <c r="M34" s="11">
        <f>IF(ISERROR(VLOOKUP(CONCATENATE(INDIRECT(ADDRESS(2,COLUMN()-2)),"O1",A34),DATA!D2:L872,8,FALSE)),0,VLOOKUP(CONCATENATE(INDIRECT(ADDRESS(2,COLUMN()-2)),"O1",A34),DATA!D2:L872,8,FALSE))</f>
        <v>0</v>
      </c>
      <c r="N34" s="11">
        <f>IF(ISERROR(VLOOKUP(CONCATENATE(INDIRECT(ADDRESS(2,COLUMN())),"O1",A34),DATA!D2:L872,6,FALSE)),0,VLOOKUP(CONCATENATE(INDIRECT(ADDRESS(2,COLUMN())),"O1",A34),DATA!D2:L872,6,FALSE))</f>
        <v>0</v>
      </c>
      <c r="O34" s="11">
        <f>IF(ISERROR(VLOOKUP(CONCATENATE(INDIRECT(ADDRESS(2,COLUMN()-1)),"O1",A34),DATA!D2:L872,7,FALSE)),0,VLOOKUP(CONCATENATE(INDIRECT(ADDRESS(2,COLUMN()-1)),"O1",A34),DATA!D2:L872,7,FALSE))</f>
        <v>0</v>
      </c>
      <c r="P34" s="11">
        <f>IF(ISERROR(VLOOKUP(CONCATENATE(INDIRECT(ADDRESS(2,COLUMN()-2)),"O1",A34),DATA!D2:L872,8,FALSE)),0,VLOOKUP(CONCATENATE(INDIRECT(ADDRESS(2,COLUMN()-2)),"O1",A34),DATA!D2:L872,8,FALSE))</f>
        <v>0</v>
      </c>
      <c r="Q34" s="11">
        <f>IF(ISERROR(VLOOKUP(CONCATENATE(INDIRECT(ADDRESS(2,COLUMN())),"O1",A34),DATA!D2:L872,6,FALSE)),0,VLOOKUP(CONCATENATE(INDIRECT(ADDRESS(2,COLUMN())),"O1",A34),DATA!D2:L872,6,FALSE))</f>
        <v>6</v>
      </c>
      <c r="R34" s="11">
        <f>IF(ISERROR(VLOOKUP(CONCATENATE(INDIRECT(ADDRESS(2,COLUMN()-1)),"O1",A34),DATA!D2:L872,7,FALSE)),0,VLOOKUP(CONCATENATE(INDIRECT(ADDRESS(2,COLUMN()-1)),"O1",A34),DATA!D2:L872,7,FALSE))</f>
        <v>0</v>
      </c>
      <c r="S34" s="11">
        <f>IF(ISERROR(VLOOKUP(CONCATENATE(INDIRECT(ADDRESS(2,COLUMN()-2)),"O1",A34),DATA!D2:L872,8,FALSE)),0,VLOOKUP(CONCATENATE(INDIRECT(ADDRESS(2,COLUMN()-2)),"O1",A34),DATA!D2:L872,8,FALSE))</f>
        <v>1</v>
      </c>
      <c r="T34" s="11">
        <f>IF(ISERROR(VLOOKUP(CONCATENATE(INDIRECT(ADDRESS(2,COLUMN())),"O1",A34),DATA!D2:L872,6,FALSE)),0,VLOOKUP(CONCATENATE(INDIRECT(ADDRESS(2,COLUMN())),"O1",A34),DATA!D2:L872,6,FALSE))</f>
        <v>1</v>
      </c>
      <c r="U34" s="11">
        <f>IF(ISERROR(VLOOKUP(CONCATENATE(INDIRECT(ADDRESS(2,COLUMN()-1)),"O1",A34),DATA!D2:L872,7,FALSE)),0,VLOOKUP(CONCATENATE(INDIRECT(ADDRESS(2,COLUMN()-1)),"O1",A34),DATA!D2:L872,7,FALSE))</f>
        <v>0</v>
      </c>
      <c r="V34" s="11">
        <f>IF(ISERROR(VLOOKUP(CONCATENATE(INDIRECT(ADDRESS(2,COLUMN()-2)),"O1",A34),DATA!D2:L872,8,FALSE)),0,VLOOKUP(CONCATENATE(INDIRECT(ADDRESS(2,COLUMN()-2)),"O1",A34),DATA!D2:L872,8,FALSE))</f>
        <v>0</v>
      </c>
      <c r="W34" s="11">
        <f>IF(ISERROR(VLOOKUP(CONCATENATE(INDIRECT(ADDRESS(2,COLUMN())),"O1",A34),DATA!D2:L872,6,FALSE)),0,VLOOKUP(CONCATENATE(INDIRECT(ADDRESS(2,COLUMN())),"O1",A34),DATA!D2:L872,6,FALSE))</f>
        <v>0</v>
      </c>
      <c r="X34" s="11">
        <f>IF(ISERROR(VLOOKUP(CONCATENATE(INDIRECT(ADDRESS(2,COLUMN()-1)),"O1",A34),DATA!D2:L872,7,FALSE)),0,VLOOKUP(CONCATENATE(INDIRECT(ADDRESS(2,COLUMN()-1)),"O1",A34),DATA!D2:L872,7,FALSE))</f>
        <v>0</v>
      </c>
      <c r="Y34" s="11">
        <f>IF(ISERROR(VLOOKUP(CONCATENATE(INDIRECT(ADDRESS(2,COLUMN()-2)),"O1",A34),DATA!D2:L872,8,FALSE)),0,VLOOKUP(CONCATENATE(INDIRECT(ADDRESS(2,COLUMN()-2)),"O1",A34),DATA!D2:L872,8,FALSE))</f>
        <v>1</v>
      </c>
      <c r="Z34" s="11">
        <f>IF(ISERROR(VLOOKUP(CONCATENATE(INDIRECT(ADDRESS(2,COLUMN())),"O1",A34),DATA!D2:L872,6,FALSE)),0,VLOOKUP(CONCATENATE(INDIRECT(ADDRESS(2,COLUMN())),"O1",A34),DATA!D2:L872,6,FALSE))</f>
        <v>0</v>
      </c>
      <c r="AA34" s="11">
        <f>IF(ISERROR(VLOOKUP(CONCATENATE(INDIRECT(ADDRESS(2,COLUMN()-1)),"O1",A34),DATA!D2:L872,7,FALSE)),0,VLOOKUP(CONCATENATE(INDIRECT(ADDRESS(2,COLUMN()-1)),"O1",A34),DATA!D2:L872,7,FALSE))</f>
        <v>0</v>
      </c>
      <c r="AB34" s="11">
        <f>IF(ISERROR(VLOOKUP(CONCATENATE(INDIRECT(ADDRESS(2,COLUMN()-2)),"O1",A34),DATA!D2:L872,8,FALSE)),0,VLOOKUP(CONCATENATE(INDIRECT(ADDRESS(2,COLUMN()-2)),"O1",A34),DATA!D2:L872,8,FALSE))</f>
        <v>0</v>
      </c>
      <c r="AC34" s="11">
        <f>IF(ISERROR(VLOOKUP(CONCATENATE(INDIRECT(ADDRESS(2,COLUMN())),"O1",A34),DATA!D2:L872,6,FALSE)),0,VLOOKUP(CONCATENATE(INDIRECT(ADDRESS(2,COLUMN())),"O1",A34),DATA!D2:L872,6,FALSE))</f>
        <v>0</v>
      </c>
      <c r="AD34" s="11">
        <f>IF(ISERROR(VLOOKUP(CONCATENATE(INDIRECT(ADDRESS(2,COLUMN()-1)),"O1",A34),DATA!D2:L872,7,FALSE)),0,VLOOKUP(CONCATENATE(INDIRECT(ADDRESS(2,COLUMN()-1)),"O1",A34),DATA!D2:L872,7,FALSE))</f>
        <v>0</v>
      </c>
      <c r="AE34" s="11">
        <f>IF(ISERROR(VLOOKUP(CONCATENATE(INDIRECT(ADDRESS(2,COLUMN()-2)),"O1",A34),DATA!D2:L872,8,FALSE)),0,VLOOKUP(CONCATENATE(INDIRECT(ADDRESS(2,COLUMN()-2)),"O1",A34),DATA!D2:L872,8,FALSE))</f>
        <v>0</v>
      </c>
      <c r="AF34" s="11">
        <f>IF(ISERROR(VLOOKUP(CONCATENATE(INDIRECT(ADDRESS(2,COLUMN())),"O1",A34),DATA!D2:L872,6,FALSE)),0,VLOOKUP(CONCATENATE(INDIRECT(ADDRESS(2,COLUMN())),"O1",A34),DATA!D2:L872,6,FALSE))</f>
        <v>0</v>
      </c>
      <c r="AG34" s="11">
        <f>IF(ISERROR(VLOOKUP(CONCATENATE(INDIRECT(ADDRESS(2,COLUMN()-1)),"O1",A34),DATA!D2:L872,7,FALSE)),0,VLOOKUP(CONCATENATE(INDIRECT(ADDRESS(2,COLUMN()-1)),"O1",A34),DATA!D2:L872,7,FALSE))</f>
        <v>0</v>
      </c>
      <c r="AH34" s="11">
        <f>IF(ISERROR(VLOOKUP(CONCATENATE(INDIRECT(ADDRESS(2,COLUMN()-2)),"O1",A34),DATA!D2:L872,8,FALSE)),0,VLOOKUP(CONCATENATE(INDIRECT(ADDRESS(2,COLUMN()-2)),"O1",A34),DATA!D2:L872,8,FALSE))</f>
        <v>0</v>
      </c>
      <c r="AI34" s="11">
        <f>IF(ISERROR(VLOOKUP(CONCATENATE(INDIRECT(ADDRESS(2,COLUMN())),"O1",A34),DATA!D2:L872,6,FALSE)),0,VLOOKUP(CONCATENATE(INDIRECT(ADDRESS(2,COLUMN())),"O1",A34),DATA!D2:L872,6,FALSE))</f>
        <v>0</v>
      </c>
      <c r="AJ34" s="11">
        <f>IF(ISERROR(VLOOKUP(CONCATENATE(INDIRECT(ADDRESS(2,COLUMN()-1)),"O1",A34),DATA!D2:L872,7,FALSE)),0,VLOOKUP(CONCATENATE(INDIRECT(ADDRESS(2,COLUMN()-1)),"O1",A34),DATA!D2:L872,7,FALSE))</f>
        <v>0</v>
      </c>
      <c r="AK34" s="11">
        <f>IF(ISERROR(VLOOKUP(CONCATENATE(INDIRECT(ADDRESS(2,COLUMN()-2)),"O1",A34),DATA!D2:L872,8,FALSE)),0,VLOOKUP(CONCATENATE(INDIRECT(ADDRESS(2,COLUMN()-2)),"O1",A34),DATA!D2:L872,8,FALSE))</f>
        <v>0</v>
      </c>
      <c r="AL34" s="11">
        <f>IF(ISERROR(VLOOKUP(CONCATENATE(INDIRECT(ADDRESS(2,COLUMN())),"O1",A34),DATA!D2:L872,6,FALSE)),0,VLOOKUP(CONCATENATE(INDIRECT(ADDRESS(2,COLUMN())),"O1",A34),DATA!D2:L872,6,FALSE))</f>
        <v>2</v>
      </c>
      <c r="AM34" s="11">
        <f>IF(ISERROR(VLOOKUP(CONCATENATE(INDIRECT(ADDRESS(2,COLUMN()-1)),"O1",A34),DATA!D2:L872,7,FALSE)),0,VLOOKUP(CONCATENATE(INDIRECT(ADDRESS(2,COLUMN()-1)),"O1",A34),DATA!D2:L872,7,FALSE))</f>
        <v>0</v>
      </c>
      <c r="AN34" s="11">
        <f>IF(ISERROR(VLOOKUP(CONCATENATE(INDIRECT(ADDRESS(2,COLUMN()-2)),"O1",A34),DATA!D2:L872,8,FALSE)),0,VLOOKUP(CONCATENATE(INDIRECT(ADDRESS(2,COLUMN()-2)),"O1",A34),DATA!D2:L872,8,FALSE))</f>
        <v>0</v>
      </c>
      <c r="AO34" s="11">
        <f>IF(ISERROR(VLOOKUP(CONCATENATE(INDIRECT(ADDRESS(2,COLUMN())),"O1",A34),DATA!D2:L872,6,FALSE)),0,VLOOKUP(CONCATENATE(INDIRECT(ADDRESS(2,COLUMN())),"O1",A34),DATA!D2:L872,6,FALSE))</f>
        <v>0</v>
      </c>
      <c r="AP34" s="11">
        <f>IF(ISERROR(VLOOKUP(CONCATENATE(INDIRECT(ADDRESS(2,COLUMN()-1)),"O1",A34),DATA!D2:L872,7,FALSE)),0,VLOOKUP(CONCATENATE(INDIRECT(ADDRESS(2,COLUMN()-1)),"O1",A34),DATA!D2:L872,7,FALSE))</f>
        <v>0</v>
      </c>
      <c r="AQ34" s="11">
        <f>IF(ISERROR(VLOOKUP(CONCATENATE(INDIRECT(ADDRESS(2,COLUMN()-2)),"O1",A34),DATA!D2:L872,8,FALSE)),0,VLOOKUP(CONCATENATE(INDIRECT(ADDRESS(2,COLUMN()-2)),"O1",A34),DATA!D2:L872,8,FALSE))</f>
        <v>0</v>
      </c>
      <c r="AR34" s="11">
        <f>IF(ISERROR(VLOOKUP(CONCATENATE(INDIRECT(ADDRESS(2,COLUMN())),"O1",A34),DATA!D2:L872,6,FALSE)),0,VLOOKUP(CONCATENATE(INDIRECT(ADDRESS(2,COLUMN())),"O1",A34),DATA!D2:L872,6,FALSE))</f>
        <v>0</v>
      </c>
      <c r="AS34" s="11">
        <f>IF(ISERROR(VLOOKUP(CONCATENATE(INDIRECT(ADDRESS(2,COLUMN()-1)),"O1",A34),DATA!D2:L872,7,FALSE)),0,VLOOKUP(CONCATENATE(INDIRECT(ADDRESS(2,COLUMN()-1)),"O1",A34),DATA!D2:L872,7,FALSE))</f>
        <v>0</v>
      </c>
      <c r="AT34" s="11">
        <f>IF(ISERROR(VLOOKUP(CONCATENATE(INDIRECT(ADDRESS(2,COLUMN()-2)),"O1",A34),DATA!D2:L872,8,FALSE)),0,VLOOKUP(CONCATENATE(INDIRECT(ADDRESS(2,COLUMN()-2)),"O1",A34),DATA!D2:L872,8,FALSE))</f>
        <v>0</v>
      </c>
      <c r="AU34" s="11">
        <f>IF(ISERROR(VLOOKUP(CONCATENATE(INDIRECT(ADDRESS(2,COLUMN())),"O1",A34),DATA!D2:L872,6,FALSE)),0,VLOOKUP(CONCATENATE(INDIRECT(ADDRESS(2,COLUMN())),"O1",A34),DATA!D2:L872,6,FALSE))</f>
        <v>0</v>
      </c>
      <c r="AV34" s="11">
        <f>IF(ISERROR(VLOOKUP(CONCATENATE(INDIRECT(ADDRESS(2,COLUMN()-1)),"O1",A34),DATA!D2:L872,7,FALSE)),0,VLOOKUP(CONCATENATE(INDIRECT(ADDRESS(2,COLUMN()-1)),"O1",A34),DATA!D2:L872,7,FALSE))</f>
        <v>0</v>
      </c>
      <c r="AW34" s="11">
        <f>IF(ISERROR(VLOOKUP(CONCATENATE(INDIRECT(ADDRESS(2,COLUMN()-2)),"O1",A34),DATA!D2:L872,8,FALSE)),0,VLOOKUP(CONCATENATE(INDIRECT(ADDRESS(2,COLUMN()-2)),"O1",A34),DATA!D2:L872,8,FALSE))</f>
        <v>0</v>
      </c>
      <c r="AX34" s="11">
        <f>IF(ISERROR(VLOOKUP(CONCATENATE(INDIRECT(ADDRESS(2,COLUMN())),"O1",A34),DATA!D2:L872,6,FALSE)),0,VLOOKUP(CONCATENATE(INDIRECT(ADDRESS(2,COLUMN())),"O1",A34),DATA!D2:L872,6,FALSE))</f>
        <v>0</v>
      </c>
      <c r="AY34" s="11">
        <f>IF(ISERROR(VLOOKUP(CONCATENATE(INDIRECT(ADDRESS(2,COLUMN()-1)),"O1",A34),DATA!D2:L872,7,FALSE)),0,VLOOKUP(CONCATENATE(INDIRECT(ADDRESS(2,COLUMN()-1)),"O1",A34),DATA!D2:L872,7,FALSE))</f>
        <v>0</v>
      </c>
      <c r="AZ34" s="11">
        <f>IF(ISERROR(VLOOKUP(CONCATENATE(INDIRECT(ADDRESS(2,COLUMN()-2)),"O1",A34),DATA!D2:L872,8,FALSE)),0,VLOOKUP(CONCATENATE(INDIRECT(ADDRESS(2,COLUMN()-2)),"O1",A34),DATA!D2:L872,8,FALSE))</f>
        <v>0</v>
      </c>
      <c r="BA34" s="11">
        <f>IF(ISERROR(VLOOKUP(CONCATENATE(INDIRECT(ADDRESS(2,COLUMN())),"O1",A34),DATA!D2:L872,6,FALSE)),0,VLOOKUP(CONCATENATE(INDIRECT(ADDRESS(2,COLUMN())),"O1",A34),DATA!D2:L872,6,FALSE))</f>
        <v>0</v>
      </c>
      <c r="BB34" s="11">
        <f>IF(ISERROR(VLOOKUP(CONCATENATE(INDIRECT(ADDRESS(2,COLUMN()-1)),"O1",A34),DATA!D2:L872,7,FALSE)),0,VLOOKUP(CONCATENATE(INDIRECT(ADDRESS(2,COLUMN()-1)),"O1",A34),DATA!D2:L872,7,FALSE))</f>
        <v>0</v>
      </c>
      <c r="BC34" s="11">
        <f>IF(ISERROR(VLOOKUP(CONCATENATE(INDIRECT(ADDRESS(2,COLUMN()-2)),"O1",A34),DATA!D2:L872,8,FALSE)),0,VLOOKUP(CONCATENATE(INDIRECT(ADDRESS(2,COLUMN()-2)),"O1",A34),DATA!D2:L872,8,FALSE))</f>
        <v>0</v>
      </c>
      <c r="BD34" s="11">
        <f>IF(ISERROR(VLOOKUP(CONCATENATE(INDIRECT(ADDRESS(2,COLUMN())),"O1",A34),DATA!D2:L872,6,FALSE)),0,VLOOKUP(CONCATENATE(INDIRECT(ADDRESS(2,COLUMN())),"O1",A34),DATA!D2:L872,6,FALSE))</f>
        <v>1</v>
      </c>
      <c r="BE34" s="11">
        <f>IF(ISERROR(VLOOKUP(CONCATENATE(INDIRECT(ADDRESS(2,COLUMN()-1)),"O1",A34),DATA!D2:L872,7,FALSE)),0,VLOOKUP(CONCATENATE(INDIRECT(ADDRESS(2,COLUMN()-1)),"O1",A34),DATA!D2:L872,7,FALSE))</f>
        <v>0</v>
      </c>
      <c r="BF34" s="11">
        <f>IF(ISERROR(VLOOKUP(CONCATENATE(INDIRECT(ADDRESS(2,COLUMN()-2)),"O1",A34),DATA!D2:L872,8,FALSE)),0,VLOOKUP(CONCATENATE(INDIRECT(ADDRESS(2,COLUMN()-2)),"O1",A34),DATA!D2:L872,8,FALSE))</f>
        <v>0</v>
      </c>
      <c r="BG34" s="11">
        <f>IF(ISERROR(VLOOKUP(CONCATENATE(INDIRECT(ADDRESS(2,COLUMN())),"O1",A34),DATA!D2:L872,6,FALSE)),0,VLOOKUP(CONCATENATE(INDIRECT(ADDRESS(2,COLUMN())),"O1",A34),DATA!D2:L872,6,FALSE))</f>
        <v>0</v>
      </c>
      <c r="BH34" s="11">
        <f>IF(ISERROR(VLOOKUP(CONCATENATE(INDIRECT(ADDRESS(2,COLUMN()-1)),"O1",A34),DATA!D2:L872,7,FALSE)),0,VLOOKUP(CONCATENATE(INDIRECT(ADDRESS(2,COLUMN()-1)),"O1",A34),DATA!D2:L872,7,FALSE))</f>
        <v>0</v>
      </c>
      <c r="BI34" s="11">
        <f>IF(ISERROR(VLOOKUP(CONCATENATE(INDIRECT(ADDRESS(2,COLUMN()-2)),"O1",A34),DATA!D2:L872,8,FALSE)),0,VLOOKUP(CONCATENATE(INDIRECT(ADDRESS(2,COLUMN()-2)),"O1",A34),DATA!D2:L872,8,FALSE))</f>
        <v>0</v>
      </c>
      <c r="BJ34" s="11">
        <f>IF(ISERROR(VLOOKUP(CONCATENATE(INDIRECT(ADDRESS(2,COLUMN())),"O1",A34),DATA!D2:L872,6,FALSE)),0,VLOOKUP(CONCATENATE(INDIRECT(ADDRESS(2,COLUMN())),"O1",A34),DATA!D2:L872,6,FALSE))</f>
        <v>0</v>
      </c>
      <c r="BK34" s="11">
        <f>IF(ISERROR(VLOOKUP(CONCATENATE(INDIRECT(ADDRESS(2,COLUMN()-1)),"O1",A34),DATA!D2:L872,7,FALSE)),0,VLOOKUP(CONCATENATE(INDIRECT(ADDRESS(2,COLUMN()-1)),"O1",A34),DATA!D2:L872,7,FALSE))</f>
        <v>0</v>
      </c>
      <c r="BL34" s="11">
        <f>IF(ISERROR(VLOOKUP(CONCATENATE(INDIRECT(ADDRESS(2,COLUMN()-2)),"O1",A34),DATA!D2:L872,8,FALSE)),0,VLOOKUP(CONCATENATE(INDIRECT(ADDRESS(2,COLUMN()-2)),"O1",A34),DATA!D2:L872,8,FALSE))</f>
        <v>0</v>
      </c>
      <c r="BM34" s="11">
        <f>IF(ISERROR(VLOOKUP(CONCATENATE(INDIRECT(ADDRESS(2,COLUMN())),"O1",A34),DATA!D2:L872,6,FALSE)),0,VLOOKUP(CONCATENATE(INDIRECT(ADDRESS(2,COLUMN())),"O1",A34),DATA!D2:L872,6,FALSE))</f>
        <v>0</v>
      </c>
      <c r="BN34" s="11">
        <f>IF(ISERROR(VLOOKUP(CONCATENATE(INDIRECT(ADDRESS(2,COLUMN()-1)),"O1",A34),DATA!D2:L872,7,FALSE)),0,VLOOKUP(CONCATENATE(INDIRECT(ADDRESS(2,COLUMN()-1)),"O1",A34),DATA!D2:L872,7,FALSE))</f>
        <v>0</v>
      </c>
      <c r="BO34" s="11">
        <f>IF(ISERROR(VLOOKUP(CONCATENATE(INDIRECT(ADDRESS(2,COLUMN()-2)),"O1",A34),DATA!D2:L872,8,FALSE)),0,VLOOKUP(CONCATENATE(INDIRECT(ADDRESS(2,COLUMN()-2)),"O1",A34),DATA!D2:L872,8,FALSE))</f>
        <v>0</v>
      </c>
      <c r="BP34" s="11">
        <f>IF(ISERROR(VLOOKUP(CONCATENATE(INDIRECT(ADDRESS(2,COLUMN())),"O1",A34),DATA!D2:L872,6,FALSE)),0,VLOOKUP(CONCATENATE(INDIRECT(ADDRESS(2,COLUMN())),"O1",A34),DATA!D2:L872,6,FALSE))</f>
        <v>0</v>
      </c>
      <c r="BQ34" s="11">
        <f>IF(ISERROR(VLOOKUP(CONCATENATE(INDIRECT(ADDRESS(2,COLUMN()-1)),"O1",A34),DATA!D2:L872,7,FALSE)),0,VLOOKUP(CONCATENATE(INDIRECT(ADDRESS(2,COLUMN()-1)),"O1",A34),DATA!D2:L872,7,FALSE))</f>
        <v>0</v>
      </c>
      <c r="BR34" s="11">
        <f>IF(ISERROR(VLOOKUP(CONCATENATE(INDIRECT(ADDRESS(2,COLUMN()-2)),"O1",A34),DATA!D2:L872,8,FALSE)),0,VLOOKUP(CONCATENATE(INDIRECT(ADDRESS(2,COLUMN()-2)),"O1",A34),DATA!D2:L872,8,FALSE))</f>
        <v>0</v>
      </c>
      <c r="BS34" s="11">
        <f>IF(ISERROR(VLOOKUP(CONCATENATE(INDIRECT(ADDRESS(2,COLUMN())),"O1",A34),DATA!D2:L872,6,FALSE)),0,VLOOKUP(CONCATENATE(INDIRECT(ADDRESS(2,COLUMN())),"O1",A34),DATA!D2:L872,6,FALSE))</f>
        <v>0</v>
      </c>
      <c r="BT34" s="11">
        <f>IF(ISERROR(VLOOKUP(CONCATENATE(INDIRECT(ADDRESS(2,COLUMN()-1)),"O1",A34),DATA!D2:L872,7,FALSE)),0,VLOOKUP(CONCATENATE(INDIRECT(ADDRESS(2,COLUMN()-1)),"O1",A34),DATA!D2:L872,7,FALSE))</f>
        <v>0</v>
      </c>
      <c r="BU34" s="11">
        <f>IF(ISERROR(VLOOKUP(CONCATENATE(INDIRECT(ADDRESS(2,COLUMN()-2)),"O1",A34),DATA!D2:L872,8,FALSE)),0,VLOOKUP(CONCATENATE(INDIRECT(ADDRESS(2,COLUMN()-2)),"O1",A34),DATA!D2:L872,8,FALSE))</f>
        <v>0</v>
      </c>
      <c r="BV34" s="11">
        <f>IF(ISERROR(VLOOKUP(CONCATENATE(INDIRECT(ADDRESS(2,COLUMN())),"O1",A34),DATA!D2:L872,6,FALSE)),0,VLOOKUP(CONCATENATE(INDIRECT(ADDRESS(2,COLUMN())),"O1",A34),DATA!D2:L872,6,FALSE))</f>
        <v>0</v>
      </c>
      <c r="BW34" s="11">
        <f>IF(ISERROR(VLOOKUP(CONCATENATE(INDIRECT(ADDRESS(2,COLUMN()-1)),"O1",A34),DATA!D2:L872,7,FALSE)),0,VLOOKUP(CONCATENATE(INDIRECT(ADDRESS(2,COLUMN()-1)),"O1",A34),DATA!D2:L872,7,FALSE))</f>
        <v>0</v>
      </c>
      <c r="BX34" s="11">
        <f>IF(ISERROR(VLOOKUP(CONCATENATE(INDIRECT(ADDRESS(2,COLUMN()-2)),"O1",A34),DATA!D2:L872,8,FALSE)),0,VLOOKUP(CONCATENATE(INDIRECT(ADDRESS(2,COLUMN()-2)),"O1",A34),DATA!D2:L872,8,FALSE))</f>
        <v>0</v>
      </c>
      <c r="BY34" s="11">
        <f>IF(ISERROR(VLOOKUP(CONCATENATE(INDIRECT(ADDRESS(2,COLUMN())),"O1",A34),DATA!D2:L872,6,FALSE)),0,VLOOKUP(CONCATENATE(INDIRECT(ADDRESS(2,COLUMN())),"O1",A34),DATA!D2:L872,6,FALSE))</f>
        <v>0</v>
      </c>
      <c r="BZ34" s="11">
        <f>IF(ISERROR(VLOOKUP(CONCATENATE(INDIRECT(ADDRESS(2,COLUMN()-1)),"O1",A34),DATA!D2:L872,7,FALSE)),0,VLOOKUP(CONCATENATE(INDIRECT(ADDRESS(2,COLUMN()-1)),"O1",A34),DATA!D2:L872,7,FALSE))</f>
        <v>0</v>
      </c>
      <c r="CA34" s="11">
        <f>IF(ISERROR(VLOOKUP(CONCATENATE(INDIRECT(ADDRESS(2,COLUMN()-2)),"O1",A34),DATA!D2:L872,8,FALSE)),0,VLOOKUP(CONCATENATE(INDIRECT(ADDRESS(2,COLUMN()-2)),"O1",A34),DATA!D2:L872,8,FALSE))</f>
        <v>0</v>
      </c>
      <c r="CB34" s="11">
        <f>IF(ISERROR(VLOOKUP(CONCATENATE(INDIRECT(ADDRESS(2,COLUMN())),"O1",A34),DATA!D2:L872,6,FALSE)),0,VLOOKUP(CONCATENATE(INDIRECT(ADDRESS(2,COLUMN())),"O1",A34),DATA!D2:L872,6,FALSE))</f>
        <v>0</v>
      </c>
      <c r="CC34" s="11">
        <f>IF(ISERROR(VLOOKUP(CONCATENATE(INDIRECT(ADDRESS(2,COLUMN()-1)),"O1",A34),DATA!D2:L872,7,FALSE)),0,VLOOKUP(CONCATENATE(INDIRECT(ADDRESS(2,COLUMN()-1)),"O1",A34),DATA!D2:L872,7,FALSE))</f>
        <v>0</v>
      </c>
      <c r="CD34" s="11">
        <f>IF(ISERROR(VLOOKUP(CONCATENATE(INDIRECT(ADDRESS(2,COLUMN()-2)),"O1",A34),DATA!D2:L872,8,FALSE)),0,VLOOKUP(CONCATENATE(INDIRECT(ADDRESS(2,COLUMN()-2)),"O1",A34),DATA!D2:L872,8,FALSE))</f>
        <v>0</v>
      </c>
      <c r="CE34" s="11">
        <f>IF(ISERROR(VLOOKUP(CONCATENATE(INDIRECT(ADDRESS(2,COLUMN())),"O1",A34),DATA!D2:L872,6,FALSE)),0,VLOOKUP(CONCATENATE(INDIRECT(ADDRESS(2,COLUMN())),"O1",A34),DATA!D2:L872,6,FALSE))</f>
        <v>0</v>
      </c>
      <c r="CF34" s="11">
        <f>IF(ISERROR(VLOOKUP(CONCATENATE(INDIRECT(ADDRESS(2,COLUMN()-1)),"O1",A34),DATA!D2:L872,7,FALSE)),0,VLOOKUP(CONCATENATE(INDIRECT(ADDRESS(2,COLUMN()-1)),"O1",A34),DATA!D2:L872,7,FALSE))</f>
        <v>0</v>
      </c>
      <c r="CG34" s="11">
        <f>IF(ISERROR(VLOOKUP(CONCATENATE(INDIRECT(ADDRESS(2,COLUMN()-2)),"O1",A34),DATA!D2:L872,8,FALSE)),0,VLOOKUP(CONCATENATE(INDIRECT(ADDRESS(2,COLUMN()-2)),"O1",A34),DATA!D2:L872,8,FALSE))</f>
        <v>0</v>
      </c>
      <c r="CH34" s="11">
        <f>IF(ISERROR(VLOOKUP(CONCATENATE(INDIRECT(ADDRESS(2,COLUMN())),"O1",A34),DATA!D2:L872,6,FALSE)),0,VLOOKUP(CONCATENATE(INDIRECT(ADDRESS(2,COLUMN())),"O1",A34),DATA!D2:L872,6,FALSE))</f>
        <v>0</v>
      </c>
      <c r="CI34" s="11">
        <f>IF(ISERROR(VLOOKUP(CONCATENATE(INDIRECT(ADDRESS(2,COLUMN()-1)),"O1",A34),DATA!D2:L872,7,FALSE)),0,VLOOKUP(CONCATENATE(INDIRECT(ADDRESS(2,COLUMN()-1)),"O1",A34),DATA!D2:L872,7,FALSE))</f>
        <v>0</v>
      </c>
      <c r="CJ34" s="11">
        <f>IF(ISERROR(VLOOKUP(CONCATENATE(INDIRECT(ADDRESS(2,COLUMN()-2)),"O1",A34),DATA!D2:L872,8,FALSE)),0,VLOOKUP(CONCATENATE(INDIRECT(ADDRESS(2,COLUMN()-2)),"O1",A34),DATA!D2:L872,8,FALSE))</f>
        <v>0</v>
      </c>
      <c r="CK34" s="11">
        <f>IF(ISERROR(VLOOKUP(CONCATENATE(INDIRECT(ADDRESS(2,COLUMN())),"O1",A34),DATA!D2:L872,6,FALSE)),0,VLOOKUP(CONCATENATE(INDIRECT(ADDRESS(2,COLUMN())),"O1",A34),DATA!D2:L872,6,FALSE))</f>
        <v>0</v>
      </c>
      <c r="CL34" s="11">
        <f>IF(ISERROR(VLOOKUP(CONCATENATE(INDIRECT(ADDRESS(2,COLUMN()-1)),"O1",A34),DATA!D2:L872,7,FALSE)),0,VLOOKUP(CONCATENATE(INDIRECT(ADDRESS(2,COLUMN()-1)),"O1",A34),DATA!D2:L872,7,FALSE))</f>
        <v>0</v>
      </c>
      <c r="CM34" s="11">
        <f>IF(ISERROR(VLOOKUP(CONCATENATE(INDIRECT(ADDRESS(2,COLUMN()-2)),"O1",A34),DATA!D2:L872,8,FALSE)),0,VLOOKUP(CONCATENATE(INDIRECT(ADDRESS(2,COLUMN()-2)),"O1",A34),DATA!D2:L872,8,FALSE))</f>
        <v>0</v>
      </c>
      <c r="CN34" s="11">
        <f>IF(ISERROR(VLOOKUP(CONCATENATE(INDIRECT(ADDRESS(2,COLUMN())),"O1",A34),DATA!D2:L872,6,FALSE)),0,VLOOKUP(CONCATENATE(INDIRECT(ADDRESS(2,COLUMN())),"O1",A34),DATA!D2:L872,6,FALSE))</f>
        <v>0</v>
      </c>
      <c r="CO34" s="11">
        <f>IF(ISERROR(VLOOKUP(CONCATENATE(INDIRECT(ADDRESS(2,COLUMN()-1)),"O1",A34),DATA!D2:L872,7,FALSE)),0,VLOOKUP(CONCATENATE(INDIRECT(ADDRESS(2,COLUMN()-1)),"O1",A34),DATA!D2:L872,7,FALSE))</f>
        <v>0</v>
      </c>
      <c r="CP34" s="11">
        <f>IF(ISERROR(VLOOKUP(CONCATENATE(INDIRECT(ADDRESS(2,COLUMN()-2)),"O1",A34),DATA!D2:L872,8,FALSE)),0,VLOOKUP(CONCATENATE(INDIRECT(ADDRESS(2,COLUMN()-2)),"O1",A34),DATA!D2:L872,8,FALSE))</f>
        <v>0</v>
      </c>
      <c r="CQ34" s="11">
        <f>IF(ISERROR(VLOOKUP(CONCATENATE(INDIRECT(ADDRESS(2,COLUMN())),"O1",A34),DATA!D2:L872,6,FALSE)),0,VLOOKUP(CONCATENATE(INDIRECT(ADDRESS(2,COLUMN())),"O1",A34),DATA!D2:L872,6,FALSE))</f>
        <v>0</v>
      </c>
      <c r="CR34" s="11">
        <f>IF(ISERROR(VLOOKUP(CONCATENATE(INDIRECT(ADDRESS(2,COLUMN()-1)),"O1",A34),DATA!D2:L872,7,FALSE)),0,VLOOKUP(CONCATENATE(INDIRECT(ADDRESS(2,COLUMN()-1)),"O1",A34),DATA!D2:L872,7,FALSE))</f>
        <v>0</v>
      </c>
      <c r="CS34" s="11">
        <f>IF(ISERROR(VLOOKUP(CONCATENATE(INDIRECT(ADDRESS(2,COLUMN()-2)),"O1",A34),DATA!D2:L872,8,FALSE)),0,VLOOKUP(CONCATENATE(INDIRECT(ADDRESS(2,COLUMN()-2)),"O1",A34),DATA!D2:L872,8,FALSE))</f>
        <v>0</v>
      </c>
      <c r="CT34" s="11">
        <f>IF(ISERROR(VLOOKUP(CONCATENATE(INDIRECT(ADDRESS(2,COLUMN())),"O1",A34),DATA!D2:L872,6,FALSE)),0,VLOOKUP(CONCATENATE(INDIRECT(ADDRESS(2,COLUMN())),"O1",A34),DATA!D2:L872,6,FALSE))</f>
        <v>0</v>
      </c>
      <c r="CU34" s="11">
        <f>IF(ISERROR(VLOOKUP(CONCATENATE(INDIRECT(ADDRESS(2,COLUMN()-1)),"O1",A34),DATA!D2:L872,7,FALSE)),0,VLOOKUP(CONCATENATE(INDIRECT(ADDRESS(2,COLUMN()-1)),"O1",A34),DATA!D2:L872,7,FALSE))</f>
        <v>0</v>
      </c>
      <c r="CV34" s="11">
        <f>IF(ISERROR(VLOOKUP(CONCATENATE(INDIRECT(ADDRESS(2,COLUMN()-2)),"O1",A34),DATA!D2:L872,8,FALSE)),0,VLOOKUP(CONCATENATE(INDIRECT(ADDRESS(2,COLUMN()-2)),"O1",A34),DATA!D2:L872,8,FALSE))</f>
        <v>0</v>
      </c>
      <c r="CW34" s="11">
        <f>IF(ISERROR(VLOOKUP(CONCATENATE(INDIRECT(ADDRESS(2,COLUMN())),"O1",A34),DATA!D2:L872,6,FALSE)),0,VLOOKUP(CONCATENATE(INDIRECT(ADDRESS(2,COLUMN())),"O1",A34),DATA!D2:L872,6,FALSE))</f>
        <v>0</v>
      </c>
      <c r="CX34" s="11">
        <f>IF(ISERROR(VLOOKUP(CONCATENATE(INDIRECT(ADDRESS(2,COLUMN()-1)),"O1",A34),DATA!D2:L872,7,FALSE)),0,VLOOKUP(CONCATENATE(INDIRECT(ADDRESS(2,COLUMN()-1)),"O1",A34),DATA!D2:L872,7,FALSE))</f>
        <v>0</v>
      </c>
      <c r="CY34" s="11">
        <f>IF(ISERROR(VLOOKUP(CONCATENATE(INDIRECT(ADDRESS(2,COLUMN()-2)),"O1",A34),DATA!D2:L872,8,FALSE)),0,VLOOKUP(CONCATENATE(INDIRECT(ADDRESS(2,COLUMN()-2)),"O1",A34),DATA!D2:L872,8,FALSE))</f>
        <v>0</v>
      </c>
      <c r="CZ34" s="11">
        <f>IF(ISERROR(VLOOKUP(CONCATENATE(INDIRECT(ADDRESS(2,COLUMN())),"O1",A34),DATA!D2:L872,6,FALSE)),0,VLOOKUP(CONCATENATE(INDIRECT(ADDRESS(2,COLUMN())),"O1",A34),DATA!D2:L872,6,FALSE))</f>
        <v>0</v>
      </c>
      <c r="DA34" s="11">
        <f>IF(ISERROR(VLOOKUP(CONCATENATE(INDIRECT(ADDRESS(2,COLUMN()-1)),"O1",A34),DATA!D2:L872,7,FALSE)),0,VLOOKUP(CONCATENATE(INDIRECT(ADDRESS(2,COLUMN()-1)),"O1",A34),DATA!D2:L872,7,FALSE))</f>
        <v>0</v>
      </c>
      <c r="DB34" s="11">
        <f>IF(ISERROR(VLOOKUP(CONCATENATE(INDIRECT(ADDRESS(2,COLUMN()-2)),"O1",A34),DATA!D2:L872,8,FALSE)),0,VLOOKUP(CONCATENATE(INDIRECT(ADDRESS(2,COLUMN()-2)),"O1",A34),DATA!D2:L872,8,FALSE))</f>
        <v>0</v>
      </c>
      <c r="DC34" s="11">
        <f>IF(ISERROR(VLOOKUP(CONCATENATE(INDIRECT(ADDRESS(2,COLUMN())),"O1",A34),DATA!D2:L872,6,FALSE)),0,VLOOKUP(CONCATENATE(INDIRECT(ADDRESS(2,COLUMN())),"O1",A34),DATA!D2:L872,6,FALSE))</f>
        <v>0</v>
      </c>
      <c r="DD34" s="11">
        <f>IF(ISERROR(VLOOKUP(CONCATENATE(INDIRECT(ADDRESS(2,COLUMN()-1)),"O1",A34),DATA!D2:L872,7,FALSE)),0,VLOOKUP(CONCATENATE(INDIRECT(ADDRESS(2,COLUMN()-1)),"O1",A34),DATA!D2:L872,7,FALSE))</f>
        <v>0</v>
      </c>
      <c r="DE34" s="11">
        <f>IF(ISERROR(VLOOKUP(CONCATENATE(INDIRECT(ADDRESS(2,COLUMN()-2)),"O1",A34),DATA!D2:L872,8,FALSE)),0,VLOOKUP(CONCATENATE(INDIRECT(ADDRESS(2,COLUMN()-2)),"O1",A34),DATA!D2:L872,8,FALSE))</f>
        <v>0</v>
      </c>
      <c r="DF34" s="11">
        <f>IF(ISERROR(VLOOKUP(CONCATENATE(INDIRECT(ADDRESS(2,COLUMN())),"O1",A34),DATA!D2:L872,6,FALSE)),0,VLOOKUP(CONCATENATE(INDIRECT(ADDRESS(2,COLUMN())),"O1",A34),DATA!D2:L872,6,FALSE))</f>
        <v>0</v>
      </c>
      <c r="DG34" s="11">
        <f>IF(ISERROR(VLOOKUP(CONCATENATE(INDIRECT(ADDRESS(2,COLUMN()-1)),"O1",A34),DATA!D2:L872,7,FALSE)),0,VLOOKUP(CONCATENATE(INDIRECT(ADDRESS(2,COLUMN()-1)),"O1",A34),DATA!D2:L872,7,FALSE))</f>
        <v>0</v>
      </c>
      <c r="DH34" s="11">
        <f>IF(ISERROR(VLOOKUP(CONCATENATE(INDIRECT(ADDRESS(2,COLUMN()-2)),"O1",A34),DATA!D2:L872,8,FALSE)),0,VLOOKUP(CONCATENATE(INDIRECT(ADDRESS(2,COLUMN()-2)),"O1",A34),DATA!D2:L872,8,FALSE))</f>
        <v>0</v>
      </c>
      <c r="DI34" s="11">
        <f>IF(ISERROR(VLOOKUP(CONCATENATE(INDIRECT(ADDRESS(2,COLUMN())),"O1",A34),DATA!D2:L872,6,FALSE)),0,VLOOKUP(CONCATENATE(INDIRECT(ADDRESS(2,COLUMN())),"O1",A34),DATA!D2:L872,6,FALSE))</f>
        <v>0</v>
      </c>
      <c r="DJ34" s="11">
        <f>IF(ISERROR(VLOOKUP(CONCATENATE(INDIRECT(ADDRESS(2,COLUMN()-1)),"O1",A34),DATA!D2:L872,7,FALSE)),0,VLOOKUP(CONCATENATE(INDIRECT(ADDRESS(2,COLUMN()-1)),"O1",A34),DATA!D2:L872,7,FALSE))</f>
        <v>0</v>
      </c>
      <c r="DK34" s="11">
        <f>IF(ISERROR(VLOOKUP(CONCATENATE(INDIRECT(ADDRESS(2,COLUMN()-2)),"O1",A34),DATA!D2:L872,8,FALSE)),0,VLOOKUP(CONCATENATE(INDIRECT(ADDRESS(2,COLUMN()-2)),"O1",A34),DATA!D2:L872,8,FALSE))</f>
        <v>0</v>
      </c>
      <c r="DL34" s="11">
        <f>IF(ISERROR(VLOOKUP(CONCATENATE(INDIRECT(ADDRESS(2,COLUMN())),"O1",A34),DATA!D2:L872,6,FALSE)),0,VLOOKUP(CONCATENATE(INDIRECT(ADDRESS(2,COLUMN())),"O1",A34),DATA!D2:L872,6,FALSE))</f>
        <v>0</v>
      </c>
      <c r="DM34" s="11">
        <f>IF(ISERROR(VLOOKUP(CONCATENATE(INDIRECT(ADDRESS(2,COLUMN()-1)),"O1",A34),DATA!D2:L872,7,FALSE)),0,VLOOKUP(CONCATENATE(INDIRECT(ADDRESS(2,COLUMN()-1)),"O1",A34),DATA!D2:L872,7,FALSE))</f>
        <v>0</v>
      </c>
      <c r="DN34" s="11">
        <f>IF(ISERROR(VLOOKUP(CONCATENATE(INDIRECT(ADDRESS(2,COLUMN()-2)),"O1",A34),DATA!D2:L872,8,FALSE)),0,VLOOKUP(CONCATENATE(INDIRECT(ADDRESS(2,COLUMN()-2)),"O1",A34),DATA!D2:L872,8,FALSE))</f>
        <v>0</v>
      </c>
      <c r="DO34" s="11">
        <f>IF(ISERROR(VLOOKUP(CONCATENATE(INDIRECT(ADDRESS(2,COLUMN())),"O1",A34),DATA!D2:L872,6,FALSE)),0,VLOOKUP(CONCATENATE(INDIRECT(ADDRESS(2,COLUMN())),"O1",A34),DATA!D2:L872,6,FALSE))</f>
        <v>0</v>
      </c>
      <c r="DP34" s="11">
        <f>IF(ISERROR(VLOOKUP(CONCATENATE(INDIRECT(ADDRESS(2,COLUMN()-1)),"O1",A34),DATA!D2:L872,7,FALSE)),0,VLOOKUP(CONCATENATE(INDIRECT(ADDRESS(2,COLUMN()-1)),"O1",A34),DATA!D2:L872,7,FALSE))</f>
        <v>0</v>
      </c>
      <c r="DQ34" s="11">
        <f>IF(ISERROR(VLOOKUP(CONCATENATE(INDIRECT(ADDRESS(2,COLUMN()-2)),"O1",A34),DATA!D2:L872,8,FALSE)),0,VLOOKUP(CONCATENATE(INDIRECT(ADDRESS(2,COLUMN()-2)),"O1",A34),DATA!D2:L872,8,FALSE))</f>
        <v>0</v>
      </c>
      <c r="DR34" s="11">
        <f>IF(ISERROR(VLOOKUP(CONCATENATE(INDIRECT(ADDRESS(2,COLUMN())),"O1",A34),DATA!D2:L872,6,FALSE)),0,VLOOKUP(CONCATENATE(INDIRECT(ADDRESS(2,COLUMN())),"O1",A34),DATA!D2:L872,6,FALSE))</f>
        <v>0</v>
      </c>
      <c r="DS34" s="11">
        <f>IF(ISERROR(VLOOKUP(CONCATENATE(INDIRECT(ADDRESS(2,COLUMN()-1)),"O1",A34),DATA!D2:L872,7,FALSE)),0,VLOOKUP(CONCATENATE(INDIRECT(ADDRESS(2,COLUMN()-1)),"O1",A34),DATA!D2:L872,7,FALSE))</f>
        <v>0</v>
      </c>
      <c r="DT34" s="11">
        <f>IF(ISERROR(VLOOKUP(CONCATENATE(INDIRECT(ADDRESS(2,COLUMN()-2)),"O1",A34),DATA!D2:L872,8,FALSE)),0,VLOOKUP(CONCATENATE(INDIRECT(ADDRESS(2,COLUMN()-2)),"O1",A34),DATA!D2:L872,8,FALSE))</f>
        <v>0</v>
      </c>
      <c r="DU34" s="11">
        <f>IF(ISERROR(VLOOKUP(CONCATENATE(INDIRECT(ADDRESS(2,COLUMN())),"O1",A34),DATA!D2:L872,6,FALSE)),0,VLOOKUP(CONCATENATE(INDIRECT(ADDRESS(2,COLUMN())),"O1",A34),DATA!D2:L872,6,FALSE))</f>
        <v>0</v>
      </c>
      <c r="DV34" s="11">
        <f>IF(ISERROR(VLOOKUP(CONCATENATE(INDIRECT(ADDRESS(2,COLUMN()-1)),"O1",A34),DATA!D2:L872,7,FALSE)),0,VLOOKUP(CONCATENATE(INDIRECT(ADDRESS(2,COLUMN()-1)),"O1",A34),DATA!D2:L872,7,FALSE))</f>
        <v>0</v>
      </c>
      <c r="DW34" s="11">
        <f>IF(ISERROR(VLOOKUP(CONCATENATE(INDIRECT(ADDRESS(2,COLUMN()-2)),"O1",A34),DATA!D2:L872,8,FALSE)),0,VLOOKUP(CONCATENATE(INDIRECT(ADDRESS(2,COLUMN()-2)),"O1",A34),DATA!D2:L872,8,FALSE))</f>
        <v>0</v>
      </c>
      <c r="DX34" s="62">
        <f>SUM(B34:INDIRECT(ADDRESS(34,127)))</f>
        <v>21</v>
      </c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</row>
    <row r="35" ht="15.75">
      <c r="A35" s="95" t="s">
        <v>34</v>
      </c>
      <c r="B35" s="11">
        <f>IF(ISERROR(VLOOKUP(CONCATENATE(INDIRECT(ADDRESS(2,COLUMN())),"O1",A35),DATA!D2:L872,6,FALSE)),0,VLOOKUP(CONCATENATE(INDIRECT(ADDRESS(2,COLUMN())),"O1",A35),DATA!D2:L872,6,FALSE))</f>
        <v>0</v>
      </c>
      <c r="C35" s="11">
        <f>IF(ISERROR(VLOOKUP(CONCATENATE(INDIRECT(ADDRESS(2,COLUMN()-1)),"O1",A35),DATA!D2:L872,7,FALSE)),0,VLOOKUP(CONCATENATE(INDIRECT(ADDRESS(2,COLUMN()-1)),"O1",A35),DATA!D2:L872,7,FALSE))</f>
        <v>0</v>
      </c>
      <c r="D35" s="11">
        <f>IF(ISERROR(VLOOKUP(CONCATENATE(INDIRECT(ADDRESS(2,COLUMN()-2)),"O1",A35),DATA!D2:L872,8,FALSE)),0,VLOOKUP(CONCATENATE(INDIRECT(ADDRESS(2,COLUMN()-2)),"O1",A35),DATA!D2:L872,8,FALSE))</f>
        <v>0</v>
      </c>
      <c r="E35" s="11">
        <f>IF(ISERROR(VLOOKUP(CONCATENATE(INDIRECT(ADDRESS(2,COLUMN())),"O1",A35),DATA!D2:L872,6,FALSE)),0,VLOOKUP(CONCATENATE(INDIRECT(ADDRESS(2,COLUMN())),"O1",A35),DATA!D2:L872,6,FALSE))</f>
        <v>0</v>
      </c>
      <c r="F35" s="11">
        <f>IF(ISERROR(VLOOKUP(CONCATENATE(INDIRECT(ADDRESS(2,COLUMN()-1)),"O1",A35),DATA!D2:L872,7,FALSE)),0,VLOOKUP(CONCATENATE(INDIRECT(ADDRESS(2,COLUMN()-1)),"O1",A35),DATA!D2:L872,7,FALSE))</f>
        <v>0</v>
      </c>
      <c r="G35" s="11">
        <f>IF(ISERROR(VLOOKUP(CONCATENATE(INDIRECT(ADDRESS(2,COLUMN()-2)),"O1",A35),DATA!D2:L872,8,FALSE)),0,VLOOKUP(CONCATENATE(INDIRECT(ADDRESS(2,COLUMN()-2)),"O1",A35),DATA!D2:L872,8,FALSE))</f>
        <v>0</v>
      </c>
      <c r="H35" s="11">
        <f>IF(ISERROR(VLOOKUP(CONCATENATE(INDIRECT(ADDRESS(2,COLUMN())),"O1",A35),DATA!D2:L872,6,FALSE)),0,VLOOKUP(CONCATENATE(INDIRECT(ADDRESS(2,COLUMN())),"O1",A35),DATA!D2:L872,6,FALSE))</f>
        <v>1</v>
      </c>
      <c r="I35" s="11">
        <f>IF(ISERROR(VLOOKUP(CONCATENATE(INDIRECT(ADDRESS(2,COLUMN()-1)),"O1",A35),DATA!D2:L872,7,FALSE)),0,VLOOKUP(CONCATENATE(INDIRECT(ADDRESS(2,COLUMN()-1)),"O1",A35),DATA!D2:L872,7,FALSE))</f>
        <v>0</v>
      </c>
      <c r="J35" s="11">
        <f>IF(ISERROR(VLOOKUP(CONCATENATE(INDIRECT(ADDRESS(2,COLUMN()-2)),"O1",A35),DATA!D2:L872,8,FALSE)),0,VLOOKUP(CONCATENATE(INDIRECT(ADDRESS(2,COLUMN()-2)),"O1",A35),DATA!D2:L872,8,FALSE))</f>
        <v>0</v>
      </c>
      <c r="K35" s="11">
        <f>IF(ISERROR(VLOOKUP(CONCATENATE(INDIRECT(ADDRESS(2,COLUMN())),"O1",A35),DATA!D2:L872,6,FALSE)),0,VLOOKUP(CONCATENATE(INDIRECT(ADDRESS(2,COLUMN())),"O1",A35),DATA!D2:L872,6,FALSE))</f>
        <v>0</v>
      </c>
      <c r="L35" s="11">
        <f>IF(ISERROR(VLOOKUP(CONCATENATE(INDIRECT(ADDRESS(2,COLUMN()-1)),"O1",A35),DATA!D2:L872,7,FALSE)),0,VLOOKUP(CONCATENATE(INDIRECT(ADDRESS(2,COLUMN()-1)),"O1",A35),DATA!D2:L872,7,FALSE))</f>
        <v>0</v>
      </c>
      <c r="M35" s="11">
        <f>IF(ISERROR(VLOOKUP(CONCATENATE(INDIRECT(ADDRESS(2,COLUMN()-2)),"O1",A35),DATA!D2:L872,8,FALSE)),0,VLOOKUP(CONCATENATE(INDIRECT(ADDRESS(2,COLUMN()-2)),"O1",A35),DATA!D2:L872,8,FALSE))</f>
        <v>0</v>
      </c>
      <c r="N35" s="11">
        <f>IF(ISERROR(VLOOKUP(CONCATENATE(INDIRECT(ADDRESS(2,COLUMN())),"O1",A35),DATA!D2:L872,6,FALSE)),0,VLOOKUP(CONCATENATE(INDIRECT(ADDRESS(2,COLUMN())),"O1",A35),DATA!D2:L872,6,FALSE))</f>
        <v>0</v>
      </c>
      <c r="O35" s="11">
        <f>IF(ISERROR(VLOOKUP(CONCATENATE(INDIRECT(ADDRESS(2,COLUMN()-1)),"O1",A35),DATA!D2:L872,7,FALSE)),0,VLOOKUP(CONCATENATE(INDIRECT(ADDRESS(2,COLUMN()-1)),"O1",A35),DATA!D2:L872,7,FALSE))</f>
        <v>0</v>
      </c>
      <c r="P35" s="11">
        <f>IF(ISERROR(VLOOKUP(CONCATENATE(INDIRECT(ADDRESS(2,COLUMN()-2)),"O1",A35),DATA!D2:L872,8,FALSE)),0,VLOOKUP(CONCATENATE(INDIRECT(ADDRESS(2,COLUMN()-2)),"O1",A35),DATA!D2:L872,8,FALSE))</f>
        <v>0</v>
      </c>
      <c r="Q35" s="11">
        <f>IF(ISERROR(VLOOKUP(CONCATENATE(INDIRECT(ADDRESS(2,COLUMN())),"O1",A35),DATA!D2:L872,6,FALSE)),0,VLOOKUP(CONCATENATE(INDIRECT(ADDRESS(2,COLUMN())),"O1",A35),DATA!D2:L872,6,FALSE))</f>
        <v>0</v>
      </c>
      <c r="R35" s="11">
        <f>IF(ISERROR(VLOOKUP(CONCATENATE(INDIRECT(ADDRESS(2,COLUMN()-1)),"O1",A35),DATA!D2:L872,7,FALSE)),0,VLOOKUP(CONCATENATE(INDIRECT(ADDRESS(2,COLUMN()-1)),"O1",A35),DATA!D2:L872,7,FALSE))</f>
        <v>0</v>
      </c>
      <c r="S35" s="11">
        <f>IF(ISERROR(VLOOKUP(CONCATENATE(INDIRECT(ADDRESS(2,COLUMN()-2)),"O1",A35),DATA!D2:L872,8,FALSE)),0,VLOOKUP(CONCATENATE(INDIRECT(ADDRESS(2,COLUMN()-2)),"O1",A35),DATA!D2:L872,8,FALSE))</f>
        <v>0</v>
      </c>
      <c r="T35" s="11">
        <f>IF(ISERROR(VLOOKUP(CONCATENATE(INDIRECT(ADDRESS(2,COLUMN())),"O1",A35),DATA!D2:L872,6,FALSE)),0,VLOOKUP(CONCATENATE(INDIRECT(ADDRESS(2,COLUMN())),"O1",A35),DATA!D2:L872,6,FALSE))</f>
        <v>0</v>
      </c>
      <c r="U35" s="11">
        <f>IF(ISERROR(VLOOKUP(CONCATENATE(INDIRECT(ADDRESS(2,COLUMN()-1)),"O1",A35),DATA!D2:L872,7,FALSE)),0,VLOOKUP(CONCATENATE(INDIRECT(ADDRESS(2,COLUMN()-1)),"O1",A35),DATA!D2:L872,7,FALSE))</f>
        <v>0</v>
      </c>
      <c r="V35" s="11">
        <f>IF(ISERROR(VLOOKUP(CONCATENATE(INDIRECT(ADDRESS(2,COLUMN()-2)),"O1",A35),DATA!D2:L872,8,FALSE)),0,VLOOKUP(CONCATENATE(INDIRECT(ADDRESS(2,COLUMN()-2)),"O1",A35),DATA!D2:L872,8,FALSE))</f>
        <v>0</v>
      </c>
      <c r="W35" s="11">
        <f>IF(ISERROR(VLOOKUP(CONCATENATE(INDIRECT(ADDRESS(2,COLUMN())),"O1",A35),DATA!D2:L872,6,FALSE)),0,VLOOKUP(CONCATENATE(INDIRECT(ADDRESS(2,COLUMN())),"O1",A35),DATA!D2:L872,6,FALSE))</f>
        <v>0</v>
      </c>
      <c r="X35" s="11">
        <f>IF(ISERROR(VLOOKUP(CONCATENATE(INDIRECT(ADDRESS(2,COLUMN()-1)),"O1",A35),DATA!D2:L872,7,FALSE)),0,VLOOKUP(CONCATENATE(INDIRECT(ADDRESS(2,COLUMN()-1)),"O1",A35),DATA!D2:L872,7,FALSE))</f>
        <v>0</v>
      </c>
      <c r="Y35" s="11">
        <f>IF(ISERROR(VLOOKUP(CONCATENATE(INDIRECT(ADDRESS(2,COLUMN()-2)),"O1",A35),DATA!D2:L872,8,FALSE)),0,VLOOKUP(CONCATENATE(INDIRECT(ADDRESS(2,COLUMN()-2)),"O1",A35),DATA!D2:L872,8,FALSE))</f>
        <v>0</v>
      </c>
      <c r="Z35" s="11">
        <f>IF(ISERROR(VLOOKUP(CONCATENATE(INDIRECT(ADDRESS(2,COLUMN())),"O1",A35),DATA!D2:L872,6,FALSE)),0,VLOOKUP(CONCATENATE(INDIRECT(ADDRESS(2,COLUMN())),"O1",A35),DATA!D2:L872,6,FALSE))</f>
        <v>0</v>
      </c>
      <c r="AA35" s="11">
        <f>IF(ISERROR(VLOOKUP(CONCATENATE(INDIRECT(ADDRESS(2,COLUMN()-1)),"O1",A35),DATA!D2:L872,7,FALSE)),0,VLOOKUP(CONCATENATE(INDIRECT(ADDRESS(2,COLUMN()-1)),"O1",A35),DATA!D2:L872,7,FALSE))</f>
        <v>0</v>
      </c>
      <c r="AB35" s="11">
        <f>IF(ISERROR(VLOOKUP(CONCATENATE(INDIRECT(ADDRESS(2,COLUMN()-2)),"O1",A35),DATA!D2:L872,8,FALSE)),0,VLOOKUP(CONCATENATE(INDIRECT(ADDRESS(2,COLUMN()-2)),"O1",A35),DATA!D2:L872,8,FALSE))</f>
        <v>0</v>
      </c>
      <c r="AC35" s="11">
        <f>IF(ISERROR(VLOOKUP(CONCATENATE(INDIRECT(ADDRESS(2,COLUMN())),"O1",A35),DATA!D2:L872,6,FALSE)),0,VLOOKUP(CONCATENATE(INDIRECT(ADDRESS(2,COLUMN())),"O1",A35),DATA!D2:L872,6,FALSE))</f>
        <v>0</v>
      </c>
      <c r="AD35" s="11">
        <f>IF(ISERROR(VLOOKUP(CONCATENATE(INDIRECT(ADDRESS(2,COLUMN()-1)),"O1",A35),DATA!D2:L872,7,FALSE)),0,VLOOKUP(CONCATENATE(INDIRECT(ADDRESS(2,COLUMN()-1)),"O1",A35),DATA!D2:L872,7,FALSE))</f>
        <v>0</v>
      </c>
      <c r="AE35" s="11">
        <f>IF(ISERROR(VLOOKUP(CONCATENATE(INDIRECT(ADDRESS(2,COLUMN()-2)),"O1",A35),DATA!D2:L872,8,FALSE)),0,VLOOKUP(CONCATENATE(INDIRECT(ADDRESS(2,COLUMN()-2)),"O1",A35),DATA!D2:L872,8,FALSE))</f>
        <v>0</v>
      </c>
      <c r="AF35" s="11">
        <f>IF(ISERROR(VLOOKUP(CONCATENATE(INDIRECT(ADDRESS(2,COLUMN())),"O1",A35),DATA!D2:L872,6,FALSE)),0,VLOOKUP(CONCATENATE(INDIRECT(ADDRESS(2,COLUMN())),"O1",A35),DATA!D2:L872,6,FALSE))</f>
        <v>0</v>
      </c>
      <c r="AG35" s="11">
        <f>IF(ISERROR(VLOOKUP(CONCATENATE(INDIRECT(ADDRESS(2,COLUMN()-1)),"O1",A35),DATA!D2:L872,7,FALSE)),0,VLOOKUP(CONCATENATE(INDIRECT(ADDRESS(2,COLUMN()-1)),"O1",A35),DATA!D2:L872,7,FALSE))</f>
        <v>0</v>
      </c>
      <c r="AH35" s="11">
        <f>IF(ISERROR(VLOOKUP(CONCATENATE(INDIRECT(ADDRESS(2,COLUMN()-2)),"O1",A35),DATA!D2:L872,8,FALSE)),0,VLOOKUP(CONCATENATE(INDIRECT(ADDRESS(2,COLUMN()-2)),"O1",A35),DATA!D2:L872,8,FALSE))</f>
        <v>0</v>
      </c>
      <c r="AI35" s="11">
        <f>IF(ISERROR(VLOOKUP(CONCATENATE(INDIRECT(ADDRESS(2,COLUMN())),"O1",A35),DATA!D2:L872,6,FALSE)),0,VLOOKUP(CONCATENATE(INDIRECT(ADDRESS(2,COLUMN())),"O1",A35),DATA!D2:L872,6,FALSE))</f>
        <v>0</v>
      </c>
      <c r="AJ35" s="11">
        <f>IF(ISERROR(VLOOKUP(CONCATENATE(INDIRECT(ADDRESS(2,COLUMN()-1)),"O1",A35),DATA!D2:L872,7,FALSE)),0,VLOOKUP(CONCATENATE(INDIRECT(ADDRESS(2,COLUMN()-1)),"O1",A35),DATA!D2:L872,7,FALSE))</f>
        <v>0</v>
      </c>
      <c r="AK35" s="11">
        <f>IF(ISERROR(VLOOKUP(CONCATENATE(INDIRECT(ADDRESS(2,COLUMN()-2)),"O1",A35),DATA!D2:L872,8,FALSE)),0,VLOOKUP(CONCATENATE(INDIRECT(ADDRESS(2,COLUMN()-2)),"O1",A35),DATA!D2:L872,8,FALSE))</f>
        <v>0</v>
      </c>
      <c r="AL35" s="11">
        <f>IF(ISERROR(VLOOKUP(CONCATENATE(INDIRECT(ADDRESS(2,COLUMN())),"O1",A35),DATA!D2:L872,6,FALSE)),0,VLOOKUP(CONCATENATE(INDIRECT(ADDRESS(2,COLUMN())),"O1",A35),DATA!D2:L872,6,FALSE))</f>
        <v>1</v>
      </c>
      <c r="AM35" s="11">
        <f>IF(ISERROR(VLOOKUP(CONCATENATE(INDIRECT(ADDRESS(2,COLUMN()-1)),"O1",A35),DATA!D2:L872,7,FALSE)),0,VLOOKUP(CONCATENATE(INDIRECT(ADDRESS(2,COLUMN()-1)),"O1",A35),DATA!D2:L872,7,FALSE))</f>
        <v>0</v>
      </c>
      <c r="AN35" s="11">
        <f>IF(ISERROR(VLOOKUP(CONCATENATE(INDIRECT(ADDRESS(2,COLUMN()-2)),"O1",A35),DATA!D2:L872,8,FALSE)),0,VLOOKUP(CONCATENATE(INDIRECT(ADDRESS(2,COLUMN()-2)),"O1",A35),DATA!D2:L872,8,FALSE))</f>
        <v>0</v>
      </c>
      <c r="AO35" s="11">
        <f>IF(ISERROR(VLOOKUP(CONCATENATE(INDIRECT(ADDRESS(2,COLUMN())),"O1",A35),DATA!D2:L872,6,FALSE)),0,VLOOKUP(CONCATENATE(INDIRECT(ADDRESS(2,COLUMN())),"O1",A35),DATA!D2:L872,6,FALSE))</f>
        <v>0</v>
      </c>
      <c r="AP35" s="11">
        <f>IF(ISERROR(VLOOKUP(CONCATENATE(INDIRECT(ADDRESS(2,COLUMN()-1)),"O1",A35),DATA!D2:L872,7,FALSE)),0,VLOOKUP(CONCATENATE(INDIRECT(ADDRESS(2,COLUMN()-1)),"O1",A35),DATA!D2:L872,7,FALSE))</f>
        <v>0</v>
      </c>
      <c r="AQ35" s="11">
        <f>IF(ISERROR(VLOOKUP(CONCATENATE(INDIRECT(ADDRESS(2,COLUMN()-2)),"O1",A35),DATA!D2:L872,8,FALSE)),0,VLOOKUP(CONCATENATE(INDIRECT(ADDRESS(2,COLUMN()-2)),"O1",A35),DATA!D2:L872,8,FALSE))</f>
        <v>0</v>
      </c>
      <c r="AR35" s="11">
        <f>IF(ISERROR(VLOOKUP(CONCATENATE(INDIRECT(ADDRESS(2,COLUMN())),"O1",A35),DATA!D2:L872,6,FALSE)),0,VLOOKUP(CONCATENATE(INDIRECT(ADDRESS(2,COLUMN())),"O1",A35),DATA!D2:L872,6,FALSE))</f>
        <v>0</v>
      </c>
      <c r="AS35" s="11">
        <f>IF(ISERROR(VLOOKUP(CONCATENATE(INDIRECT(ADDRESS(2,COLUMN()-1)),"O1",A35),DATA!D2:L872,7,FALSE)),0,VLOOKUP(CONCATENATE(INDIRECT(ADDRESS(2,COLUMN()-1)),"O1",A35),DATA!D2:L872,7,FALSE))</f>
        <v>0</v>
      </c>
      <c r="AT35" s="11">
        <f>IF(ISERROR(VLOOKUP(CONCATENATE(INDIRECT(ADDRESS(2,COLUMN()-2)),"O1",A35),DATA!D2:L872,8,FALSE)),0,VLOOKUP(CONCATENATE(INDIRECT(ADDRESS(2,COLUMN()-2)),"O1",A35),DATA!D2:L872,8,FALSE))</f>
        <v>0</v>
      </c>
      <c r="AU35" s="11">
        <f>IF(ISERROR(VLOOKUP(CONCATENATE(INDIRECT(ADDRESS(2,COLUMN())),"O1",A35),DATA!D2:L872,6,FALSE)),0,VLOOKUP(CONCATENATE(INDIRECT(ADDRESS(2,COLUMN())),"O1",A35),DATA!D2:L872,6,FALSE))</f>
        <v>0</v>
      </c>
      <c r="AV35" s="11">
        <f>IF(ISERROR(VLOOKUP(CONCATENATE(INDIRECT(ADDRESS(2,COLUMN()-1)),"O1",A35),DATA!D2:L872,7,FALSE)),0,VLOOKUP(CONCATENATE(INDIRECT(ADDRESS(2,COLUMN()-1)),"O1",A35),DATA!D2:L872,7,FALSE))</f>
        <v>0</v>
      </c>
      <c r="AW35" s="11">
        <f>IF(ISERROR(VLOOKUP(CONCATENATE(INDIRECT(ADDRESS(2,COLUMN()-2)),"O1",A35),DATA!D2:L872,8,FALSE)),0,VLOOKUP(CONCATENATE(INDIRECT(ADDRESS(2,COLUMN()-2)),"O1",A35),DATA!D2:L872,8,FALSE))</f>
        <v>0</v>
      </c>
      <c r="AX35" s="11">
        <f>IF(ISERROR(VLOOKUP(CONCATENATE(INDIRECT(ADDRESS(2,COLUMN())),"O1",A35),DATA!D2:L872,6,FALSE)),0,VLOOKUP(CONCATENATE(INDIRECT(ADDRESS(2,COLUMN())),"O1",A35),DATA!D2:L872,6,FALSE))</f>
        <v>0</v>
      </c>
      <c r="AY35" s="11">
        <f>IF(ISERROR(VLOOKUP(CONCATENATE(INDIRECT(ADDRESS(2,COLUMN()-1)),"O1",A35),DATA!D2:L872,7,FALSE)),0,VLOOKUP(CONCATENATE(INDIRECT(ADDRESS(2,COLUMN()-1)),"O1",A35),DATA!D2:L872,7,FALSE))</f>
        <v>0</v>
      </c>
      <c r="AZ35" s="11">
        <f>IF(ISERROR(VLOOKUP(CONCATENATE(INDIRECT(ADDRESS(2,COLUMN()-2)),"O1",A35),DATA!D2:L872,8,FALSE)),0,VLOOKUP(CONCATENATE(INDIRECT(ADDRESS(2,COLUMN()-2)),"O1",A35),DATA!D2:L872,8,FALSE))</f>
        <v>0</v>
      </c>
      <c r="BA35" s="11">
        <f>IF(ISERROR(VLOOKUP(CONCATENATE(INDIRECT(ADDRESS(2,COLUMN())),"O1",A35),DATA!D2:L872,6,FALSE)),0,VLOOKUP(CONCATENATE(INDIRECT(ADDRESS(2,COLUMN())),"O1",A35),DATA!D2:L872,6,FALSE))</f>
        <v>0</v>
      </c>
      <c r="BB35" s="11">
        <f>IF(ISERROR(VLOOKUP(CONCATENATE(INDIRECT(ADDRESS(2,COLUMN()-1)),"O1",A35),DATA!D2:L872,7,FALSE)),0,VLOOKUP(CONCATENATE(INDIRECT(ADDRESS(2,COLUMN()-1)),"O1",A35),DATA!D2:L872,7,FALSE))</f>
        <v>0</v>
      </c>
      <c r="BC35" s="11">
        <f>IF(ISERROR(VLOOKUP(CONCATENATE(INDIRECT(ADDRESS(2,COLUMN()-2)),"O1",A35),DATA!D2:L872,8,FALSE)),0,VLOOKUP(CONCATENATE(INDIRECT(ADDRESS(2,COLUMN()-2)),"O1",A35),DATA!D2:L872,8,FALSE))</f>
        <v>0</v>
      </c>
      <c r="BD35" s="11">
        <f>IF(ISERROR(VLOOKUP(CONCATENATE(INDIRECT(ADDRESS(2,COLUMN())),"O1",A35),DATA!D2:L872,6,FALSE)),0,VLOOKUP(CONCATENATE(INDIRECT(ADDRESS(2,COLUMN())),"O1",A35),DATA!D2:L872,6,FALSE))</f>
        <v>0</v>
      </c>
      <c r="BE35" s="11">
        <f>IF(ISERROR(VLOOKUP(CONCATENATE(INDIRECT(ADDRESS(2,COLUMN()-1)),"O1",A35),DATA!D2:L872,7,FALSE)),0,VLOOKUP(CONCATENATE(INDIRECT(ADDRESS(2,COLUMN()-1)),"O1",A35),DATA!D2:L872,7,FALSE))</f>
        <v>0</v>
      </c>
      <c r="BF35" s="11">
        <f>IF(ISERROR(VLOOKUP(CONCATENATE(INDIRECT(ADDRESS(2,COLUMN()-2)),"O1",A35),DATA!D2:L872,8,FALSE)),0,VLOOKUP(CONCATENATE(INDIRECT(ADDRESS(2,COLUMN()-2)),"O1",A35),DATA!D2:L872,8,FALSE))</f>
        <v>0</v>
      </c>
      <c r="BG35" s="11">
        <f>IF(ISERROR(VLOOKUP(CONCATENATE(INDIRECT(ADDRESS(2,COLUMN())),"O1",A35),DATA!D2:L872,6,FALSE)),0,VLOOKUP(CONCATENATE(INDIRECT(ADDRESS(2,COLUMN())),"O1",A35),DATA!D2:L872,6,FALSE))</f>
        <v>0</v>
      </c>
      <c r="BH35" s="11">
        <f>IF(ISERROR(VLOOKUP(CONCATENATE(INDIRECT(ADDRESS(2,COLUMN()-1)),"O1",A35),DATA!D2:L872,7,FALSE)),0,VLOOKUP(CONCATENATE(INDIRECT(ADDRESS(2,COLUMN()-1)),"O1",A35),DATA!D2:L872,7,FALSE))</f>
        <v>0</v>
      </c>
      <c r="BI35" s="11">
        <f>IF(ISERROR(VLOOKUP(CONCATENATE(INDIRECT(ADDRESS(2,COLUMN()-2)),"O1",A35),DATA!D2:L872,8,FALSE)),0,VLOOKUP(CONCATENATE(INDIRECT(ADDRESS(2,COLUMN()-2)),"O1",A35),DATA!D2:L872,8,FALSE))</f>
        <v>0</v>
      </c>
      <c r="BJ35" s="11">
        <f>IF(ISERROR(VLOOKUP(CONCATENATE(INDIRECT(ADDRESS(2,COLUMN())),"O1",A35),DATA!D2:L872,6,FALSE)),0,VLOOKUP(CONCATENATE(INDIRECT(ADDRESS(2,COLUMN())),"O1",A35),DATA!D2:L872,6,FALSE))</f>
        <v>0</v>
      </c>
      <c r="BK35" s="11">
        <f>IF(ISERROR(VLOOKUP(CONCATENATE(INDIRECT(ADDRESS(2,COLUMN()-1)),"O1",A35),DATA!D2:L872,7,FALSE)),0,VLOOKUP(CONCATENATE(INDIRECT(ADDRESS(2,COLUMN()-1)),"O1",A35),DATA!D2:L872,7,FALSE))</f>
        <v>0</v>
      </c>
      <c r="BL35" s="11">
        <f>IF(ISERROR(VLOOKUP(CONCATENATE(INDIRECT(ADDRESS(2,COLUMN()-2)),"O1",A35),DATA!D2:L872,8,FALSE)),0,VLOOKUP(CONCATENATE(INDIRECT(ADDRESS(2,COLUMN()-2)),"O1",A35),DATA!D2:L872,8,FALSE))</f>
        <v>0</v>
      </c>
      <c r="BM35" s="11">
        <f>IF(ISERROR(VLOOKUP(CONCATENATE(INDIRECT(ADDRESS(2,COLUMN())),"O1",A35),DATA!D2:L872,6,FALSE)),0,VLOOKUP(CONCATENATE(INDIRECT(ADDRESS(2,COLUMN())),"O1",A35),DATA!D2:L872,6,FALSE))</f>
        <v>0</v>
      </c>
      <c r="BN35" s="11">
        <f>IF(ISERROR(VLOOKUP(CONCATENATE(INDIRECT(ADDRESS(2,COLUMN()-1)),"O1",A35),DATA!D2:L872,7,FALSE)),0,VLOOKUP(CONCATENATE(INDIRECT(ADDRESS(2,COLUMN()-1)),"O1",A35),DATA!D2:L872,7,FALSE))</f>
        <v>0</v>
      </c>
      <c r="BO35" s="11">
        <f>IF(ISERROR(VLOOKUP(CONCATENATE(INDIRECT(ADDRESS(2,COLUMN()-2)),"O1",A35),DATA!D2:L872,8,FALSE)),0,VLOOKUP(CONCATENATE(INDIRECT(ADDRESS(2,COLUMN()-2)),"O1",A35),DATA!D2:L872,8,FALSE))</f>
        <v>0</v>
      </c>
      <c r="BP35" s="11">
        <f>IF(ISERROR(VLOOKUP(CONCATENATE(INDIRECT(ADDRESS(2,COLUMN())),"O1",A35),DATA!D2:L872,6,FALSE)),0,VLOOKUP(CONCATENATE(INDIRECT(ADDRESS(2,COLUMN())),"O1",A35),DATA!D2:L872,6,FALSE))</f>
        <v>0</v>
      </c>
      <c r="BQ35" s="11">
        <f>IF(ISERROR(VLOOKUP(CONCATENATE(INDIRECT(ADDRESS(2,COLUMN()-1)),"O1",A35),DATA!D2:L872,7,FALSE)),0,VLOOKUP(CONCATENATE(INDIRECT(ADDRESS(2,COLUMN()-1)),"O1",A35),DATA!D2:L872,7,FALSE))</f>
        <v>0</v>
      </c>
      <c r="BR35" s="11">
        <f>IF(ISERROR(VLOOKUP(CONCATENATE(INDIRECT(ADDRESS(2,COLUMN()-2)),"O1",A35),DATA!D2:L872,8,FALSE)),0,VLOOKUP(CONCATENATE(INDIRECT(ADDRESS(2,COLUMN()-2)),"O1",A35),DATA!D2:L872,8,FALSE))</f>
        <v>0</v>
      </c>
      <c r="BS35" s="11">
        <f>IF(ISERROR(VLOOKUP(CONCATENATE(INDIRECT(ADDRESS(2,COLUMN())),"O1",A35),DATA!D2:L872,6,FALSE)),0,VLOOKUP(CONCATENATE(INDIRECT(ADDRESS(2,COLUMN())),"O1",A35),DATA!D2:L872,6,FALSE))</f>
        <v>0</v>
      </c>
      <c r="BT35" s="11">
        <f>IF(ISERROR(VLOOKUP(CONCATENATE(INDIRECT(ADDRESS(2,COLUMN()-1)),"O1",A35),DATA!D2:L872,7,FALSE)),0,VLOOKUP(CONCATENATE(INDIRECT(ADDRESS(2,COLUMN()-1)),"O1",A35),DATA!D2:L872,7,FALSE))</f>
        <v>0</v>
      </c>
      <c r="BU35" s="11">
        <f>IF(ISERROR(VLOOKUP(CONCATENATE(INDIRECT(ADDRESS(2,COLUMN()-2)),"O1",A35),DATA!D2:L872,8,FALSE)),0,VLOOKUP(CONCATENATE(INDIRECT(ADDRESS(2,COLUMN()-2)),"O1",A35),DATA!D2:L872,8,FALSE))</f>
        <v>0</v>
      </c>
      <c r="BV35" s="11">
        <f>IF(ISERROR(VLOOKUP(CONCATENATE(INDIRECT(ADDRESS(2,COLUMN())),"O1",A35),DATA!D2:L872,6,FALSE)),0,VLOOKUP(CONCATENATE(INDIRECT(ADDRESS(2,COLUMN())),"O1",A35),DATA!D2:L872,6,FALSE))</f>
        <v>0</v>
      </c>
      <c r="BW35" s="11">
        <f>IF(ISERROR(VLOOKUP(CONCATENATE(INDIRECT(ADDRESS(2,COLUMN()-1)),"O1",A35),DATA!D2:L872,7,FALSE)),0,VLOOKUP(CONCATENATE(INDIRECT(ADDRESS(2,COLUMN()-1)),"O1",A35),DATA!D2:L872,7,FALSE))</f>
        <v>0</v>
      </c>
      <c r="BX35" s="11">
        <f>IF(ISERROR(VLOOKUP(CONCATENATE(INDIRECT(ADDRESS(2,COLUMN()-2)),"O1",A35),DATA!D2:L872,8,FALSE)),0,VLOOKUP(CONCATENATE(INDIRECT(ADDRESS(2,COLUMN()-2)),"O1",A35),DATA!D2:L872,8,FALSE))</f>
        <v>0</v>
      </c>
      <c r="BY35" s="11">
        <f>IF(ISERROR(VLOOKUP(CONCATENATE(INDIRECT(ADDRESS(2,COLUMN())),"O1",A35),DATA!D2:L872,6,FALSE)),0,VLOOKUP(CONCATENATE(INDIRECT(ADDRESS(2,COLUMN())),"O1",A35),DATA!D2:L872,6,FALSE))</f>
        <v>0</v>
      </c>
      <c r="BZ35" s="11">
        <f>IF(ISERROR(VLOOKUP(CONCATENATE(INDIRECT(ADDRESS(2,COLUMN()-1)),"O1",A35),DATA!D2:L872,7,FALSE)),0,VLOOKUP(CONCATENATE(INDIRECT(ADDRESS(2,COLUMN()-1)),"O1",A35),DATA!D2:L872,7,FALSE))</f>
        <v>0</v>
      </c>
      <c r="CA35" s="11">
        <f>IF(ISERROR(VLOOKUP(CONCATENATE(INDIRECT(ADDRESS(2,COLUMN()-2)),"O1",A35),DATA!D2:L872,8,FALSE)),0,VLOOKUP(CONCATENATE(INDIRECT(ADDRESS(2,COLUMN()-2)),"O1",A35),DATA!D2:L872,8,FALSE))</f>
        <v>0</v>
      </c>
      <c r="CB35" s="11">
        <f>IF(ISERROR(VLOOKUP(CONCATENATE(INDIRECT(ADDRESS(2,COLUMN())),"O1",A35),DATA!D2:L872,6,FALSE)),0,VLOOKUP(CONCATENATE(INDIRECT(ADDRESS(2,COLUMN())),"O1",A35),DATA!D2:L872,6,FALSE))</f>
        <v>0</v>
      </c>
      <c r="CC35" s="11">
        <f>IF(ISERROR(VLOOKUP(CONCATENATE(INDIRECT(ADDRESS(2,COLUMN()-1)),"O1",A35),DATA!D2:L872,7,FALSE)),0,VLOOKUP(CONCATENATE(INDIRECT(ADDRESS(2,COLUMN()-1)),"O1",A35),DATA!D2:L872,7,FALSE))</f>
        <v>0</v>
      </c>
      <c r="CD35" s="11">
        <f>IF(ISERROR(VLOOKUP(CONCATENATE(INDIRECT(ADDRESS(2,COLUMN()-2)),"O1",A35),DATA!D2:L872,8,FALSE)),0,VLOOKUP(CONCATENATE(INDIRECT(ADDRESS(2,COLUMN()-2)),"O1",A35),DATA!D2:L872,8,FALSE))</f>
        <v>0</v>
      </c>
      <c r="CE35" s="11">
        <f>IF(ISERROR(VLOOKUP(CONCATENATE(INDIRECT(ADDRESS(2,COLUMN())),"O1",A35),DATA!D2:L872,6,FALSE)),0,VLOOKUP(CONCATENATE(INDIRECT(ADDRESS(2,COLUMN())),"O1",A35),DATA!D2:L872,6,FALSE))</f>
        <v>0</v>
      </c>
      <c r="CF35" s="11">
        <f>IF(ISERROR(VLOOKUP(CONCATENATE(INDIRECT(ADDRESS(2,COLUMN()-1)),"O1",A35),DATA!D2:L872,7,FALSE)),0,VLOOKUP(CONCATENATE(INDIRECT(ADDRESS(2,COLUMN()-1)),"O1",A35),DATA!D2:L872,7,FALSE))</f>
        <v>0</v>
      </c>
      <c r="CG35" s="11">
        <f>IF(ISERROR(VLOOKUP(CONCATENATE(INDIRECT(ADDRESS(2,COLUMN()-2)),"O1",A35),DATA!D2:L872,8,FALSE)),0,VLOOKUP(CONCATENATE(INDIRECT(ADDRESS(2,COLUMN()-2)),"O1",A35),DATA!D2:L872,8,FALSE))</f>
        <v>0</v>
      </c>
      <c r="CH35" s="11">
        <f>IF(ISERROR(VLOOKUP(CONCATENATE(INDIRECT(ADDRESS(2,COLUMN())),"O1",A35),DATA!D2:L872,6,FALSE)),0,VLOOKUP(CONCATENATE(INDIRECT(ADDRESS(2,COLUMN())),"O1",A35),DATA!D2:L872,6,FALSE))</f>
        <v>0</v>
      </c>
      <c r="CI35" s="11">
        <f>IF(ISERROR(VLOOKUP(CONCATENATE(INDIRECT(ADDRESS(2,COLUMN()-1)),"O1",A35),DATA!D2:L872,7,FALSE)),0,VLOOKUP(CONCATENATE(INDIRECT(ADDRESS(2,COLUMN()-1)),"O1",A35),DATA!D2:L872,7,FALSE))</f>
        <v>0</v>
      </c>
      <c r="CJ35" s="11">
        <f>IF(ISERROR(VLOOKUP(CONCATENATE(INDIRECT(ADDRESS(2,COLUMN()-2)),"O1",A35),DATA!D2:L872,8,FALSE)),0,VLOOKUP(CONCATENATE(INDIRECT(ADDRESS(2,COLUMN()-2)),"O1",A35),DATA!D2:L872,8,FALSE))</f>
        <v>0</v>
      </c>
      <c r="CK35" s="11">
        <f>IF(ISERROR(VLOOKUP(CONCATENATE(INDIRECT(ADDRESS(2,COLUMN())),"O1",A35),DATA!D2:L872,6,FALSE)),0,VLOOKUP(CONCATENATE(INDIRECT(ADDRESS(2,COLUMN())),"O1",A35),DATA!D2:L872,6,FALSE))</f>
        <v>0</v>
      </c>
      <c r="CL35" s="11">
        <f>IF(ISERROR(VLOOKUP(CONCATENATE(INDIRECT(ADDRESS(2,COLUMN()-1)),"O1",A35),DATA!D2:L872,7,FALSE)),0,VLOOKUP(CONCATENATE(INDIRECT(ADDRESS(2,COLUMN()-1)),"O1",A35),DATA!D2:L872,7,FALSE))</f>
        <v>0</v>
      </c>
      <c r="CM35" s="11">
        <f>IF(ISERROR(VLOOKUP(CONCATENATE(INDIRECT(ADDRESS(2,COLUMN()-2)),"O1",A35),DATA!D2:L872,8,FALSE)),0,VLOOKUP(CONCATENATE(INDIRECT(ADDRESS(2,COLUMN()-2)),"O1",A35),DATA!D2:L872,8,FALSE))</f>
        <v>0</v>
      </c>
      <c r="CN35" s="11">
        <f>IF(ISERROR(VLOOKUP(CONCATENATE(INDIRECT(ADDRESS(2,COLUMN())),"O1",A35),DATA!D2:L872,6,FALSE)),0,VLOOKUP(CONCATENATE(INDIRECT(ADDRESS(2,COLUMN())),"O1",A35),DATA!D2:L872,6,FALSE))</f>
        <v>0</v>
      </c>
      <c r="CO35" s="11">
        <f>IF(ISERROR(VLOOKUP(CONCATENATE(INDIRECT(ADDRESS(2,COLUMN()-1)),"O1",A35),DATA!D2:L872,7,FALSE)),0,VLOOKUP(CONCATENATE(INDIRECT(ADDRESS(2,COLUMN()-1)),"O1",A35),DATA!D2:L872,7,FALSE))</f>
        <v>0</v>
      </c>
      <c r="CP35" s="11">
        <f>IF(ISERROR(VLOOKUP(CONCATENATE(INDIRECT(ADDRESS(2,COLUMN()-2)),"O1",A35),DATA!D2:L872,8,FALSE)),0,VLOOKUP(CONCATENATE(INDIRECT(ADDRESS(2,COLUMN()-2)),"O1",A35),DATA!D2:L872,8,FALSE))</f>
        <v>0</v>
      </c>
      <c r="CQ35" s="11">
        <f>IF(ISERROR(VLOOKUP(CONCATENATE(INDIRECT(ADDRESS(2,COLUMN())),"O1",A35),DATA!D2:L872,6,FALSE)),0,VLOOKUP(CONCATENATE(INDIRECT(ADDRESS(2,COLUMN())),"O1",A35),DATA!D2:L872,6,FALSE))</f>
        <v>0</v>
      </c>
      <c r="CR35" s="11">
        <f>IF(ISERROR(VLOOKUP(CONCATENATE(INDIRECT(ADDRESS(2,COLUMN()-1)),"O1",A35),DATA!D2:L872,7,FALSE)),0,VLOOKUP(CONCATENATE(INDIRECT(ADDRESS(2,COLUMN()-1)),"O1",A35),DATA!D2:L872,7,FALSE))</f>
        <v>0</v>
      </c>
      <c r="CS35" s="11">
        <f>IF(ISERROR(VLOOKUP(CONCATENATE(INDIRECT(ADDRESS(2,COLUMN()-2)),"O1",A35),DATA!D2:L872,8,FALSE)),0,VLOOKUP(CONCATENATE(INDIRECT(ADDRESS(2,COLUMN()-2)),"O1",A35),DATA!D2:L872,8,FALSE))</f>
        <v>0</v>
      </c>
      <c r="CT35" s="11">
        <f>IF(ISERROR(VLOOKUP(CONCATENATE(INDIRECT(ADDRESS(2,COLUMN())),"O1",A35),DATA!D2:L872,6,FALSE)),0,VLOOKUP(CONCATENATE(INDIRECT(ADDRESS(2,COLUMN())),"O1",A35),DATA!D2:L872,6,FALSE))</f>
        <v>0</v>
      </c>
      <c r="CU35" s="11">
        <f>IF(ISERROR(VLOOKUP(CONCATENATE(INDIRECT(ADDRESS(2,COLUMN()-1)),"O1",A35),DATA!D2:L872,7,FALSE)),0,VLOOKUP(CONCATENATE(INDIRECT(ADDRESS(2,COLUMN()-1)),"O1",A35),DATA!D2:L872,7,FALSE))</f>
        <v>0</v>
      </c>
      <c r="CV35" s="11">
        <f>IF(ISERROR(VLOOKUP(CONCATENATE(INDIRECT(ADDRESS(2,COLUMN()-2)),"O1",A35),DATA!D2:L872,8,FALSE)),0,VLOOKUP(CONCATENATE(INDIRECT(ADDRESS(2,COLUMN()-2)),"O1",A35),DATA!D2:L872,8,FALSE))</f>
        <v>0</v>
      </c>
      <c r="CW35" s="11">
        <f>IF(ISERROR(VLOOKUP(CONCATENATE(INDIRECT(ADDRESS(2,COLUMN())),"O1",A35),DATA!D2:L872,6,FALSE)),0,VLOOKUP(CONCATENATE(INDIRECT(ADDRESS(2,COLUMN())),"O1",A35),DATA!D2:L872,6,FALSE))</f>
        <v>0</v>
      </c>
      <c r="CX35" s="11">
        <f>IF(ISERROR(VLOOKUP(CONCATENATE(INDIRECT(ADDRESS(2,COLUMN()-1)),"O1",A35),DATA!D2:L872,7,FALSE)),0,VLOOKUP(CONCATENATE(INDIRECT(ADDRESS(2,COLUMN()-1)),"O1",A35),DATA!D2:L872,7,FALSE))</f>
        <v>0</v>
      </c>
      <c r="CY35" s="11">
        <f>IF(ISERROR(VLOOKUP(CONCATENATE(INDIRECT(ADDRESS(2,COLUMN()-2)),"O1",A35),DATA!D2:L872,8,FALSE)),0,VLOOKUP(CONCATENATE(INDIRECT(ADDRESS(2,COLUMN()-2)),"O1",A35),DATA!D2:L872,8,FALSE))</f>
        <v>0</v>
      </c>
      <c r="CZ35" s="11">
        <f>IF(ISERROR(VLOOKUP(CONCATENATE(INDIRECT(ADDRESS(2,COLUMN())),"O1",A35),DATA!D2:L872,6,FALSE)),0,VLOOKUP(CONCATENATE(INDIRECT(ADDRESS(2,COLUMN())),"O1",A35),DATA!D2:L872,6,FALSE))</f>
        <v>0</v>
      </c>
      <c r="DA35" s="11">
        <f>IF(ISERROR(VLOOKUP(CONCATENATE(INDIRECT(ADDRESS(2,COLUMN()-1)),"O1",A35),DATA!D2:L872,7,FALSE)),0,VLOOKUP(CONCATENATE(INDIRECT(ADDRESS(2,COLUMN()-1)),"O1",A35),DATA!D2:L872,7,FALSE))</f>
        <v>0</v>
      </c>
      <c r="DB35" s="11">
        <f>IF(ISERROR(VLOOKUP(CONCATENATE(INDIRECT(ADDRESS(2,COLUMN()-2)),"O1",A35),DATA!D2:L872,8,FALSE)),0,VLOOKUP(CONCATENATE(INDIRECT(ADDRESS(2,COLUMN()-2)),"O1",A35),DATA!D2:L872,8,FALSE))</f>
        <v>0</v>
      </c>
      <c r="DC35" s="11">
        <f>IF(ISERROR(VLOOKUP(CONCATENATE(INDIRECT(ADDRESS(2,COLUMN())),"O1",A35),DATA!D2:L872,6,FALSE)),0,VLOOKUP(CONCATENATE(INDIRECT(ADDRESS(2,COLUMN())),"O1",A35),DATA!D2:L872,6,FALSE))</f>
        <v>0</v>
      </c>
      <c r="DD35" s="11">
        <f>IF(ISERROR(VLOOKUP(CONCATENATE(INDIRECT(ADDRESS(2,COLUMN()-1)),"O1",A35),DATA!D2:L872,7,FALSE)),0,VLOOKUP(CONCATENATE(INDIRECT(ADDRESS(2,COLUMN()-1)),"O1",A35),DATA!D2:L872,7,FALSE))</f>
        <v>0</v>
      </c>
      <c r="DE35" s="11">
        <f>IF(ISERROR(VLOOKUP(CONCATENATE(INDIRECT(ADDRESS(2,COLUMN()-2)),"O1",A35),DATA!D2:L872,8,FALSE)),0,VLOOKUP(CONCATENATE(INDIRECT(ADDRESS(2,COLUMN()-2)),"O1",A35),DATA!D2:L872,8,FALSE))</f>
        <v>0</v>
      </c>
      <c r="DF35" s="11">
        <f>IF(ISERROR(VLOOKUP(CONCATENATE(INDIRECT(ADDRESS(2,COLUMN())),"O1",A35),DATA!D2:L872,6,FALSE)),0,VLOOKUP(CONCATENATE(INDIRECT(ADDRESS(2,COLUMN())),"O1",A35),DATA!D2:L872,6,FALSE))</f>
        <v>0</v>
      </c>
      <c r="DG35" s="11">
        <f>IF(ISERROR(VLOOKUP(CONCATENATE(INDIRECT(ADDRESS(2,COLUMN()-1)),"O1",A35),DATA!D2:L872,7,FALSE)),0,VLOOKUP(CONCATENATE(INDIRECT(ADDRESS(2,COLUMN()-1)),"O1",A35),DATA!D2:L872,7,FALSE))</f>
        <v>0</v>
      </c>
      <c r="DH35" s="11">
        <f>IF(ISERROR(VLOOKUP(CONCATENATE(INDIRECT(ADDRESS(2,COLUMN()-2)),"O1",A35),DATA!D2:L872,8,FALSE)),0,VLOOKUP(CONCATENATE(INDIRECT(ADDRESS(2,COLUMN()-2)),"O1",A35),DATA!D2:L872,8,FALSE))</f>
        <v>0</v>
      </c>
      <c r="DI35" s="11">
        <f>IF(ISERROR(VLOOKUP(CONCATENATE(INDIRECT(ADDRESS(2,COLUMN())),"O1",A35),DATA!D2:L872,6,FALSE)),0,VLOOKUP(CONCATENATE(INDIRECT(ADDRESS(2,COLUMN())),"O1",A35),DATA!D2:L872,6,FALSE))</f>
        <v>0</v>
      </c>
      <c r="DJ35" s="11">
        <f>IF(ISERROR(VLOOKUP(CONCATENATE(INDIRECT(ADDRESS(2,COLUMN()-1)),"O1",A35),DATA!D2:L872,7,FALSE)),0,VLOOKUP(CONCATENATE(INDIRECT(ADDRESS(2,COLUMN()-1)),"O1",A35),DATA!D2:L872,7,FALSE))</f>
        <v>0</v>
      </c>
      <c r="DK35" s="11">
        <f>IF(ISERROR(VLOOKUP(CONCATENATE(INDIRECT(ADDRESS(2,COLUMN()-2)),"O1",A35),DATA!D2:L872,8,FALSE)),0,VLOOKUP(CONCATENATE(INDIRECT(ADDRESS(2,COLUMN()-2)),"O1",A35),DATA!D2:L872,8,FALSE))</f>
        <v>0</v>
      </c>
      <c r="DL35" s="11">
        <f>IF(ISERROR(VLOOKUP(CONCATENATE(INDIRECT(ADDRESS(2,COLUMN())),"O1",A35),DATA!D2:L872,6,FALSE)),0,VLOOKUP(CONCATENATE(INDIRECT(ADDRESS(2,COLUMN())),"O1",A35),DATA!D2:L872,6,FALSE))</f>
        <v>0</v>
      </c>
      <c r="DM35" s="11">
        <f>IF(ISERROR(VLOOKUP(CONCATENATE(INDIRECT(ADDRESS(2,COLUMN()-1)),"O1",A35),DATA!D2:L872,7,FALSE)),0,VLOOKUP(CONCATENATE(INDIRECT(ADDRESS(2,COLUMN()-1)),"O1",A35),DATA!D2:L872,7,FALSE))</f>
        <v>0</v>
      </c>
      <c r="DN35" s="11">
        <f>IF(ISERROR(VLOOKUP(CONCATENATE(INDIRECT(ADDRESS(2,COLUMN()-2)),"O1",A35),DATA!D2:L872,8,FALSE)),0,VLOOKUP(CONCATENATE(INDIRECT(ADDRESS(2,COLUMN()-2)),"O1",A35),DATA!D2:L872,8,FALSE))</f>
        <v>0</v>
      </c>
      <c r="DO35" s="11">
        <f>IF(ISERROR(VLOOKUP(CONCATENATE(INDIRECT(ADDRESS(2,COLUMN())),"O1",A35),DATA!D2:L872,6,FALSE)),0,VLOOKUP(CONCATENATE(INDIRECT(ADDRESS(2,COLUMN())),"O1",A35),DATA!D2:L872,6,FALSE))</f>
        <v>0</v>
      </c>
      <c r="DP35" s="11">
        <f>IF(ISERROR(VLOOKUP(CONCATENATE(INDIRECT(ADDRESS(2,COLUMN()-1)),"O1",A35),DATA!D2:L872,7,FALSE)),0,VLOOKUP(CONCATENATE(INDIRECT(ADDRESS(2,COLUMN()-1)),"O1",A35),DATA!D2:L872,7,FALSE))</f>
        <v>0</v>
      </c>
      <c r="DQ35" s="11">
        <f>IF(ISERROR(VLOOKUP(CONCATENATE(INDIRECT(ADDRESS(2,COLUMN()-2)),"O1",A35),DATA!D2:L872,8,FALSE)),0,VLOOKUP(CONCATENATE(INDIRECT(ADDRESS(2,COLUMN()-2)),"O1",A35),DATA!D2:L872,8,FALSE))</f>
        <v>0</v>
      </c>
      <c r="DR35" s="11">
        <f>IF(ISERROR(VLOOKUP(CONCATENATE(INDIRECT(ADDRESS(2,COLUMN())),"O1",A35),DATA!D2:L872,6,FALSE)),0,VLOOKUP(CONCATENATE(INDIRECT(ADDRESS(2,COLUMN())),"O1",A35),DATA!D2:L872,6,FALSE))</f>
        <v>0</v>
      </c>
      <c r="DS35" s="11">
        <f>IF(ISERROR(VLOOKUP(CONCATENATE(INDIRECT(ADDRESS(2,COLUMN()-1)),"O1",A35),DATA!D2:L872,7,FALSE)),0,VLOOKUP(CONCATENATE(INDIRECT(ADDRESS(2,COLUMN()-1)),"O1",A35),DATA!D2:L872,7,FALSE))</f>
        <v>0</v>
      </c>
      <c r="DT35" s="11">
        <f>IF(ISERROR(VLOOKUP(CONCATENATE(INDIRECT(ADDRESS(2,COLUMN()-2)),"O1",A35),DATA!D2:L872,8,FALSE)),0,VLOOKUP(CONCATENATE(INDIRECT(ADDRESS(2,COLUMN()-2)),"O1",A35),DATA!D2:L872,8,FALSE))</f>
        <v>0</v>
      </c>
      <c r="DU35" s="11">
        <f>IF(ISERROR(VLOOKUP(CONCATENATE(INDIRECT(ADDRESS(2,COLUMN())),"O1",A35),DATA!D2:L872,6,FALSE)),0,VLOOKUP(CONCATENATE(INDIRECT(ADDRESS(2,COLUMN())),"O1",A35),DATA!D2:L872,6,FALSE))</f>
        <v>0</v>
      </c>
      <c r="DV35" s="11">
        <f>IF(ISERROR(VLOOKUP(CONCATENATE(INDIRECT(ADDRESS(2,COLUMN()-1)),"O1",A35),DATA!D2:L872,7,FALSE)),0,VLOOKUP(CONCATENATE(INDIRECT(ADDRESS(2,COLUMN()-1)),"O1",A35),DATA!D2:L872,7,FALSE))</f>
        <v>0</v>
      </c>
      <c r="DW35" s="11">
        <f>IF(ISERROR(VLOOKUP(CONCATENATE(INDIRECT(ADDRESS(2,COLUMN()-2)),"O1",A35),DATA!D2:L872,8,FALSE)),0,VLOOKUP(CONCATENATE(INDIRECT(ADDRESS(2,COLUMN()-2)),"O1",A35),DATA!D2:L872,8,FALSE))</f>
        <v>0</v>
      </c>
      <c r="DX35" s="62">
        <f>SUM(B35:INDIRECT(ADDRESS(35,127)))</f>
        <v>2</v>
      </c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  <c r="IW35" s="24"/>
      <c r="IX35" s="24"/>
      <c r="IY35" s="24"/>
      <c r="IZ35" s="24"/>
      <c r="JA35" s="24"/>
      <c r="JB35" s="24"/>
      <c r="JC35" s="24"/>
      <c r="JD35" s="24"/>
      <c r="JE35" s="24"/>
      <c r="JF35" s="24"/>
      <c r="JG35" s="24"/>
      <c r="JH35" s="24"/>
      <c r="JI35" s="24"/>
      <c r="JJ35" s="24"/>
      <c r="JK35" s="24"/>
      <c r="JL35" s="24"/>
      <c r="JM35" s="24"/>
      <c r="JN35" s="24"/>
      <c r="JO35" s="24"/>
      <c r="JP35" s="24"/>
      <c r="JQ35" s="24"/>
      <c r="JR35" s="24"/>
      <c r="JS35" s="24"/>
      <c r="JT35" s="24"/>
      <c r="JU35" s="24"/>
      <c r="JV35" s="24"/>
      <c r="JW35" s="24"/>
      <c r="JX35" s="24"/>
      <c r="JY35" s="24"/>
      <c r="JZ35" s="24"/>
      <c r="KA35" s="24"/>
      <c r="KB35" s="24"/>
      <c r="KC35" s="24"/>
      <c r="KD35" s="24"/>
      <c r="KE35" s="24"/>
      <c r="KF35" s="24"/>
      <c r="KG35" s="24"/>
      <c r="KH35" s="24"/>
      <c r="KI35" s="24"/>
      <c r="KJ35" s="24"/>
      <c r="KK35" s="24"/>
      <c r="KL35" s="24"/>
      <c r="KM35" s="24"/>
      <c r="KN35" s="24"/>
      <c r="KO35" s="24"/>
      <c r="KP35" s="24"/>
      <c r="KQ35" s="24"/>
      <c r="KR35" s="24"/>
      <c r="KS35" s="24"/>
      <c r="KT35" s="24"/>
      <c r="KU35" s="24"/>
      <c r="KV35" s="24"/>
      <c r="KW35" s="24"/>
      <c r="KX35" s="24"/>
      <c r="KY35" s="24"/>
      <c r="KZ35" s="24"/>
    </row>
    <row r="36" ht="15.75">
      <c r="A36" s="95" t="s">
        <v>101</v>
      </c>
      <c r="B36" s="11">
        <f>IF(ISERROR(VLOOKUP(CONCATENATE(INDIRECT(ADDRESS(2,COLUMN())),"O1",A36),DATA!D2:L872,6,FALSE)),0,VLOOKUP(CONCATENATE(INDIRECT(ADDRESS(2,COLUMN())),"O1",A36),DATA!D2:L872,6,FALSE))</f>
        <v>0</v>
      </c>
      <c r="C36" s="11">
        <f>IF(ISERROR(VLOOKUP(CONCATENATE(INDIRECT(ADDRESS(2,COLUMN()-1)),"O1",A36),DATA!D2:L872,7,FALSE)),0,VLOOKUP(CONCATENATE(INDIRECT(ADDRESS(2,COLUMN()-1)),"O1",A36),DATA!D2:L872,7,FALSE))</f>
        <v>0</v>
      </c>
      <c r="D36" s="11">
        <f>IF(ISERROR(VLOOKUP(CONCATENATE(INDIRECT(ADDRESS(2,COLUMN()-2)),"O1",A36),DATA!D2:L872,8,FALSE)),0,VLOOKUP(CONCATENATE(INDIRECT(ADDRESS(2,COLUMN()-2)),"O1",A36),DATA!D2:L872,8,FALSE))</f>
        <v>18</v>
      </c>
      <c r="E36" s="11">
        <f>IF(ISERROR(VLOOKUP(CONCATENATE(INDIRECT(ADDRESS(2,COLUMN())),"O1",A36),DATA!D2:L872,6,FALSE)),0,VLOOKUP(CONCATENATE(INDIRECT(ADDRESS(2,COLUMN())),"O1",A36),DATA!D2:L872,6,FALSE))</f>
        <v>0</v>
      </c>
      <c r="F36" s="11">
        <f>IF(ISERROR(VLOOKUP(CONCATENATE(INDIRECT(ADDRESS(2,COLUMN()-1)),"O1",A36),DATA!D2:L872,7,FALSE)),0,VLOOKUP(CONCATENATE(INDIRECT(ADDRESS(2,COLUMN()-1)),"O1",A36),DATA!D2:L872,7,FALSE))</f>
        <v>0</v>
      </c>
      <c r="G36" s="11">
        <f>IF(ISERROR(VLOOKUP(CONCATENATE(INDIRECT(ADDRESS(2,COLUMN()-2)),"O1",A36),DATA!D2:L872,8,FALSE)),0,VLOOKUP(CONCATENATE(INDIRECT(ADDRESS(2,COLUMN()-2)),"O1",A36),DATA!D2:L872,8,FALSE))</f>
        <v>5</v>
      </c>
      <c r="H36" s="11">
        <f>IF(ISERROR(VLOOKUP(CONCATENATE(INDIRECT(ADDRESS(2,COLUMN())),"O1",A36),DATA!D2:L872,6,FALSE)),0,VLOOKUP(CONCATENATE(INDIRECT(ADDRESS(2,COLUMN())),"O1",A36),DATA!D2:L872,6,FALSE))</f>
        <v>0</v>
      </c>
      <c r="I36" s="11">
        <f>IF(ISERROR(VLOOKUP(CONCATENATE(INDIRECT(ADDRESS(2,COLUMN()-1)),"O1",A36),DATA!D2:L872,7,FALSE)),0,VLOOKUP(CONCATENATE(INDIRECT(ADDRESS(2,COLUMN()-1)),"O1",A36),DATA!D2:L872,7,FALSE))</f>
        <v>0</v>
      </c>
      <c r="J36" s="11">
        <f>IF(ISERROR(VLOOKUP(CONCATENATE(INDIRECT(ADDRESS(2,COLUMN()-2)),"O1",A36),DATA!D2:L872,8,FALSE)),0,VLOOKUP(CONCATENATE(INDIRECT(ADDRESS(2,COLUMN()-2)),"O1",A36),DATA!D2:L872,8,FALSE))</f>
        <v>2</v>
      </c>
      <c r="K36" s="11">
        <f>IF(ISERROR(VLOOKUP(CONCATENATE(INDIRECT(ADDRESS(2,COLUMN())),"O1",A36),DATA!D2:L872,6,FALSE)),0,VLOOKUP(CONCATENATE(INDIRECT(ADDRESS(2,COLUMN())),"O1",A36),DATA!D2:L872,6,FALSE))</f>
        <v>0</v>
      </c>
      <c r="L36" s="11">
        <f>IF(ISERROR(VLOOKUP(CONCATENATE(INDIRECT(ADDRESS(2,COLUMN()-1)),"O1",A36),DATA!D2:L872,7,FALSE)),0,VLOOKUP(CONCATENATE(INDIRECT(ADDRESS(2,COLUMN()-1)),"O1",A36),DATA!D2:L872,7,FALSE))</f>
        <v>0</v>
      </c>
      <c r="M36" s="11">
        <f>IF(ISERROR(VLOOKUP(CONCATENATE(INDIRECT(ADDRESS(2,COLUMN()-2)),"O1",A36),DATA!D2:L872,8,FALSE)),0,VLOOKUP(CONCATENATE(INDIRECT(ADDRESS(2,COLUMN()-2)),"O1",A36),DATA!D2:L872,8,FALSE))</f>
        <v>4</v>
      </c>
      <c r="N36" s="11">
        <f>IF(ISERROR(VLOOKUP(CONCATENATE(INDIRECT(ADDRESS(2,COLUMN())),"O1",A36),DATA!D2:L872,6,FALSE)),0,VLOOKUP(CONCATENATE(INDIRECT(ADDRESS(2,COLUMN())),"O1",A36),DATA!D2:L872,6,FALSE))</f>
        <v>0</v>
      </c>
      <c r="O36" s="11">
        <f>IF(ISERROR(VLOOKUP(CONCATENATE(INDIRECT(ADDRESS(2,COLUMN()-1)),"O1",A36),DATA!D2:L872,7,FALSE)),0,VLOOKUP(CONCATENATE(INDIRECT(ADDRESS(2,COLUMN()-1)),"O1",A36),DATA!D2:L872,7,FALSE))</f>
        <v>0</v>
      </c>
      <c r="P36" s="11">
        <f>IF(ISERROR(VLOOKUP(CONCATENATE(INDIRECT(ADDRESS(2,COLUMN()-2)),"O1",A36),DATA!D2:L872,8,FALSE)),0,VLOOKUP(CONCATENATE(INDIRECT(ADDRESS(2,COLUMN()-2)),"O1",A36),DATA!D2:L872,8,FALSE))</f>
        <v>0</v>
      </c>
      <c r="Q36" s="11">
        <f>IF(ISERROR(VLOOKUP(CONCATENATE(INDIRECT(ADDRESS(2,COLUMN())),"O1",A36),DATA!D2:L872,6,FALSE)),0,VLOOKUP(CONCATENATE(INDIRECT(ADDRESS(2,COLUMN())),"O1",A36),DATA!D2:L872,6,FALSE))</f>
        <v>1</v>
      </c>
      <c r="R36" s="11">
        <f>IF(ISERROR(VLOOKUP(CONCATENATE(INDIRECT(ADDRESS(2,COLUMN()-1)),"O1",A36),DATA!D2:L872,7,FALSE)),0,VLOOKUP(CONCATENATE(INDIRECT(ADDRESS(2,COLUMN()-1)),"O1",A36),DATA!D2:L872,7,FALSE))</f>
        <v>0</v>
      </c>
      <c r="S36" s="11">
        <f>IF(ISERROR(VLOOKUP(CONCATENATE(INDIRECT(ADDRESS(2,COLUMN()-2)),"O1",A36),DATA!D2:L872,8,FALSE)),0,VLOOKUP(CONCATENATE(INDIRECT(ADDRESS(2,COLUMN()-2)),"O1",A36),DATA!D2:L872,8,FALSE))</f>
        <v>6</v>
      </c>
      <c r="T36" s="11">
        <f>IF(ISERROR(VLOOKUP(CONCATENATE(INDIRECT(ADDRESS(2,COLUMN())),"O1",A36),DATA!D2:L872,6,FALSE)),0,VLOOKUP(CONCATENATE(INDIRECT(ADDRESS(2,COLUMN())),"O1",A36),DATA!D2:L872,6,FALSE))</f>
        <v>0</v>
      </c>
      <c r="U36" s="11">
        <f>IF(ISERROR(VLOOKUP(CONCATENATE(INDIRECT(ADDRESS(2,COLUMN()-1)),"O1",A36),DATA!D2:L872,7,FALSE)),0,VLOOKUP(CONCATENATE(INDIRECT(ADDRESS(2,COLUMN()-1)),"O1",A36),DATA!D2:L872,7,FALSE))</f>
        <v>0</v>
      </c>
      <c r="V36" s="11">
        <f>IF(ISERROR(VLOOKUP(CONCATENATE(INDIRECT(ADDRESS(2,COLUMN()-2)),"O1",A36),DATA!D2:L872,8,FALSE)),0,VLOOKUP(CONCATENATE(INDIRECT(ADDRESS(2,COLUMN()-2)),"O1",A36),DATA!D2:L872,8,FALSE))</f>
        <v>1</v>
      </c>
      <c r="W36" s="11">
        <f>IF(ISERROR(VLOOKUP(CONCATENATE(INDIRECT(ADDRESS(2,COLUMN())),"O1",A36),DATA!D2:L872,6,FALSE)),0,VLOOKUP(CONCATENATE(INDIRECT(ADDRESS(2,COLUMN())),"O1",A36),DATA!D2:L872,6,FALSE))</f>
        <v>0</v>
      </c>
      <c r="X36" s="11">
        <f>IF(ISERROR(VLOOKUP(CONCATENATE(INDIRECT(ADDRESS(2,COLUMN()-1)),"O1",A36),DATA!D2:L872,7,FALSE)),0,VLOOKUP(CONCATENATE(INDIRECT(ADDRESS(2,COLUMN()-1)),"O1",A36),DATA!D2:L872,7,FALSE))</f>
        <v>0</v>
      </c>
      <c r="Y36" s="11">
        <f>IF(ISERROR(VLOOKUP(CONCATENATE(INDIRECT(ADDRESS(2,COLUMN()-2)),"O1",A36),DATA!D2:L872,8,FALSE)),0,VLOOKUP(CONCATENATE(INDIRECT(ADDRESS(2,COLUMN()-2)),"O1",A36),DATA!D2:L872,8,FALSE))</f>
        <v>1</v>
      </c>
      <c r="Z36" s="11">
        <f>IF(ISERROR(VLOOKUP(CONCATENATE(INDIRECT(ADDRESS(2,COLUMN())),"O1",A36),DATA!D2:L872,6,FALSE)),0,VLOOKUP(CONCATENATE(INDIRECT(ADDRESS(2,COLUMN())),"O1",A36),DATA!D2:L872,6,FALSE))</f>
        <v>0</v>
      </c>
      <c r="AA36" s="11">
        <f>IF(ISERROR(VLOOKUP(CONCATENATE(INDIRECT(ADDRESS(2,COLUMN()-1)),"O1",A36),DATA!D2:L872,7,FALSE)),0,VLOOKUP(CONCATENATE(INDIRECT(ADDRESS(2,COLUMN()-1)),"O1",A36),DATA!D2:L872,7,FALSE))</f>
        <v>0</v>
      </c>
      <c r="AB36" s="11">
        <f>IF(ISERROR(VLOOKUP(CONCATENATE(INDIRECT(ADDRESS(2,COLUMN()-2)),"O1",A36),DATA!D2:L872,8,FALSE)),0,VLOOKUP(CONCATENATE(INDIRECT(ADDRESS(2,COLUMN()-2)),"O1",A36),DATA!D2:L872,8,FALSE))</f>
        <v>2</v>
      </c>
      <c r="AC36" s="11">
        <f>IF(ISERROR(VLOOKUP(CONCATENATE(INDIRECT(ADDRESS(2,COLUMN())),"O1",A36),DATA!D2:L872,6,FALSE)),0,VLOOKUP(CONCATENATE(INDIRECT(ADDRESS(2,COLUMN())),"O1",A36),DATA!D2:L872,6,FALSE))</f>
        <v>0</v>
      </c>
      <c r="AD36" s="11">
        <f>IF(ISERROR(VLOOKUP(CONCATENATE(INDIRECT(ADDRESS(2,COLUMN()-1)),"O1",A36),DATA!D2:L872,7,FALSE)),0,VLOOKUP(CONCATENATE(INDIRECT(ADDRESS(2,COLUMN()-1)),"O1",A36),DATA!D2:L872,7,FALSE))</f>
        <v>0</v>
      </c>
      <c r="AE36" s="11">
        <f>IF(ISERROR(VLOOKUP(CONCATENATE(INDIRECT(ADDRESS(2,COLUMN()-2)),"O1",A36),DATA!D2:L872,8,FALSE)),0,VLOOKUP(CONCATENATE(INDIRECT(ADDRESS(2,COLUMN()-2)),"O1",A36),DATA!D2:L872,8,FALSE))</f>
        <v>1</v>
      </c>
      <c r="AF36" s="11">
        <f>IF(ISERROR(VLOOKUP(CONCATENATE(INDIRECT(ADDRESS(2,COLUMN())),"O1",A36),DATA!D2:L872,6,FALSE)),0,VLOOKUP(CONCATENATE(INDIRECT(ADDRESS(2,COLUMN())),"O1",A36),DATA!D2:L872,6,FALSE))</f>
        <v>0</v>
      </c>
      <c r="AG36" s="11">
        <f>IF(ISERROR(VLOOKUP(CONCATENATE(INDIRECT(ADDRESS(2,COLUMN()-1)),"O1",A36),DATA!D2:L872,7,FALSE)),0,VLOOKUP(CONCATENATE(INDIRECT(ADDRESS(2,COLUMN()-1)),"O1",A36),DATA!D2:L872,7,FALSE))</f>
        <v>0</v>
      </c>
      <c r="AH36" s="11">
        <f>IF(ISERROR(VLOOKUP(CONCATENATE(INDIRECT(ADDRESS(2,COLUMN()-2)),"O1",A36),DATA!D2:L872,8,FALSE)),0,VLOOKUP(CONCATENATE(INDIRECT(ADDRESS(2,COLUMN()-2)),"O1",A36),DATA!D2:L872,8,FALSE))</f>
        <v>1</v>
      </c>
      <c r="AI36" s="11">
        <f>IF(ISERROR(VLOOKUP(CONCATENATE(INDIRECT(ADDRESS(2,COLUMN())),"O1",A36),DATA!D2:L872,6,FALSE)),0,VLOOKUP(CONCATENATE(INDIRECT(ADDRESS(2,COLUMN())),"O1",A36),DATA!D2:L872,6,FALSE))</f>
        <v>0</v>
      </c>
      <c r="AJ36" s="11">
        <f>IF(ISERROR(VLOOKUP(CONCATENATE(INDIRECT(ADDRESS(2,COLUMN()-1)),"O1",A36),DATA!D2:L872,7,FALSE)),0,VLOOKUP(CONCATENATE(INDIRECT(ADDRESS(2,COLUMN()-1)),"O1",A36),DATA!D2:L872,7,FALSE))</f>
        <v>0</v>
      </c>
      <c r="AK36" s="11">
        <f>IF(ISERROR(VLOOKUP(CONCATENATE(INDIRECT(ADDRESS(2,COLUMN()-2)),"O1",A36),DATA!D2:L872,8,FALSE)),0,VLOOKUP(CONCATENATE(INDIRECT(ADDRESS(2,COLUMN()-2)),"O1",A36),DATA!D2:L872,8,FALSE))</f>
        <v>0</v>
      </c>
      <c r="AL36" s="11">
        <f>IF(ISERROR(VLOOKUP(CONCATENATE(INDIRECT(ADDRESS(2,COLUMN())),"O1",A36),DATA!D2:L872,6,FALSE)),0,VLOOKUP(CONCATENATE(INDIRECT(ADDRESS(2,COLUMN())),"O1",A36),DATA!D2:L872,6,FALSE))</f>
        <v>0</v>
      </c>
      <c r="AM36" s="11">
        <f>IF(ISERROR(VLOOKUP(CONCATENATE(INDIRECT(ADDRESS(2,COLUMN()-1)),"O1",A36),DATA!D2:L872,7,FALSE)),0,VLOOKUP(CONCATENATE(INDIRECT(ADDRESS(2,COLUMN()-1)),"O1",A36),DATA!D2:L872,7,FALSE))</f>
        <v>0</v>
      </c>
      <c r="AN36" s="11">
        <f>IF(ISERROR(VLOOKUP(CONCATENATE(INDIRECT(ADDRESS(2,COLUMN()-2)),"O1",A36),DATA!D2:L872,8,FALSE)),0,VLOOKUP(CONCATENATE(INDIRECT(ADDRESS(2,COLUMN()-2)),"O1",A36),DATA!D2:L872,8,FALSE))</f>
        <v>2</v>
      </c>
      <c r="AO36" s="11">
        <f>IF(ISERROR(VLOOKUP(CONCATENATE(INDIRECT(ADDRESS(2,COLUMN())),"O1",A36),DATA!D2:L872,6,FALSE)),0,VLOOKUP(CONCATENATE(INDIRECT(ADDRESS(2,COLUMN())),"O1",A36),DATA!D2:L872,6,FALSE))</f>
        <v>0</v>
      </c>
      <c r="AP36" s="11">
        <f>IF(ISERROR(VLOOKUP(CONCATENATE(INDIRECT(ADDRESS(2,COLUMN()-1)),"O1",A36),DATA!D2:L872,7,FALSE)),0,VLOOKUP(CONCATENATE(INDIRECT(ADDRESS(2,COLUMN()-1)),"O1",A36),DATA!D2:L872,7,FALSE))</f>
        <v>0</v>
      </c>
      <c r="AQ36" s="11">
        <f>IF(ISERROR(VLOOKUP(CONCATENATE(INDIRECT(ADDRESS(2,COLUMN()-2)),"O1",A36),DATA!D2:L872,8,FALSE)),0,VLOOKUP(CONCATENATE(INDIRECT(ADDRESS(2,COLUMN()-2)),"O1",A36),DATA!D2:L872,8,FALSE))</f>
        <v>3</v>
      </c>
      <c r="AR36" s="11">
        <f>IF(ISERROR(VLOOKUP(CONCATENATE(INDIRECT(ADDRESS(2,COLUMN())),"O1",A36),DATA!D2:L872,6,FALSE)),0,VLOOKUP(CONCATENATE(INDIRECT(ADDRESS(2,COLUMN())),"O1",A36),DATA!D2:L872,6,FALSE))</f>
        <v>0</v>
      </c>
      <c r="AS36" s="11">
        <f>IF(ISERROR(VLOOKUP(CONCATENATE(INDIRECT(ADDRESS(2,COLUMN()-1)),"O1",A36),DATA!D2:L872,7,FALSE)),0,VLOOKUP(CONCATENATE(INDIRECT(ADDRESS(2,COLUMN()-1)),"O1",A36),DATA!D2:L872,7,FALSE))</f>
        <v>0</v>
      </c>
      <c r="AT36" s="11">
        <f>IF(ISERROR(VLOOKUP(CONCATENATE(INDIRECT(ADDRESS(2,COLUMN()-2)),"O1",A36),DATA!D2:L872,8,FALSE)),0,VLOOKUP(CONCATENATE(INDIRECT(ADDRESS(2,COLUMN()-2)),"O1",A36),DATA!D2:L872,8,FALSE))</f>
        <v>3</v>
      </c>
      <c r="AU36" s="11">
        <f>IF(ISERROR(VLOOKUP(CONCATENATE(INDIRECT(ADDRESS(2,COLUMN())),"O1",A36),DATA!D2:L872,6,FALSE)),0,VLOOKUP(CONCATENATE(INDIRECT(ADDRESS(2,COLUMN())),"O1",A36),DATA!D2:L872,6,FALSE))</f>
        <v>0</v>
      </c>
      <c r="AV36" s="11">
        <f>IF(ISERROR(VLOOKUP(CONCATENATE(INDIRECT(ADDRESS(2,COLUMN()-1)),"O1",A36),DATA!D2:L872,7,FALSE)),0,VLOOKUP(CONCATENATE(INDIRECT(ADDRESS(2,COLUMN()-1)),"O1",A36),DATA!D2:L872,7,FALSE))</f>
        <v>0</v>
      </c>
      <c r="AW36" s="11">
        <f>IF(ISERROR(VLOOKUP(CONCATENATE(INDIRECT(ADDRESS(2,COLUMN()-2)),"O1",A36),DATA!D2:L872,8,FALSE)),0,VLOOKUP(CONCATENATE(INDIRECT(ADDRESS(2,COLUMN()-2)),"O1",A36),DATA!D2:L872,8,FALSE))</f>
        <v>0</v>
      </c>
      <c r="AX36" s="11">
        <f>IF(ISERROR(VLOOKUP(CONCATENATE(INDIRECT(ADDRESS(2,COLUMN())),"O1",A36),DATA!D2:L872,6,FALSE)),0,VLOOKUP(CONCATENATE(INDIRECT(ADDRESS(2,COLUMN())),"O1",A36),DATA!D2:L872,6,FALSE))</f>
        <v>0</v>
      </c>
      <c r="AY36" s="11">
        <f>IF(ISERROR(VLOOKUP(CONCATENATE(INDIRECT(ADDRESS(2,COLUMN()-1)),"O1",A36),DATA!D2:L872,7,FALSE)),0,VLOOKUP(CONCATENATE(INDIRECT(ADDRESS(2,COLUMN()-1)),"O1",A36),DATA!D2:L872,7,FALSE))</f>
        <v>0</v>
      </c>
      <c r="AZ36" s="11">
        <f>IF(ISERROR(VLOOKUP(CONCATENATE(INDIRECT(ADDRESS(2,COLUMN()-2)),"O1",A36),DATA!D2:L872,8,FALSE)),0,VLOOKUP(CONCATENATE(INDIRECT(ADDRESS(2,COLUMN()-2)),"O1",A36),DATA!D2:L872,8,FALSE))</f>
        <v>1</v>
      </c>
      <c r="BA36" s="11">
        <f>IF(ISERROR(VLOOKUP(CONCATENATE(INDIRECT(ADDRESS(2,COLUMN())),"O1",A36),DATA!D2:L872,6,FALSE)),0,VLOOKUP(CONCATENATE(INDIRECT(ADDRESS(2,COLUMN())),"O1",A36),DATA!D2:L872,6,FALSE))</f>
        <v>0</v>
      </c>
      <c r="BB36" s="11">
        <f>IF(ISERROR(VLOOKUP(CONCATENATE(INDIRECT(ADDRESS(2,COLUMN()-1)),"O1",A36),DATA!D2:L872,7,FALSE)),0,VLOOKUP(CONCATENATE(INDIRECT(ADDRESS(2,COLUMN()-1)),"O1",A36),DATA!D2:L872,7,FALSE))</f>
        <v>0</v>
      </c>
      <c r="BC36" s="11">
        <f>IF(ISERROR(VLOOKUP(CONCATENATE(INDIRECT(ADDRESS(2,COLUMN()-2)),"O1",A36),DATA!D2:L872,8,FALSE)),0,VLOOKUP(CONCATENATE(INDIRECT(ADDRESS(2,COLUMN()-2)),"O1",A36),DATA!D2:L872,8,FALSE))</f>
        <v>1</v>
      </c>
      <c r="BD36" s="11">
        <f>IF(ISERROR(VLOOKUP(CONCATENATE(INDIRECT(ADDRESS(2,COLUMN())),"O1",A36),DATA!D2:L872,6,FALSE)),0,VLOOKUP(CONCATENATE(INDIRECT(ADDRESS(2,COLUMN())),"O1",A36),DATA!D2:L872,6,FALSE))</f>
        <v>0</v>
      </c>
      <c r="BE36" s="11">
        <f>IF(ISERROR(VLOOKUP(CONCATENATE(INDIRECT(ADDRESS(2,COLUMN()-1)),"O1",A36),DATA!D2:L872,7,FALSE)),0,VLOOKUP(CONCATENATE(INDIRECT(ADDRESS(2,COLUMN()-1)),"O1",A36),DATA!D2:L872,7,FALSE))</f>
        <v>0</v>
      </c>
      <c r="BF36" s="11">
        <f>IF(ISERROR(VLOOKUP(CONCATENATE(INDIRECT(ADDRESS(2,COLUMN()-2)),"O1",A36),DATA!D2:L872,8,FALSE)),0,VLOOKUP(CONCATENATE(INDIRECT(ADDRESS(2,COLUMN()-2)),"O1",A36),DATA!D2:L872,8,FALSE))</f>
        <v>7</v>
      </c>
      <c r="BG36" s="11">
        <f>IF(ISERROR(VLOOKUP(CONCATENATE(INDIRECT(ADDRESS(2,COLUMN())),"O1",A36),DATA!D2:L872,6,FALSE)),0,VLOOKUP(CONCATENATE(INDIRECT(ADDRESS(2,COLUMN())),"O1",A36),DATA!D2:L872,6,FALSE))</f>
        <v>0</v>
      </c>
      <c r="BH36" s="11">
        <f>IF(ISERROR(VLOOKUP(CONCATENATE(INDIRECT(ADDRESS(2,COLUMN()-1)),"O1",A36),DATA!D2:L872,7,FALSE)),0,VLOOKUP(CONCATENATE(INDIRECT(ADDRESS(2,COLUMN()-1)),"O1",A36),DATA!D2:L872,7,FALSE))</f>
        <v>0</v>
      </c>
      <c r="BI36" s="11">
        <f>IF(ISERROR(VLOOKUP(CONCATENATE(INDIRECT(ADDRESS(2,COLUMN()-2)),"O1",A36),DATA!D2:L872,8,FALSE)),0,VLOOKUP(CONCATENATE(INDIRECT(ADDRESS(2,COLUMN()-2)),"O1",A36),DATA!D2:L872,8,FALSE))</f>
        <v>9</v>
      </c>
      <c r="BJ36" s="11">
        <f>IF(ISERROR(VLOOKUP(CONCATENATE(INDIRECT(ADDRESS(2,COLUMN())),"O1",A36),DATA!D2:L872,6,FALSE)),0,VLOOKUP(CONCATENATE(INDIRECT(ADDRESS(2,COLUMN())),"O1",A36),DATA!D2:L872,6,FALSE))</f>
        <v>0</v>
      </c>
      <c r="BK36" s="11">
        <f>IF(ISERROR(VLOOKUP(CONCATENATE(INDIRECT(ADDRESS(2,COLUMN()-1)),"O1",A36),DATA!D2:L872,7,FALSE)),0,VLOOKUP(CONCATENATE(INDIRECT(ADDRESS(2,COLUMN()-1)),"O1",A36),DATA!D2:L872,7,FALSE))</f>
        <v>0</v>
      </c>
      <c r="BL36" s="11">
        <f>IF(ISERROR(VLOOKUP(CONCATENATE(INDIRECT(ADDRESS(2,COLUMN()-2)),"O1",A36),DATA!D2:L872,8,FALSE)),0,VLOOKUP(CONCATENATE(INDIRECT(ADDRESS(2,COLUMN()-2)),"O1",A36),DATA!D2:L872,8,FALSE))</f>
        <v>0</v>
      </c>
      <c r="BM36" s="11">
        <f>IF(ISERROR(VLOOKUP(CONCATENATE(INDIRECT(ADDRESS(2,COLUMN())),"O1",A36),DATA!D2:L872,6,FALSE)),0,VLOOKUP(CONCATENATE(INDIRECT(ADDRESS(2,COLUMN())),"O1",A36),DATA!D2:L872,6,FALSE))</f>
        <v>0</v>
      </c>
      <c r="BN36" s="11">
        <f>IF(ISERROR(VLOOKUP(CONCATENATE(INDIRECT(ADDRESS(2,COLUMN()-1)),"O1",A36),DATA!D2:L872,7,FALSE)),0,VLOOKUP(CONCATENATE(INDIRECT(ADDRESS(2,COLUMN()-1)),"O1",A36),DATA!D2:L872,7,FALSE))</f>
        <v>0</v>
      </c>
      <c r="BO36" s="11">
        <f>IF(ISERROR(VLOOKUP(CONCATENATE(INDIRECT(ADDRESS(2,COLUMN()-2)),"O1",A36),DATA!D2:L872,8,FALSE)),0,VLOOKUP(CONCATENATE(INDIRECT(ADDRESS(2,COLUMN()-2)),"O1",A36),DATA!D2:L872,8,FALSE))</f>
        <v>0</v>
      </c>
      <c r="BP36" s="11">
        <f>IF(ISERROR(VLOOKUP(CONCATENATE(INDIRECT(ADDRESS(2,COLUMN())),"O1",A36),DATA!D2:L872,6,FALSE)),0,VLOOKUP(CONCATENATE(INDIRECT(ADDRESS(2,COLUMN())),"O1",A36),DATA!D2:L872,6,FALSE))</f>
        <v>0</v>
      </c>
      <c r="BQ36" s="11">
        <f>IF(ISERROR(VLOOKUP(CONCATENATE(INDIRECT(ADDRESS(2,COLUMN()-1)),"O1",A36),DATA!D2:L872,7,FALSE)),0,VLOOKUP(CONCATENATE(INDIRECT(ADDRESS(2,COLUMN()-1)),"O1",A36),DATA!D2:L872,7,FALSE))</f>
        <v>0</v>
      </c>
      <c r="BR36" s="11">
        <f>IF(ISERROR(VLOOKUP(CONCATENATE(INDIRECT(ADDRESS(2,COLUMN()-2)),"O1",A36),DATA!D2:L872,8,FALSE)),0,VLOOKUP(CONCATENATE(INDIRECT(ADDRESS(2,COLUMN()-2)),"O1",A36),DATA!D2:L872,8,FALSE))</f>
        <v>0</v>
      </c>
      <c r="BS36" s="11">
        <f>IF(ISERROR(VLOOKUP(CONCATENATE(INDIRECT(ADDRESS(2,COLUMN())),"O1",A36),DATA!D2:L872,6,FALSE)),0,VLOOKUP(CONCATENATE(INDIRECT(ADDRESS(2,COLUMN())),"O1",A36),DATA!D2:L872,6,FALSE))</f>
        <v>0</v>
      </c>
      <c r="BT36" s="11">
        <f>IF(ISERROR(VLOOKUP(CONCATENATE(INDIRECT(ADDRESS(2,COLUMN()-1)),"O1",A36),DATA!D2:L872,7,FALSE)),0,VLOOKUP(CONCATENATE(INDIRECT(ADDRESS(2,COLUMN()-1)),"O1",A36),DATA!D2:L872,7,FALSE))</f>
        <v>0</v>
      </c>
      <c r="BU36" s="11">
        <f>IF(ISERROR(VLOOKUP(CONCATENATE(INDIRECT(ADDRESS(2,COLUMN()-2)),"O1",A36),DATA!D2:L872,8,FALSE)),0,VLOOKUP(CONCATENATE(INDIRECT(ADDRESS(2,COLUMN()-2)),"O1",A36),DATA!D2:L872,8,FALSE))</f>
        <v>0</v>
      </c>
      <c r="BV36" s="11">
        <f>IF(ISERROR(VLOOKUP(CONCATENATE(INDIRECT(ADDRESS(2,COLUMN())),"O1",A36),DATA!D2:L872,6,FALSE)),0,VLOOKUP(CONCATENATE(INDIRECT(ADDRESS(2,COLUMN())),"O1",A36),DATA!D2:L872,6,FALSE))</f>
        <v>0</v>
      </c>
      <c r="BW36" s="11">
        <f>IF(ISERROR(VLOOKUP(CONCATENATE(INDIRECT(ADDRESS(2,COLUMN()-1)),"O1",A36),DATA!D2:L872,7,FALSE)),0,VLOOKUP(CONCATENATE(INDIRECT(ADDRESS(2,COLUMN()-1)),"O1",A36),DATA!D2:L872,7,FALSE))</f>
        <v>0</v>
      </c>
      <c r="BX36" s="11">
        <f>IF(ISERROR(VLOOKUP(CONCATENATE(INDIRECT(ADDRESS(2,COLUMN()-2)),"O1",A36),DATA!D2:L872,8,FALSE)),0,VLOOKUP(CONCATENATE(INDIRECT(ADDRESS(2,COLUMN()-2)),"O1",A36),DATA!D2:L872,8,FALSE))</f>
        <v>0</v>
      </c>
      <c r="BY36" s="11">
        <f>IF(ISERROR(VLOOKUP(CONCATENATE(INDIRECT(ADDRESS(2,COLUMN())),"O1",A36),DATA!D2:L872,6,FALSE)),0,VLOOKUP(CONCATENATE(INDIRECT(ADDRESS(2,COLUMN())),"O1",A36),DATA!D2:L872,6,FALSE))</f>
        <v>0</v>
      </c>
      <c r="BZ36" s="11">
        <f>IF(ISERROR(VLOOKUP(CONCATENATE(INDIRECT(ADDRESS(2,COLUMN()-1)),"O1",A36),DATA!D2:L872,7,FALSE)),0,VLOOKUP(CONCATENATE(INDIRECT(ADDRESS(2,COLUMN()-1)),"O1",A36),DATA!D2:L872,7,FALSE))</f>
        <v>0</v>
      </c>
      <c r="CA36" s="11">
        <f>IF(ISERROR(VLOOKUP(CONCATENATE(INDIRECT(ADDRESS(2,COLUMN()-2)),"O1",A36),DATA!D2:L872,8,FALSE)),0,VLOOKUP(CONCATENATE(INDIRECT(ADDRESS(2,COLUMN()-2)),"O1",A36),DATA!D2:L872,8,FALSE))</f>
        <v>1</v>
      </c>
      <c r="CB36" s="11">
        <f>IF(ISERROR(VLOOKUP(CONCATENATE(INDIRECT(ADDRESS(2,COLUMN())),"O1",A36),DATA!D2:L872,6,FALSE)),0,VLOOKUP(CONCATENATE(INDIRECT(ADDRESS(2,COLUMN())),"O1",A36),DATA!D2:L872,6,FALSE))</f>
        <v>0</v>
      </c>
      <c r="CC36" s="11">
        <f>IF(ISERROR(VLOOKUP(CONCATENATE(INDIRECT(ADDRESS(2,COLUMN()-1)),"O1",A36),DATA!D2:L872,7,FALSE)),0,VLOOKUP(CONCATENATE(INDIRECT(ADDRESS(2,COLUMN()-1)),"O1",A36),DATA!D2:L872,7,FALSE))</f>
        <v>0</v>
      </c>
      <c r="CD36" s="11">
        <f>IF(ISERROR(VLOOKUP(CONCATENATE(INDIRECT(ADDRESS(2,COLUMN()-2)),"O1",A36),DATA!D2:L872,8,FALSE)),0,VLOOKUP(CONCATENATE(INDIRECT(ADDRESS(2,COLUMN()-2)),"O1",A36),DATA!D2:L872,8,FALSE))</f>
        <v>0</v>
      </c>
      <c r="CE36" s="11">
        <f>IF(ISERROR(VLOOKUP(CONCATENATE(INDIRECT(ADDRESS(2,COLUMN())),"O1",A36),DATA!D2:L872,6,FALSE)),0,VLOOKUP(CONCATENATE(INDIRECT(ADDRESS(2,COLUMN())),"O1",A36),DATA!D2:L872,6,FALSE))</f>
        <v>0</v>
      </c>
      <c r="CF36" s="11">
        <f>IF(ISERROR(VLOOKUP(CONCATENATE(INDIRECT(ADDRESS(2,COLUMN()-1)),"O1",A36),DATA!D2:L872,7,FALSE)),0,VLOOKUP(CONCATENATE(INDIRECT(ADDRESS(2,COLUMN()-1)),"O1",A36),DATA!D2:L872,7,FALSE))</f>
        <v>0</v>
      </c>
      <c r="CG36" s="11">
        <f>IF(ISERROR(VLOOKUP(CONCATENATE(INDIRECT(ADDRESS(2,COLUMN()-2)),"O1",A36),DATA!D2:L872,8,FALSE)),0,VLOOKUP(CONCATENATE(INDIRECT(ADDRESS(2,COLUMN()-2)),"O1",A36),DATA!D2:L872,8,FALSE))</f>
        <v>0</v>
      </c>
      <c r="CH36" s="11">
        <f>IF(ISERROR(VLOOKUP(CONCATENATE(INDIRECT(ADDRESS(2,COLUMN())),"O1",A36),DATA!D2:L872,6,FALSE)),0,VLOOKUP(CONCATENATE(INDIRECT(ADDRESS(2,COLUMN())),"O1",A36),DATA!D2:L872,6,FALSE))</f>
        <v>0</v>
      </c>
      <c r="CI36" s="11">
        <f>IF(ISERROR(VLOOKUP(CONCATENATE(INDIRECT(ADDRESS(2,COLUMN()-1)),"O1",A36),DATA!D2:L872,7,FALSE)),0,VLOOKUP(CONCATENATE(INDIRECT(ADDRESS(2,COLUMN()-1)),"O1",A36),DATA!D2:L872,7,FALSE))</f>
        <v>0</v>
      </c>
      <c r="CJ36" s="11">
        <f>IF(ISERROR(VLOOKUP(CONCATENATE(INDIRECT(ADDRESS(2,COLUMN()-2)),"O1",A36),DATA!D2:L872,8,FALSE)),0,VLOOKUP(CONCATENATE(INDIRECT(ADDRESS(2,COLUMN()-2)),"O1",A36),DATA!D2:L872,8,FALSE))</f>
        <v>1</v>
      </c>
      <c r="CK36" s="11">
        <f>IF(ISERROR(VLOOKUP(CONCATENATE(INDIRECT(ADDRESS(2,COLUMN())),"O1",A36),DATA!D2:L872,6,FALSE)),0,VLOOKUP(CONCATENATE(INDIRECT(ADDRESS(2,COLUMN())),"O1",A36),DATA!D2:L872,6,FALSE))</f>
        <v>0</v>
      </c>
      <c r="CL36" s="11">
        <f>IF(ISERROR(VLOOKUP(CONCATENATE(INDIRECT(ADDRESS(2,COLUMN()-1)),"O1",A36),DATA!D2:L872,7,FALSE)),0,VLOOKUP(CONCATENATE(INDIRECT(ADDRESS(2,COLUMN()-1)),"O1",A36),DATA!D2:L872,7,FALSE))</f>
        <v>0</v>
      </c>
      <c r="CM36" s="11">
        <f>IF(ISERROR(VLOOKUP(CONCATENATE(INDIRECT(ADDRESS(2,COLUMN()-2)),"O1",A36),DATA!D2:L872,8,FALSE)),0,VLOOKUP(CONCATENATE(INDIRECT(ADDRESS(2,COLUMN()-2)),"O1",A36),DATA!D2:L872,8,FALSE))</f>
        <v>0</v>
      </c>
      <c r="CN36" s="11">
        <f>IF(ISERROR(VLOOKUP(CONCATENATE(INDIRECT(ADDRESS(2,COLUMN())),"O1",A36),DATA!D2:L872,6,FALSE)),0,VLOOKUP(CONCATENATE(INDIRECT(ADDRESS(2,COLUMN())),"O1",A36),DATA!D2:L872,6,FALSE))</f>
        <v>0</v>
      </c>
      <c r="CO36" s="11">
        <f>IF(ISERROR(VLOOKUP(CONCATENATE(INDIRECT(ADDRESS(2,COLUMN()-1)),"O1",A36),DATA!D2:L872,7,FALSE)),0,VLOOKUP(CONCATENATE(INDIRECT(ADDRESS(2,COLUMN()-1)),"O1",A36),DATA!D2:L872,7,FALSE))</f>
        <v>0</v>
      </c>
      <c r="CP36" s="11">
        <f>IF(ISERROR(VLOOKUP(CONCATENATE(INDIRECT(ADDRESS(2,COLUMN()-2)),"O1",A36),DATA!D2:L872,8,FALSE)),0,VLOOKUP(CONCATENATE(INDIRECT(ADDRESS(2,COLUMN()-2)),"O1",A36),DATA!D2:L872,8,FALSE))</f>
        <v>0</v>
      </c>
      <c r="CQ36" s="11">
        <f>IF(ISERROR(VLOOKUP(CONCATENATE(INDIRECT(ADDRESS(2,COLUMN())),"O1",A36),DATA!D2:L872,6,FALSE)),0,VLOOKUP(CONCATENATE(INDIRECT(ADDRESS(2,COLUMN())),"O1",A36),DATA!D2:L872,6,FALSE))</f>
        <v>0</v>
      </c>
      <c r="CR36" s="11">
        <f>IF(ISERROR(VLOOKUP(CONCATENATE(INDIRECT(ADDRESS(2,COLUMN()-1)),"O1",A36),DATA!D2:L872,7,FALSE)),0,VLOOKUP(CONCATENATE(INDIRECT(ADDRESS(2,COLUMN()-1)),"O1",A36),DATA!D2:L872,7,FALSE))</f>
        <v>0</v>
      </c>
      <c r="CS36" s="11">
        <f>IF(ISERROR(VLOOKUP(CONCATENATE(INDIRECT(ADDRESS(2,COLUMN()-2)),"O1",A36),DATA!D2:L872,8,FALSE)),0,VLOOKUP(CONCATENATE(INDIRECT(ADDRESS(2,COLUMN()-2)),"O1",A36),DATA!D2:L872,8,FALSE))</f>
        <v>1</v>
      </c>
      <c r="CT36" s="11">
        <f>IF(ISERROR(VLOOKUP(CONCATENATE(INDIRECT(ADDRESS(2,COLUMN())),"O1",A36),DATA!D2:L872,6,FALSE)),0,VLOOKUP(CONCATENATE(INDIRECT(ADDRESS(2,COLUMN())),"O1",A36),DATA!D2:L872,6,FALSE))</f>
        <v>0</v>
      </c>
      <c r="CU36" s="11">
        <f>IF(ISERROR(VLOOKUP(CONCATENATE(INDIRECT(ADDRESS(2,COLUMN()-1)),"O1",A36),DATA!D2:L872,7,FALSE)),0,VLOOKUP(CONCATENATE(INDIRECT(ADDRESS(2,COLUMN()-1)),"O1",A36),DATA!D2:L872,7,FALSE))</f>
        <v>0</v>
      </c>
      <c r="CV36" s="11">
        <f>IF(ISERROR(VLOOKUP(CONCATENATE(INDIRECT(ADDRESS(2,COLUMN()-2)),"O1",A36),DATA!D2:L872,8,FALSE)),0,VLOOKUP(CONCATENATE(INDIRECT(ADDRESS(2,COLUMN()-2)),"O1",A36),DATA!D2:L872,8,FALSE))</f>
        <v>0</v>
      </c>
      <c r="CW36" s="11">
        <f>IF(ISERROR(VLOOKUP(CONCATENATE(INDIRECT(ADDRESS(2,COLUMN())),"O1",A36),DATA!D2:L872,6,FALSE)),0,VLOOKUP(CONCATENATE(INDIRECT(ADDRESS(2,COLUMN())),"O1",A36),DATA!D2:L872,6,FALSE))</f>
        <v>0</v>
      </c>
      <c r="CX36" s="11">
        <f>IF(ISERROR(VLOOKUP(CONCATENATE(INDIRECT(ADDRESS(2,COLUMN()-1)),"O1",A36),DATA!D2:L872,7,FALSE)),0,VLOOKUP(CONCATENATE(INDIRECT(ADDRESS(2,COLUMN()-1)),"O1",A36),DATA!D2:L872,7,FALSE))</f>
        <v>0</v>
      </c>
      <c r="CY36" s="11">
        <f>IF(ISERROR(VLOOKUP(CONCATENATE(INDIRECT(ADDRESS(2,COLUMN()-2)),"O1",A36),DATA!D2:L872,8,FALSE)),0,VLOOKUP(CONCATENATE(INDIRECT(ADDRESS(2,COLUMN()-2)),"O1",A36),DATA!D2:L872,8,FALSE))</f>
        <v>0</v>
      </c>
      <c r="CZ36" s="11">
        <f>IF(ISERROR(VLOOKUP(CONCATENATE(INDIRECT(ADDRESS(2,COLUMN())),"O1",A36),DATA!D2:L872,6,FALSE)),0,VLOOKUP(CONCATENATE(INDIRECT(ADDRESS(2,COLUMN())),"O1",A36),DATA!D2:L872,6,FALSE))</f>
        <v>0</v>
      </c>
      <c r="DA36" s="11">
        <f>IF(ISERROR(VLOOKUP(CONCATENATE(INDIRECT(ADDRESS(2,COLUMN()-1)),"O1",A36),DATA!D2:L872,7,FALSE)),0,VLOOKUP(CONCATENATE(INDIRECT(ADDRESS(2,COLUMN()-1)),"O1",A36),DATA!D2:L872,7,FALSE))</f>
        <v>0</v>
      </c>
      <c r="DB36" s="11">
        <f>IF(ISERROR(VLOOKUP(CONCATENATE(INDIRECT(ADDRESS(2,COLUMN()-2)),"O1",A36),DATA!D2:L872,8,FALSE)),0,VLOOKUP(CONCATENATE(INDIRECT(ADDRESS(2,COLUMN()-2)),"O1",A36),DATA!D2:L872,8,FALSE))</f>
        <v>0</v>
      </c>
      <c r="DC36" s="11">
        <f>IF(ISERROR(VLOOKUP(CONCATENATE(INDIRECT(ADDRESS(2,COLUMN())),"O1",A36),DATA!D2:L872,6,FALSE)),0,VLOOKUP(CONCATENATE(INDIRECT(ADDRESS(2,COLUMN())),"O1",A36),DATA!D2:L872,6,FALSE))</f>
        <v>0</v>
      </c>
      <c r="DD36" s="11">
        <f>IF(ISERROR(VLOOKUP(CONCATENATE(INDIRECT(ADDRESS(2,COLUMN()-1)),"O1",A36),DATA!D2:L872,7,FALSE)),0,VLOOKUP(CONCATENATE(INDIRECT(ADDRESS(2,COLUMN()-1)),"O1",A36),DATA!D2:L872,7,FALSE))</f>
        <v>0</v>
      </c>
      <c r="DE36" s="11">
        <f>IF(ISERROR(VLOOKUP(CONCATENATE(INDIRECT(ADDRESS(2,COLUMN()-2)),"O1",A36),DATA!D2:L872,8,FALSE)),0,VLOOKUP(CONCATENATE(INDIRECT(ADDRESS(2,COLUMN()-2)),"O1",A36),DATA!D2:L872,8,FALSE))</f>
        <v>0</v>
      </c>
      <c r="DF36" s="11">
        <f>IF(ISERROR(VLOOKUP(CONCATENATE(INDIRECT(ADDRESS(2,COLUMN())),"O1",A36),DATA!D2:L872,6,FALSE)),0,VLOOKUP(CONCATENATE(INDIRECT(ADDRESS(2,COLUMN())),"O1",A36),DATA!D2:L872,6,FALSE))</f>
        <v>0</v>
      </c>
      <c r="DG36" s="11">
        <f>IF(ISERROR(VLOOKUP(CONCATENATE(INDIRECT(ADDRESS(2,COLUMN()-1)),"O1",A36),DATA!D2:L872,7,FALSE)),0,VLOOKUP(CONCATENATE(INDIRECT(ADDRESS(2,COLUMN()-1)),"O1",A36),DATA!D2:L872,7,FALSE))</f>
        <v>0</v>
      </c>
      <c r="DH36" s="11">
        <f>IF(ISERROR(VLOOKUP(CONCATENATE(INDIRECT(ADDRESS(2,COLUMN()-2)),"O1",A36),DATA!D2:L872,8,FALSE)),0,VLOOKUP(CONCATENATE(INDIRECT(ADDRESS(2,COLUMN()-2)),"O1",A36),DATA!D2:L872,8,FALSE))</f>
        <v>0</v>
      </c>
      <c r="DI36" s="11">
        <f>IF(ISERROR(VLOOKUP(CONCATENATE(INDIRECT(ADDRESS(2,COLUMN())),"O1",A36),DATA!D2:L872,6,FALSE)),0,VLOOKUP(CONCATENATE(INDIRECT(ADDRESS(2,COLUMN())),"O1",A36),DATA!D2:L872,6,FALSE))</f>
        <v>0</v>
      </c>
      <c r="DJ36" s="11">
        <f>IF(ISERROR(VLOOKUP(CONCATENATE(INDIRECT(ADDRESS(2,COLUMN()-1)),"O1",A36),DATA!D2:L872,7,FALSE)),0,VLOOKUP(CONCATENATE(INDIRECT(ADDRESS(2,COLUMN()-1)),"O1",A36),DATA!D2:L872,7,FALSE))</f>
        <v>0</v>
      </c>
      <c r="DK36" s="11">
        <f>IF(ISERROR(VLOOKUP(CONCATENATE(INDIRECT(ADDRESS(2,COLUMN()-2)),"O1",A36),DATA!D2:L872,8,FALSE)),0,VLOOKUP(CONCATENATE(INDIRECT(ADDRESS(2,COLUMN()-2)),"O1",A36),DATA!D2:L872,8,FALSE))</f>
        <v>0</v>
      </c>
      <c r="DL36" s="11">
        <f>IF(ISERROR(VLOOKUP(CONCATENATE(INDIRECT(ADDRESS(2,COLUMN())),"O1",A36),DATA!D2:L872,6,FALSE)),0,VLOOKUP(CONCATENATE(INDIRECT(ADDRESS(2,COLUMN())),"O1",A36),DATA!D2:L872,6,FALSE))</f>
        <v>0</v>
      </c>
      <c r="DM36" s="11">
        <f>IF(ISERROR(VLOOKUP(CONCATENATE(INDIRECT(ADDRESS(2,COLUMN()-1)),"O1",A36),DATA!D2:L872,7,FALSE)),0,VLOOKUP(CONCATENATE(INDIRECT(ADDRESS(2,COLUMN()-1)),"O1",A36),DATA!D2:L872,7,FALSE))</f>
        <v>0</v>
      </c>
      <c r="DN36" s="11">
        <f>IF(ISERROR(VLOOKUP(CONCATENATE(INDIRECT(ADDRESS(2,COLUMN()-2)),"O1",A36),DATA!D2:L872,8,FALSE)),0,VLOOKUP(CONCATENATE(INDIRECT(ADDRESS(2,COLUMN()-2)),"O1",A36),DATA!D2:L872,8,FALSE))</f>
        <v>0</v>
      </c>
      <c r="DO36" s="11">
        <f>IF(ISERROR(VLOOKUP(CONCATENATE(INDIRECT(ADDRESS(2,COLUMN())),"O1",A36),DATA!D2:L872,6,FALSE)),0,VLOOKUP(CONCATENATE(INDIRECT(ADDRESS(2,COLUMN())),"O1",A36),DATA!D2:L872,6,FALSE))</f>
        <v>0</v>
      </c>
      <c r="DP36" s="11">
        <f>IF(ISERROR(VLOOKUP(CONCATENATE(INDIRECT(ADDRESS(2,COLUMN()-1)),"O1",A36),DATA!D2:L872,7,FALSE)),0,VLOOKUP(CONCATENATE(INDIRECT(ADDRESS(2,COLUMN()-1)),"O1",A36),DATA!D2:L872,7,FALSE))</f>
        <v>0</v>
      </c>
      <c r="DQ36" s="11">
        <f>IF(ISERROR(VLOOKUP(CONCATENATE(INDIRECT(ADDRESS(2,COLUMN()-2)),"O1",A36),DATA!D2:L872,8,FALSE)),0,VLOOKUP(CONCATENATE(INDIRECT(ADDRESS(2,COLUMN()-2)),"O1",A36),DATA!D2:L872,8,FALSE))</f>
        <v>0</v>
      </c>
      <c r="DR36" s="11">
        <f>IF(ISERROR(VLOOKUP(CONCATENATE(INDIRECT(ADDRESS(2,COLUMN())),"O1",A36),DATA!D2:L872,6,FALSE)),0,VLOOKUP(CONCATENATE(INDIRECT(ADDRESS(2,COLUMN())),"O1",A36),DATA!D2:L872,6,FALSE))</f>
        <v>0</v>
      </c>
      <c r="DS36" s="11">
        <f>IF(ISERROR(VLOOKUP(CONCATENATE(INDIRECT(ADDRESS(2,COLUMN()-1)),"O1",A36),DATA!D2:L872,7,FALSE)),0,VLOOKUP(CONCATENATE(INDIRECT(ADDRESS(2,COLUMN()-1)),"O1",A36),DATA!D2:L872,7,FALSE))</f>
        <v>0</v>
      </c>
      <c r="DT36" s="11">
        <f>IF(ISERROR(VLOOKUP(CONCATENATE(INDIRECT(ADDRESS(2,COLUMN()-2)),"O1",A36),DATA!D2:L872,8,FALSE)),0,VLOOKUP(CONCATENATE(INDIRECT(ADDRESS(2,COLUMN()-2)),"O1",A36),DATA!D2:L872,8,FALSE))</f>
        <v>0</v>
      </c>
      <c r="DU36" s="11">
        <f>IF(ISERROR(VLOOKUP(CONCATENATE(INDIRECT(ADDRESS(2,COLUMN())),"O1",A36),DATA!D2:L872,6,FALSE)),0,VLOOKUP(CONCATENATE(INDIRECT(ADDRESS(2,COLUMN())),"O1",A36),DATA!D2:L872,6,FALSE))</f>
        <v>0</v>
      </c>
      <c r="DV36" s="11">
        <f>IF(ISERROR(VLOOKUP(CONCATENATE(INDIRECT(ADDRESS(2,COLUMN()-1)),"O1",A36),DATA!D2:L872,7,FALSE)),0,VLOOKUP(CONCATENATE(INDIRECT(ADDRESS(2,COLUMN()-1)),"O1",A36),DATA!D2:L872,7,FALSE))</f>
        <v>0</v>
      </c>
      <c r="DW36" s="11">
        <f>IF(ISERROR(VLOOKUP(CONCATENATE(INDIRECT(ADDRESS(2,COLUMN()-2)),"O1",A36),DATA!D2:L872,8,FALSE)),0,VLOOKUP(CONCATENATE(INDIRECT(ADDRESS(2,COLUMN()-2)),"O1",A36),DATA!D2:L872,8,FALSE))</f>
        <v>0</v>
      </c>
      <c r="DX36" s="62">
        <f>SUM(B36:INDIRECT(ADDRESS(36,127)))</f>
        <v>71</v>
      </c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  <c r="IW36" s="24"/>
      <c r="IX36" s="24"/>
      <c r="IY36" s="24"/>
      <c r="IZ36" s="24"/>
      <c r="JA36" s="24"/>
      <c r="JB36" s="24"/>
      <c r="JC36" s="24"/>
      <c r="JD36" s="24"/>
      <c r="JE36" s="24"/>
      <c r="JF36" s="24"/>
      <c r="JG36" s="24"/>
      <c r="JH36" s="24"/>
      <c r="JI36" s="24"/>
      <c r="JJ36" s="24"/>
      <c r="JK36" s="24"/>
      <c r="JL36" s="24"/>
      <c r="JM36" s="24"/>
      <c r="JN36" s="24"/>
      <c r="JO36" s="24"/>
      <c r="JP36" s="24"/>
      <c r="JQ36" s="24"/>
      <c r="JR36" s="24"/>
      <c r="JS36" s="24"/>
      <c r="JT36" s="24"/>
      <c r="JU36" s="24"/>
      <c r="JV36" s="24"/>
      <c r="JW36" s="24"/>
      <c r="JX36" s="24"/>
      <c r="JY36" s="24"/>
      <c r="JZ36" s="24"/>
      <c r="KA36" s="24"/>
      <c r="KB36" s="24"/>
      <c r="KC36" s="24"/>
      <c r="KD36" s="24"/>
      <c r="KE36" s="24"/>
      <c r="KF36" s="24"/>
      <c r="KG36" s="24"/>
      <c r="KH36" s="24"/>
      <c r="KI36" s="24"/>
      <c r="KJ36" s="24"/>
      <c r="KK36" s="24"/>
      <c r="KL36" s="24"/>
      <c r="KM36" s="24"/>
      <c r="KN36" s="24"/>
      <c r="KO36" s="24"/>
      <c r="KP36" s="24"/>
      <c r="KQ36" s="24"/>
      <c r="KR36" s="24"/>
      <c r="KS36" s="24"/>
      <c r="KT36" s="24"/>
      <c r="KU36" s="24"/>
      <c r="KV36" s="24"/>
      <c r="KW36" s="24"/>
      <c r="KX36" s="24"/>
      <c r="KY36" s="24"/>
      <c r="KZ36" s="24"/>
    </row>
    <row r="37" s="5" customFormat="1" ht="15.75">
      <c r="A37" s="91" t="s">
        <v>67</v>
      </c>
      <c r="B37" s="110">
        <f>IF(COLUMN()&lt;DATA!$O$1*3+3,SUM(B38:B45)," ")</f>
        <v>1710</v>
      </c>
      <c r="C37" s="110">
        <f>IF(COLUMN()&lt;DATA!$O$1*3+3,SUM(C38:C45)," ")</f>
        <v>0</v>
      </c>
      <c r="D37" s="110">
        <f>IF(COLUMN()&lt;DATA!$O$1*3+3,SUM(D38:D45)," ")</f>
        <v>0</v>
      </c>
      <c r="E37" s="110">
        <f>IF(COLUMN()&lt;DATA!$O$1*3+3,SUM(E38:E45)," ")</f>
        <v>419</v>
      </c>
      <c r="F37" s="110">
        <f>IF(COLUMN()&lt;DATA!$O$1*3+3,SUM(F38:F45)," ")</f>
        <v>0</v>
      </c>
      <c r="G37" s="110">
        <f>IF(COLUMN()&lt;DATA!$O$1*3+3,SUM(G38:G45)," ")</f>
        <v>0</v>
      </c>
      <c r="H37" s="110">
        <f>IF(COLUMN()&lt;DATA!$O$1*3+3,SUM(H38:H45)," ")</f>
        <v>166</v>
      </c>
      <c r="I37" s="110">
        <f>IF(COLUMN()&lt;DATA!$O$1*3+3,SUM(I38:I45)," ")</f>
        <v>0</v>
      </c>
      <c r="J37" s="110">
        <f>IF(COLUMN()&lt;DATA!$O$1*3+3,SUM(J38:J45)," ")</f>
        <v>0</v>
      </c>
      <c r="K37" s="110">
        <f>IF(COLUMN()&lt;DATA!$O$1*3+3,SUM(K38:K45)," ")</f>
        <v>86</v>
      </c>
      <c r="L37" s="110">
        <f>IF(COLUMN()&lt;DATA!$O$1*3+3,SUM(L38:L45)," ")</f>
        <v>0</v>
      </c>
      <c r="M37" s="110">
        <f>IF(COLUMN()&lt;DATA!$O$1*3+3,SUM(M38:M45)," ")</f>
        <v>0</v>
      </c>
      <c r="N37" s="110">
        <f>IF(COLUMN()&lt;DATA!$O$1*3+3,SUM(N38:N45)," ")</f>
        <v>89</v>
      </c>
      <c r="O37" s="110">
        <f>IF(COLUMN()&lt;DATA!$O$1*3+3,SUM(O38:O45)," ")</f>
        <v>0</v>
      </c>
      <c r="P37" s="110">
        <f>IF(COLUMN()&lt;DATA!$O$1*3+3,SUM(P38:P45)," ")</f>
        <v>0</v>
      </c>
      <c r="Q37" s="110">
        <f>IF(COLUMN()&lt;DATA!$O$1*3+3,SUM(Q38:Q45)," ")</f>
        <v>142</v>
      </c>
      <c r="R37" s="110">
        <f>IF(COLUMN()&lt;DATA!$O$1*3+3,SUM(R38:R45)," ")</f>
        <v>0</v>
      </c>
      <c r="S37" s="110">
        <f>IF(COLUMN()&lt;DATA!$O$1*3+3,SUM(S38:S45)," ")</f>
        <v>0</v>
      </c>
      <c r="T37" s="110">
        <f>IF(COLUMN()&lt;DATA!$O$1*3+3,SUM(T38:T45)," ")</f>
        <v>125</v>
      </c>
      <c r="U37" s="110">
        <f>IF(COLUMN()&lt;DATA!$O$1*3+3,SUM(U38:U45)," ")</f>
        <v>4</v>
      </c>
      <c r="V37" s="110">
        <f>IF(COLUMN()&lt;DATA!$O$1*3+3,SUM(V38:V45)," ")</f>
        <v>0</v>
      </c>
      <c r="W37" s="110">
        <f>IF(COLUMN()&lt;DATA!$O$1*3+3,SUM(W38:W45)," ")</f>
        <v>118</v>
      </c>
      <c r="X37" s="110">
        <f>IF(COLUMN()&lt;DATA!$O$1*3+3,SUM(X38:X45)," ")</f>
        <v>0</v>
      </c>
      <c r="Y37" s="110">
        <f>IF(COLUMN()&lt;DATA!$O$1*3+3,SUM(Y38:Y45)," ")</f>
        <v>0</v>
      </c>
      <c r="Z37" s="110">
        <f>IF(COLUMN()&lt;DATA!$O$1*3+3,SUM(Z38:Z45)," ")</f>
        <v>113</v>
      </c>
      <c r="AA37" s="110">
        <f>IF(COLUMN()&lt;DATA!$O$1*3+3,SUM(AA38:AA45)," ")</f>
        <v>0</v>
      </c>
      <c r="AB37" s="110">
        <f>IF(COLUMN()&lt;DATA!$O$1*3+3,SUM(AB38:AB45)," ")</f>
        <v>0</v>
      </c>
      <c r="AC37" s="110">
        <f>IF(COLUMN()&lt;DATA!$O$1*3+3,SUM(AC38:AC45)," ")</f>
        <v>71</v>
      </c>
      <c r="AD37" s="110">
        <f>IF(COLUMN()&lt;DATA!$O$1*3+3,SUM(AD38:AD45)," ")</f>
        <v>0</v>
      </c>
      <c r="AE37" s="110">
        <f>IF(COLUMN()&lt;DATA!$O$1*3+3,SUM(AE38:AE45)," ")</f>
        <v>0</v>
      </c>
      <c r="AF37" s="110">
        <f>IF(COLUMN()&lt;DATA!$O$1*3+3,SUM(AF38:AF45)," ")</f>
        <v>58</v>
      </c>
      <c r="AG37" s="110">
        <f>IF(COLUMN()&lt;DATA!$O$1*3+3,SUM(AG38:AG45)," ")</f>
        <v>0</v>
      </c>
      <c r="AH37" s="110">
        <f>IF(COLUMN()&lt;DATA!$O$1*3+3,SUM(AH38:AH45)," ")</f>
        <v>0</v>
      </c>
      <c r="AI37" s="110">
        <f>IF(COLUMN()&lt;DATA!$O$1*3+3,SUM(AI38:AI45)," ")</f>
        <v>17</v>
      </c>
      <c r="AJ37" s="110">
        <f>IF(COLUMN()&lt;DATA!$O$1*3+3,SUM(AJ38:AJ45)," ")</f>
        <v>0</v>
      </c>
      <c r="AK37" s="110">
        <f>IF(COLUMN()&lt;DATA!$O$1*3+3,SUM(AK38:AK45)," ")</f>
        <v>0</v>
      </c>
      <c r="AL37" s="110">
        <f>IF(COLUMN()&lt;DATA!$O$1*3+3,SUM(AL38:AL45)," ")</f>
        <v>302</v>
      </c>
      <c r="AM37" s="110">
        <f>IF(COLUMN()&lt;DATA!$O$1*3+3,SUM(AM38:AM45)," ")</f>
        <v>0</v>
      </c>
      <c r="AN37" s="110">
        <f>IF(COLUMN()&lt;DATA!$O$1*3+3,SUM(AN38:AN45)," ")</f>
        <v>0</v>
      </c>
      <c r="AO37" s="110">
        <f>IF(COLUMN()&lt;DATA!$O$1*3+3,SUM(AO38:AO45)," ")</f>
        <v>101</v>
      </c>
      <c r="AP37" s="110">
        <f>IF(COLUMN()&lt;DATA!$O$1*3+3,SUM(AP38:AP45)," ")</f>
        <v>0</v>
      </c>
      <c r="AQ37" s="110">
        <f>IF(COLUMN()&lt;DATA!$O$1*3+3,SUM(AQ38:AQ45)," ")</f>
        <v>0</v>
      </c>
      <c r="AR37" s="110">
        <f>IF(COLUMN()&lt;DATA!$O$1*3+3,SUM(AR38:AR45)," ")</f>
        <v>20</v>
      </c>
      <c r="AS37" s="110">
        <f>IF(COLUMN()&lt;DATA!$O$1*3+3,SUM(AS38:AS45)," ")</f>
        <v>0</v>
      </c>
      <c r="AT37" s="110">
        <f>IF(COLUMN()&lt;DATA!$O$1*3+3,SUM(AT38:AT45)," ")</f>
        <v>0</v>
      </c>
      <c r="AU37" s="110">
        <f>IF(COLUMN()&lt;DATA!$O$1*3+3,SUM(AU38:AU45)," ")</f>
        <v>12</v>
      </c>
      <c r="AV37" s="110">
        <f>IF(COLUMN()&lt;DATA!$O$1*3+3,SUM(AV38:AV45)," ")</f>
        <v>0</v>
      </c>
      <c r="AW37" s="110">
        <f>IF(COLUMN()&lt;DATA!$O$1*3+3,SUM(AW38:AW45)," ")</f>
        <v>0</v>
      </c>
      <c r="AX37" s="110">
        <f>IF(COLUMN()&lt;DATA!$O$1*3+3,SUM(AX38:AX45)," ")</f>
        <v>16</v>
      </c>
      <c r="AY37" s="110">
        <f>IF(COLUMN()&lt;DATA!$O$1*3+3,SUM(AY38:AY45)," ")</f>
        <v>0</v>
      </c>
      <c r="AZ37" s="110">
        <f>IF(COLUMN()&lt;DATA!$O$1*3+3,SUM(AZ38:AZ45)," ")</f>
        <v>0</v>
      </c>
      <c r="BA37" s="110">
        <f>IF(COLUMN()&lt;DATA!$O$1*3+3,SUM(BA38:BA45)," ")</f>
        <v>109</v>
      </c>
      <c r="BB37" s="110">
        <f>IF(COLUMN()&lt;DATA!$O$1*3+3,SUM(BB38:BB45)," ")</f>
        <v>0</v>
      </c>
      <c r="BC37" s="110">
        <f>IF(COLUMN()&lt;DATA!$O$1*3+3,SUM(BC38:BC45)," ")</f>
        <v>0</v>
      </c>
      <c r="BD37" s="110">
        <f>IF(COLUMN()&lt;DATA!$O$1*3+3,SUM(BD38:BD45)," ")</f>
        <v>70</v>
      </c>
      <c r="BE37" s="110">
        <f>IF(COLUMN()&lt;DATA!$O$1*3+3,SUM(BE38:BE45)," ")</f>
        <v>0</v>
      </c>
      <c r="BF37" s="110">
        <f>IF(COLUMN()&lt;DATA!$O$1*3+3,SUM(BF38:BF45)," ")</f>
        <v>0</v>
      </c>
      <c r="BG37" s="110">
        <f>IF(COLUMN()&lt;DATA!$O$1*3+3,SUM(BG38:BG45)," ")</f>
        <v>687</v>
      </c>
      <c r="BH37" s="110">
        <f>IF(COLUMN()&lt;DATA!$O$1*3+3,SUM(BH38:BH45)," ")</f>
        <v>0</v>
      </c>
      <c r="BI37" s="110">
        <f>IF(COLUMN()&lt;DATA!$O$1*3+3,SUM(BI38:BI45)," ")</f>
        <v>0</v>
      </c>
      <c r="BJ37" s="110">
        <f>IF(COLUMN()&lt;DATA!$O$1*3+3,SUM(BJ38:BJ45)," ")</f>
        <v>9</v>
      </c>
      <c r="BK37" s="110">
        <f>IF(COLUMN()&lt;DATA!$O$1*3+3,SUM(BK38:BK45)," ")</f>
        <v>0</v>
      </c>
      <c r="BL37" s="110">
        <f>IF(COLUMN()&lt;DATA!$O$1*3+3,SUM(BL38:BL45)," ")</f>
        <v>0</v>
      </c>
      <c r="BM37" s="110">
        <f>IF(COLUMN()&lt;DATA!$O$1*3+3,SUM(BM38:BM45)," ")</f>
        <v>0</v>
      </c>
      <c r="BN37" s="110">
        <f>IF(COLUMN()&lt;DATA!$O$1*3+3,SUM(BN38:BN45)," ")</f>
        <v>0</v>
      </c>
      <c r="BO37" s="110">
        <f>IF(COLUMN()&lt;DATA!$O$1*3+3,SUM(BO38:BO45)," ")</f>
        <v>0</v>
      </c>
      <c r="BP37" s="110">
        <f>IF(COLUMN()&lt;DATA!$O$1*3+3,SUM(BP38:BP45)," ")</f>
        <v>0</v>
      </c>
      <c r="BQ37" s="110">
        <f>IF(COLUMN()&lt;DATA!$O$1*3+3,SUM(BQ38:BQ45)," ")</f>
        <v>0</v>
      </c>
      <c r="BR37" s="110">
        <f>IF(COLUMN()&lt;DATA!$O$1*3+3,SUM(BR38:BR45)," ")</f>
        <v>0</v>
      </c>
      <c r="BS37" s="110">
        <f>IF(COLUMN()&lt;DATA!$O$1*3+3,SUM(BS38:BS45)," ")</f>
        <v>26</v>
      </c>
      <c r="BT37" s="110">
        <f>IF(COLUMN()&lt;DATA!$O$1*3+3,SUM(BT38:BT45)," ")</f>
        <v>0</v>
      </c>
      <c r="BU37" s="110">
        <f>IF(COLUMN()&lt;DATA!$O$1*3+3,SUM(BU38:BU45)," ")</f>
        <v>0</v>
      </c>
      <c r="BV37" s="110">
        <f>IF(COLUMN()&lt;DATA!$O$1*3+3,SUM(BV38:BV45)," ")</f>
        <v>15</v>
      </c>
      <c r="BW37" s="110">
        <f>IF(COLUMN()&lt;DATA!$O$1*3+3,SUM(BW38:BW45)," ")</f>
        <v>0</v>
      </c>
      <c r="BX37" s="110">
        <f>IF(COLUMN()&lt;DATA!$O$1*3+3,SUM(BX38:BX45)," ")</f>
        <v>0</v>
      </c>
      <c r="BY37" s="110">
        <f>IF(COLUMN()&lt;DATA!$O$1*3+3,SUM(BY38:BY45)," ")</f>
        <v>24</v>
      </c>
      <c r="BZ37" s="110">
        <f>IF(COLUMN()&lt;DATA!$O$1*3+3,SUM(BZ38:BZ45)," ")</f>
        <v>0</v>
      </c>
      <c r="CA37" s="110">
        <f>IF(COLUMN()&lt;DATA!$O$1*3+3,SUM(CA38:CA45)," ")</f>
        <v>0</v>
      </c>
      <c r="CB37" s="110">
        <f>IF(COLUMN()&lt;DATA!$O$1*3+3,SUM(CB38:CB45)," ")</f>
        <v>0</v>
      </c>
      <c r="CC37" s="110">
        <f>IF(COLUMN()&lt;DATA!$O$1*3+3,SUM(CC38:CC45)," ")</f>
        <v>0</v>
      </c>
      <c r="CD37" s="110">
        <f>IF(COLUMN()&lt;DATA!$O$1*3+3,SUM(CD38:CD45)," ")</f>
        <v>0</v>
      </c>
      <c r="CE37" s="110">
        <f>IF(COLUMN()&lt;DATA!$O$1*3+3,SUM(CE38:CE45)," ")</f>
        <v>0</v>
      </c>
      <c r="CF37" s="110">
        <f>IF(COLUMN()&lt;DATA!$O$1*3+3,SUM(CF38:CF45)," ")</f>
        <v>0</v>
      </c>
      <c r="CG37" s="110">
        <f>IF(COLUMN()&lt;DATA!$O$1*3+3,SUM(CG38:CG45)," ")</f>
        <v>0</v>
      </c>
      <c r="CH37" s="110">
        <f>IF(COLUMN()&lt;DATA!$O$1*3+3,SUM(CH38:CH45)," ")</f>
        <v>2</v>
      </c>
      <c r="CI37" s="110">
        <f>IF(COLUMN()&lt;DATA!$O$1*3+3,SUM(CI38:CI45)," ")</f>
        <v>0</v>
      </c>
      <c r="CJ37" s="110">
        <f>IF(COLUMN()&lt;DATA!$O$1*3+3,SUM(CJ38:CJ45)," ")</f>
        <v>0</v>
      </c>
      <c r="CK37" s="110">
        <f>IF(COLUMN()&lt;DATA!$O$1*3+3,SUM(CK38:CK45)," ")</f>
        <v>0</v>
      </c>
      <c r="CL37" s="110">
        <f>IF(COLUMN()&lt;DATA!$O$1*3+3,SUM(CL38:CL45)," ")</f>
        <v>0</v>
      </c>
      <c r="CM37" s="110">
        <f>IF(COLUMN()&lt;DATA!$O$1*3+3,SUM(CM38:CM45)," ")</f>
        <v>0</v>
      </c>
      <c r="CN37" s="110">
        <f>IF(COLUMN()&lt;DATA!$O$1*3+3,SUM(CN38:CN45)," ")</f>
        <v>111</v>
      </c>
      <c r="CO37" s="110">
        <f>IF(COLUMN()&lt;DATA!$O$1*3+3,SUM(CO38:CO45)," ")</f>
        <v>0</v>
      </c>
      <c r="CP37" s="110">
        <f>IF(COLUMN()&lt;DATA!$O$1*3+3,SUM(CP38:CP45)," ")</f>
        <v>0</v>
      </c>
      <c r="CQ37" s="110">
        <f>IF(COLUMN()&lt;DATA!$O$1*3+3,SUM(CQ38:CQ45)," ")</f>
        <v>6</v>
      </c>
      <c r="CR37" s="110">
        <f>IF(COLUMN()&lt;DATA!$O$1*3+3,SUM(CR38:CR45)," ")</f>
        <v>0</v>
      </c>
      <c r="CS37" s="110">
        <f>IF(COLUMN()&lt;DATA!$O$1*3+3,SUM(CS38:CS45)," ")</f>
        <v>0</v>
      </c>
      <c r="CT37" s="110">
        <f>IF(COLUMN()&lt;DATA!$O$1*3+3,SUM(CT38:CT45)," ")</f>
        <v>1</v>
      </c>
      <c r="CU37" s="110">
        <f>IF(COLUMN()&lt;DATA!$O$1*3+3,SUM(CU38:CU45)," ")</f>
        <v>0</v>
      </c>
      <c r="CV37" s="110">
        <f>IF(COLUMN()&lt;DATA!$O$1*3+3,SUM(CV38:CV45)," ")</f>
        <v>0</v>
      </c>
      <c r="CW37" s="110">
        <f>IF(COLUMN()&lt;DATA!$O$1*3+3,SUM(CW38:CW45)," ")</f>
        <v>0</v>
      </c>
      <c r="CX37" s="110">
        <f>IF(COLUMN()&lt;DATA!$O$1*3+3,SUM(CX38:CX45)," ")</f>
        <v>0</v>
      </c>
      <c r="CY37" s="110">
        <f>IF(COLUMN()&lt;DATA!$O$1*3+3,SUM(CY38:CY45)," ")</f>
        <v>0</v>
      </c>
      <c r="CZ37" s="110">
        <f>IF(COLUMN()&lt;DATA!$O$1*3+3,SUM(CZ38:CZ45)," ")</f>
        <v>0</v>
      </c>
      <c r="DA37" s="110">
        <f>IF(COLUMN()&lt;DATA!$O$1*3+3,SUM(DA38:DA45)," ")</f>
        <v>0</v>
      </c>
      <c r="DB37" s="110">
        <f>IF(COLUMN()&lt;DATA!$O$1*3+3,SUM(DB38:DB45)," ")</f>
        <v>0</v>
      </c>
      <c r="DC37" s="110">
        <f>IF(COLUMN()&lt;DATA!$O$1*3+3,SUM(DC38:DC45)," ")</f>
        <v>0</v>
      </c>
      <c r="DD37" s="110">
        <f>IF(COLUMN()&lt;DATA!$O$1*3+3,SUM(DD38:DD45)," ")</f>
        <v>0</v>
      </c>
      <c r="DE37" s="110">
        <f>IF(COLUMN()&lt;DATA!$O$1*3+3,SUM(DE38:DE45)," ")</f>
        <v>0</v>
      </c>
      <c r="DF37" s="110">
        <f>IF(COLUMN()&lt;DATA!$O$1*3+3,SUM(DF38:DF45)," ")</f>
        <v>6</v>
      </c>
      <c r="DG37" s="110">
        <f>IF(COLUMN()&lt;DATA!$O$1*3+3,SUM(DG38:DG45)," ")</f>
        <v>0</v>
      </c>
      <c r="DH37" s="110">
        <f>IF(COLUMN()&lt;DATA!$O$1*3+3,SUM(DH38:DH45)," ")</f>
        <v>0</v>
      </c>
      <c r="DI37" s="110">
        <f>IF(COLUMN()&lt;DATA!$O$1*3+3,SUM(DI38:DI45)," ")</f>
        <v>0</v>
      </c>
      <c r="DJ37" s="110">
        <f>IF(COLUMN()&lt;DATA!$O$1*3+3,SUM(DJ38:DJ45)," ")</f>
        <v>0</v>
      </c>
      <c r="DK37" s="110">
        <f>IF(COLUMN()&lt;DATA!$O$1*3+3,SUM(DK38:DK45)," ")</f>
        <v>0</v>
      </c>
      <c r="DL37" s="110">
        <f>IF(COLUMN()&lt;DATA!$O$1*3+3,SUM(DL38:DL45)," ")</f>
        <v>0</v>
      </c>
      <c r="DM37" s="110">
        <f>IF(COLUMN()&lt;DATA!$O$1*3+3,SUM(DM38:DM45)," ")</f>
        <v>0</v>
      </c>
      <c r="DN37" s="110">
        <f>IF(COLUMN()&lt;DATA!$O$1*3+3,SUM(DN38:DN45)," ")</f>
        <v>0</v>
      </c>
      <c r="DO37" s="110">
        <f>IF(COLUMN()&lt;DATA!$O$1*3+3,SUM(DO38:DO45)," ")</f>
        <v>0</v>
      </c>
      <c r="DP37" s="110">
        <f>IF(COLUMN()&lt;DATA!$O$1*3+3,SUM(DP38:DP45)," ")</f>
        <v>0</v>
      </c>
      <c r="DQ37" s="110">
        <f>IF(COLUMN()&lt;DATA!$O$1*3+3,SUM(DQ38:DQ45)," ")</f>
        <v>0</v>
      </c>
      <c r="DR37" s="110">
        <f>IF(COLUMN()&lt;DATA!$O$1*3+3,SUM(DR38:DR45)," ")</f>
        <v>0</v>
      </c>
      <c r="DS37" s="110">
        <f>IF(COLUMN()&lt;DATA!$O$1*3+3,SUM(DS38:DS45)," ")</f>
        <v>0</v>
      </c>
      <c r="DT37" s="110">
        <f>IF(COLUMN()&lt;DATA!$O$1*3+3,SUM(DT38:DT45)," ")</f>
        <v>0</v>
      </c>
      <c r="DU37" s="110">
        <f>IF(COLUMN()&lt;DATA!$O$1*3+3,SUM(DU38:DU45)," ")</f>
        <v>2</v>
      </c>
      <c r="DV37" s="110">
        <f>IF(COLUMN()&lt;DATA!$O$1*3+3,SUM(DV38:DV45)," ")</f>
        <v>0</v>
      </c>
      <c r="DW37" s="110">
        <f>IF(COLUMN()&lt;DATA!$O$1*3+3,SUM(DW38:DW45)," ")</f>
        <v>0</v>
      </c>
      <c r="DX37" s="110">
        <f>IF(COLUMN()&lt;DATA!$O$1*3+3,SUM(DX38:DX45)," ")</f>
        <v>4637</v>
      </c>
      <c r="DY37" s="38" t="str">
        <f>IF(COLUMN()&lt;DATA!$O$1*3+3,SUM(DY38:DY45)," ")</f>
        <v xml:space="preserve"> </v>
      </c>
      <c r="DZ37" s="38" t="str">
        <f>IF(COLUMN()&lt;DATA!$O$1*3+3,SUM(DZ38:DZ45)," ")</f>
        <v xml:space="preserve"> </v>
      </c>
      <c r="EA37" s="38" t="str">
        <f>IF(COLUMN()&lt;DATA!$O$1*3+3,SUM(EA38:EA45)," ")</f>
        <v xml:space="preserve"> </v>
      </c>
      <c r="EB37" s="38" t="str">
        <f>IF(COLUMN()&lt;DATA!$O$1*3+3,SUM(EB38:EB45)," ")</f>
        <v xml:space="preserve"> </v>
      </c>
      <c r="EC37" s="38" t="str">
        <f>IF(COLUMN()&lt;DATA!$O$1*3+3,SUM(EC38:EC45)," ")</f>
        <v xml:space="preserve"> </v>
      </c>
      <c r="ED37" s="38" t="str">
        <f>IF(COLUMN()&lt;DATA!$O$1*3+3,SUM(ED38:ED45)," ")</f>
        <v xml:space="preserve"> </v>
      </c>
      <c r="EE37" s="38" t="str">
        <f>IF(COLUMN()&lt;DATA!$O$1*3+3,SUM(EE38:EE45)," ")</f>
        <v xml:space="preserve"> </v>
      </c>
      <c r="EF37" s="38" t="str">
        <f>IF(COLUMN()&lt;DATA!$O$1*3+3,SUM(EF38:EF45)," ")</f>
        <v xml:space="preserve"> </v>
      </c>
      <c r="EG37" s="38" t="str">
        <f>IF(COLUMN()&lt;DATA!$O$1*3+3,SUM(EG38:EG45)," ")</f>
        <v xml:space="preserve"> </v>
      </c>
      <c r="EH37" s="38" t="str">
        <f>IF(COLUMN()&lt;DATA!$O$1*3+3,SUM(EH38:EH45)," ")</f>
        <v xml:space="preserve"> </v>
      </c>
      <c r="EI37" s="38" t="str">
        <f>IF(COLUMN()&lt;DATA!$O$1*3+3,SUM(EI38:EI45)," ")</f>
        <v xml:space="preserve"> </v>
      </c>
      <c r="EJ37" s="38" t="str">
        <f>IF(COLUMN()&lt;DATA!$O$1*3+3,SUM(EJ38:EJ45)," ")</f>
        <v xml:space="preserve"> </v>
      </c>
      <c r="EK37" s="38" t="str">
        <f>IF(COLUMN()&lt;DATA!$O$1*3+3,SUM(EK38:EK45)," ")</f>
        <v xml:space="preserve"> </v>
      </c>
      <c r="EL37" s="38" t="str">
        <f>IF(COLUMN()&lt;DATA!$O$1*3+3,SUM(EL38:EL45)," ")</f>
        <v xml:space="preserve"> </v>
      </c>
      <c r="EM37" s="38" t="str">
        <f>IF(COLUMN()&lt;DATA!$O$1*3+3,SUM(EM38:EM45)," ")</f>
        <v xml:space="preserve"> </v>
      </c>
      <c r="EN37" s="38" t="str">
        <f>IF(COLUMN()&lt;DATA!$O$1*3+3,SUM(EN38:EN45)," ")</f>
        <v xml:space="preserve"> </v>
      </c>
      <c r="EO37" s="38" t="str">
        <f>IF(COLUMN()&lt;DATA!$O$1*3+3,SUM(EO38:EO45)," ")</f>
        <v xml:space="preserve"> </v>
      </c>
      <c r="EP37" s="38" t="str">
        <f>IF(COLUMN()&lt;DATA!$O$1*3+3,SUM(EP38:EP45)," ")</f>
        <v xml:space="preserve"> </v>
      </c>
      <c r="EQ37" s="38" t="str">
        <f>IF(COLUMN()&lt;DATA!$O$1*3+3,SUM(EQ38:EQ45)," ")</f>
        <v xml:space="preserve"> </v>
      </c>
      <c r="ER37" s="38" t="str">
        <f>IF(COLUMN()&lt;DATA!$O$1*3+3,SUM(ER38:ER45)," ")</f>
        <v xml:space="preserve"> </v>
      </c>
      <c r="ES37" s="38" t="str">
        <f>IF(COLUMN()&lt;DATA!$O$1*3+3,SUM(ES38:ES45)," ")</f>
        <v xml:space="preserve"> </v>
      </c>
      <c r="ET37" s="38" t="str">
        <f>IF(COLUMN()&lt;DATA!$O$1*3+3,SUM(ET38:ET45)," ")</f>
        <v xml:space="preserve"> </v>
      </c>
      <c r="EU37" s="38" t="str">
        <f>IF(COLUMN()&lt;DATA!$O$1*3+3,SUM(EU38:EU45)," ")</f>
        <v xml:space="preserve"> </v>
      </c>
      <c r="EV37" s="38" t="str">
        <f>IF(COLUMN()&lt;DATA!$O$1*3+3,SUM(EV38:EV45)," ")</f>
        <v xml:space="preserve"> </v>
      </c>
      <c r="EW37" s="38" t="str">
        <f>IF(COLUMN()&lt;DATA!$O$1*3+3,SUM(EW38:EW45)," ")</f>
        <v xml:space="preserve"> </v>
      </c>
      <c r="EX37" s="38" t="str">
        <f>IF(COLUMN()&lt;DATA!$O$1*3+3,SUM(EX38:EX45)," ")</f>
        <v xml:space="preserve"> </v>
      </c>
      <c r="EY37" s="38" t="str">
        <f>IF(COLUMN()&lt;DATA!$O$1*3+3,SUM(EY38:EY45)," ")</f>
        <v xml:space="preserve"> </v>
      </c>
      <c r="EZ37" s="38" t="str">
        <f>IF(COLUMN()&lt;DATA!$O$1*3+3,SUM(EZ38:EZ45)," ")</f>
        <v xml:space="preserve"> </v>
      </c>
      <c r="FA37" s="38" t="str">
        <f>IF(COLUMN()&lt;DATA!$O$1*3+3,SUM(FA38:FA45)," ")</f>
        <v xml:space="preserve"> </v>
      </c>
      <c r="FB37" s="38" t="str">
        <f>IF(COLUMN()&lt;DATA!$O$1*3+3,SUM(FB38:FB45)," ")</f>
        <v xml:space="preserve"> </v>
      </c>
      <c r="FC37" s="38" t="str">
        <f>IF(COLUMN()&lt;DATA!$O$1*3+3,SUM(FC38:FC45)," ")</f>
        <v xml:space="preserve"> </v>
      </c>
      <c r="FD37" s="38" t="str">
        <f>IF(COLUMN()&lt;DATA!$O$1*3+3,SUM(FD38:FD45)," ")</f>
        <v xml:space="preserve"> </v>
      </c>
      <c r="FE37" s="38" t="str">
        <f>IF(COLUMN()&lt;DATA!$O$1*3+3,SUM(FE38:FE45)," ")</f>
        <v xml:space="preserve"> </v>
      </c>
      <c r="FF37" s="38" t="str">
        <f>IF(COLUMN()&lt;DATA!$O$1*3+3,SUM(FF38:FF45)," ")</f>
        <v xml:space="preserve"> </v>
      </c>
      <c r="FG37" s="38" t="str">
        <f>IF(COLUMN()&lt;DATA!$O$1*3+3,SUM(FG38:FG45)," ")</f>
        <v xml:space="preserve"> </v>
      </c>
      <c r="FH37" s="38" t="str">
        <f>IF(COLUMN()&lt;DATA!$O$1*3+3,SUM(FH38:FH45)," ")</f>
        <v xml:space="preserve"> </v>
      </c>
      <c r="FI37" s="38" t="str">
        <f>IF(COLUMN()&lt;DATA!$O$1*3+3,SUM(FI38:FI45)," ")</f>
        <v xml:space="preserve"> </v>
      </c>
      <c r="FJ37" s="38" t="str">
        <f>IF(COLUMN()&lt;DATA!$O$1*3+3,SUM(FJ38:FJ45)," ")</f>
        <v xml:space="preserve"> </v>
      </c>
      <c r="FK37" s="38" t="str">
        <f>IF(COLUMN()&lt;DATA!$O$1*3+3,SUM(FK38:FK45)," ")</f>
        <v xml:space="preserve"> </v>
      </c>
      <c r="FL37" s="38" t="str">
        <f>IF(COLUMN()&lt;DATA!$O$1*3+3,SUM(FL38:FL45)," ")</f>
        <v xml:space="preserve"> </v>
      </c>
      <c r="FM37" s="38" t="str">
        <f>IF(COLUMN()&lt;DATA!$O$1*3+3,SUM(FM38:FM45)," ")</f>
        <v xml:space="preserve"> </v>
      </c>
      <c r="FN37" s="38" t="str">
        <f>IF(COLUMN()&lt;DATA!$O$1*3+3,SUM(FN38:FN45)," ")</f>
        <v xml:space="preserve"> </v>
      </c>
      <c r="FO37" s="38" t="str">
        <f>IF(COLUMN()&lt;DATA!$O$1*3+3,SUM(FO38:FO45)," ")</f>
        <v xml:space="preserve"> </v>
      </c>
      <c r="FP37" s="38" t="str">
        <f>IF(COLUMN()&lt;DATA!$O$1*3+3,SUM(FP38:FP45)," ")</f>
        <v xml:space="preserve"> </v>
      </c>
      <c r="FQ37" s="38" t="str">
        <f>IF(COLUMN()&lt;DATA!$O$1*3+3,SUM(FQ38:FQ45)," ")</f>
        <v xml:space="preserve"> </v>
      </c>
      <c r="FR37" s="38" t="str">
        <f>IF(COLUMN()&lt;DATA!$O$1*3+3,SUM(FR38:FR45)," ")</f>
        <v xml:space="preserve"> </v>
      </c>
      <c r="FS37" s="38" t="str">
        <f>IF(COLUMN()&lt;DATA!$O$1*3+3,SUM(FS38:FS45)," ")</f>
        <v xml:space="preserve"> </v>
      </c>
      <c r="FT37" s="38" t="str">
        <f>IF(COLUMN()&lt;DATA!$O$1*3+3,SUM(FT38:FT45)," ")</f>
        <v xml:space="preserve"> </v>
      </c>
      <c r="FU37" s="38" t="str">
        <f>IF(COLUMN()&lt;DATA!$O$1*3+3,SUM(FU38:FU45)," ")</f>
        <v xml:space="preserve"> </v>
      </c>
      <c r="FV37" s="38" t="str">
        <f>IF(COLUMN()&lt;DATA!$O$1*3+3,SUM(FV38:FV45)," ")</f>
        <v xml:space="preserve"> </v>
      </c>
      <c r="FW37" s="38" t="str">
        <f>IF(COLUMN()&lt;DATA!$O$1*3+3,SUM(FW38:FW45)," ")</f>
        <v xml:space="preserve"> </v>
      </c>
      <c r="FX37" s="38" t="str">
        <f>IF(COLUMN()&lt;DATA!$O$1*3+3,SUM(FX38:FX45)," ")</f>
        <v xml:space="preserve"> </v>
      </c>
      <c r="FY37" s="38" t="str">
        <f>IF(COLUMN()&lt;DATA!$O$1*3+3,SUM(FY38:FY45)," ")</f>
        <v xml:space="preserve"> </v>
      </c>
      <c r="FZ37" s="38" t="str">
        <f>IF(COLUMN()&lt;DATA!$O$1*3+3,SUM(FZ38:FZ45)," ")</f>
        <v xml:space="preserve"> </v>
      </c>
      <c r="GA37" s="38" t="str">
        <f>IF(COLUMN()&lt;DATA!$O$1*3+3,SUM(GA38:GA45)," ")</f>
        <v xml:space="preserve"> </v>
      </c>
      <c r="GB37" s="38" t="str">
        <f>IF(COLUMN()&lt;DATA!$O$1*3+3,SUM(GB38:GB45)," ")</f>
        <v xml:space="preserve"> </v>
      </c>
      <c r="GC37" s="38" t="str">
        <f>IF(COLUMN()&lt;DATA!$O$1*3+3,SUM(GC38:GC45)," ")</f>
        <v xml:space="preserve"> </v>
      </c>
      <c r="GD37" s="38" t="str">
        <f>IF(COLUMN()&lt;DATA!$O$1*3+3,SUM(GD38:GD45)," ")</f>
        <v xml:space="preserve"> </v>
      </c>
      <c r="GE37" s="38" t="str">
        <f>IF(COLUMN()&lt;DATA!$O$1*3+3,SUM(GE38:GE45)," ")</f>
        <v xml:space="preserve"> </v>
      </c>
      <c r="GF37" s="38" t="str">
        <f>IF(COLUMN()&lt;DATA!$O$1*3+3,SUM(GF38:GF45)," ")</f>
        <v xml:space="preserve"> </v>
      </c>
      <c r="GG37" s="38" t="str">
        <f>IF(COLUMN()&lt;DATA!$O$1*3+3,SUM(GG38:GG45)," ")</f>
        <v xml:space="preserve"> </v>
      </c>
      <c r="GH37" s="38" t="str">
        <f>IF(COLUMN()&lt;DATA!$O$1*3+3,SUM(GH38:GH45)," ")</f>
        <v xml:space="preserve"> </v>
      </c>
      <c r="GI37" s="38" t="str">
        <f>IF(COLUMN()&lt;DATA!$O$1*3+3,SUM(GI38:GI45)," ")</f>
        <v xml:space="preserve"> </v>
      </c>
      <c r="GJ37" s="38" t="str">
        <f>IF(COLUMN()&lt;DATA!$O$1*3+3,SUM(GJ38:GJ45)," ")</f>
        <v xml:space="preserve"> </v>
      </c>
      <c r="GK37" s="38" t="str">
        <f>IF(COLUMN()&lt;DATA!$O$1*3+3,SUM(GK38:GK45)," ")</f>
        <v xml:space="preserve"> </v>
      </c>
      <c r="GL37" s="38" t="str">
        <f>IF(COLUMN()&lt;DATA!$O$1*3+3,SUM(GL38:GL45)," ")</f>
        <v xml:space="preserve"> </v>
      </c>
      <c r="GM37" s="38" t="str">
        <f>IF(COLUMN()&lt;DATA!$O$1*3+3,SUM(GM38:GM45)," ")</f>
        <v xml:space="preserve"> </v>
      </c>
      <c r="GN37" s="38" t="str">
        <f>IF(COLUMN()&lt;DATA!$O$1*3+3,SUM(GN38:GN45)," ")</f>
        <v xml:space="preserve"> </v>
      </c>
      <c r="GO37" s="38" t="str">
        <f>IF(COLUMN()&lt;DATA!$O$1*3+3,SUM(GO38:GO45)," ")</f>
        <v xml:space="preserve"> </v>
      </c>
      <c r="GP37" s="38" t="str">
        <f>IF(COLUMN()&lt;DATA!$O$1*3+3,SUM(GP38:GP45)," ")</f>
        <v xml:space="preserve"> </v>
      </c>
      <c r="GQ37" s="38" t="str">
        <f>IF(COLUMN()&lt;DATA!$O$1*3+3,SUM(GQ38:GQ45)," ")</f>
        <v xml:space="preserve"> </v>
      </c>
      <c r="GR37" s="38" t="str">
        <f>IF(COLUMN()&lt;DATA!$O$1*3+3,SUM(GR38:GR45)," ")</f>
        <v xml:space="preserve"> </v>
      </c>
      <c r="GS37" s="38" t="str">
        <f>IF(COLUMN()&lt;DATA!$O$1*3+3,SUM(GS38:GS45)," ")</f>
        <v xml:space="preserve"> </v>
      </c>
      <c r="GT37" s="38" t="str">
        <f>IF(COLUMN()&lt;DATA!$O$1*3+3,SUM(GT38:GT45)," ")</f>
        <v xml:space="preserve"> </v>
      </c>
      <c r="GU37" s="38" t="str">
        <f>IF(COLUMN()&lt;DATA!$O$1*3+3,SUM(GU38:GU45)," ")</f>
        <v xml:space="preserve"> </v>
      </c>
      <c r="GV37" s="38" t="str">
        <f>IF(COLUMN()&lt;DATA!$O$1*3+3,SUM(GV38:GV45)," ")</f>
        <v xml:space="preserve"> </v>
      </c>
      <c r="GW37" s="38" t="str">
        <f>IF(COLUMN()&lt;DATA!$O$1*3+3,SUM(GW38:GW45)," ")</f>
        <v xml:space="preserve"> </v>
      </c>
      <c r="GX37" s="38" t="str">
        <f>IF(COLUMN()&lt;DATA!$O$1*3+3,SUM(GX38:GX45)," ")</f>
        <v xml:space="preserve"> </v>
      </c>
      <c r="GY37" s="38" t="str">
        <f>IF(COLUMN()&lt;DATA!$O$1*3+3,SUM(GY38:GY45)," ")</f>
        <v xml:space="preserve"> </v>
      </c>
      <c r="GZ37" s="38" t="str">
        <f>IF(COLUMN()&lt;DATA!$O$1*3+3,SUM(GZ38:GZ45)," ")</f>
        <v xml:space="preserve"> </v>
      </c>
      <c r="HA37" s="38" t="str">
        <f>IF(COLUMN()&lt;DATA!$O$1*3+3,SUM(HA38:HA45)," ")</f>
        <v xml:space="preserve"> </v>
      </c>
      <c r="HB37" s="38" t="str">
        <f>IF(COLUMN()&lt;DATA!$O$1*3+3,SUM(HB38:HB45)," ")</f>
        <v xml:space="preserve"> </v>
      </c>
      <c r="HC37" s="38" t="str">
        <f>IF(COLUMN()&lt;DATA!$O$1*3+3,SUM(HC38:HC45)," ")</f>
        <v xml:space="preserve"> </v>
      </c>
      <c r="HD37" s="38" t="str">
        <f>IF(COLUMN()&lt;DATA!$O$1*3+3,SUM(HD38:HD45)," ")</f>
        <v xml:space="preserve"> </v>
      </c>
      <c r="HE37" s="38" t="str">
        <f>IF(COLUMN()&lt;DATA!$O$1*3+3,SUM(HE38:HE45)," ")</f>
        <v xml:space="preserve"> </v>
      </c>
      <c r="HF37" s="38" t="str">
        <f>IF(COLUMN()&lt;DATA!$O$1*3+3,SUM(HF38:HF45)," ")</f>
        <v xml:space="preserve"> </v>
      </c>
      <c r="HG37" s="38" t="str">
        <f>IF(COLUMN()&lt;DATA!$O$1*3+3,SUM(HG38:HG45)," ")</f>
        <v xml:space="preserve"> </v>
      </c>
      <c r="HH37" s="38" t="str">
        <f>IF(COLUMN()&lt;DATA!$O$1*3+3,SUM(HH38:HH45)," ")</f>
        <v xml:space="preserve"> </v>
      </c>
      <c r="HI37" s="38" t="str">
        <f>IF(COLUMN()&lt;DATA!$O$1*3+3,SUM(HI38:HI45)," ")</f>
        <v xml:space="preserve"> </v>
      </c>
      <c r="HJ37" s="38" t="str">
        <f>IF(COLUMN()&lt;DATA!$O$1*3+3,SUM(HJ38:HJ45)," ")</f>
        <v xml:space="preserve"> </v>
      </c>
      <c r="HK37" s="38" t="str">
        <f>IF(COLUMN()&lt;DATA!$O$1*3+3,SUM(HK38:HK45)," ")</f>
        <v xml:space="preserve"> </v>
      </c>
      <c r="HL37" s="38" t="str">
        <f>IF(COLUMN()&lt;DATA!$O$1*3+3,SUM(HL38:HL45)," ")</f>
        <v xml:space="preserve"> </v>
      </c>
      <c r="HM37" s="38" t="str">
        <f>IF(COLUMN()&lt;DATA!$O$1*3+3,SUM(HM38:HM45)," ")</f>
        <v xml:space="preserve"> </v>
      </c>
      <c r="HN37" s="38" t="str">
        <f>IF(COLUMN()&lt;DATA!$O$1*3+3,SUM(HN38:HN45)," ")</f>
        <v xml:space="preserve"> </v>
      </c>
      <c r="HO37" s="38" t="str">
        <f>IF(COLUMN()&lt;DATA!$O$1*3+3,SUM(HO38:HO45)," ")</f>
        <v xml:space="preserve"> </v>
      </c>
      <c r="HP37" s="38" t="str">
        <f>IF(COLUMN()&lt;DATA!$O$1*3+3,SUM(HP38:HP45)," ")</f>
        <v xml:space="preserve"> </v>
      </c>
      <c r="HQ37" s="38" t="str">
        <f>IF(COLUMN()&lt;DATA!$O$1*3+3,SUM(HQ38:HQ45)," ")</f>
        <v xml:space="preserve"> </v>
      </c>
      <c r="HR37" s="38" t="str">
        <f>IF(COLUMN()&lt;DATA!$O$1*3+3,SUM(HR38:HR45)," ")</f>
        <v xml:space="preserve"> </v>
      </c>
      <c r="HS37" s="38" t="str">
        <f>IF(COLUMN()&lt;DATA!$O$1*3+3,SUM(HS38:HS45)," ")</f>
        <v xml:space="preserve"> </v>
      </c>
      <c r="HT37" s="38" t="str">
        <f>IF(COLUMN()&lt;DATA!$O$1*3+3,SUM(HT38:HT45)," ")</f>
        <v xml:space="preserve"> </v>
      </c>
      <c r="HU37" s="38" t="str">
        <f>IF(COLUMN()&lt;DATA!$O$1*3+3,SUM(HU38:HU45)," ")</f>
        <v xml:space="preserve"> </v>
      </c>
      <c r="HV37" s="38" t="str">
        <f>IF(COLUMN()&lt;DATA!$O$1*3+3,SUM(HV38:HV45)," ")</f>
        <v xml:space="preserve"> </v>
      </c>
      <c r="HW37" s="38" t="str">
        <f>IF(COLUMN()&lt;DATA!$O$1*3+3,SUM(HW38:HW45)," ")</f>
        <v xml:space="preserve"> </v>
      </c>
      <c r="HX37" s="38" t="str">
        <f>IF(COLUMN()&lt;DATA!$O$1*3+3,SUM(HX38:HX45)," ")</f>
        <v xml:space="preserve"> </v>
      </c>
      <c r="HY37" s="38" t="str">
        <f>IF(COLUMN()&lt;DATA!$O$1*3+3,SUM(HY38:HY45)," ")</f>
        <v xml:space="preserve"> </v>
      </c>
      <c r="HZ37" s="38" t="str">
        <f>IF(COLUMN()&lt;DATA!$O$1*3+3,SUM(HZ38:HZ45)," ")</f>
        <v xml:space="preserve"> </v>
      </c>
      <c r="IA37" s="38" t="str">
        <f>IF(COLUMN()&lt;DATA!$O$1*3+3,SUM(IA38:IA45)," ")</f>
        <v xml:space="preserve"> </v>
      </c>
      <c r="IB37" s="38" t="str">
        <f>IF(COLUMN()&lt;DATA!$O$1*3+3,SUM(IB38:IB45)," ")</f>
        <v xml:space="preserve"> </v>
      </c>
      <c r="IC37" s="38" t="str">
        <f>IF(COLUMN()&lt;DATA!$O$1*3+3,SUM(IC38:IC45)," ")</f>
        <v xml:space="preserve"> </v>
      </c>
      <c r="ID37" s="38" t="str">
        <f>IF(COLUMN()&lt;DATA!$O$1*3+3,SUM(ID38:ID45)," ")</f>
        <v xml:space="preserve"> </v>
      </c>
      <c r="IE37" s="38" t="str">
        <f>IF(COLUMN()&lt;DATA!$O$1*3+3,SUM(IE38:IE45)," ")</f>
        <v xml:space="preserve"> </v>
      </c>
      <c r="IF37" s="38" t="str">
        <f>IF(COLUMN()&lt;DATA!$O$1*3+3,SUM(IF38:IF45)," ")</f>
        <v xml:space="preserve"> </v>
      </c>
      <c r="IG37" s="38" t="str">
        <f>IF(COLUMN()&lt;DATA!$O$1*3+3,SUM(IG38:IG45)," ")</f>
        <v xml:space="preserve"> </v>
      </c>
      <c r="IH37" s="38" t="str">
        <f>IF(COLUMN()&lt;DATA!$O$1*3+3,SUM(IH38:IH45)," ")</f>
        <v xml:space="preserve"> </v>
      </c>
      <c r="II37" s="38" t="str">
        <f>IF(COLUMN()&lt;DATA!$O$1*3+3,SUM(II38:II45)," ")</f>
        <v xml:space="preserve"> </v>
      </c>
      <c r="IJ37" s="38" t="str">
        <f>IF(COLUMN()&lt;DATA!$O$1*3+3,SUM(IJ38:IJ45)," ")</f>
        <v xml:space="preserve"> </v>
      </c>
      <c r="IK37" s="38" t="str">
        <f>IF(COLUMN()&lt;DATA!$O$1*3+3,SUM(IK38:IK45)," ")</f>
        <v xml:space="preserve"> </v>
      </c>
      <c r="IL37" s="38" t="str">
        <f>IF(COLUMN()&lt;DATA!$O$1*3+3,SUM(IL38:IL45)," ")</f>
        <v xml:space="preserve"> </v>
      </c>
      <c r="IM37" s="38" t="str">
        <f>IF(COLUMN()&lt;DATA!$O$1*3+3,SUM(IM38:IM45)," ")</f>
        <v xml:space="preserve"> </v>
      </c>
      <c r="IN37" s="38" t="str">
        <f>IF(COLUMN()&lt;DATA!$O$1*3+3,SUM(IN38:IN45)," ")</f>
        <v xml:space="preserve"> </v>
      </c>
      <c r="IO37" s="38" t="str">
        <f>IF(COLUMN()&lt;DATA!$O$1*3+3,SUM(IO38:IO45)," ")</f>
        <v xml:space="preserve"> </v>
      </c>
      <c r="IP37" s="38" t="str">
        <f>IF(COLUMN()&lt;DATA!$O$1*3+3,SUM(IP38:IP45)," ")</f>
        <v xml:space="preserve"> </v>
      </c>
      <c r="IQ37" s="38" t="str">
        <f>IF(COLUMN()&lt;DATA!$O$1*3+3,SUM(IQ38:IQ45)," ")</f>
        <v xml:space="preserve"> </v>
      </c>
      <c r="IR37" s="38" t="str">
        <f>IF(COLUMN()&lt;DATA!$O$1*3+3,SUM(IR38:IR45)," ")</f>
        <v xml:space="preserve"> </v>
      </c>
      <c r="IS37" s="38" t="str">
        <f>IF(COLUMN()&lt;DATA!$O$1*3+3,SUM(IS38:IS45)," ")</f>
        <v xml:space="preserve"> </v>
      </c>
      <c r="IT37" s="38" t="str">
        <f>IF(COLUMN()&lt;DATA!$O$1*3+3,SUM(IT38:IT45)," ")</f>
        <v xml:space="preserve"> </v>
      </c>
      <c r="IU37" s="38" t="str">
        <f>IF(COLUMN()&lt;DATA!$O$1*3+3,SUM(IU38:IU45)," ")</f>
        <v xml:space="preserve"> </v>
      </c>
      <c r="IV37" s="38" t="str">
        <f>IF(COLUMN()&lt;DATA!$O$1*3+3,SUM(IV38:IV45)," ")</f>
        <v xml:space="preserve"> </v>
      </c>
      <c r="IW37" s="38" t="str">
        <f>IF(COLUMN()&lt;DATA!$O$1*3+3,SUM(IW38:IW45)," ")</f>
        <v xml:space="preserve"> </v>
      </c>
      <c r="IX37" s="38" t="str">
        <f>IF(COLUMN()&lt;DATA!$O$1*3+3,SUM(IX38:IX45)," ")</f>
        <v xml:space="preserve"> </v>
      </c>
      <c r="IY37" s="38" t="str">
        <f>IF(COLUMN()&lt;DATA!$O$1*3+3,SUM(IY38:IY45)," ")</f>
        <v xml:space="preserve"> </v>
      </c>
      <c r="IZ37" s="38" t="str">
        <f>IF(COLUMN()&lt;DATA!$O$1*3+3,SUM(IZ38:IZ45)," ")</f>
        <v xml:space="preserve"> </v>
      </c>
      <c r="JA37" s="38" t="str">
        <f>IF(COLUMN()&lt;DATA!$O$1*3+3,SUM(JA38:JA45)," ")</f>
        <v xml:space="preserve"> </v>
      </c>
      <c r="JB37" s="38" t="str">
        <f>IF(COLUMN()&lt;DATA!$O$1*3+3,SUM(JB38:JB45)," ")</f>
        <v xml:space="preserve"> </v>
      </c>
      <c r="JC37" s="38" t="str">
        <f>IF(COLUMN()&lt;DATA!$O$1*3+3,SUM(JC38:JC45)," ")</f>
        <v xml:space="preserve"> </v>
      </c>
      <c r="JD37" s="38" t="str">
        <f>IF(COLUMN()&lt;DATA!$O$1*3+3,SUM(JD38:JD45)," ")</f>
        <v xml:space="preserve"> </v>
      </c>
      <c r="JE37" s="38" t="str">
        <f>IF(COLUMN()&lt;DATA!$O$1*3+3,SUM(JE38:JE45)," ")</f>
        <v xml:space="preserve"> </v>
      </c>
      <c r="JF37" s="38" t="str">
        <f>IF(COLUMN()&lt;DATA!$O$1*3+3,SUM(JF38:JF45)," ")</f>
        <v xml:space="preserve"> </v>
      </c>
      <c r="JG37" s="38" t="str">
        <f>IF(COLUMN()&lt;DATA!$O$1*3+3,SUM(JG38:JG45)," ")</f>
        <v xml:space="preserve"> </v>
      </c>
      <c r="JH37" s="38" t="str">
        <f>IF(COLUMN()&lt;DATA!$O$1*3+3,SUM(JH38:JH45)," ")</f>
        <v xml:space="preserve"> </v>
      </c>
      <c r="JI37" s="38" t="str">
        <f>IF(COLUMN()&lt;DATA!$O$1*3+3,SUM(JI38:JI45)," ")</f>
        <v xml:space="preserve"> </v>
      </c>
      <c r="JJ37" s="38" t="str">
        <f>IF(COLUMN()&lt;DATA!$O$1*3+3,SUM(JJ38:JJ45)," ")</f>
        <v xml:space="preserve"> </v>
      </c>
      <c r="JK37" s="38" t="str">
        <f>IF(COLUMN()&lt;DATA!$O$1*3+3,SUM(JK38:JK45)," ")</f>
        <v xml:space="preserve"> </v>
      </c>
      <c r="JL37" s="38" t="str">
        <f>IF(COLUMN()&lt;DATA!$O$1*3+3,SUM(JL38:JL45)," ")</f>
        <v xml:space="preserve"> </v>
      </c>
      <c r="JM37" s="38" t="str">
        <f>IF(COLUMN()&lt;DATA!$O$1*3+3,SUM(JM38:JM45)," ")</f>
        <v xml:space="preserve"> </v>
      </c>
      <c r="JN37" s="38" t="str">
        <f>IF(COLUMN()&lt;DATA!$O$1*3+3,SUM(JN38:JN45)," ")</f>
        <v xml:space="preserve"> </v>
      </c>
      <c r="JO37" s="38" t="str">
        <f>IF(COLUMN()&lt;DATA!$O$1*3+3,SUM(JO38:JO45)," ")</f>
        <v xml:space="preserve"> </v>
      </c>
      <c r="JP37" s="38" t="str">
        <f>IF(COLUMN()&lt;DATA!$O$1*3+3,SUM(JP38:JP45)," ")</f>
        <v xml:space="preserve"> </v>
      </c>
      <c r="JQ37" s="38" t="str">
        <f>IF(COLUMN()&lt;DATA!$O$1*3+3,SUM(JQ38:JQ45)," ")</f>
        <v xml:space="preserve"> </v>
      </c>
      <c r="JR37" s="38" t="str">
        <f>IF(COLUMN()&lt;DATA!$O$1*3+3,SUM(JR38:JR45)," ")</f>
        <v xml:space="preserve"> </v>
      </c>
      <c r="JS37" s="38" t="str">
        <f>IF(COLUMN()&lt;DATA!$O$1*3+3,SUM(JS38:JS45)," ")</f>
        <v xml:space="preserve"> </v>
      </c>
      <c r="JT37" s="38" t="str">
        <f>IF(COLUMN()&lt;DATA!$O$1*3+3,SUM(JT38:JT45)," ")</f>
        <v xml:space="preserve"> </v>
      </c>
      <c r="JU37" s="38" t="str">
        <f>IF(COLUMN()&lt;DATA!$O$1*3+3,SUM(JU38:JU45)," ")</f>
        <v xml:space="preserve"> </v>
      </c>
      <c r="JV37" s="38" t="str">
        <f>IF(COLUMN()&lt;DATA!$O$1*3+3,SUM(JV38:JV45)," ")</f>
        <v xml:space="preserve"> </v>
      </c>
      <c r="JW37" s="38" t="str">
        <f>IF(COLUMN()&lt;DATA!$O$1*3+3,SUM(JW38:JW45)," ")</f>
        <v xml:space="preserve"> </v>
      </c>
      <c r="JX37" s="38" t="str">
        <f>IF(COLUMN()&lt;DATA!$O$1*3+3,SUM(JX38:JX45)," ")</f>
        <v xml:space="preserve"> </v>
      </c>
      <c r="JY37" s="38" t="str">
        <f>IF(COLUMN()&lt;DATA!$O$1*3+3,SUM(JY38:JY45)," ")</f>
        <v xml:space="preserve"> </v>
      </c>
      <c r="JZ37" s="38" t="str">
        <f>IF(COLUMN()&lt;DATA!$O$1*3+3,SUM(JZ38:JZ45)," ")</f>
        <v xml:space="preserve"> </v>
      </c>
      <c r="KA37" s="38" t="str">
        <f>IF(COLUMN()&lt;DATA!$O$1*3+3,SUM(KA38:KA45)," ")</f>
        <v xml:space="preserve"> </v>
      </c>
      <c r="KB37" s="38" t="str">
        <f>IF(COLUMN()&lt;DATA!$O$1*3+3,SUM(KB38:KB45)," ")</f>
        <v xml:space="preserve"> </v>
      </c>
      <c r="KC37" s="38" t="str">
        <f>IF(COLUMN()&lt;DATA!$O$1*3+3,SUM(KC38:KC45)," ")</f>
        <v xml:space="preserve"> </v>
      </c>
      <c r="KD37" s="38" t="str">
        <f>IF(COLUMN()&lt;DATA!$O$1*3+3,SUM(KD38:KD45)," ")</f>
        <v xml:space="preserve"> </v>
      </c>
      <c r="KE37" s="38" t="str">
        <f>IF(COLUMN()&lt;DATA!$O$1*3+3,SUM(KE38:KE45)," ")</f>
        <v xml:space="preserve"> </v>
      </c>
      <c r="KF37" s="38" t="str">
        <f>IF(COLUMN()&lt;DATA!$O$1*3+3,SUM(KF38:KF45)," ")</f>
        <v xml:space="preserve"> </v>
      </c>
      <c r="KG37" s="38" t="str">
        <f>IF(COLUMN()&lt;DATA!$O$1*3+3,SUM(KG38:KG45)," ")</f>
        <v xml:space="preserve"> </v>
      </c>
      <c r="KH37" s="38" t="str">
        <f>IF(COLUMN()&lt;DATA!$O$1*3+3,SUM(KH38:KH45)," ")</f>
        <v xml:space="preserve"> </v>
      </c>
      <c r="KI37" s="38" t="str">
        <f>IF(COLUMN()&lt;DATA!$O$1*3+3,SUM(KI38:KI45)," ")</f>
        <v xml:space="preserve"> </v>
      </c>
      <c r="KJ37" s="38" t="str">
        <f>IF(COLUMN()&lt;DATA!$O$1*3+3,SUM(KJ38:KJ45)," ")</f>
        <v xml:space="preserve"> </v>
      </c>
      <c r="KK37" s="38" t="str">
        <f>IF(COLUMN()&lt;DATA!$O$1*3+3,SUM(KK38:KK45)," ")</f>
        <v xml:space="preserve"> </v>
      </c>
      <c r="KL37" s="38" t="str">
        <f>IF(COLUMN()&lt;DATA!$O$1*3+3,SUM(KL38:KL45)," ")</f>
        <v xml:space="preserve"> </v>
      </c>
      <c r="KM37" s="38" t="str">
        <f>IF(COLUMN()&lt;DATA!$O$1*3+3,SUM(KM38:KM45)," ")</f>
        <v xml:space="preserve"> </v>
      </c>
      <c r="KN37" s="38" t="str">
        <f>IF(COLUMN()&lt;DATA!$O$1*3+3,SUM(KN38:KN45)," ")</f>
        <v xml:space="preserve"> </v>
      </c>
      <c r="KO37" s="38" t="str">
        <f>IF(COLUMN()&lt;DATA!$O$1*3+3,SUM(KO38:KO45)," ")</f>
        <v xml:space="preserve"> </v>
      </c>
      <c r="KP37" s="38" t="str">
        <f>IF(COLUMN()&lt;DATA!$O$1*3+3,SUM(KP38:KP45)," ")</f>
        <v xml:space="preserve"> </v>
      </c>
      <c r="KQ37" s="38" t="str">
        <f>IF(COLUMN()&lt;DATA!$O$1*3+3,SUM(KQ38:KQ45)," ")</f>
        <v xml:space="preserve"> </v>
      </c>
      <c r="KR37" s="38" t="str">
        <f>IF(COLUMN()&lt;DATA!$O$1*3+3,SUM(KR38:KR45)," ")</f>
        <v xml:space="preserve"> </v>
      </c>
      <c r="KS37" s="38" t="str">
        <f>IF(COLUMN()&lt;DATA!$O$1*3+3,SUM(KS38:KS45)," ")</f>
        <v xml:space="preserve"> </v>
      </c>
      <c r="KT37" s="38" t="str">
        <f>IF(COLUMN()&lt;DATA!$O$1*3+3,SUM(KT38:KT45)," ")</f>
        <v xml:space="preserve"> </v>
      </c>
      <c r="KU37" s="38" t="str">
        <f>IF(COLUMN()&lt;DATA!$O$1*3+3,SUM(KU38:KU45)," ")</f>
        <v xml:space="preserve"> </v>
      </c>
      <c r="KV37" s="38" t="str">
        <f>IF(COLUMN()&lt;DATA!$O$1*3+3,SUM(KV38:KV45)," ")</f>
        <v xml:space="preserve"> </v>
      </c>
      <c r="KW37" s="38" t="str">
        <f>IF(COLUMN()&lt;DATA!$O$1*3+3,SUM(KW38:KW45)," ")</f>
        <v xml:space="preserve"> </v>
      </c>
      <c r="KX37" s="38" t="str">
        <f>IF(COLUMN()&lt;DATA!$O$1*3+3,SUM(KX38:KX45)," ")</f>
        <v xml:space="preserve"> </v>
      </c>
      <c r="KY37" s="38" t="str">
        <f>IF(COLUMN()&lt;DATA!$O$1*3+3,SUM(KY38:KY45)," ")</f>
        <v xml:space="preserve"> </v>
      </c>
      <c r="KZ37" s="38" t="str">
        <f>IF(COLUMN()&lt;DATA!$O$1*3+3,SUM(KZ38:KZ45)," ")</f>
        <v xml:space="preserve"> </v>
      </c>
    </row>
    <row r="38" ht="15.75">
      <c r="A38" s="95" t="s">
        <v>26</v>
      </c>
      <c r="B38" s="11">
        <f>IF(ISERROR(VLOOKUP(CONCATENATE(INDIRECT(ADDRESS(2,COLUMN())),"O2",A38),DATA!D2:L872,6,FALSE)),0,VLOOKUP(CONCATENATE(INDIRECT(ADDRESS(2,COLUMN())),"O2",A38),DATA!D2:L872,6,FALSE))</f>
        <v>95</v>
      </c>
      <c r="C38" s="11">
        <f>IF(ISERROR(VLOOKUP(CONCATENATE(INDIRECT(ADDRESS(2,COLUMN()-1)),"O2",A38),DATA!D2:L872,7,FALSE)),0,VLOOKUP(CONCATENATE(INDIRECT(ADDRESS(2,COLUMN()-1)),"O2",A38),DATA!D2:L872,7,FALSE))</f>
        <v>0</v>
      </c>
      <c r="D38" s="11">
        <f>IF(ISERROR(VLOOKUP(CONCATENATE(INDIRECT(ADDRESS(2,COLUMN()-2)),"O2",A38),DATA!D2:L872,8,FALSE)),0,VLOOKUP(CONCATENATE(INDIRECT(ADDRESS(2,COLUMN()-2)),"O2",A38),DATA!D2:L872,8,FALSE))</f>
        <v>0</v>
      </c>
      <c r="E38" s="11">
        <f>IF(ISERROR(VLOOKUP(CONCATENATE(INDIRECT(ADDRESS(2,COLUMN())),"O2",A38),DATA!D2:L872,6,FALSE)),0,VLOOKUP(CONCATENATE(INDIRECT(ADDRESS(2,COLUMN())),"O2",A38),DATA!D2:L872,6,FALSE))</f>
        <v>16</v>
      </c>
      <c r="F38" s="11">
        <f>IF(ISERROR(VLOOKUP(CONCATENATE(INDIRECT(ADDRESS(2,COLUMN()-1)),"O2",A38),DATA!D2:L872,7,FALSE)),0,VLOOKUP(CONCATENATE(INDIRECT(ADDRESS(2,COLUMN()-1)),"O2",A38),DATA!D2:L872,7,FALSE))</f>
        <v>0</v>
      </c>
      <c r="G38" s="11">
        <f>IF(ISERROR(VLOOKUP(CONCATENATE(INDIRECT(ADDRESS(2,COLUMN()-2)),"O2",A38),DATA!D2:L872,8,FALSE)),0,VLOOKUP(CONCATENATE(INDIRECT(ADDRESS(2,COLUMN()-2)),"O2",A38),DATA!D2:L872,8,FALSE))</f>
        <v>0</v>
      </c>
      <c r="H38" s="11">
        <f>IF(ISERROR(VLOOKUP(CONCATENATE(INDIRECT(ADDRESS(2,COLUMN())),"O2",A38),DATA!D2:L872,6,FALSE)),0,VLOOKUP(CONCATENATE(INDIRECT(ADDRESS(2,COLUMN())),"O2",A38),DATA!D2:L872,6,FALSE))</f>
        <v>2</v>
      </c>
      <c r="I38" s="11">
        <f>IF(ISERROR(VLOOKUP(CONCATENATE(INDIRECT(ADDRESS(2,COLUMN()-1)),"O2",A38),DATA!D2:L872,7,FALSE)),0,VLOOKUP(CONCATENATE(INDIRECT(ADDRESS(2,COLUMN()-1)),"O2",A38),DATA!D2:L872,7,FALSE))</f>
        <v>0</v>
      </c>
      <c r="J38" s="11">
        <f>IF(ISERROR(VLOOKUP(CONCATENATE(INDIRECT(ADDRESS(2,COLUMN()-2)),"O2",A38),DATA!D2:L872,8,FALSE)),0,VLOOKUP(CONCATENATE(INDIRECT(ADDRESS(2,COLUMN()-2)),"O2",A38),DATA!D2:L872,8,FALSE))</f>
        <v>0</v>
      </c>
      <c r="K38" s="11">
        <f>IF(ISERROR(VLOOKUP(CONCATENATE(INDIRECT(ADDRESS(2,COLUMN())),"O2",A38),DATA!D2:L872,6,FALSE)),0,VLOOKUP(CONCATENATE(INDIRECT(ADDRESS(2,COLUMN())),"O2",A38),DATA!D2:L872,6,FALSE))</f>
        <v>0</v>
      </c>
      <c r="L38" s="11">
        <f>IF(ISERROR(VLOOKUP(CONCATENATE(INDIRECT(ADDRESS(2,COLUMN()-1)),"O2",A38),DATA!D2:L872,7,FALSE)),0,VLOOKUP(CONCATENATE(INDIRECT(ADDRESS(2,COLUMN()-1)),"O2",A38),DATA!D2:L872,7,FALSE))</f>
        <v>0</v>
      </c>
      <c r="M38" s="11">
        <f>IF(ISERROR(VLOOKUP(CONCATENATE(INDIRECT(ADDRESS(2,COLUMN()-2)),"O2",A38),DATA!D2:L872,8,FALSE)),0,VLOOKUP(CONCATENATE(INDIRECT(ADDRESS(2,COLUMN()-2)),"O2",A38),DATA!D2:L872,8,FALSE))</f>
        <v>0</v>
      </c>
      <c r="N38" s="11">
        <f>IF(ISERROR(VLOOKUP(CONCATENATE(INDIRECT(ADDRESS(2,COLUMN())),"O2",A38),DATA!D2:L872,6,FALSE)),0,VLOOKUP(CONCATENATE(INDIRECT(ADDRESS(2,COLUMN())),"O2",A38),DATA!D2:L872,6,FALSE))</f>
        <v>1</v>
      </c>
      <c r="O38" s="11">
        <f>IF(ISERROR(VLOOKUP(CONCATENATE(INDIRECT(ADDRESS(2,COLUMN()-1)),"O2",A38),DATA!D2:L872,7,FALSE)),0,VLOOKUP(CONCATENATE(INDIRECT(ADDRESS(2,COLUMN()-1)),"O2",A38),DATA!D2:L872,7,FALSE))</f>
        <v>0</v>
      </c>
      <c r="P38" s="11">
        <f>IF(ISERROR(VLOOKUP(CONCATENATE(INDIRECT(ADDRESS(2,COLUMN()-2)),"O2",A38),DATA!D2:L872,8,FALSE)),0,VLOOKUP(CONCATENATE(INDIRECT(ADDRESS(2,COLUMN()-2)),"O2",A38),DATA!D2:L872,8,FALSE))</f>
        <v>0</v>
      </c>
      <c r="Q38" s="11">
        <f>IF(ISERROR(VLOOKUP(CONCATENATE(INDIRECT(ADDRESS(2,COLUMN())),"O2",A38),DATA!D2:L872,6,FALSE)),0,VLOOKUP(CONCATENATE(INDIRECT(ADDRESS(2,COLUMN())),"O2",A38),DATA!D2:L872,6,FALSE))</f>
        <v>4</v>
      </c>
      <c r="R38" s="11">
        <f>IF(ISERROR(VLOOKUP(CONCATENATE(INDIRECT(ADDRESS(2,COLUMN()-1)),"O2",A38),DATA!D2:L872,7,FALSE)),0,VLOOKUP(CONCATENATE(INDIRECT(ADDRESS(2,COLUMN()-1)),"O2",A38),DATA!D2:L872,7,FALSE))</f>
        <v>0</v>
      </c>
      <c r="S38" s="11">
        <f>IF(ISERROR(VLOOKUP(CONCATENATE(INDIRECT(ADDRESS(2,COLUMN()-2)),"O2",A38),DATA!D2:L872,8,FALSE)),0,VLOOKUP(CONCATENATE(INDIRECT(ADDRESS(2,COLUMN()-2)),"O2",A38),DATA!D2:L872,8,FALSE))</f>
        <v>0</v>
      </c>
      <c r="T38" s="11">
        <f>IF(ISERROR(VLOOKUP(CONCATENATE(INDIRECT(ADDRESS(2,COLUMN())),"O2",A38),DATA!D2:L872,6,FALSE)),0,VLOOKUP(CONCATENATE(INDIRECT(ADDRESS(2,COLUMN())),"O2",A38),DATA!D2:L872,6,FALSE))</f>
        <v>13</v>
      </c>
      <c r="U38" s="11">
        <f>IF(ISERROR(VLOOKUP(CONCATENATE(INDIRECT(ADDRESS(2,COLUMN()-1)),"O2",A38),DATA!D2:L872,7,FALSE)),0,VLOOKUP(CONCATENATE(INDIRECT(ADDRESS(2,COLUMN()-1)),"O2",A38),DATA!D2:L872,7,FALSE))</f>
        <v>0</v>
      </c>
      <c r="V38" s="11">
        <f>IF(ISERROR(VLOOKUP(CONCATENATE(INDIRECT(ADDRESS(2,COLUMN()-2)),"O2",A38),DATA!D2:L872,8,FALSE)),0,VLOOKUP(CONCATENATE(INDIRECT(ADDRESS(2,COLUMN()-2)),"O2",A38),DATA!D2:L872,8,FALSE))</f>
        <v>0</v>
      </c>
      <c r="W38" s="11">
        <f>IF(ISERROR(VLOOKUP(CONCATENATE(INDIRECT(ADDRESS(2,COLUMN())),"O2",A38),DATA!D2:L872,6,FALSE)),0,VLOOKUP(CONCATENATE(INDIRECT(ADDRESS(2,COLUMN())),"O2",A38),DATA!D2:L872,6,FALSE))</f>
        <v>39</v>
      </c>
      <c r="X38" s="11">
        <f>IF(ISERROR(VLOOKUP(CONCATENATE(INDIRECT(ADDRESS(2,COLUMN()-1)),"O2",A38),DATA!D2:L872,7,FALSE)),0,VLOOKUP(CONCATENATE(INDIRECT(ADDRESS(2,COLUMN()-1)),"O2",A38),DATA!D2:L872,7,FALSE))</f>
        <v>0</v>
      </c>
      <c r="Y38" s="11">
        <f>IF(ISERROR(VLOOKUP(CONCATENATE(INDIRECT(ADDRESS(2,COLUMN()-2)),"O2",A38),DATA!D2:L872,8,FALSE)),0,VLOOKUP(CONCATENATE(INDIRECT(ADDRESS(2,COLUMN()-2)),"O2",A38),DATA!D2:L872,8,FALSE))</f>
        <v>0</v>
      </c>
      <c r="Z38" s="11">
        <f>IF(ISERROR(VLOOKUP(CONCATENATE(INDIRECT(ADDRESS(2,COLUMN())),"O2",A38),DATA!D2:L872,6,FALSE)),0,VLOOKUP(CONCATENATE(INDIRECT(ADDRESS(2,COLUMN())),"O2",A38),DATA!D2:L872,6,FALSE))</f>
        <v>1</v>
      </c>
      <c r="AA38" s="11">
        <f>IF(ISERROR(VLOOKUP(CONCATENATE(INDIRECT(ADDRESS(2,COLUMN()-1)),"O2",A38),DATA!D2:L872,7,FALSE)),0,VLOOKUP(CONCATENATE(INDIRECT(ADDRESS(2,COLUMN()-1)),"O2",A38),DATA!D2:L872,7,FALSE))</f>
        <v>0</v>
      </c>
      <c r="AB38" s="11">
        <f>IF(ISERROR(VLOOKUP(CONCATENATE(INDIRECT(ADDRESS(2,COLUMN()-2)),"O2",A38),DATA!D2:L872,8,FALSE)),0,VLOOKUP(CONCATENATE(INDIRECT(ADDRESS(2,COLUMN()-2)),"O2",A38),DATA!D2:L872,8,FALSE))</f>
        <v>0</v>
      </c>
      <c r="AC38" s="11">
        <f>IF(ISERROR(VLOOKUP(CONCATENATE(INDIRECT(ADDRESS(2,COLUMN())),"O2",A38),DATA!D2:L872,6,FALSE)),0,VLOOKUP(CONCATENATE(INDIRECT(ADDRESS(2,COLUMN())),"O2",A38),DATA!D2:L872,6,FALSE))</f>
        <v>4</v>
      </c>
      <c r="AD38" s="11">
        <f>IF(ISERROR(VLOOKUP(CONCATENATE(INDIRECT(ADDRESS(2,COLUMN()-1)),"O2",A38),DATA!D2:L872,7,FALSE)),0,VLOOKUP(CONCATENATE(INDIRECT(ADDRESS(2,COLUMN()-1)),"O2",A38),DATA!D2:L872,7,FALSE))</f>
        <v>0</v>
      </c>
      <c r="AE38" s="11">
        <f>IF(ISERROR(VLOOKUP(CONCATENATE(INDIRECT(ADDRESS(2,COLUMN()-2)),"O2",A38),DATA!D2:L872,8,FALSE)),0,VLOOKUP(CONCATENATE(INDIRECT(ADDRESS(2,COLUMN()-2)),"O2",A38),DATA!D2:L872,8,FALSE))</f>
        <v>0</v>
      </c>
      <c r="AF38" s="11">
        <f>IF(ISERROR(VLOOKUP(CONCATENATE(INDIRECT(ADDRESS(2,COLUMN())),"O2",A38),DATA!D2:L872,6,FALSE)),0,VLOOKUP(CONCATENATE(INDIRECT(ADDRESS(2,COLUMN())),"O2",A38),DATA!D2:L872,6,FALSE))</f>
        <v>0</v>
      </c>
      <c r="AG38" s="11">
        <f>IF(ISERROR(VLOOKUP(CONCATENATE(INDIRECT(ADDRESS(2,COLUMN()-1)),"O2",A38),DATA!D2:L872,7,FALSE)),0,VLOOKUP(CONCATENATE(INDIRECT(ADDRESS(2,COLUMN()-1)),"O2",A38),DATA!D2:L872,7,FALSE))</f>
        <v>0</v>
      </c>
      <c r="AH38" s="11">
        <f>IF(ISERROR(VLOOKUP(CONCATENATE(INDIRECT(ADDRESS(2,COLUMN()-2)),"O2",A38),DATA!D2:L872,8,FALSE)),0,VLOOKUP(CONCATENATE(INDIRECT(ADDRESS(2,COLUMN()-2)),"O2",A38),DATA!D2:L872,8,FALSE))</f>
        <v>0</v>
      </c>
      <c r="AI38" s="11">
        <f>IF(ISERROR(VLOOKUP(CONCATENATE(INDIRECT(ADDRESS(2,COLUMN())),"O2",A38),DATA!D2:L872,6,FALSE)),0,VLOOKUP(CONCATENATE(INDIRECT(ADDRESS(2,COLUMN())),"O2",A38),DATA!D2:L872,6,FALSE))</f>
        <v>2</v>
      </c>
      <c r="AJ38" s="11">
        <f>IF(ISERROR(VLOOKUP(CONCATENATE(INDIRECT(ADDRESS(2,COLUMN()-1)),"O2",A38),DATA!D2:L872,7,FALSE)),0,VLOOKUP(CONCATENATE(INDIRECT(ADDRESS(2,COLUMN()-1)),"O2",A38),DATA!D2:L872,7,FALSE))</f>
        <v>0</v>
      </c>
      <c r="AK38" s="11">
        <f>IF(ISERROR(VLOOKUP(CONCATENATE(INDIRECT(ADDRESS(2,COLUMN()-2)),"O2",A38),DATA!D2:L872,8,FALSE)),0,VLOOKUP(CONCATENATE(INDIRECT(ADDRESS(2,COLUMN()-2)),"O2",A38),DATA!D2:L872,8,FALSE))</f>
        <v>0</v>
      </c>
      <c r="AL38" s="11">
        <f>IF(ISERROR(VLOOKUP(CONCATENATE(INDIRECT(ADDRESS(2,COLUMN())),"O2",A38),DATA!D2:L872,6,FALSE)),0,VLOOKUP(CONCATENATE(INDIRECT(ADDRESS(2,COLUMN())),"O2",A38),DATA!D2:L872,6,FALSE))</f>
        <v>9</v>
      </c>
      <c r="AM38" s="11">
        <f>IF(ISERROR(VLOOKUP(CONCATENATE(INDIRECT(ADDRESS(2,COLUMN()-1)),"O2",A38),DATA!D2:L872,7,FALSE)),0,VLOOKUP(CONCATENATE(INDIRECT(ADDRESS(2,COLUMN()-1)),"O2",A38),DATA!D2:L872,7,FALSE))</f>
        <v>0</v>
      </c>
      <c r="AN38" s="11">
        <f>IF(ISERROR(VLOOKUP(CONCATENATE(INDIRECT(ADDRESS(2,COLUMN()-2)),"O2",A38),DATA!D2:L872,8,FALSE)),0,VLOOKUP(CONCATENATE(INDIRECT(ADDRESS(2,COLUMN()-2)),"O2",A38),DATA!D2:L872,8,FALSE))</f>
        <v>0</v>
      </c>
      <c r="AO38" s="11">
        <f>IF(ISERROR(VLOOKUP(CONCATENATE(INDIRECT(ADDRESS(2,COLUMN())),"O2",A38),DATA!D2:L872,6,FALSE)),0,VLOOKUP(CONCATENATE(INDIRECT(ADDRESS(2,COLUMN())),"O2",A38),DATA!D2:L872,6,FALSE))</f>
        <v>1</v>
      </c>
      <c r="AP38" s="11">
        <f>IF(ISERROR(VLOOKUP(CONCATENATE(INDIRECT(ADDRESS(2,COLUMN()-1)),"O2",A38),DATA!D2:L872,7,FALSE)),0,VLOOKUP(CONCATENATE(INDIRECT(ADDRESS(2,COLUMN()-1)),"O2",A38),DATA!D2:L872,7,FALSE))</f>
        <v>0</v>
      </c>
      <c r="AQ38" s="11">
        <f>IF(ISERROR(VLOOKUP(CONCATENATE(INDIRECT(ADDRESS(2,COLUMN()-2)),"O2",A38),DATA!D2:L872,8,FALSE)),0,VLOOKUP(CONCATENATE(INDIRECT(ADDRESS(2,COLUMN()-2)),"O2",A38),DATA!D2:L872,8,FALSE))</f>
        <v>0</v>
      </c>
      <c r="AR38" s="11">
        <f>IF(ISERROR(VLOOKUP(CONCATENATE(INDIRECT(ADDRESS(2,COLUMN())),"O2",A38),DATA!D2:L872,6,FALSE)),0,VLOOKUP(CONCATENATE(INDIRECT(ADDRESS(2,COLUMN())),"O2",A38),DATA!D2:L872,6,FALSE))</f>
        <v>3</v>
      </c>
      <c r="AS38" s="11">
        <f>IF(ISERROR(VLOOKUP(CONCATENATE(INDIRECT(ADDRESS(2,COLUMN()-1)),"O2",A38),DATA!D2:L872,7,FALSE)),0,VLOOKUP(CONCATENATE(INDIRECT(ADDRESS(2,COLUMN()-1)),"O2",A38),DATA!D2:L872,7,FALSE))</f>
        <v>0</v>
      </c>
      <c r="AT38" s="11">
        <f>IF(ISERROR(VLOOKUP(CONCATENATE(INDIRECT(ADDRESS(2,COLUMN()-2)),"O2",A38),DATA!D2:L872,8,FALSE)),0,VLOOKUP(CONCATENATE(INDIRECT(ADDRESS(2,COLUMN()-2)),"O2",A38),DATA!D2:L872,8,FALSE))</f>
        <v>0</v>
      </c>
      <c r="AU38" s="11">
        <f>IF(ISERROR(VLOOKUP(CONCATENATE(INDIRECT(ADDRESS(2,COLUMN())),"O2",A38),DATA!D2:L872,6,FALSE)),0,VLOOKUP(CONCATENATE(INDIRECT(ADDRESS(2,COLUMN())),"O2",A38),DATA!D2:L872,6,FALSE))</f>
        <v>2</v>
      </c>
      <c r="AV38" s="11">
        <f>IF(ISERROR(VLOOKUP(CONCATENATE(INDIRECT(ADDRESS(2,COLUMN()-1)),"O2",A38),DATA!D2:L872,7,FALSE)),0,VLOOKUP(CONCATENATE(INDIRECT(ADDRESS(2,COLUMN()-1)),"O2",A38),DATA!D2:L872,7,FALSE))</f>
        <v>0</v>
      </c>
      <c r="AW38" s="11">
        <f>IF(ISERROR(VLOOKUP(CONCATENATE(INDIRECT(ADDRESS(2,COLUMN()-2)),"O2",A38),DATA!D2:L872,8,FALSE)),0,VLOOKUP(CONCATENATE(INDIRECT(ADDRESS(2,COLUMN()-2)),"O2",A38),DATA!D2:L872,8,FALSE))</f>
        <v>0</v>
      </c>
      <c r="AX38" s="11">
        <f>IF(ISERROR(VLOOKUP(CONCATENATE(INDIRECT(ADDRESS(2,COLUMN())),"O2",A38),DATA!D2:L872,6,FALSE)),0,VLOOKUP(CONCATENATE(INDIRECT(ADDRESS(2,COLUMN())),"O2",A38),DATA!D2:L872,6,FALSE))</f>
        <v>10</v>
      </c>
      <c r="AY38" s="11">
        <f>IF(ISERROR(VLOOKUP(CONCATENATE(INDIRECT(ADDRESS(2,COLUMN()-1)),"O2",A38),DATA!D2:L872,7,FALSE)),0,VLOOKUP(CONCATENATE(INDIRECT(ADDRESS(2,COLUMN()-1)),"O2",A38),DATA!D2:L872,7,FALSE))</f>
        <v>0</v>
      </c>
      <c r="AZ38" s="11">
        <f>IF(ISERROR(VLOOKUP(CONCATENATE(INDIRECT(ADDRESS(2,COLUMN()-2)),"O2",A38),DATA!D2:L872,8,FALSE)),0,VLOOKUP(CONCATENATE(INDIRECT(ADDRESS(2,COLUMN()-2)),"O2",A38),DATA!D2:L872,8,FALSE))</f>
        <v>0</v>
      </c>
      <c r="BA38" s="11">
        <f>IF(ISERROR(VLOOKUP(CONCATENATE(INDIRECT(ADDRESS(2,COLUMN())),"O2",A38),DATA!D2:L872,6,FALSE)),0,VLOOKUP(CONCATENATE(INDIRECT(ADDRESS(2,COLUMN())),"O2",A38),DATA!D2:L872,6,FALSE))</f>
        <v>16</v>
      </c>
      <c r="BB38" s="11">
        <f>IF(ISERROR(VLOOKUP(CONCATENATE(INDIRECT(ADDRESS(2,COLUMN()-1)),"O2",A38),DATA!D2:L872,7,FALSE)),0,VLOOKUP(CONCATENATE(INDIRECT(ADDRESS(2,COLUMN()-1)),"O2",A38),DATA!D2:L872,7,FALSE))</f>
        <v>0</v>
      </c>
      <c r="BC38" s="11">
        <f>IF(ISERROR(VLOOKUP(CONCATENATE(INDIRECT(ADDRESS(2,COLUMN()-2)),"O2",A38),DATA!D2:L872,8,FALSE)),0,VLOOKUP(CONCATENATE(INDIRECT(ADDRESS(2,COLUMN()-2)),"O2",A38),DATA!D2:L872,8,FALSE))</f>
        <v>0</v>
      </c>
      <c r="BD38" s="11">
        <f>IF(ISERROR(VLOOKUP(CONCATENATE(INDIRECT(ADDRESS(2,COLUMN())),"O2",A38),DATA!D2:L872,6,FALSE)),0,VLOOKUP(CONCATENATE(INDIRECT(ADDRESS(2,COLUMN())),"O2",A38),DATA!D2:L872,6,FALSE))</f>
        <v>3</v>
      </c>
      <c r="BE38" s="11">
        <f>IF(ISERROR(VLOOKUP(CONCATENATE(INDIRECT(ADDRESS(2,COLUMN()-1)),"O2",A38),DATA!D2:L872,7,FALSE)),0,VLOOKUP(CONCATENATE(INDIRECT(ADDRESS(2,COLUMN()-1)),"O2",A38),DATA!D2:L872,7,FALSE))</f>
        <v>0</v>
      </c>
      <c r="BF38" s="11">
        <f>IF(ISERROR(VLOOKUP(CONCATENATE(INDIRECT(ADDRESS(2,COLUMN()-2)),"O2",A38),DATA!D2:L872,8,FALSE)),0,VLOOKUP(CONCATENATE(INDIRECT(ADDRESS(2,COLUMN()-2)),"O2",A38),DATA!D2:L872,8,FALSE))</f>
        <v>0</v>
      </c>
      <c r="BG38" s="11">
        <f>IF(ISERROR(VLOOKUP(CONCATENATE(INDIRECT(ADDRESS(2,COLUMN())),"O2",A38),DATA!D2:L872,6,FALSE)),0,VLOOKUP(CONCATENATE(INDIRECT(ADDRESS(2,COLUMN())),"O2",A38),DATA!D2:L872,6,FALSE))</f>
        <v>1</v>
      </c>
      <c r="BH38" s="11">
        <f>IF(ISERROR(VLOOKUP(CONCATENATE(INDIRECT(ADDRESS(2,COLUMN()-1)),"O2",A38),DATA!D2:L872,7,FALSE)),0,VLOOKUP(CONCATENATE(INDIRECT(ADDRESS(2,COLUMN()-1)),"O2",A38),DATA!D2:L872,7,FALSE))</f>
        <v>0</v>
      </c>
      <c r="BI38" s="11">
        <f>IF(ISERROR(VLOOKUP(CONCATENATE(INDIRECT(ADDRESS(2,COLUMN()-2)),"O2",A38),DATA!D2:L872,8,FALSE)),0,VLOOKUP(CONCATENATE(INDIRECT(ADDRESS(2,COLUMN()-2)),"O2",A38),DATA!D2:L872,8,FALSE))</f>
        <v>0</v>
      </c>
      <c r="BJ38" s="11">
        <f>IF(ISERROR(VLOOKUP(CONCATENATE(INDIRECT(ADDRESS(2,COLUMN())),"O2",A38),DATA!D2:L872,6,FALSE)),0,VLOOKUP(CONCATENATE(INDIRECT(ADDRESS(2,COLUMN())),"O2",A38),DATA!D2:L872,6,FALSE))</f>
        <v>0</v>
      </c>
      <c r="BK38" s="11">
        <f>IF(ISERROR(VLOOKUP(CONCATENATE(INDIRECT(ADDRESS(2,COLUMN()-1)),"O2",A38),DATA!D2:L872,7,FALSE)),0,VLOOKUP(CONCATENATE(INDIRECT(ADDRESS(2,COLUMN()-1)),"O2",A38),DATA!D2:L872,7,FALSE))</f>
        <v>0</v>
      </c>
      <c r="BL38" s="11">
        <f>IF(ISERROR(VLOOKUP(CONCATENATE(INDIRECT(ADDRESS(2,COLUMN()-2)),"O2",A38),DATA!D2:L872,8,FALSE)),0,VLOOKUP(CONCATENATE(INDIRECT(ADDRESS(2,COLUMN()-2)),"O2",A38),DATA!D2:L872,8,FALSE))</f>
        <v>0</v>
      </c>
      <c r="BM38" s="11">
        <f>IF(ISERROR(VLOOKUP(CONCATENATE(INDIRECT(ADDRESS(2,COLUMN())),"O2",A38),DATA!D2:L872,6,FALSE)),0,VLOOKUP(CONCATENATE(INDIRECT(ADDRESS(2,COLUMN())),"O2",A38),DATA!D2:L872,6,FALSE))</f>
        <v>0</v>
      </c>
      <c r="BN38" s="11">
        <f>IF(ISERROR(VLOOKUP(CONCATENATE(INDIRECT(ADDRESS(2,COLUMN()-1)),"O2",A38),DATA!D2:L872,7,FALSE)),0,VLOOKUP(CONCATENATE(INDIRECT(ADDRESS(2,COLUMN()-1)),"O2",A38),DATA!D2:L872,7,FALSE))</f>
        <v>0</v>
      </c>
      <c r="BO38" s="11">
        <f>IF(ISERROR(VLOOKUP(CONCATENATE(INDIRECT(ADDRESS(2,COLUMN()-2)),"O2",A38),DATA!D2:L872,8,FALSE)),0,VLOOKUP(CONCATENATE(INDIRECT(ADDRESS(2,COLUMN()-2)),"O2",A38),DATA!D2:L872,8,FALSE))</f>
        <v>0</v>
      </c>
      <c r="BP38" s="11">
        <f>IF(ISERROR(VLOOKUP(CONCATENATE(INDIRECT(ADDRESS(2,COLUMN())),"O2",A38),DATA!D2:L872,6,FALSE)),0,VLOOKUP(CONCATENATE(INDIRECT(ADDRESS(2,COLUMN())),"O2",A38),DATA!D2:L872,6,FALSE))</f>
        <v>0</v>
      </c>
      <c r="BQ38" s="11">
        <f>IF(ISERROR(VLOOKUP(CONCATENATE(INDIRECT(ADDRESS(2,COLUMN()-1)),"O2",A38),DATA!D2:L872,7,FALSE)),0,VLOOKUP(CONCATENATE(INDIRECT(ADDRESS(2,COLUMN()-1)),"O2",A38),DATA!D2:L872,7,FALSE))</f>
        <v>0</v>
      </c>
      <c r="BR38" s="11">
        <f>IF(ISERROR(VLOOKUP(CONCATENATE(INDIRECT(ADDRESS(2,COLUMN()-2)),"O2",A38),DATA!D2:L872,8,FALSE)),0,VLOOKUP(CONCATENATE(INDIRECT(ADDRESS(2,COLUMN()-2)),"O2",A38),DATA!D2:L872,8,FALSE))</f>
        <v>0</v>
      </c>
      <c r="BS38" s="11">
        <f>IF(ISERROR(VLOOKUP(CONCATENATE(INDIRECT(ADDRESS(2,COLUMN())),"O2",A38),DATA!D2:L872,6,FALSE)),0,VLOOKUP(CONCATENATE(INDIRECT(ADDRESS(2,COLUMN())),"O2",A38),DATA!D2:L872,6,FALSE))</f>
        <v>0</v>
      </c>
      <c r="BT38" s="11">
        <f>IF(ISERROR(VLOOKUP(CONCATENATE(INDIRECT(ADDRESS(2,COLUMN()-1)),"O2",A38),DATA!D2:L872,7,FALSE)),0,VLOOKUP(CONCATENATE(INDIRECT(ADDRESS(2,COLUMN()-1)),"O2",A38),DATA!D2:L872,7,FALSE))</f>
        <v>0</v>
      </c>
      <c r="BU38" s="11">
        <f>IF(ISERROR(VLOOKUP(CONCATENATE(INDIRECT(ADDRESS(2,COLUMN()-2)),"O2",A38),DATA!D2:L872,8,FALSE)),0,VLOOKUP(CONCATENATE(INDIRECT(ADDRESS(2,COLUMN()-2)),"O2",A38),DATA!D2:L872,8,FALSE))</f>
        <v>0</v>
      </c>
      <c r="BV38" s="11">
        <f>IF(ISERROR(VLOOKUP(CONCATENATE(INDIRECT(ADDRESS(2,COLUMN())),"O2",A38),DATA!D2:L872,6,FALSE)),0,VLOOKUP(CONCATENATE(INDIRECT(ADDRESS(2,COLUMN())),"O2",A38),DATA!D2:L872,6,FALSE))</f>
        <v>5</v>
      </c>
      <c r="BW38" s="11">
        <f>IF(ISERROR(VLOOKUP(CONCATENATE(INDIRECT(ADDRESS(2,COLUMN()-1)),"O2",A38),DATA!D2:L872,7,FALSE)),0,VLOOKUP(CONCATENATE(INDIRECT(ADDRESS(2,COLUMN()-1)),"O2",A38),DATA!D2:L872,7,FALSE))</f>
        <v>0</v>
      </c>
      <c r="BX38" s="11">
        <f>IF(ISERROR(VLOOKUP(CONCATENATE(INDIRECT(ADDRESS(2,COLUMN()-2)),"O2",A38),DATA!D2:L872,8,FALSE)),0,VLOOKUP(CONCATENATE(INDIRECT(ADDRESS(2,COLUMN()-2)),"O2",A38),DATA!D2:L872,8,FALSE))</f>
        <v>0</v>
      </c>
      <c r="BY38" s="11">
        <f>IF(ISERROR(VLOOKUP(CONCATENATE(INDIRECT(ADDRESS(2,COLUMN())),"O2",A38),DATA!D2:L872,6,FALSE)),0,VLOOKUP(CONCATENATE(INDIRECT(ADDRESS(2,COLUMN())),"O2",A38),DATA!D2:L872,6,FALSE))</f>
        <v>5</v>
      </c>
      <c r="BZ38" s="11">
        <f>IF(ISERROR(VLOOKUP(CONCATENATE(INDIRECT(ADDRESS(2,COLUMN()-1)),"O2",A38),DATA!D2:L872,7,FALSE)),0,VLOOKUP(CONCATENATE(INDIRECT(ADDRESS(2,COLUMN()-1)),"O2",A38),DATA!D2:L872,7,FALSE))</f>
        <v>0</v>
      </c>
      <c r="CA38" s="11">
        <f>IF(ISERROR(VLOOKUP(CONCATENATE(INDIRECT(ADDRESS(2,COLUMN()-2)),"O2",A38),DATA!D2:L872,8,FALSE)),0,VLOOKUP(CONCATENATE(INDIRECT(ADDRESS(2,COLUMN()-2)),"O2",A38),DATA!D2:L872,8,FALSE))</f>
        <v>0</v>
      </c>
      <c r="CB38" s="11">
        <f>IF(ISERROR(VLOOKUP(CONCATENATE(INDIRECT(ADDRESS(2,COLUMN())),"O2",A38),DATA!D2:L872,6,FALSE)),0,VLOOKUP(CONCATENATE(INDIRECT(ADDRESS(2,COLUMN())),"O2",A38),DATA!D2:L872,6,FALSE))</f>
        <v>0</v>
      </c>
      <c r="CC38" s="11">
        <f>IF(ISERROR(VLOOKUP(CONCATENATE(INDIRECT(ADDRESS(2,COLUMN()-1)),"O2",A38),DATA!D2:L872,7,FALSE)),0,VLOOKUP(CONCATENATE(INDIRECT(ADDRESS(2,COLUMN()-1)),"O2",A38),DATA!D2:L872,7,FALSE))</f>
        <v>0</v>
      </c>
      <c r="CD38" s="11">
        <f>IF(ISERROR(VLOOKUP(CONCATENATE(INDIRECT(ADDRESS(2,COLUMN()-2)),"O2",A38),DATA!D2:L872,8,FALSE)),0,VLOOKUP(CONCATENATE(INDIRECT(ADDRESS(2,COLUMN()-2)),"O2",A38),DATA!D2:L872,8,FALSE))</f>
        <v>0</v>
      </c>
      <c r="CE38" s="11">
        <f>IF(ISERROR(VLOOKUP(CONCATENATE(INDIRECT(ADDRESS(2,COLUMN())),"O2",A38),DATA!D2:L872,6,FALSE)),0,VLOOKUP(CONCATENATE(INDIRECT(ADDRESS(2,COLUMN())),"O2",A38),DATA!D2:L872,6,FALSE))</f>
        <v>0</v>
      </c>
      <c r="CF38" s="11">
        <f>IF(ISERROR(VLOOKUP(CONCATENATE(INDIRECT(ADDRESS(2,COLUMN()-1)),"O2",A38),DATA!D2:L872,7,FALSE)),0,VLOOKUP(CONCATENATE(INDIRECT(ADDRESS(2,COLUMN()-1)),"O2",A38),DATA!D2:L872,7,FALSE))</f>
        <v>0</v>
      </c>
      <c r="CG38" s="11">
        <f>IF(ISERROR(VLOOKUP(CONCATENATE(INDIRECT(ADDRESS(2,COLUMN()-2)),"O2",A38),DATA!D2:L872,8,FALSE)),0,VLOOKUP(CONCATENATE(INDIRECT(ADDRESS(2,COLUMN()-2)),"O2",A38),DATA!D2:L872,8,FALSE))</f>
        <v>0</v>
      </c>
      <c r="CH38" s="11">
        <f>IF(ISERROR(VLOOKUP(CONCATENATE(INDIRECT(ADDRESS(2,COLUMN())),"O2",A38),DATA!D2:L872,6,FALSE)),0,VLOOKUP(CONCATENATE(INDIRECT(ADDRESS(2,COLUMN())),"O2",A38),DATA!D2:L872,6,FALSE))</f>
        <v>0</v>
      </c>
      <c r="CI38" s="11">
        <f>IF(ISERROR(VLOOKUP(CONCATENATE(INDIRECT(ADDRESS(2,COLUMN()-1)),"O2",A38),DATA!D2:L872,7,FALSE)),0,VLOOKUP(CONCATENATE(INDIRECT(ADDRESS(2,COLUMN()-1)),"O2",A38),DATA!D2:L872,7,FALSE))</f>
        <v>0</v>
      </c>
      <c r="CJ38" s="11">
        <f>IF(ISERROR(VLOOKUP(CONCATENATE(INDIRECT(ADDRESS(2,COLUMN()-2)),"O2",A38),DATA!D2:L872,8,FALSE)),0,VLOOKUP(CONCATENATE(INDIRECT(ADDRESS(2,COLUMN()-2)),"O2",A38),DATA!D2:L872,8,FALSE))</f>
        <v>0</v>
      </c>
      <c r="CK38" s="11">
        <f>IF(ISERROR(VLOOKUP(CONCATENATE(INDIRECT(ADDRESS(2,COLUMN())),"O2",A38),DATA!D2:L872,6,FALSE)),0,VLOOKUP(CONCATENATE(INDIRECT(ADDRESS(2,COLUMN())),"O2",A38),DATA!D2:L872,6,FALSE))</f>
        <v>0</v>
      </c>
      <c r="CL38" s="11">
        <f>IF(ISERROR(VLOOKUP(CONCATENATE(INDIRECT(ADDRESS(2,COLUMN()-1)),"O2",A38),DATA!D2:L872,7,FALSE)),0,VLOOKUP(CONCATENATE(INDIRECT(ADDRESS(2,COLUMN()-1)),"O2",A38),DATA!D2:L872,7,FALSE))</f>
        <v>0</v>
      </c>
      <c r="CM38" s="11">
        <f>IF(ISERROR(VLOOKUP(CONCATENATE(INDIRECT(ADDRESS(2,COLUMN()-2)),"O2",A38),DATA!D2:L872,8,FALSE)),0,VLOOKUP(CONCATENATE(INDIRECT(ADDRESS(2,COLUMN()-2)),"O2",A38),DATA!D2:L872,8,FALSE))</f>
        <v>0</v>
      </c>
      <c r="CN38" s="11">
        <f>IF(ISERROR(VLOOKUP(CONCATENATE(INDIRECT(ADDRESS(2,COLUMN())),"O2",A38),DATA!D2:L872,6,FALSE)),0,VLOOKUP(CONCATENATE(INDIRECT(ADDRESS(2,COLUMN())),"O2",A38),DATA!D2:L872,6,FALSE))</f>
        <v>2</v>
      </c>
      <c r="CO38" s="11">
        <f>IF(ISERROR(VLOOKUP(CONCATENATE(INDIRECT(ADDRESS(2,COLUMN()-1)),"O2",A38),DATA!D2:L872,7,FALSE)),0,VLOOKUP(CONCATENATE(INDIRECT(ADDRESS(2,COLUMN()-1)),"O2",A38),DATA!D2:L872,7,FALSE))</f>
        <v>0</v>
      </c>
      <c r="CP38" s="11">
        <f>IF(ISERROR(VLOOKUP(CONCATENATE(INDIRECT(ADDRESS(2,COLUMN()-2)),"O2",A38),DATA!D2:L872,8,FALSE)),0,VLOOKUP(CONCATENATE(INDIRECT(ADDRESS(2,COLUMN()-2)),"O2",A38),DATA!D2:L872,8,FALSE))</f>
        <v>0</v>
      </c>
      <c r="CQ38" s="11">
        <f>IF(ISERROR(VLOOKUP(CONCATENATE(INDIRECT(ADDRESS(2,COLUMN())),"O2",A38),DATA!D2:L872,6,FALSE)),0,VLOOKUP(CONCATENATE(INDIRECT(ADDRESS(2,COLUMN())),"O2",A38),DATA!D2:L872,6,FALSE))</f>
        <v>0</v>
      </c>
      <c r="CR38" s="11">
        <f>IF(ISERROR(VLOOKUP(CONCATENATE(INDIRECT(ADDRESS(2,COLUMN()-1)),"O2",A38),DATA!D2:L872,7,FALSE)),0,VLOOKUP(CONCATENATE(INDIRECT(ADDRESS(2,COLUMN()-1)),"O2",A38),DATA!D2:L872,7,FALSE))</f>
        <v>0</v>
      </c>
      <c r="CS38" s="11">
        <f>IF(ISERROR(VLOOKUP(CONCATENATE(INDIRECT(ADDRESS(2,COLUMN()-2)),"O2",A38),DATA!D2:L872,8,FALSE)),0,VLOOKUP(CONCATENATE(INDIRECT(ADDRESS(2,COLUMN()-2)),"O2",A38),DATA!D2:L872,8,FALSE))</f>
        <v>0</v>
      </c>
      <c r="CT38" s="11">
        <f>IF(ISERROR(VLOOKUP(CONCATENATE(INDIRECT(ADDRESS(2,COLUMN())),"O2",A38),DATA!D2:L872,6,FALSE)),0,VLOOKUP(CONCATENATE(INDIRECT(ADDRESS(2,COLUMN())),"O2",A38),DATA!D2:L872,6,FALSE))</f>
        <v>0</v>
      </c>
      <c r="CU38" s="11">
        <f>IF(ISERROR(VLOOKUP(CONCATENATE(INDIRECT(ADDRESS(2,COLUMN()-1)),"O2",A38),DATA!D2:L872,7,FALSE)),0,VLOOKUP(CONCATENATE(INDIRECT(ADDRESS(2,COLUMN()-1)),"O2",A38),DATA!D2:L872,7,FALSE))</f>
        <v>0</v>
      </c>
      <c r="CV38" s="11">
        <f>IF(ISERROR(VLOOKUP(CONCATENATE(INDIRECT(ADDRESS(2,COLUMN()-2)),"O2",A38),DATA!D2:L872,8,FALSE)),0,VLOOKUP(CONCATENATE(INDIRECT(ADDRESS(2,COLUMN()-2)),"O2",A38),DATA!D2:L872,8,FALSE))</f>
        <v>0</v>
      </c>
      <c r="CW38" s="11">
        <f>IF(ISERROR(VLOOKUP(CONCATENATE(INDIRECT(ADDRESS(2,COLUMN())),"O2",A38),DATA!D2:L872,6,FALSE)),0,VLOOKUP(CONCATENATE(INDIRECT(ADDRESS(2,COLUMN())),"O2",A38),DATA!D2:L872,6,FALSE))</f>
        <v>0</v>
      </c>
      <c r="CX38" s="11">
        <f>IF(ISERROR(VLOOKUP(CONCATENATE(INDIRECT(ADDRESS(2,COLUMN()-1)),"O2",A38),DATA!D2:L872,7,FALSE)),0,VLOOKUP(CONCATENATE(INDIRECT(ADDRESS(2,COLUMN()-1)),"O2",A38),DATA!D2:L872,7,FALSE))</f>
        <v>0</v>
      </c>
      <c r="CY38" s="11">
        <f>IF(ISERROR(VLOOKUP(CONCATENATE(INDIRECT(ADDRESS(2,COLUMN()-2)),"O2",A38),DATA!D2:L872,8,FALSE)),0,VLOOKUP(CONCATENATE(INDIRECT(ADDRESS(2,COLUMN()-2)),"O2",A38),DATA!D2:L872,8,FALSE))</f>
        <v>0</v>
      </c>
      <c r="CZ38" s="11">
        <f>IF(ISERROR(VLOOKUP(CONCATENATE(INDIRECT(ADDRESS(2,COLUMN())),"O2",A38),DATA!D2:L872,6,FALSE)),0,VLOOKUP(CONCATENATE(INDIRECT(ADDRESS(2,COLUMN())),"O2",A38),DATA!D2:L872,6,FALSE))</f>
        <v>0</v>
      </c>
      <c r="DA38" s="11">
        <f>IF(ISERROR(VLOOKUP(CONCATENATE(INDIRECT(ADDRESS(2,COLUMN()-1)),"O2",A38),DATA!D2:L872,7,FALSE)),0,VLOOKUP(CONCATENATE(INDIRECT(ADDRESS(2,COLUMN()-1)),"O2",A38),DATA!D2:L872,7,FALSE))</f>
        <v>0</v>
      </c>
      <c r="DB38" s="11">
        <f>IF(ISERROR(VLOOKUP(CONCATENATE(INDIRECT(ADDRESS(2,COLUMN()-2)),"O2",A38),DATA!D2:L872,8,FALSE)),0,VLOOKUP(CONCATENATE(INDIRECT(ADDRESS(2,COLUMN()-2)),"O2",A38),DATA!D2:L872,8,FALSE))</f>
        <v>0</v>
      </c>
      <c r="DC38" s="11">
        <f>IF(ISERROR(VLOOKUP(CONCATENATE(INDIRECT(ADDRESS(2,COLUMN())),"O2",A38),DATA!D2:L872,6,FALSE)),0,VLOOKUP(CONCATENATE(INDIRECT(ADDRESS(2,COLUMN())),"O2",A38),DATA!D2:L872,6,FALSE))</f>
        <v>0</v>
      </c>
      <c r="DD38" s="11">
        <f>IF(ISERROR(VLOOKUP(CONCATENATE(INDIRECT(ADDRESS(2,COLUMN()-1)),"O2",A38),DATA!D2:L872,7,FALSE)),0,VLOOKUP(CONCATENATE(INDIRECT(ADDRESS(2,COLUMN()-1)),"O2",A38),DATA!D2:L872,7,FALSE))</f>
        <v>0</v>
      </c>
      <c r="DE38" s="11">
        <f>IF(ISERROR(VLOOKUP(CONCATENATE(INDIRECT(ADDRESS(2,COLUMN()-2)),"O2",A38),DATA!D2:L872,8,FALSE)),0,VLOOKUP(CONCATENATE(INDIRECT(ADDRESS(2,COLUMN()-2)),"O2",A38),DATA!D2:L872,8,FALSE))</f>
        <v>0</v>
      </c>
      <c r="DF38" s="11">
        <f>IF(ISERROR(VLOOKUP(CONCATENATE(INDIRECT(ADDRESS(2,COLUMN())),"O2",A38),DATA!D2:L872,6,FALSE)),0,VLOOKUP(CONCATENATE(INDIRECT(ADDRESS(2,COLUMN())),"O2",A38),DATA!D2:L872,6,FALSE))</f>
        <v>0</v>
      </c>
      <c r="DG38" s="11">
        <f>IF(ISERROR(VLOOKUP(CONCATENATE(INDIRECT(ADDRESS(2,COLUMN()-1)),"O2",A38),DATA!D2:L872,7,FALSE)),0,VLOOKUP(CONCATENATE(INDIRECT(ADDRESS(2,COLUMN()-1)),"O2",A38),DATA!D2:L872,7,FALSE))</f>
        <v>0</v>
      </c>
      <c r="DH38" s="11">
        <f>IF(ISERROR(VLOOKUP(CONCATENATE(INDIRECT(ADDRESS(2,COLUMN()-2)),"O2",A38),DATA!D2:L872,8,FALSE)),0,VLOOKUP(CONCATENATE(INDIRECT(ADDRESS(2,COLUMN()-2)),"O2",A38),DATA!D2:L872,8,FALSE))</f>
        <v>0</v>
      </c>
      <c r="DI38" s="11">
        <f>IF(ISERROR(VLOOKUP(CONCATENATE(INDIRECT(ADDRESS(2,COLUMN())),"O2",A38),DATA!D2:L872,6,FALSE)),0,VLOOKUP(CONCATENATE(INDIRECT(ADDRESS(2,COLUMN())),"O2",A38),DATA!D2:L872,6,FALSE))</f>
        <v>0</v>
      </c>
      <c r="DJ38" s="11">
        <f>IF(ISERROR(VLOOKUP(CONCATENATE(INDIRECT(ADDRESS(2,COLUMN()-1)),"O2",A38),DATA!D2:L872,7,FALSE)),0,VLOOKUP(CONCATENATE(INDIRECT(ADDRESS(2,COLUMN()-1)),"O2",A38),DATA!D2:L872,7,FALSE))</f>
        <v>0</v>
      </c>
      <c r="DK38" s="11">
        <f>IF(ISERROR(VLOOKUP(CONCATENATE(INDIRECT(ADDRESS(2,COLUMN()-2)),"O2",A38),DATA!D2:L872,8,FALSE)),0,VLOOKUP(CONCATENATE(INDIRECT(ADDRESS(2,COLUMN()-2)),"O2",A38),DATA!D2:L872,8,FALSE))</f>
        <v>0</v>
      </c>
      <c r="DL38" s="11">
        <f>IF(ISERROR(VLOOKUP(CONCATENATE(INDIRECT(ADDRESS(2,COLUMN())),"O2",A38),DATA!D2:L872,6,FALSE)),0,VLOOKUP(CONCATENATE(INDIRECT(ADDRESS(2,COLUMN())),"O2",A38),DATA!D2:L872,6,FALSE))</f>
        <v>0</v>
      </c>
      <c r="DM38" s="11">
        <f>IF(ISERROR(VLOOKUP(CONCATENATE(INDIRECT(ADDRESS(2,COLUMN()-1)),"O2",A38),DATA!D2:L872,7,FALSE)),0,VLOOKUP(CONCATENATE(INDIRECT(ADDRESS(2,COLUMN()-1)),"O2",A38),DATA!D2:L872,7,FALSE))</f>
        <v>0</v>
      </c>
      <c r="DN38" s="11">
        <f>IF(ISERROR(VLOOKUP(CONCATENATE(INDIRECT(ADDRESS(2,COLUMN()-2)),"O2",A38),DATA!D2:L872,8,FALSE)),0,VLOOKUP(CONCATENATE(INDIRECT(ADDRESS(2,COLUMN()-2)),"O2",A38),DATA!D2:L872,8,FALSE))</f>
        <v>0</v>
      </c>
      <c r="DO38" s="11">
        <f>IF(ISERROR(VLOOKUP(CONCATENATE(INDIRECT(ADDRESS(2,COLUMN())),"O2",A38),DATA!D2:L872,6,FALSE)),0,VLOOKUP(CONCATENATE(INDIRECT(ADDRESS(2,COLUMN())),"O2",A38),DATA!D2:L872,6,FALSE))</f>
        <v>0</v>
      </c>
      <c r="DP38" s="11">
        <f>IF(ISERROR(VLOOKUP(CONCATENATE(INDIRECT(ADDRESS(2,COLUMN()-1)),"O2",A38),DATA!D2:L872,7,FALSE)),0,VLOOKUP(CONCATENATE(INDIRECT(ADDRESS(2,COLUMN()-1)),"O2",A38),DATA!D2:L872,7,FALSE))</f>
        <v>0</v>
      </c>
      <c r="DQ38" s="11">
        <f>IF(ISERROR(VLOOKUP(CONCATENATE(INDIRECT(ADDRESS(2,COLUMN()-2)),"O2",A38),DATA!D2:L872,8,FALSE)),0,VLOOKUP(CONCATENATE(INDIRECT(ADDRESS(2,COLUMN()-2)),"O2",A38),DATA!D2:L872,8,FALSE))</f>
        <v>0</v>
      </c>
      <c r="DR38" s="11">
        <f>IF(ISERROR(VLOOKUP(CONCATENATE(INDIRECT(ADDRESS(2,COLUMN())),"O2",A38),DATA!D2:L872,6,FALSE)),0,VLOOKUP(CONCATENATE(INDIRECT(ADDRESS(2,COLUMN())),"O2",A38),DATA!D2:L872,6,FALSE))</f>
        <v>0</v>
      </c>
      <c r="DS38" s="11">
        <f>IF(ISERROR(VLOOKUP(CONCATENATE(INDIRECT(ADDRESS(2,COLUMN()-1)),"O2",A38),DATA!D2:L872,7,FALSE)),0,VLOOKUP(CONCATENATE(INDIRECT(ADDRESS(2,COLUMN()-1)),"O2",A38),DATA!D2:L872,7,FALSE))</f>
        <v>0</v>
      </c>
      <c r="DT38" s="11">
        <f>IF(ISERROR(VLOOKUP(CONCATENATE(INDIRECT(ADDRESS(2,COLUMN()-2)),"O2",A38),DATA!D2:L872,8,FALSE)),0,VLOOKUP(CONCATENATE(INDIRECT(ADDRESS(2,COLUMN()-2)),"O2",A38),DATA!D2:L872,8,FALSE))</f>
        <v>0</v>
      </c>
      <c r="DU38" s="11">
        <f>IF(ISERROR(VLOOKUP(CONCATENATE(INDIRECT(ADDRESS(2,COLUMN())),"O2",A38),DATA!D2:L872,6,FALSE)),0,VLOOKUP(CONCATENATE(INDIRECT(ADDRESS(2,COLUMN())),"O2",A38),DATA!D2:L872,6,FALSE))</f>
        <v>0</v>
      </c>
      <c r="DV38" s="11">
        <f>IF(ISERROR(VLOOKUP(CONCATENATE(INDIRECT(ADDRESS(2,COLUMN()-1)),"O2",A38),DATA!D2:L872,7,FALSE)),0,VLOOKUP(CONCATENATE(INDIRECT(ADDRESS(2,COLUMN()-1)),"O2",A38),DATA!D2:L872,7,FALSE))</f>
        <v>0</v>
      </c>
      <c r="DW38" s="11">
        <f>IF(ISERROR(VLOOKUP(CONCATENATE(INDIRECT(ADDRESS(2,COLUMN()-2)),"O2",A38),DATA!D2:L872,8,FALSE)),0,VLOOKUP(CONCATENATE(INDIRECT(ADDRESS(2,COLUMN()-2)),"O2",A38),DATA!D2:L872,8,FALSE))</f>
        <v>0</v>
      </c>
      <c r="DX38" s="62">
        <f>SUM(B38:INDIRECT(ADDRESS(38,127)))</f>
        <v>234</v>
      </c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  <c r="JJ38" s="24"/>
      <c r="JK38" s="24"/>
      <c r="JL38" s="24"/>
      <c r="JM38" s="24"/>
      <c r="JN38" s="24"/>
      <c r="JO38" s="24"/>
      <c r="JP38" s="24"/>
      <c r="JQ38" s="24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</row>
    <row r="39" ht="15.75">
      <c r="A39" s="95" t="s">
        <v>27</v>
      </c>
      <c r="B39" s="11">
        <f>IF(ISERROR(VLOOKUP(CONCATENATE(INDIRECT(ADDRESS(2,COLUMN())),"O2",A39),DATA!D2:L872,6,FALSE)),0,VLOOKUP(CONCATENATE(INDIRECT(ADDRESS(2,COLUMN())),"O2",A39),DATA!D2:L872,6,FALSE))</f>
        <v>101</v>
      </c>
      <c r="C39" s="11">
        <f>IF(ISERROR(VLOOKUP(CONCATENATE(INDIRECT(ADDRESS(2,COLUMN()-1)),"O2",A39),DATA!D2:L872,7,FALSE)),0,VLOOKUP(CONCATENATE(INDIRECT(ADDRESS(2,COLUMN()-1)),"O2",A39),DATA!D2:L872,7,FALSE))</f>
        <v>0</v>
      </c>
      <c r="D39" s="11">
        <f>IF(ISERROR(VLOOKUP(CONCATENATE(INDIRECT(ADDRESS(2,COLUMN()-2)),"O2",A39),DATA!D2:L872,8,FALSE)),0,VLOOKUP(CONCATENATE(INDIRECT(ADDRESS(2,COLUMN()-2)),"O2",A39),DATA!D2:L872,8,FALSE))</f>
        <v>0</v>
      </c>
      <c r="E39" s="11">
        <f>IF(ISERROR(VLOOKUP(CONCATENATE(INDIRECT(ADDRESS(2,COLUMN())),"O2",A39),DATA!D2:L872,6,FALSE)),0,VLOOKUP(CONCATENATE(INDIRECT(ADDRESS(2,COLUMN())),"O2",A39),DATA!D2:L872,6,FALSE))</f>
        <v>10</v>
      </c>
      <c r="F39" s="11">
        <f>IF(ISERROR(VLOOKUP(CONCATENATE(INDIRECT(ADDRESS(2,COLUMN()-1)),"O2",A39),DATA!D2:L872,7,FALSE)),0,VLOOKUP(CONCATENATE(INDIRECT(ADDRESS(2,COLUMN()-1)),"O2",A39),DATA!D2:L872,7,FALSE))</f>
        <v>0</v>
      </c>
      <c r="G39" s="11">
        <f>IF(ISERROR(VLOOKUP(CONCATENATE(INDIRECT(ADDRESS(2,COLUMN()-2)),"O2",A39),DATA!D2:L872,8,FALSE)),0,VLOOKUP(CONCATENATE(INDIRECT(ADDRESS(2,COLUMN()-2)),"O2",A39),DATA!D2:L872,8,FALSE))</f>
        <v>0</v>
      </c>
      <c r="H39" s="11">
        <f>IF(ISERROR(VLOOKUP(CONCATENATE(INDIRECT(ADDRESS(2,COLUMN())),"O2",A39),DATA!D2:L872,6,FALSE)),0,VLOOKUP(CONCATENATE(INDIRECT(ADDRESS(2,COLUMN())),"O2",A39),DATA!D2:L872,6,FALSE))</f>
        <v>19</v>
      </c>
      <c r="I39" s="11">
        <f>IF(ISERROR(VLOOKUP(CONCATENATE(INDIRECT(ADDRESS(2,COLUMN()-1)),"O2",A39),DATA!D2:L872,7,FALSE)),0,VLOOKUP(CONCATENATE(INDIRECT(ADDRESS(2,COLUMN()-1)),"O2",A39),DATA!D2:L872,7,FALSE))</f>
        <v>0</v>
      </c>
      <c r="J39" s="11">
        <f>IF(ISERROR(VLOOKUP(CONCATENATE(INDIRECT(ADDRESS(2,COLUMN()-2)),"O2",A39),DATA!D2:L872,8,FALSE)),0,VLOOKUP(CONCATENATE(INDIRECT(ADDRESS(2,COLUMN()-2)),"O2",A39),DATA!D2:L872,8,FALSE))</f>
        <v>0</v>
      </c>
      <c r="K39" s="11">
        <f>IF(ISERROR(VLOOKUP(CONCATENATE(INDIRECT(ADDRESS(2,COLUMN())),"O2",A39),DATA!D2:L872,6,FALSE)),0,VLOOKUP(CONCATENATE(INDIRECT(ADDRESS(2,COLUMN())),"O2",A39),DATA!D2:L872,6,FALSE))</f>
        <v>19</v>
      </c>
      <c r="L39" s="11">
        <f>IF(ISERROR(VLOOKUP(CONCATENATE(INDIRECT(ADDRESS(2,COLUMN()-1)),"O2",A39),DATA!D2:L872,7,FALSE)),0,VLOOKUP(CONCATENATE(INDIRECT(ADDRESS(2,COLUMN()-1)),"O2",A39),DATA!D2:L872,7,FALSE))</f>
        <v>0</v>
      </c>
      <c r="M39" s="11">
        <f>IF(ISERROR(VLOOKUP(CONCATENATE(INDIRECT(ADDRESS(2,COLUMN()-2)),"O2",A39),DATA!D2:L872,8,FALSE)),0,VLOOKUP(CONCATENATE(INDIRECT(ADDRESS(2,COLUMN()-2)),"O2",A39),DATA!D2:L872,8,FALSE))</f>
        <v>0</v>
      </c>
      <c r="N39" s="11">
        <f>IF(ISERROR(VLOOKUP(CONCATENATE(INDIRECT(ADDRESS(2,COLUMN())),"O2",A39),DATA!D2:L872,6,FALSE)),0,VLOOKUP(CONCATENATE(INDIRECT(ADDRESS(2,COLUMN())),"O2",A39),DATA!D2:L872,6,FALSE))</f>
        <v>1</v>
      </c>
      <c r="O39" s="11">
        <f>IF(ISERROR(VLOOKUP(CONCATENATE(INDIRECT(ADDRESS(2,COLUMN()-1)),"O2",A39),DATA!D2:L872,7,FALSE)),0,VLOOKUP(CONCATENATE(INDIRECT(ADDRESS(2,COLUMN()-1)),"O2",A39),DATA!D2:L872,7,FALSE))</f>
        <v>0</v>
      </c>
      <c r="P39" s="11">
        <f>IF(ISERROR(VLOOKUP(CONCATENATE(INDIRECT(ADDRESS(2,COLUMN()-2)),"O2",A39),DATA!D2:L872,8,FALSE)),0,VLOOKUP(CONCATENATE(INDIRECT(ADDRESS(2,COLUMN()-2)),"O2",A39),DATA!D2:L872,8,FALSE))</f>
        <v>0</v>
      </c>
      <c r="Q39" s="11">
        <f>IF(ISERROR(VLOOKUP(CONCATENATE(INDIRECT(ADDRESS(2,COLUMN())),"O2",A39),DATA!D2:L872,6,FALSE)),0,VLOOKUP(CONCATENATE(INDIRECT(ADDRESS(2,COLUMN())),"O2",A39),DATA!D2:L872,6,FALSE))</f>
        <v>18</v>
      </c>
      <c r="R39" s="11">
        <f>IF(ISERROR(VLOOKUP(CONCATENATE(INDIRECT(ADDRESS(2,COLUMN()-1)),"O2",A39),DATA!D2:L872,7,FALSE)),0,VLOOKUP(CONCATENATE(INDIRECT(ADDRESS(2,COLUMN()-1)),"O2",A39),DATA!D2:L872,7,FALSE))</f>
        <v>0</v>
      </c>
      <c r="S39" s="11">
        <f>IF(ISERROR(VLOOKUP(CONCATENATE(INDIRECT(ADDRESS(2,COLUMN()-2)),"O2",A39),DATA!D2:L872,8,FALSE)),0,VLOOKUP(CONCATENATE(INDIRECT(ADDRESS(2,COLUMN()-2)),"O2",A39),DATA!D2:L872,8,FALSE))</f>
        <v>0</v>
      </c>
      <c r="T39" s="11">
        <f>IF(ISERROR(VLOOKUP(CONCATENATE(INDIRECT(ADDRESS(2,COLUMN())),"O2",A39),DATA!D2:L872,6,FALSE)),0,VLOOKUP(CONCATENATE(INDIRECT(ADDRESS(2,COLUMN())),"O2",A39),DATA!D2:L872,6,FALSE))</f>
        <v>12</v>
      </c>
      <c r="U39" s="11">
        <f>IF(ISERROR(VLOOKUP(CONCATENATE(INDIRECT(ADDRESS(2,COLUMN()-1)),"O2",A39),DATA!D2:L872,7,FALSE)),0,VLOOKUP(CONCATENATE(INDIRECT(ADDRESS(2,COLUMN()-1)),"O2",A39),DATA!D2:L872,7,FALSE))</f>
        <v>0</v>
      </c>
      <c r="V39" s="11">
        <f>IF(ISERROR(VLOOKUP(CONCATENATE(INDIRECT(ADDRESS(2,COLUMN()-2)),"O2",A39),DATA!D2:L872,8,FALSE)),0,VLOOKUP(CONCATENATE(INDIRECT(ADDRESS(2,COLUMN()-2)),"O2",A39),DATA!D2:L872,8,FALSE))</f>
        <v>0</v>
      </c>
      <c r="W39" s="11">
        <f>IF(ISERROR(VLOOKUP(CONCATENATE(INDIRECT(ADDRESS(2,COLUMN())),"O2",A39),DATA!D2:L872,6,FALSE)),0,VLOOKUP(CONCATENATE(INDIRECT(ADDRESS(2,COLUMN())),"O2",A39),DATA!D2:L872,6,FALSE))</f>
        <v>8</v>
      </c>
      <c r="X39" s="11">
        <f>IF(ISERROR(VLOOKUP(CONCATENATE(INDIRECT(ADDRESS(2,COLUMN()-1)),"O2",A39),DATA!D2:L872,7,FALSE)),0,VLOOKUP(CONCATENATE(INDIRECT(ADDRESS(2,COLUMN()-1)),"O2",A39),DATA!D2:L872,7,FALSE))</f>
        <v>0</v>
      </c>
      <c r="Y39" s="11">
        <f>IF(ISERROR(VLOOKUP(CONCATENATE(INDIRECT(ADDRESS(2,COLUMN()-2)),"O2",A39),DATA!D2:L872,8,FALSE)),0,VLOOKUP(CONCATENATE(INDIRECT(ADDRESS(2,COLUMN()-2)),"O2",A39),DATA!D2:L872,8,FALSE))</f>
        <v>0</v>
      </c>
      <c r="Z39" s="11">
        <f>IF(ISERROR(VLOOKUP(CONCATENATE(INDIRECT(ADDRESS(2,COLUMN())),"O2",A39),DATA!D2:L872,6,FALSE)),0,VLOOKUP(CONCATENATE(INDIRECT(ADDRESS(2,COLUMN())),"O2",A39),DATA!D2:L872,6,FALSE))</f>
        <v>4</v>
      </c>
      <c r="AA39" s="11">
        <f>IF(ISERROR(VLOOKUP(CONCATENATE(INDIRECT(ADDRESS(2,COLUMN()-1)),"O2",A39),DATA!D2:L872,7,FALSE)),0,VLOOKUP(CONCATENATE(INDIRECT(ADDRESS(2,COLUMN()-1)),"O2",A39),DATA!D2:L872,7,FALSE))</f>
        <v>0</v>
      </c>
      <c r="AB39" s="11">
        <f>IF(ISERROR(VLOOKUP(CONCATENATE(INDIRECT(ADDRESS(2,COLUMN()-2)),"O2",A39),DATA!D2:L872,8,FALSE)),0,VLOOKUP(CONCATENATE(INDIRECT(ADDRESS(2,COLUMN()-2)),"O2",A39),DATA!D2:L872,8,FALSE))</f>
        <v>0</v>
      </c>
      <c r="AC39" s="11">
        <f>IF(ISERROR(VLOOKUP(CONCATENATE(INDIRECT(ADDRESS(2,COLUMN())),"O2",A39),DATA!D2:L872,6,FALSE)),0,VLOOKUP(CONCATENATE(INDIRECT(ADDRESS(2,COLUMN())),"O2",A39),DATA!D2:L872,6,FALSE))</f>
        <v>5</v>
      </c>
      <c r="AD39" s="11">
        <f>IF(ISERROR(VLOOKUP(CONCATENATE(INDIRECT(ADDRESS(2,COLUMN()-1)),"O2",A39),DATA!D2:L872,7,FALSE)),0,VLOOKUP(CONCATENATE(INDIRECT(ADDRESS(2,COLUMN()-1)),"O2",A39),DATA!D2:L872,7,FALSE))</f>
        <v>0</v>
      </c>
      <c r="AE39" s="11">
        <f>IF(ISERROR(VLOOKUP(CONCATENATE(INDIRECT(ADDRESS(2,COLUMN()-2)),"O2",A39),DATA!D2:L872,8,FALSE)),0,VLOOKUP(CONCATENATE(INDIRECT(ADDRESS(2,COLUMN()-2)),"O2",A39),DATA!D2:L872,8,FALSE))</f>
        <v>0</v>
      </c>
      <c r="AF39" s="11">
        <f>IF(ISERROR(VLOOKUP(CONCATENATE(INDIRECT(ADDRESS(2,COLUMN())),"O2",A39),DATA!D2:L872,6,FALSE)),0,VLOOKUP(CONCATENATE(INDIRECT(ADDRESS(2,COLUMN())),"O2",A39),DATA!D2:L872,6,FALSE))</f>
        <v>0</v>
      </c>
      <c r="AG39" s="11">
        <f>IF(ISERROR(VLOOKUP(CONCATENATE(INDIRECT(ADDRESS(2,COLUMN()-1)),"O2",A39),DATA!D2:L872,7,FALSE)),0,VLOOKUP(CONCATENATE(INDIRECT(ADDRESS(2,COLUMN()-1)),"O2",A39),DATA!D2:L872,7,FALSE))</f>
        <v>0</v>
      </c>
      <c r="AH39" s="11">
        <f>IF(ISERROR(VLOOKUP(CONCATENATE(INDIRECT(ADDRESS(2,COLUMN()-2)),"O2",A39),DATA!D2:L872,8,FALSE)),0,VLOOKUP(CONCATENATE(INDIRECT(ADDRESS(2,COLUMN()-2)),"O2",A39),DATA!D2:L872,8,FALSE))</f>
        <v>0</v>
      </c>
      <c r="AI39" s="11">
        <f>IF(ISERROR(VLOOKUP(CONCATENATE(INDIRECT(ADDRESS(2,COLUMN())),"O2",A39),DATA!D2:L872,6,FALSE)),0,VLOOKUP(CONCATENATE(INDIRECT(ADDRESS(2,COLUMN())),"O2",A39),DATA!D2:L872,6,FALSE))</f>
        <v>2</v>
      </c>
      <c r="AJ39" s="11">
        <f>IF(ISERROR(VLOOKUP(CONCATENATE(INDIRECT(ADDRESS(2,COLUMN()-1)),"O2",A39),DATA!D2:L872,7,FALSE)),0,VLOOKUP(CONCATENATE(INDIRECT(ADDRESS(2,COLUMN()-1)),"O2",A39),DATA!D2:L872,7,FALSE))</f>
        <v>0</v>
      </c>
      <c r="AK39" s="11">
        <f>IF(ISERROR(VLOOKUP(CONCATENATE(INDIRECT(ADDRESS(2,COLUMN()-2)),"O2",A39),DATA!D2:L872,8,FALSE)),0,VLOOKUP(CONCATENATE(INDIRECT(ADDRESS(2,COLUMN()-2)),"O2",A39),DATA!D2:L872,8,FALSE))</f>
        <v>0</v>
      </c>
      <c r="AL39" s="11">
        <f>IF(ISERROR(VLOOKUP(CONCATENATE(INDIRECT(ADDRESS(2,COLUMN())),"O2",A39),DATA!D2:L872,6,FALSE)),0,VLOOKUP(CONCATENATE(INDIRECT(ADDRESS(2,COLUMN())),"O2",A39),DATA!D2:L872,6,FALSE))</f>
        <v>21</v>
      </c>
      <c r="AM39" s="11">
        <f>IF(ISERROR(VLOOKUP(CONCATENATE(INDIRECT(ADDRESS(2,COLUMN()-1)),"O2",A39),DATA!D2:L872,7,FALSE)),0,VLOOKUP(CONCATENATE(INDIRECT(ADDRESS(2,COLUMN()-1)),"O2",A39),DATA!D2:L872,7,FALSE))</f>
        <v>0</v>
      </c>
      <c r="AN39" s="11">
        <f>IF(ISERROR(VLOOKUP(CONCATENATE(INDIRECT(ADDRESS(2,COLUMN()-2)),"O2",A39),DATA!D2:L872,8,FALSE)),0,VLOOKUP(CONCATENATE(INDIRECT(ADDRESS(2,COLUMN()-2)),"O2",A39),DATA!D2:L872,8,FALSE))</f>
        <v>0</v>
      </c>
      <c r="AO39" s="11">
        <f>IF(ISERROR(VLOOKUP(CONCATENATE(INDIRECT(ADDRESS(2,COLUMN())),"O2",A39),DATA!D2:L872,6,FALSE)),0,VLOOKUP(CONCATENATE(INDIRECT(ADDRESS(2,COLUMN())),"O2",A39),DATA!D2:L872,6,FALSE))</f>
        <v>2</v>
      </c>
      <c r="AP39" s="11">
        <f>IF(ISERROR(VLOOKUP(CONCATENATE(INDIRECT(ADDRESS(2,COLUMN()-1)),"O2",A39),DATA!D2:L872,7,FALSE)),0,VLOOKUP(CONCATENATE(INDIRECT(ADDRESS(2,COLUMN()-1)),"O2",A39),DATA!D2:L872,7,FALSE))</f>
        <v>0</v>
      </c>
      <c r="AQ39" s="11">
        <f>IF(ISERROR(VLOOKUP(CONCATENATE(INDIRECT(ADDRESS(2,COLUMN()-2)),"O2",A39),DATA!D2:L872,8,FALSE)),0,VLOOKUP(CONCATENATE(INDIRECT(ADDRESS(2,COLUMN()-2)),"O2",A39),DATA!D2:L872,8,FALSE))</f>
        <v>0</v>
      </c>
      <c r="AR39" s="11">
        <f>IF(ISERROR(VLOOKUP(CONCATENATE(INDIRECT(ADDRESS(2,COLUMN())),"O2",A39),DATA!D2:L872,6,FALSE)),0,VLOOKUP(CONCATENATE(INDIRECT(ADDRESS(2,COLUMN())),"O2",A39),DATA!D2:L872,6,FALSE))</f>
        <v>3</v>
      </c>
      <c r="AS39" s="11">
        <f>IF(ISERROR(VLOOKUP(CONCATENATE(INDIRECT(ADDRESS(2,COLUMN()-1)),"O2",A39),DATA!D2:L872,7,FALSE)),0,VLOOKUP(CONCATENATE(INDIRECT(ADDRESS(2,COLUMN()-1)),"O2",A39),DATA!D2:L872,7,FALSE))</f>
        <v>0</v>
      </c>
      <c r="AT39" s="11">
        <f>IF(ISERROR(VLOOKUP(CONCATENATE(INDIRECT(ADDRESS(2,COLUMN()-2)),"O2",A39),DATA!D2:L872,8,FALSE)),0,VLOOKUP(CONCATENATE(INDIRECT(ADDRESS(2,COLUMN()-2)),"O2",A39),DATA!D2:L872,8,FALSE))</f>
        <v>0</v>
      </c>
      <c r="AU39" s="11">
        <f>IF(ISERROR(VLOOKUP(CONCATENATE(INDIRECT(ADDRESS(2,COLUMN())),"O2",A39),DATA!D2:L872,6,FALSE)),0,VLOOKUP(CONCATENATE(INDIRECT(ADDRESS(2,COLUMN())),"O2",A39),DATA!D2:L872,6,FALSE))</f>
        <v>4</v>
      </c>
      <c r="AV39" s="11">
        <f>IF(ISERROR(VLOOKUP(CONCATENATE(INDIRECT(ADDRESS(2,COLUMN()-1)),"O2",A39),DATA!D2:L872,7,FALSE)),0,VLOOKUP(CONCATENATE(INDIRECT(ADDRESS(2,COLUMN()-1)),"O2",A39),DATA!D2:L872,7,FALSE))</f>
        <v>0</v>
      </c>
      <c r="AW39" s="11">
        <f>IF(ISERROR(VLOOKUP(CONCATENATE(INDIRECT(ADDRESS(2,COLUMN()-2)),"O2",A39),DATA!D2:L872,8,FALSE)),0,VLOOKUP(CONCATENATE(INDIRECT(ADDRESS(2,COLUMN()-2)),"O2",A39),DATA!D2:L872,8,FALSE))</f>
        <v>0</v>
      </c>
      <c r="AX39" s="11">
        <f>IF(ISERROR(VLOOKUP(CONCATENATE(INDIRECT(ADDRESS(2,COLUMN())),"O2",A39),DATA!D2:L872,6,FALSE)),0,VLOOKUP(CONCATENATE(INDIRECT(ADDRESS(2,COLUMN())),"O2",A39),DATA!D2:L872,6,FALSE))</f>
        <v>5</v>
      </c>
      <c r="AY39" s="11">
        <f>IF(ISERROR(VLOOKUP(CONCATENATE(INDIRECT(ADDRESS(2,COLUMN()-1)),"O2",A39),DATA!D2:L872,7,FALSE)),0,VLOOKUP(CONCATENATE(INDIRECT(ADDRESS(2,COLUMN()-1)),"O2",A39),DATA!D2:L872,7,FALSE))</f>
        <v>0</v>
      </c>
      <c r="AZ39" s="11">
        <f>IF(ISERROR(VLOOKUP(CONCATENATE(INDIRECT(ADDRESS(2,COLUMN()-2)),"O2",A39),DATA!D2:L872,8,FALSE)),0,VLOOKUP(CONCATENATE(INDIRECT(ADDRESS(2,COLUMN()-2)),"O2",A39),DATA!D2:L872,8,FALSE))</f>
        <v>0</v>
      </c>
      <c r="BA39" s="11">
        <f>IF(ISERROR(VLOOKUP(CONCATENATE(INDIRECT(ADDRESS(2,COLUMN())),"O2",A39),DATA!D2:L872,6,FALSE)),0,VLOOKUP(CONCATENATE(INDIRECT(ADDRESS(2,COLUMN())),"O2",A39),DATA!D2:L872,6,FALSE))</f>
        <v>8</v>
      </c>
      <c r="BB39" s="11">
        <f>IF(ISERROR(VLOOKUP(CONCATENATE(INDIRECT(ADDRESS(2,COLUMN()-1)),"O2",A39),DATA!D2:L872,7,FALSE)),0,VLOOKUP(CONCATENATE(INDIRECT(ADDRESS(2,COLUMN()-1)),"O2",A39),DATA!D2:L872,7,FALSE))</f>
        <v>0</v>
      </c>
      <c r="BC39" s="11">
        <f>IF(ISERROR(VLOOKUP(CONCATENATE(INDIRECT(ADDRESS(2,COLUMN()-2)),"O2",A39),DATA!D2:L872,8,FALSE)),0,VLOOKUP(CONCATENATE(INDIRECT(ADDRESS(2,COLUMN()-2)),"O2",A39),DATA!D2:L872,8,FALSE))</f>
        <v>0</v>
      </c>
      <c r="BD39" s="11">
        <f>IF(ISERROR(VLOOKUP(CONCATENATE(INDIRECT(ADDRESS(2,COLUMN())),"O2",A39),DATA!D2:L872,6,FALSE)),0,VLOOKUP(CONCATENATE(INDIRECT(ADDRESS(2,COLUMN())),"O2",A39),DATA!D2:L872,6,FALSE))</f>
        <v>30</v>
      </c>
      <c r="BE39" s="11">
        <f>IF(ISERROR(VLOOKUP(CONCATENATE(INDIRECT(ADDRESS(2,COLUMN()-1)),"O2",A39),DATA!D2:L872,7,FALSE)),0,VLOOKUP(CONCATENATE(INDIRECT(ADDRESS(2,COLUMN()-1)),"O2",A39),DATA!D2:L872,7,FALSE))</f>
        <v>0</v>
      </c>
      <c r="BF39" s="11">
        <f>IF(ISERROR(VLOOKUP(CONCATENATE(INDIRECT(ADDRESS(2,COLUMN()-2)),"O2",A39),DATA!D2:L872,8,FALSE)),0,VLOOKUP(CONCATENATE(INDIRECT(ADDRESS(2,COLUMN()-2)),"O2",A39),DATA!D2:L872,8,FALSE))</f>
        <v>0</v>
      </c>
      <c r="BG39" s="11">
        <f>IF(ISERROR(VLOOKUP(CONCATENATE(INDIRECT(ADDRESS(2,COLUMN())),"O2",A39),DATA!D2:L872,6,FALSE)),0,VLOOKUP(CONCATENATE(INDIRECT(ADDRESS(2,COLUMN())),"O2",A39),DATA!D2:L872,6,FALSE))</f>
        <v>8</v>
      </c>
      <c r="BH39" s="11">
        <f>IF(ISERROR(VLOOKUP(CONCATENATE(INDIRECT(ADDRESS(2,COLUMN()-1)),"O2",A39),DATA!D2:L872,7,FALSE)),0,VLOOKUP(CONCATENATE(INDIRECT(ADDRESS(2,COLUMN()-1)),"O2",A39),DATA!D2:L872,7,FALSE))</f>
        <v>0</v>
      </c>
      <c r="BI39" s="11">
        <f>IF(ISERROR(VLOOKUP(CONCATENATE(INDIRECT(ADDRESS(2,COLUMN()-2)),"O2",A39),DATA!D2:L872,8,FALSE)),0,VLOOKUP(CONCATENATE(INDIRECT(ADDRESS(2,COLUMN()-2)),"O2",A39),DATA!D2:L872,8,FALSE))</f>
        <v>0</v>
      </c>
      <c r="BJ39" s="11">
        <f>IF(ISERROR(VLOOKUP(CONCATENATE(INDIRECT(ADDRESS(2,COLUMN())),"O2",A39),DATA!D2:L872,6,FALSE)),0,VLOOKUP(CONCATENATE(INDIRECT(ADDRESS(2,COLUMN())),"O2",A39),DATA!D2:L872,6,FALSE))</f>
        <v>0</v>
      </c>
      <c r="BK39" s="11">
        <f>IF(ISERROR(VLOOKUP(CONCATENATE(INDIRECT(ADDRESS(2,COLUMN()-1)),"O2",A39),DATA!D2:L872,7,FALSE)),0,VLOOKUP(CONCATENATE(INDIRECT(ADDRESS(2,COLUMN()-1)),"O2",A39),DATA!D2:L872,7,FALSE))</f>
        <v>0</v>
      </c>
      <c r="BL39" s="11">
        <f>IF(ISERROR(VLOOKUP(CONCATENATE(INDIRECT(ADDRESS(2,COLUMN()-2)),"O2",A39),DATA!D2:L872,8,FALSE)),0,VLOOKUP(CONCATENATE(INDIRECT(ADDRESS(2,COLUMN()-2)),"O2",A39),DATA!D2:L872,8,FALSE))</f>
        <v>0</v>
      </c>
      <c r="BM39" s="11">
        <f>IF(ISERROR(VLOOKUP(CONCATENATE(INDIRECT(ADDRESS(2,COLUMN())),"O2",A39),DATA!D2:L872,6,FALSE)),0,VLOOKUP(CONCATENATE(INDIRECT(ADDRESS(2,COLUMN())),"O2",A39),DATA!D2:L872,6,FALSE))</f>
        <v>0</v>
      </c>
      <c r="BN39" s="11">
        <f>IF(ISERROR(VLOOKUP(CONCATENATE(INDIRECT(ADDRESS(2,COLUMN()-1)),"O2",A39),DATA!D2:L872,7,FALSE)),0,VLOOKUP(CONCATENATE(INDIRECT(ADDRESS(2,COLUMN()-1)),"O2",A39),DATA!D2:L872,7,FALSE))</f>
        <v>0</v>
      </c>
      <c r="BO39" s="11">
        <f>IF(ISERROR(VLOOKUP(CONCATENATE(INDIRECT(ADDRESS(2,COLUMN()-2)),"O2",A39),DATA!D2:L872,8,FALSE)),0,VLOOKUP(CONCATENATE(INDIRECT(ADDRESS(2,COLUMN()-2)),"O2",A39),DATA!D2:L872,8,FALSE))</f>
        <v>0</v>
      </c>
      <c r="BP39" s="11">
        <f>IF(ISERROR(VLOOKUP(CONCATENATE(INDIRECT(ADDRESS(2,COLUMN())),"O2",A39),DATA!D2:L872,6,FALSE)),0,VLOOKUP(CONCATENATE(INDIRECT(ADDRESS(2,COLUMN())),"O2",A39),DATA!D2:L872,6,FALSE))</f>
        <v>0</v>
      </c>
      <c r="BQ39" s="11">
        <f>IF(ISERROR(VLOOKUP(CONCATENATE(INDIRECT(ADDRESS(2,COLUMN()-1)),"O2",A39),DATA!D2:L872,7,FALSE)),0,VLOOKUP(CONCATENATE(INDIRECT(ADDRESS(2,COLUMN()-1)),"O2",A39),DATA!D2:L872,7,FALSE))</f>
        <v>0</v>
      </c>
      <c r="BR39" s="11">
        <f>IF(ISERROR(VLOOKUP(CONCATENATE(INDIRECT(ADDRESS(2,COLUMN()-2)),"O2",A39),DATA!D2:L872,8,FALSE)),0,VLOOKUP(CONCATENATE(INDIRECT(ADDRESS(2,COLUMN()-2)),"O2",A39),DATA!D2:L872,8,FALSE))</f>
        <v>0</v>
      </c>
      <c r="BS39" s="11">
        <f>IF(ISERROR(VLOOKUP(CONCATENATE(INDIRECT(ADDRESS(2,COLUMN())),"O2",A39),DATA!D2:L872,6,FALSE)),0,VLOOKUP(CONCATENATE(INDIRECT(ADDRESS(2,COLUMN())),"O2",A39),DATA!D2:L872,6,FALSE))</f>
        <v>3</v>
      </c>
      <c r="BT39" s="11">
        <f>IF(ISERROR(VLOOKUP(CONCATENATE(INDIRECT(ADDRESS(2,COLUMN()-1)),"O2",A39),DATA!D2:L872,7,FALSE)),0,VLOOKUP(CONCATENATE(INDIRECT(ADDRESS(2,COLUMN()-1)),"O2",A39),DATA!D2:L872,7,FALSE))</f>
        <v>0</v>
      </c>
      <c r="BU39" s="11">
        <f>IF(ISERROR(VLOOKUP(CONCATENATE(INDIRECT(ADDRESS(2,COLUMN()-2)),"O2",A39),DATA!D2:L872,8,FALSE)),0,VLOOKUP(CONCATENATE(INDIRECT(ADDRESS(2,COLUMN()-2)),"O2",A39),DATA!D2:L872,8,FALSE))</f>
        <v>0</v>
      </c>
      <c r="BV39" s="11">
        <f>IF(ISERROR(VLOOKUP(CONCATENATE(INDIRECT(ADDRESS(2,COLUMN())),"O2",A39),DATA!D2:L872,6,FALSE)),0,VLOOKUP(CONCATENATE(INDIRECT(ADDRESS(2,COLUMN())),"O2",A39),DATA!D2:L872,6,FALSE))</f>
        <v>2</v>
      </c>
      <c r="BW39" s="11">
        <f>IF(ISERROR(VLOOKUP(CONCATENATE(INDIRECT(ADDRESS(2,COLUMN()-1)),"O2",A39),DATA!D2:L872,7,FALSE)),0,VLOOKUP(CONCATENATE(INDIRECT(ADDRESS(2,COLUMN()-1)),"O2",A39),DATA!D2:L872,7,FALSE))</f>
        <v>0</v>
      </c>
      <c r="BX39" s="11">
        <f>IF(ISERROR(VLOOKUP(CONCATENATE(INDIRECT(ADDRESS(2,COLUMN()-2)),"O2",A39),DATA!D2:L872,8,FALSE)),0,VLOOKUP(CONCATENATE(INDIRECT(ADDRESS(2,COLUMN()-2)),"O2",A39),DATA!D2:L872,8,FALSE))</f>
        <v>0</v>
      </c>
      <c r="BY39" s="11">
        <f>IF(ISERROR(VLOOKUP(CONCATENATE(INDIRECT(ADDRESS(2,COLUMN())),"O2",A39),DATA!D2:L872,6,FALSE)),0,VLOOKUP(CONCATENATE(INDIRECT(ADDRESS(2,COLUMN())),"O2",A39),DATA!D2:L872,6,FALSE))</f>
        <v>2</v>
      </c>
      <c r="BZ39" s="11">
        <f>IF(ISERROR(VLOOKUP(CONCATENATE(INDIRECT(ADDRESS(2,COLUMN()-1)),"O2",A39),DATA!D2:L872,7,FALSE)),0,VLOOKUP(CONCATENATE(INDIRECT(ADDRESS(2,COLUMN()-1)),"O2",A39),DATA!D2:L872,7,FALSE))</f>
        <v>0</v>
      </c>
      <c r="CA39" s="11">
        <f>IF(ISERROR(VLOOKUP(CONCATENATE(INDIRECT(ADDRESS(2,COLUMN()-2)),"O2",A39),DATA!D2:L872,8,FALSE)),0,VLOOKUP(CONCATENATE(INDIRECT(ADDRESS(2,COLUMN()-2)),"O2",A39),DATA!D2:L872,8,FALSE))</f>
        <v>0</v>
      </c>
      <c r="CB39" s="11">
        <f>IF(ISERROR(VLOOKUP(CONCATENATE(INDIRECT(ADDRESS(2,COLUMN())),"O2",A39),DATA!D2:L872,6,FALSE)),0,VLOOKUP(CONCATENATE(INDIRECT(ADDRESS(2,COLUMN())),"O2",A39),DATA!D2:L872,6,FALSE))</f>
        <v>0</v>
      </c>
      <c r="CC39" s="11">
        <f>IF(ISERROR(VLOOKUP(CONCATENATE(INDIRECT(ADDRESS(2,COLUMN()-1)),"O2",A39),DATA!D2:L872,7,FALSE)),0,VLOOKUP(CONCATENATE(INDIRECT(ADDRESS(2,COLUMN()-1)),"O2",A39),DATA!D2:L872,7,FALSE))</f>
        <v>0</v>
      </c>
      <c r="CD39" s="11">
        <f>IF(ISERROR(VLOOKUP(CONCATENATE(INDIRECT(ADDRESS(2,COLUMN()-2)),"O2",A39),DATA!D2:L872,8,FALSE)),0,VLOOKUP(CONCATENATE(INDIRECT(ADDRESS(2,COLUMN()-2)),"O2",A39),DATA!D2:L872,8,FALSE))</f>
        <v>0</v>
      </c>
      <c r="CE39" s="11">
        <f>IF(ISERROR(VLOOKUP(CONCATENATE(INDIRECT(ADDRESS(2,COLUMN())),"O2",A39),DATA!D2:L872,6,FALSE)),0,VLOOKUP(CONCATENATE(INDIRECT(ADDRESS(2,COLUMN())),"O2",A39),DATA!D2:L872,6,FALSE))</f>
        <v>0</v>
      </c>
      <c r="CF39" s="11">
        <f>IF(ISERROR(VLOOKUP(CONCATENATE(INDIRECT(ADDRESS(2,COLUMN()-1)),"O2",A39),DATA!D2:L872,7,FALSE)),0,VLOOKUP(CONCATENATE(INDIRECT(ADDRESS(2,COLUMN()-1)),"O2",A39),DATA!D2:L872,7,FALSE))</f>
        <v>0</v>
      </c>
      <c r="CG39" s="11">
        <f>IF(ISERROR(VLOOKUP(CONCATENATE(INDIRECT(ADDRESS(2,COLUMN()-2)),"O2",A39),DATA!D2:L872,8,FALSE)),0,VLOOKUP(CONCATENATE(INDIRECT(ADDRESS(2,COLUMN()-2)),"O2",A39),DATA!D2:L872,8,FALSE))</f>
        <v>0</v>
      </c>
      <c r="CH39" s="11">
        <f>IF(ISERROR(VLOOKUP(CONCATENATE(INDIRECT(ADDRESS(2,COLUMN())),"O2",A39),DATA!D2:L872,6,FALSE)),0,VLOOKUP(CONCATENATE(INDIRECT(ADDRESS(2,COLUMN())),"O2",A39),DATA!D2:L872,6,FALSE))</f>
        <v>2</v>
      </c>
      <c r="CI39" s="11">
        <f>IF(ISERROR(VLOOKUP(CONCATENATE(INDIRECT(ADDRESS(2,COLUMN()-1)),"O2",A39),DATA!D2:L872,7,FALSE)),0,VLOOKUP(CONCATENATE(INDIRECT(ADDRESS(2,COLUMN()-1)),"O2",A39),DATA!D2:L872,7,FALSE))</f>
        <v>0</v>
      </c>
      <c r="CJ39" s="11">
        <f>IF(ISERROR(VLOOKUP(CONCATENATE(INDIRECT(ADDRESS(2,COLUMN()-2)),"O2",A39),DATA!D2:L872,8,FALSE)),0,VLOOKUP(CONCATENATE(INDIRECT(ADDRESS(2,COLUMN()-2)),"O2",A39),DATA!D2:L872,8,FALSE))</f>
        <v>0</v>
      </c>
      <c r="CK39" s="11">
        <f>IF(ISERROR(VLOOKUP(CONCATENATE(INDIRECT(ADDRESS(2,COLUMN())),"O2",A39),DATA!D2:L872,6,FALSE)),0,VLOOKUP(CONCATENATE(INDIRECT(ADDRESS(2,COLUMN())),"O2",A39),DATA!D2:L872,6,FALSE))</f>
        <v>0</v>
      </c>
      <c r="CL39" s="11">
        <f>IF(ISERROR(VLOOKUP(CONCATENATE(INDIRECT(ADDRESS(2,COLUMN()-1)),"O2",A39),DATA!D2:L872,7,FALSE)),0,VLOOKUP(CONCATENATE(INDIRECT(ADDRESS(2,COLUMN()-1)),"O2",A39),DATA!D2:L872,7,FALSE))</f>
        <v>0</v>
      </c>
      <c r="CM39" s="11">
        <f>IF(ISERROR(VLOOKUP(CONCATENATE(INDIRECT(ADDRESS(2,COLUMN()-2)),"O2",A39),DATA!D2:L872,8,FALSE)),0,VLOOKUP(CONCATENATE(INDIRECT(ADDRESS(2,COLUMN()-2)),"O2",A39),DATA!D2:L872,8,FALSE))</f>
        <v>0</v>
      </c>
      <c r="CN39" s="11">
        <f>IF(ISERROR(VLOOKUP(CONCATENATE(INDIRECT(ADDRESS(2,COLUMN())),"O2",A39),DATA!D2:L872,6,FALSE)),0,VLOOKUP(CONCATENATE(INDIRECT(ADDRESS(2,COLUMN())),"O2",A39),DATA!D2:L872,6,FALSE))</f>
        <v>3</v>
      </c>
      <c r="CO39" s="11">
        <f>IF(ISERROR(VLOOKUP(CONCATENATE(INDIRECT(ADDRESS(2,COLUMN()-1)),"O2",A39),DATA!D2:L872,7,FALSE)),0,VLOOKUP(CONCATENATE(INDIRECT(ADDRESS(2,COLUMN()-1)),"O2",A39),DATA!D2:L872,7,FALSE))</f>
        <v>0</v>
      </c>
      <c r="CP39" s="11">
        <f>IF(ISERROR(VLOOKUP(CONCATENATE(INDIRECT(ADDRESS(2,COLUMN()-2)),"O2",A39),DATA!D2:L872,8,FALSE)),0,VLOOKUP(CONCATENATE(INDIRECT(ADDRESS(2,COLUMN()-2)),"O2",A39),DATA!D2:L872,8,FALSE))</f>
        <v>0</v>
      </c>
      <c r="CQ39" s="11">
        <f>IF(ISERROR(VLOOKUP(CONCATENATE(INDIRECT(ADDRESS(2,COLUMN())),"O2",A39),DATA!D2:L872,6,FALSE)),0,VLOOKUP(CONCATENATE(INDIRECT(ADDRESS(2,COLUMN())),"O2",A39),DATA!D2:L872,6,FALSE))</f>
        <v>4</v>
      </c>
      <c r="CR39" s="11">
        <f>IF(ISERROR(VLOOKUP(CONCATENATE(INDIRECT(ADDRESS(2,COLUMN()-1)),"O2",A39),DATA!D2:L872,7,FALSE)),0,VLOOKUP(CONCATENATE(INDIRECT(ADDRESS(2,COLUMN()-1)),"O2",A39),DATA!D2:L872,7,FALSE))</f>
        <v>0</v>
      </c>
      <c r="CS39" s="11">
        <f>IF(ISERROR(VLOOKUP(CONCATENATE(INDIRECT(ADDRESS(2,COLUMN()-2)),"O2",A39),DATA!D2:L872,8,FALSE)),0,VLOOKUP(CONCATENATE(INDIRECT(ADDRESS(2,COLUMN()-2)),"O2",A39),DATA!D2:L872,8,FALSE))</f>
        <v>0</v>
      </c>
      <c r="CT39" s="11">
        <f>IF(ISERROR(VLOOKUP(CONCATENATE(INDIRECT(ADDRESS(2,COLUMN())),"O2",A39),DATA!D2:L872,6,FALSE)),0,VLOOKUP(CONCATENATE(INDIRECT(ADDRESS(2,COLUMN())),"O2",A39),DATA!D2:L872,6,FALSE))</f>
        <v>0</v>
      </c>
      <c r="CU39" s="11">
        <f>IF(ISERROR(VLOOKUP(CONCATENATE(INDIRECT(ADDRESS(2,COLUMN()-1)),"O2",A39),DATA!D2:L872,7,FALSE)),0,VLOOKUP(CONCATENATE(INDIRECT(ADDRESS(2,COLUMN()-1)),"O2",A39),DATA!D2:L872,7,FALSE))</f>
        <v>0</v>
      </c>
      <c r="CV39" s="11">
        <f>IF(ISERROR(VLOOKUP(CONCATENATE(INDIRECT(ADDRESS(2,COLUMN()-2)),"O2",A39),DATA!D2:L872,8,FALSE)),0,VLOOKUP(CONCATENATE(INDIRECT(ADDRESS(2,COLUMN()-2)),"O2",A39),DATA!D2:L872,8,FALSE))</f>
        <v>0</v>
      </c>
      <c r="CW39" s="11">
        <f>IF(ISERROR(VLOOKUP(CONCATENATE(INDIRECT(ADDRESS(2,COLUMN())),"O2",A39),DATA!D2:L872,6,FALSE)),0,VLOOKUP(CONCATENATE(INDIRECT(ADDRESS(2,COLUMN())),"O2",A39),DATA!D2:L872,6,FALSE))</f>
        <v>0</v>
      </c>
      <c r="CX39" s="11">
        <f>IF(ISERROR(VLOOKUP(CONCATENATE(INDIRECT(ADDRESS(2,COLUMN()-1)),"O2",A39),DATA!D2:L872,7,FALSE)),0,VLOOKUP(CONCATENATE(INDIRECT(ADDRESS(2,COLUMN()-1)),"O2",A39),DATA!D2:L872,7,FALSE))</f>
        <v>0</v>
      </c>
      <c r="CY39" s="11">
        <f>IF(ISERROR(VLOOKUP(CONCATENATE(INDIRECT(ADDRESS(2,COLUMN()-2)),"O2",A39),DATA!D2:L872,8,FALSE)),0,VLOOKUP(CONCATENATE(INDIRECT(ADDRESS(2,COLUMN()-2)),"O2",A39),DATA!D2:L872,8,FALSE))</f>
        <v>0</v>
      </c>
      <c r="CZ39" s="11">
        <f>IF(ISERROR(VLOOKUP(CONCATENATE(INDIRECT(ADDRESS(2,COLUMN())),"O2",A39),DATA!D2:L872,6,FALSE)),0,VLOOKUP(CONCATENATE(INDIRECT(ADDRESS(2,COLUMN())),"O2",A39),DATA!D2:L872,6,FALSE))</f>
        <v>0</v>
      </c>
      <c r="DA39" s="11">
        <f>IF(ISERROR(VLOOKUP(CONCATENATE(INDIRECT(ADDRESS(2,COLUMN()-1)),"O2",A39),DATA!D2:L872,7,FALSE)),0,VLOOKUP(CONCATENATE(INDIRECT(ADDRESS(2,COLUMN()-1)),"O2",A39),DATA!D2:L872,7,FALSE))</f>
        <v>0</v>
      </c>
      <c r="DB39" s="11">
        <f>IF(ISERROR(VLOOKUP(CONCATENATE(INDIRECT(ADDRESS(2,COLUMN()-2)),"O2",A39),DATA!D2:L872,8,FALSE)),0,VLOOKUP(CONCATENATE(INDIRECT(ADDRESS(2,COLUMN()-2)),"O2",A39),DATA!D2:L872,8,FALSE))</f>
        <v>0</v>
      </c>
      <c r="DC39" s="11">
        <f>IF(ISERROR(VLOOKUP(CONCATENATE(INDIRECT(ADDRESS(2,COLUMN())),"O2",A39),DATA!D2:L872,6,FALSE)),0,VLOOKUP(CONCATENATE(INDIRECT(ADDRESS(2,COLUMN())),"O2",A39),DATA!D2:L872,6,FALSE))</f>
        <v>0</v>
      </c>
      <c r="DD39" s="11">
        <f>IF(ISERROR(VLOOKUP(CONCATENATE(INDIRECT(ADDRESS(2,COLUMN()-1)),"O2",A39),DATA!D2:L872,7,FALSE)),0,VLOOKUP(CONCATENATE(INDIRECT(ADDRESS(2,COLUMN()-1)),"O2",A39),DATA!D2:L872,7,FALSE))</f>
        <v>0</v>
      </c>
      <c r="DE39" s="11">
        <f>IF(ISERROR(VLOOKUP(CONCATENATE(INDIRECT(ADDRESS(2,COLUMN()-2)),"O2",A39),DATA!D2:L872,8,FALSE)),0,VLOOKUP(CONCATENATE(INDIRECT(ADDRESS(2,COLUMN()-2)),"O2",A39),DATA!D2:L872,8,FALSE))</f>
        <v>0</v>
      </c>
      <c r="DF39" s="11">
        <f>IF(ISERROR(VLOOKUP(CONCATENATE(INDIRECT(ADDRESS(2,COLUMN())),"O2",A39),DATA!D2:L872,6,FALSE)),0,VLOOKUP(CONCATENATE(INDIRECT(ADDRESS(2,COLUMN())),"O2",A39),DATA!D2:L872,6,FALSE))</f>
        <v>0</v>
      </c>
      <c r="DG39" s="11">
        <f>IF(ISERROR(VLOOKUP(CONCATENATE(INDIRECT(ADDRESS(2,COLUMN()-1)),"O2",A39),DATA!D2:L872,7,FALSE)),0,VLOOKUP(CONCATENATE(INDIRECT(ADDRESS(2,COLUMN()-1)),"O2",A39),DATA!D2:L872,7,FALSE))</f>
        <v>0</v>
      </c>
      <c r="DH39" s="11">
        <f>IF(ISERROR(VLOOKUP(CONCATENATE(INDIRECT(ADDRESS(2,COLUMN()-2)),"O2",A39),DATA!D2:L872,8,FALSE)),0,VLOOKUP(CONCATENATE(INDIRECT(ADDRESS(2,COLUMN()-2)),"O2",A39),DATA!D2:L872,8,FALSE))</f>
        <v>0</v>
      </c>
      <c r="DI39" s="11">
        <f>IF(ISERROR(VLOOKUP(CONCATENATE(INDIRECT(ADDRESS(2,COLUMN())),"O2",A39),DATA!D2:L872,6,FALSE)),0,VLOOKUP(CONCATENATE(INDIRECT(ADDRESS(2,COLUMN())),"O2",A39),DATA!D2:L872,6,FALSE))</f>
        <v>0</v>
      </c>
      <c r="DJ39" s="11">
        <f>IF(ISERROR(VLOOKUP(CONCATENATE(INDIRECT(ADDRESS(2,COLUMN()-1)),"O2",A39),DATA!D2:L872,7,FALSE)),0,VLOOKUP(CONCATENATE(INDIRECT(ADDRESS(2,COLUMN()-1)),"O2",A39),DATA!D2:L872,7,FALSE))</f>
        <v>0</v>
      </c>
      <c r="DK39" s="11">
        <f>IF(ISERROR(VLOOKUP(CONCATENATE(INDIRECT(ADDRESS(2,COLUMN()-2)),"O2",A39),DATA!D2:L872,8,FALSE)),0,VLOOKUP(CONCATENATE(INDIRECT(ADDRESS(2,COLUMN()-2)),"O2",A39),DATA!D2:L872,8,FALSE))</f>
        <v>0</v>
      </c>
      <c r="DL39" s="11">
        <f>IF(ISERROR(VLOOKUP(CONCATENATE(INDIRECT(ADDRESS(2,COLUMN())),"O2",A39),DATA!D2:L872,6,FALSE)),0,VLOOKUP(CONCATENATE(INDIRECT(ADDRESS(2,COLUMN())),"O2",A39),DATA!D2:L872,6,FALSE))</f>
        <v>0</v>
      </c>
      <c r="DM39" s="11">
        <f>IF(ISERROR(VLOOKUP(CONCATENATE(INDIRECT(ADDRESS(2,COLUMN()-1)),"O2",A39),DATA!D2:L872,7,FALSE)),0,VLOOKUP(CONCATENATE(INDIRECT(ADDRESS(2,COLUMN()-1)),"O2",A39),DATA!D2:L872,7,FALSE))</f>
        <v>0</v>
      </c>
      <c r="DN39" s="11">
        <f>IF(ISERROR(VLOOKUP(CONCATENATE(INDIRECT(ADDRESS(2,COLUMN()-2)),"O2",A39),DATA!D2:L872,8,FALSE)),0,VLOOKUP(CONCATENATE(INDIRECT(ADDRESS(2,COLUMN()-2)),"O2",A39),DATA!D2:L872,8,FALSE))</f>
        <v>0</v>
      </c>
      <c r="DO39" s="11">
        <f>IF(ISERROR(VLOOKUP(CONCATENATE(INDIRECT(ADDRESS(2,COLUMN())),"O2",A39),DATA!D2:L872,6,FALSE)),0,VLOOKUP(CONCATENATE(INDIRECT(ADDRESS(2,COLUMN())),"O2",A39),DATA!D2:L872,6,FALSE))</f>
        <v>0</v>
      </c>
      <c r="DP39" s="11">
        <f>IF(ISERROR(VLOOKUP(CONCATENATE(INDIRECT(ADDRESS(2,COLUMN()-1)),"O2",A39),DATA!D2:L872,7,FALSE)),0,VLOOKUP(CONCATENATE(INDIRECT(ADDRESS(2,COLUMN()-1)),"O2",A39),DATA!D2:L872,7,FALSE))</f>
        <v>0</v>
      </c>
      <c r="DQ39" s="11">
        <f>IF(ISERROR(VLOOKUP(CONCATENATE(INDIRECT(ADDRESS(2,COLUMN()-2)),"O2",A39),DATA!D2:L872,8,FALSE)),0,VLOOKUP(CONCATENATE(INDIRECT(ADDRESS(2,COLUMN()-2)),"O2",A39),DATA!D2:L872,8,FALSE))</f>
        <v>0</v>
      </c>
      <c r="DR39" s="11">
        <f>IF(ISERROR(VLOOKUP(CONCATENATE(INDIRECT(ADDRESS(2,COLUMN())),"O2",A39),DATA!D2:L872,6,FALSE)),0,VLOOKUP(CONCATENATE(INDIRECT(ADDRESS(2,COLUMN())),"O2",A39),DATA!D2:L872,6,FALSE))</f>
        <v>0</v>
      </c>
      <c r="DS39" s="11">
        <f>IF(ISERROR(VLOOKUP(CONCATENATE(INDIRECT(ADDRESS(2,COLUMN()-1)),"O2",A39),DATA!D2:L872,7,FALSE)),0,VLOOKUP(CONCATENATE(INDIRECT(ADDRESS(2,COLUMN()-1)),"O2",A39),DATA!D2:L872,7,FALSE))</f>
        <v>0</v>
      </c>
      <c r="DT39" s="11">
        <f>IF(ISERROR(VLOOKUP(CONCATENATE(INDIRECT(ADDRESS(2,COLUMN()-2)),"O2",A39),DATA!D2:L872,8,FALSE)),0,VLOOKUP(CONCATENATE(INDIRECT(ADDRESS(2,COLUMN()-2)),"O2",A39),DATA!D2:L872,8,FALSE))</f>
        <v>0</v>
      </c>
      <c r="DU39" s="11">
        <f>IF(ISERROR(VLOOKUP(CONCATENATE(INDIRECT(ADDRESS(2,COLUMN())),"O2",A39),DATA!D2:L872,6,FALSE)),0,VLOOKUP(CONCATENATE(INDIRECT(ADDRESS(2,COLUMN())),"O2",A39),DATA!D2:L872,6,FALSE))</f>
        <v>2</v>
      </c>
      <c r="DV39" s="11">
        <f>IF(ISERROR(VLOOKUP(CONCATENATE(INDIRECT(ADDRESS(2,COLUMN()-1)),"O2",A39),DATA!D2:L872,7,FALSE)),0,VLOOKUP(CONCATENATE(INDIRECT(ADDRESS(2,COLUMN()-1)),"O2",A39),DATA!D2:L872,7,FALSE))</f>
        <v>0</v>
      </c>
      <c r="DW39" s="11">
        <f>IF(ISERROR(VLOOKUP(CONCATENATE(INDIRECT(ADDRESS(2,COLUMN()-2)),"O2",A39),DATA!D2:L872,8,FALSE)),0,VLOOKUP(CONCATENATE(INDIRECT(ADDRESS(2,COLUMN()-2)),"O2",A39),DATA!D2:L872,8,FALSE))</f>
        <v>0</v>
      </c>
      <c r="DX39" s="62">
        <f>SUM(B39:INDIRECT(ADDRESS(39,127)))</f>
        <v>298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  <c r="IW39" s="24"/>
      <c r="IX39" s="24"/>
      <c r="IY39" s="24"/>
      <c r="IZ39" s="24"/>
      <c r="JA39" s="24"/>
      <c r="JB39" s="24"/>
      <c r="JC39" s="24"/>
      <c r="JD39" s="24"/>
      <c r="JE39" s="24"/>
      <c r="JF39" s="24"/>
      <c r="JG39" s="24"/>
      <c r="JH39" s="24"/>
      <c r="JI39" s="24"/>
      <c r="JJ39" s="24"/>
      <c r="JK39" s="24"/>
      <c r="JL39" s="24"/>
      <c r="JM39" s="24"/>
      <c r="JN39" s="24"/>
      <c r="JO39" s="24"/>
      <c r="JP39" s="24"/>
      <c r="JQ39" s="24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</row>
    <row r="40" ht="15.75">
      <c r="A40" s="95" t="s">
        <v>85</v>
      </c>
      <c r="B40" s="11">
        <f>IF(ISERROR(VLOOKUP(CONCATENATE(INDIRECT(ADDRESS(2,COLUMN())),"O2",A40),DATA!D2:L872,6,FALSE)),0,VLOOKUP(CONCATENATE(INDIRECT(ADDRESS(2,COLUMN())),"O2",A40),DATA!D2:L872,6,FALSE))</f>
        <v>2</v>
      </c>
      <c r="C40" s="11">
        <f>IF(ISERROR(VLOOKUP(CONCATENATE(INDIRECT(ADDRESS(2,COLUMN()-1)),"O2",A40),DATA!D2:L872,7,FALSE)),0,VLOOKUP(CONCATENATE(INDIRECT(ADDRESS(2,COLUMN()-1)),"O2",A40),DATA!D2:L872,7,FALSE))</f>
        <v>0</v>
      </c>
      <c r="D40" s="11">
        <f>IF(ISERROR(VLOOKUP(CONCATENATE(INDIRECT(ADDRESS(2,COLUMN()-2)),"O2",A40),DATA!D2:L872,8,FALSE)),0,VLOOKUP(CONCATENATE(INDIRECT(ADDRESS(2,COLUMN()-2)),"O2",A40),DATA!D2:L872,8,FALSE))</f>
        <v>0</v>
      </c>
      <c r="E40" s="11">
        <f>IF(ISERROR(VLOOKUP(CONCATENATE(INDIRECT(ADDRESS(2,COLUMN())),"O2",A40),DATA!D2:L872,6,FALSE)),0,VLOOKUP(CONCATENATE(INDIRECT(ADDRESS(2,COLUMN())),"O2",A40),DATA!D2:L872,6,FALSE))</f>
        <v>1</v>
      </c>
      <c r="F40" s="11">
        <f>IF(ISERROR(VLOOKUP(CONCATENATE(INDIRECT(ADDRESS(2,COLUMN()-1)),"O2",A40),DATA!D2:L872,7,FALSE)),0,VLOOKUP(CONCATENATE(INDIRECT(ADDRESS(2,COLUMN()-1)),"O2",A40),DATA!D2:L872,7,FALSE))</f>
        <v>0</v>
      </c>
      <c r="G40" s="11">
        <f>IF(ISERROR(VLOOKUP(CONCATENATE(INDIRECT(ADDRESS(2,COLUMN()-2)),"O2",A40),DATA!D2:L872,8,FALSE)),0,VLOOKUP(CONCATENATE(INDIRECT(ADDRESS(2,COLUMN()-2)),"O2",A40),DATA!D2:L872,8,FALSE))</f>
        <v>0</v>
      </c>
      <c r="H40" s="11">
        <f>IF(ISERROR(VLOOKUP(CONCATENATE(INDIRECT(ADDRESS(2,COLUMN())),"O2",A40),DATA!D2:L872,6,FALSE)),0,VLOOKUP(CONCATENATE(INDIRECT(ADDRESS(2,COLUMN())),"O2",A40),DATA!D2:L872,6,FALSE))</f>
        <v>0</v>
      </c>
      <c r="I40" s="11">
        <f>IF(ISERROR(VLOOKUP(CONCATENATE(INDIRECT(ADDRESS(2,COLUMN()-1)),"O2",A40),DATA!D2:L872,7,FALSE)),0,VLOOKUP(CONCATENATE(INDIRECT(ADDRESS(2,COLUMN()-1)),"O2",A40),DATA!D2:L872,7,FALSE))</f>
        <v>0</v>
      </c>
      <c r="J40" s="11">
        <f>IF(ISERROR(VLOOKUP(CONCATENATE(INDIRECT(ADDRESS(2,COLUMN()-2)),"O2",A40),DATA!D2:L872,8,FALSE)),0,VLOOKUP(CONCATENATE(INDIRECT(ADDRESS(2,COLUMN()-2)),"O2",A40),DATA!D2:L872,8,FALSE))</f>
        <v>0</v>
      </c>
      <c r="K40" s="11">
        <f>IF(ISERROR(VLOOKUP(CONCATENATE(INDIRECT(ADDRESS(2,COLUMN())),"O2",A40),DATA!D2:L872,6,FALSE)),0,VLOOKUP(CONCATENATE(INDIRECT(ADDRESS(2,COLUMN())),"O2",A40),DATA!D2:L872,6,FALSE))</f>
        <v>0</v>
      </c>
      <c r="L40" s="11">
        <f>IF(ISERROR(VLOOKUP(CONCATENATE(INDIRECT(ADDRESS(2,COLUMN()-1)),"O2",A40),DATA!D2:L872,7,FALSE)),0,VLOOKUP(CONCATENATE(INDIRECT(ADDRESS(2,COLUMN()-1)),"O2",A40),DATA!D2:L872,7,FALSE))</f>
        <v>0</v>
      </c>
      <c r="M40" s="11">
        <f>IF(ISERROR(VLOOKUP(CONCATENATE(INDIRECT(ADDRESS(2,COLUMN()-2)),"O2",A40),DATA!D2:L872,8,FALSE)),0,VLOOKUP(CONCATENATE(INDIRECT(ADDRESS(2,COLUMN()-2)),"O2",A40),DATA!D2:L872,8,FALSE))</f>
        <v>0</v>
      </c>
      <c r="N40" s="11">
        <f>IF(ISERROR(VLOOKUP(CONCATENATE(INDIRECT(ADDRESS(2,COLUMN())),"O2",A40),DATA!D2:L872,6,FALSE)),0,VLOOKUP(CONCATENATE(INDIRECT(ADDRESS(2,COLUMN())),"O2",A40),DATA!D2:L872,6,FALSE))</f>
        <v>0</v>
      </c>
      <c r="O40" s="11">
        <f>IF(ISERROR(VLOOKUP(CONCATENATE(INDIRECT(ADDRESS(2,COLUMN()-1)),"O2",A40),DATA!D2:L872,7,FALSE)),0,VLOOKUP(CONCATENATE(INDIRECT(ADDRESS(2,COLUMN()-1)),"O2",A40),DATA!D2:L872,7,FALSE))</f>
        <v>0</v>
      </c>
      <c r="P40" s="11">
        <f>IF(ISERROR(VLOOKUP(CONCATENATE(INDIRECT(ADDRESS(2,COLUMN()-2)),"O2",A40),DATA!D2:L872,8,FALSE)),0,VLOOKUP(CONCATENATE(INDIRECT(ADDRESS(2,COLUMN()-2)),"O2",A40),DATA!D2:L872,8,FALSE))</f>
        <v>0</v>
      </c>
      <c r="Q40" s="11">
        <f>IF(ISERROR(VLOOKUP(CONCATENATE(INDIRECT(ADDRESS(2,COLUMN())),"O2",A40),DATA!D2:L872,6,FALSE)),0,VLOOKUP(CONCATENATE(INDIRECT(ADDRESS(2,COLUMN())),"O2",A40),DATA!D2:L872,6,FALSE))</f>
        <v>1</v>
      </c>
      <c r="R40" s="11">
        <f>IF(ISERROR(VLOOKUP(CONCATENATE(INDIRECT(ADDRESS(2,COLUMN()-1)),"O2",A40),DATA!D2:L872,7,FALSE)),0,VLOOKUP(CONCATENATE(INDIRECT(ADDRESS(2,COLUMN()-1)),"O2",A40),DATA!D2:L872,7,FALSE))</f>
        <v>0</v>
      </c>
      <c r="S40" s="11">
        <f>IF(ISERROR(VLOOKUP(CONCATENATE(INDIRECT(ADDRESS(2,COLUMN()-2)),"O2",A40),DATA!D2:L872,8,FALSE)),0,VLOOKUP(CONCATENATE(INDIRECT(ADDRESS(2,COLUMN()-2)),"O2",A40),DATA!D2:L872,8,FALSE))</f>
        <v>0</v>
      </c>
      <c r="T40" s="11">
        <f>IF(ISERROR(VLOOKUP(CONCATENATE(INDIRECT(ADDRESS(2,COLUMN())),"O2",A40),DATA!D2:L872,6,FALSE)),0,VLOOKUP(CONCATENATE(INDIRECT(ADDRESS(2,COLUMN())),"O2",A40),DATA!D2:L872,6,FALSE))</f>
        <v>0</v>
      </c>
      <c r="U40" s="11">
        <f>IF(ISERROR(VLOOKUP(CONCATENATE(INDIRECT(ADDRESS(2,COLUMN()-1)),"O2",A40),DATA!D2:L872,7,FALSE)),0,VLOOKUP(CONCATENATE(INDIRECT(ADDRESS(2,COLUMN()-1)),"O2",A40),DATA!D2:L872,7,FALSE))</f>
        <v>0</v>
      </c>
      <c r="V40" s="11">
        <f>IF(ISERROR(VLOOKUP(CONCATENATE(INDIRECT(ADDRESS(2,COLUMN()-2)),"O2",A40),DATA!D2:L872,8,FALSE)),0,VLOOKUP(CONCATENATE(INDIRECT(ADDRESS(2,COLUMN()-2)),"O2",A40),DATA!D2:L872,8,FALSE))</f>
        <v>0</v>
      </c>
      <c r="W40" s="11">
        <f>IF(ISERROR(VLOOKUP(CONCATENATE(INDIRECT(ADDRESS(2,COLUMN())),"O2",A40),DATA!D2:L872,6,FALSE)),0,VLOOKUP(CONCATENATE(INDIRECT(ADDRESS(2,COLUMN())),"O2",A40),DATA!D2:L872,6,FALSE))</f>
        <v>0</v>
      </c>
      <c r="X40" s="11">
        <f>IF(ISERROR(VLOOKUP(CONCATENATE(INDIRECT(ADDRESS(2,COLUMN()-1)),"O2",A40),DATA!D2:L872,7,FALSE)),0,VLOOKUP(CONCATENATE(INDIRECT(ADDRESS(2,COLUMN()-1)),"O2",A40),DATA!D2:L872,7,FALSE))</f>
        <v>0</v>
      </c>
      <c r="Y40" s="11">
        <f>IF(ISERROR(VLOOKUP(CONCATENATE(INDIRECT(ADDRESS(2,COLUMN()-2)),"O2",A40),DATA!D2:L872,8,FALSE)),0,VLOOKUP(CONCATENATE(INDIRECT(ADDRESS(2,COLUMN()-2)),"O2",A40),DATA!D2:L872,8,FALSE))</f>
        <v>0</v>
      </c>
      <c r="Z40" s="11">
        <f>IF(ISERROR(VLOOKUP(CONCATENATE(INDIRECT(ADDRESS(2,COLUMN())),"O2",A40),DATA!D2:L872,6,FALSE)),0,VLOOKUP(CONCATENATE(INDIRECT(ADDRESS(2,COLUMN())),"O2",A40),DATA!D2:L872,6,FALSE))</f>
        <v>0</v>
      </c>
      <c r="AA40" s="11">
        <f>IF(ISERROR(VLOOKUP(CONCATENATE(INDIRECT(ADDRESS(2,COLUMN()-1)),"O2",A40),DATA!D2:L872,7,FALSE)),0,VLOOKUP(CONCATENATE(INDIRECT(ADDRESS(2,COLUMN()-1)),"O2",A40),DATA!D2:L872,7,FALSE))</f>
        <v>0</v>
      </c>
      <c r="AB40" s="11">
        <f>IF(ISERROR(VLOOKUP(CONCATENATE(INDIRECT(ADDRESS(2,COLUMN()-2)),"O2",A40),DATA!D2:L872,8,FALSE)),0,VLOOKUP(CONCATENATE(INDIRECT(ADDRESS(2,COLUMN()-2)),"O2",A40),DATA!D2:L872,8,FALSE))</f>
        <v>0</v>
      </c>
      <c r="AC40" s="11">
        <f>IF(ISERROR(VLOOKUP(CONCATENATE(INDIRECT(ADDRESS(2,COLUMN())),"O2",A40),DATA!D2:L872,6,FALSE)),0,VLOOKUP(CONCATENATE(INDIRECT(ADDRESS(2,COLUMN())),"O2",A40),DATA!D2:L872,6,FALSE))</f>
        <v>0</v>
      </c>
      <c r="AD40" s="11">
        <f>IF(ISERROR(VLOOKUP(CONCATENATE(INDIRECT(ADDRESS(2,COLUMN()-1)),"O2",A40),DATA!D2:L872,7,FALSE)),0,VLOOKUP(CONCATENATE(INDIRECT(ADDRESS(2,COLUMN()-1)),"O2",A40),DATA!D2:L872,7,FALSE))</f>
        <v>0</v>
      </c>
      <c r="AE40" s="11">
        <f>IF(ISERROR(VLOOKUP(CONCATENATE(INDIRECT(ADDRESS(2,COLUMN()-2)),"O2",A40),DATA!D2:L872,8,FALSE)),0,VLOOKUP(CONCATENATE(INDIRECT(ADDRESS(2,COLUMN()-2)),"O2",A40),DATA!D2:L872,8,FALSE))</f>
        <v>0</v>
      </c>
      <c r="AF40" s="11">
        <f>IF(ISERROR(VLOOKUP(CONCATENATE(INDIRECT(ADDRESS(2,COLUMN())),"O2",A40),DATA!D2:L872,6,FALSE)),0,VLOOKUP(CONCATENATE(INDIRECT(ADDRESS(2,COLUMN())),"O2",A40),DATA!D2:L872,6,FALSE))</f>
        <v>0</v>
      </c>
      <c r="AG40" s="11">
        <f>IF(ISERROR(VLOOKUP(CONCATENATE(INDIRECT(ADDRESS(2,COLUMN()-1)),"O2",A40),DATA!D2:L872,7,FALSE)),0,VLOOKUP(CONCATENATE(INDIRECT(ADDRESS(2,COLUMN()-1)),"O2",A40),DATA!D2:L872,7,FALSE))</f>
        <v>0</v>
      </c>
      <c r="AH40" s="11">
        <f>IF(ISERROR(VLOOKUP(CONCATENATE(INDIRECT(ADDRESS(2,COLUMN()-2)),"O2",A40),DATA!D2:L872,8,FALSE)),0,VLOOKUP(CONCATENATE(INDIRECT(ADDRESS(2,COLUMN()-2)),"O2",A40),DATA!D2:L872,8,FALSE))</f>
        <v>0</v>
      </c>
      <c r="AI40" s="11">
        <f>IF(ISERROR(VLOOKUP(CONCATENATE(INDIRECT(ADDRESS(2,COLUMN())),"O2",A40),DATA!D2:L872,6,FALSE)),0,VLOOKUP(CONCATENATE(INDIRECT(ADDRESS(2,COLUMN())),"O2",A40),DATA!D2:L872,6,FALSE))</f>
        <v>0</v>
      </c>
      <c r="AJ40" s="11">
        <f>IF(ISERROR(VLOOKUP(CONCATENATE(INDIRECT(ADDRESS(2,COLUMN()-1)),"O2",A40),DATA!D2:L872,7,FALSE)),0,VLOOKUP(CONCATENATE(INDIRECT(ADDRESS(2,COLUMN()-1)),"O2",A40),DATA!D2:L872,7,FALSE))</f>
        <v>0</v>
      </c>
      <c r="AK40" s="11">
        <f>IF(ISERROR(VLOOKUP(CONCATENATE(INDIRECT(ADDRESS(2,COLUMN()-2)),"O2",A40),DATA!D2:L872,8,FALSE)),0,VLOOKUP(CONCATENATE(INDIRECT(ADDRESS(2,COLUMN()-2)),"O2",A40),DATA!D2:L872,8,FALSE))</f>
        <v>0</v>
      </c>
      <c r="AL40" s="11">
        <f>IF(ISERROR(VLOOKUP(CONCATENATE(INDIRECT(ADDRESS(2,COLUMN())),"O2",A40),DATA!D2:L872,6,FALSE)),0,VLOOKUP(CONCATENATE(INDIRECT(ADDRESS(2,COLUMN())),"O2",A40),DATA!D2:L872,6,FALSE))</f>
        <v>1</v>
      </c>
      <c r="AM40" s="11">
        <f>IF(ISERROR(VLOOKUP(CONCATENATE(INDIRECT(ADDRESS(2,COLUMN()-1)),"O2",A40),DATA!D2:L872,7,FALSE)),0,VLOOKUP(CONCATENATE(INDIRECT(ADDRESS(2,COLUMN()-1)),"O2",A40),DATA!D2:L872,7,FALSE))</f>
        <v>0</v>
      </c>
      <c r="AN40" s="11">
        <f>IF(ISERROR(VLOOKUP(CONCATENATE(INDIRECT(ADDRESS(2,COLUMN()-2)),"O2",A40),DATA!D2:L872,8,FALSE)),0,VLOOKUP(CONCATENATE(INDIRECT(ADDRESS(2,COLUMN()-2)),"O2",A40),DATA!D2:L872,8,FALSE))</f>
        <v>0</v>
      </c>
      <c r="AO40" s="11">
        <f>IF(ISERROR(VLOOKUP(CONCATENATE(INDIRECT(ADDRESS(2,COLUMN())),"O2",A40),DATA!D2:L872,6,FALSE)),0,VLOOKUP(CONCATENATE(INDIRECT(ADDRESS(2,COLUMN())),"O2",A40),DATA!D2:L872,6,FALSE))</f>
        <v>0</v>
      </c>
      <c r="AP40" s="11">
        <f>IF(ISERROR(VLOOKUP(CONCATENATE(INDIRECT(ADDRESS(2,COLUMN()-1)),"O2",A40),DATA!D2:L872,7,FALSE)),0,VLOOKUP(CONCATENATE(INDIRECT(ADDRESS(2,COLUMN()-1)),"O2",A40),DATA!D2:L872,7,FALSE))</f>
        <v>0</v>
      </c>
      <c r="AQ40" s="11">
        <f>IF(ISERROR(VLOOKUP(CONCATENATE(INDIRECT(ADDRESS(2,COLUMN()-2)),"O2",A40),DATA!D2:L872,8,FALSE)),0,VLOOKUP(CONCATENATE(INDIRECT(ADDRESS(2,COLUMN()-2)),"O2",A40),DATA!D2:L872,8,FALSE))</f>
        <v>0</v>
      </c>
      <c r="AR40" s="11">
        <f>IF(ISERROR(VLOOKUP(CONCATENATE(INDIRECT(ADDRESS(2,COLUMN())),"O2",A40),DATA!D2:L872,6,FALSE)),0,VLOOKUP(CONCATENATE(INDIRECT(ADDRESS(2,COLUMN())),"O2",A40),DATA!D2:L872,6,FALSE))</f>
        <v>0</v>
      </c>
      <c r="AS40" s="11">
        <f>IF(ISERROR(VLOOKUP(CONCATENATE(INDIRECT(ADDRESS(2,COLUMN()-1)),"O2",A40),DATA!D2:L872,7,FALSE)),0,VLOOKUP(CONCATENATE(INDIRECT(ADDRESS(2,COLUMN()-1)),"O2",A40),DATA!D2:L872,7,FALSE))</f>
        <v>0</v>
      </c>
      <c r="AT40" s="11">
        <f>IF(ISERROR(VLOOKUP(CONCATENATE(INDIRECT(ADDRESS(2,COLUMN()-2)),"O2",A40),DATA!D2:L872,8,FALSE)),0,VLOOKUP(CONCATENATE(INDIRECT(ADDRESS(2,COLUMN()-2)),"O2",A40),DATA!D2:L872,8,FALSE))</f>
        <v>0</v>
      </c>
      <c r="AU40" s="11">
        <f>IF(ISERROR(VLOOKUP(CONCATENATE(INDIRECT(ADDRESS(2,COLUMN())),"O2",A40),DATA!D2:L872,6,FALSE)),0,VLOOKUP(CONCATENATE(INDIRECT(ADDRESS(2,COLUMN())),"O2",A40),DATA!D2:L872,6,FALSE))</f>
        <v>0</v>
      </c>
      <c r="AV40" s="11">
        <f>IF(ISERROR(VLOOKUP(CONCATENATE(INDIRECT(ADDRESS(2,COLUMN()-1)),"O2",A40),DATA!D2:L872,7,FALSE)),0,VLOOKUP(CONCATENATE(INDIRECT(ADDRESS(2,COLUMN()-1)),"O2",A40),DATA!D2:L872,7,FALSE))</f>
        <v>0</v>
      </c>
      <c r="AW40" s="11">
        <f>IF(ISERROR(VLOOKUP(CONCATENATE(INDIRECT(ADDRESS(2,COLUMN()-2)),"O2",A40),DATA!D2:L872,8,FALSE)),0,VLOOKUP(CONCATENATE(INDIRECT(ADDRESS(2,COLUMN()-2)),"O2",A40),DATA!D2:L872,8,FALSE))</f>
        <v>0</v>
      </c>
      <c r="AX40" s="11">
        <f>IF(ISERROR(VLOOKUP(CONCATENATE(INDIRECT(ADDRESS(2,COLUMN())),"O2",A40),DATA!D2:L872,6,FALSE)),0,VLOOKUP(CONCATENATE(INDIRECT(ADDRESS(2,COLUMN())),"O2",A40),DATA!D2:L872,6,FALSE))</f>
        <v>1</v>
      </c>
      <c r="AY40" s="11">
        <f>IF(ISERROR(VLOOKUP(CONCATENATE(INDIRECT(ADDRESS(2,COLUMN()-1)),"O2",A40),DATA!D2:L872,7,FALSE)),0,VLOOKUP(CONCATENATE(INDIRECT(ADDRESS(2,COLUMN()-1)),"O2",A40),DATA!D2:L872,7,FALSE))</f>
        <v>0</v>
      </c>
      <c r="AZ40" s="11">
        <f>IF(ISERROR(VLOOKUP(CONCATENATE(INDIRECT(ADDRESS(2,COLUMN()-2)),"O2",A40),DATA!D2:L872,8,FALSE)),0,VLOOKUP(CONCATENATE(INDIRECT(ADDRESS(2,COLUMN()-2)),"O2",A40),DATA!D2:L872,8,FALSE))</f>
        <v>0</v>
      </c>
      <c r="BA40" s="11">
        <f>IF(ISERROR(VLOOKUP(CONCATENATE(INDIRECT(ADDRESS(2,COLUMN())),"O2",A40),DATA!D2:L872,6,FALSE)),0,VLOOKUP(CONCATENATE(INDIRECT(ADDRESS(2,COLUMN())),"O2",A40),DATA!D2:L872,6,FALSE))</f>
        <v>2</v>
      </c>
      <c r="BB40" s="11">
        <f>IF(ISERROR(VLOOKUP(CONCATENATE(INDIRECT(ADDRESS(2,COLUMN()-1)),"O2",A40),DATA!D2:L872,7,FALSE)),0,VLOOKUP(CONCATENATE(INDIRECT(ADDRESS(2,COLUMN()-1)),"O2",A40),DATA!D2:L872,7,FALSE))</f>
        <v>0</v>
      </c>
      <c r="BC40" s="11">
        <f>IF(ISERROR(VLOOKUP(CONCATENATE(INDIRECT(ADDRESS(2,COLUMN()-2)),"O2",A40),DATA!D2:L872,8,FALSE)),0,VLOOKUP(CONCATENATE(INDIRECT(ADDRESS(2,COLUMN()-2)),"O2",A40),DATA!D2:L872,8,FALSE))</f>
        <v>0</v>
      </c>
      <c r="BD40" s="11">
        <f>IF(ISERROR(VLOOKUP(CONCATENATE(INDIRECT(ADDRESS(2,COLUMN())),"O2",A40),DATA!D2:L872,6,FALSE)),0,VLOOKUP(CONCATENATE(INDIRECT(ADDRESS(2,COLUMN())),"O2",A40),DATA!D2:L872,6,FALSE))</f>
        <v>0</v>
      </c>
      <c r="BE40" s="11">
        <f>IF(ISERROR(VLOOKUP(CONCATENATE(INDIRECT(ADDRESS(2,COLUMN()-1)),"O2",A40),DATA!D2:L872,7,FALSE)),0,VLOOKUP(CONCATENATE(INDIRECT(ADDRESS(2,COLUMN()-1)),"O2",A40),DATA!D2:L872,7,FALSE))</f>
        <v>0</v>
      </c>
      <c r="BF40" s="11">
        <f>IF(ISERROR(VLOOKUP(CONCATENATE(INDIRECT(ADDRESS(2,COLUMN()-2)),"O2",A40),DATA!D2:L872,8,FALSE)),0,VLOOKUP(CONCATENATE(INDIRECT(ADDRESS(2,COLUMN()-2)),"O2",A40),DATA!D2:L872,8,FALSE))</f>
        <v>0</v>
      </c>
      <c r="BG40" s="11">
        <f>IF(ISERROR(VLOOKUP(CONCATENATE(INDIRECT(ADDRESS(2,COLUMN())),"O2",A40),DATA!D2:L872,6,FALSE)),0,VLOOKUP(CONCATENATE(INDIRECT(ADDRESS(2,COLUMN())),"O2",A40),DATA!D2:L872,6,FALSE))</f>
        <v>0</v>
      </c>
      <c r="BH40" s="11">
        <f>IF(ISERROR(VLOOKUP(CONCATENATE(INDIRECT(ADDRESS(2,COLUMN()-1)),"O2",A40),DATA!D2:L872,7,FALSE)),0,VLOOKUP(CONCATENATE(INDIRECT(ADDRESS(2,COLUMN()-1)),"O2",A40),DATA!D2:L872,7,FALSE))</f>
        <v>0</v>
      </c>
      <c r="BI40" s="11">
        <f>IF(ISERROR(VLOOKUP(CONCATENATE(INDIRECT(ADDRESS(2,COLUMN()-2)),"O2",A40),DATA!D2:L872,8,FALSE)),0,VLOOKUP(CONCATENATE(INDIRECT(ADDRESS(2,COLUMN()-2)),"O2",A40),DATA!D2:L872,8,FALSE))</f>
        <v>0</v>
      </c>
      <c r="BJ40" s="11">
        <f>IF(ISERROR(VLOOKUP(CONCATENATE(INDIRECT(ADDRESS(2,COLUMN())),"O2",A40),DATA!D2:L872,6,FALSE)),0,VLOOKUP(CONCATENATE(INDIRECT(ADDRESS(2,COLUMN())),"O2",A40),DATA!D2:L872,6,FALSE))</f>
        <v>0</v>
      </c>
      <c r="BK40" s="11">
        <f>IF(ISERROR(VLOOKUP(CONCATENATE(INDIRECT(ADDRESS(2,COLUMN()-1)),"O2",A40),DATA!D2:L872,7,FALSE)),0,VLOOKUP(CONCATENATE(INDIRECT(ADDRESS(2,COLUMN()-1)),"O2",A40),DATA!D2:L872,7,FALSE))</f>
        <v>0</v>
      </c>
      <c r="BL40" s="11">
        <f>IF(ISERROR(VLOOKUP(CONCATENATE(INDIRECT(ADDRESS(2,COLUMN()-2)),"O2",A40),DATA!D2:L872,8,FALSE)),0,VLOOKUP(CONCATENATE(INDIRECT(ADDRESS(2,COLUMN()-2)),"O2",A40),DATA!D2:L872,8,FALSE))</f>
        <v>0</v>
      </c>
      <c r="BM40" s="11">
        <f>IF(ISERROR(VLOOKUP(CONCATENATE(INDIRECT(ADDRESS(2,COLUMN())),"O2",A40),DATA!D2:L872,6,FALSE)),0,VLOOKUP(CONCATENATE(INDIRECT(ADDRESS(2,COLUMN())),"O2",A40),DATA!D2:L872,6,FALSE))</f>
        <v>0</v>
      </c>
      <c r="BN40" s="11">
        <f>IF(ISERROR(VLOOKUP(CONCATENATE(INDIRECT(ADDRESS(2,COLUMN()-1)),"O2",A40),DATA!D2:L872,7,FALSE)),0,VLOOKUP(CONCATENATE(INDIRECT(ADDRESS(2,COLUMN()-1)),"O2",A40),DATA!D2:L872,7,FALSE))</f>
        <v>0</v>
      </c>
      <c r="BO40" s="11">
        <f>IF(ISERROR(VLOOKUP(CONCATENATE(INDIRECT(ADDRESS(2,COLUMN()-2)),"O2",A40),DATA!D2:L872,8,FALSE)),0,VLOOKUP(CONCATENATE(INDIRECT(ADDRESS(2,COLUMN()-2)),"O2",A40),DATA!D2:L872,8,FALSE))</f>
        <v>0</v>
      </c>
      <c r="BP40" s="11">
        <f>IF(ISERROR(VLOOKUP(CONCATENATE(INDIRECT(ADDRESS(2,COLUMN())),"O2",A40),DATA!D2:L872,6,FALSE)),0,VLOOKUP(CONCATENATE(INDIRECT(ADDRESS(2,COLUMN())),"O2",A40),DATA!D2:L872,6,FALSE))</f>
        <v>0</v>
      </c>
      <c r="BQ40" s="11">
        <f>IF(ISERROR(VLOOKUP(CONCATENATE(INDIRECT(ADDRESS(2,COLUMN()-1)),"O2",A40),DATA!D2:L872,7,FALSE)),0,VLOOKUP(CONCATENATE(INDIRECT(ADDRESS(2,COLUMN()-1)),"O2",A40),DATA!D2:L872,7,FALSE))</f>
        <v>0</v>
      </c>
      <c r="BR40" s="11">
        <f>IF(ISERROR(VLOOKUP(CONCATENATE(INDIRECT(ADDRESS(2,COLUMN()-2)),"O2",A40),DATA!D2:L872,8,FALSE)),0,VLOOKUP(CONCATENATE(INDIRECT(ADDRESS(2,COLUMN()-2)),"O2",A40),DATA!D2:L872,8,FALSE))</f>
        <v>0</v>
      </c>
      <c r="BS40" s="11">
        <f>IF(ISERROR(VLOOKUP(CONCATENATE(INDIRECT(ADDRESS(2,COLUMN())),"O2",A40),DATA!D2:L872,6,FALSE)),0,VLOOKUP(CONCATENATE(INDIRECT(ADDRESS(2,COLUMN())),"O2",A40),DATA!D2:L872,6,FALSE))</f>
        <v>0</v>
      </c>
      <c r="BT40" s="11">
        <f>IF(ISERROR(VLOOKUP(CONCATENATE(INDIRECT(ADDRESS(2,COLUMN()-1)),"O2",A40),DATA!D2:L872,7,FALSE)),0,VLOOKUP(CONCATENATE(INDIRECT(ADDRESS(2,COLUMN()-1)),"O2",A40),DATA!D2:L872,7,FALSE))</f>
        <v>0</v>
      </c>
      <c r="BU40" s="11">
        <f>IF(ISERROR(VLOOKUP(CONCATENATE(INDIRECT(ADDRESS(2,COLUMN()-2)),"O2",A40),DATA!D2:L872,8,FALSE)),0,VLOOKUP(CONCATENATE(INDIRECT(ADDRESS(2,COLUMN()-2)),"O2",A40),DATA!D2:L872,8,FALSE))</f>
        <v>0</v>
      </c>
      <c r="BV40" s="11">
        <f>IF(ISERROR(VLOOKUP(CONCATENATE(INDIRECT(ADDRESS(2,COLUMN())),"O2",A40),DATA!D2:L872,6,FALSE)),0,VLOOKUP(CONCATENATE(INDIRECT(ADDRESS(2,COLUMN())),"O2",A40),DATA!D2:L872,6,FALSE))</f>
        <v>0</v>
      </c>
      <c r="BW40" s="11">
        <f>IF(ISERROR(VLOOKUP(CONCATENATE(INDIRECT(ADDRESS(2,COLUMN()-1)),"O2",A40),DATA!D2:L872,7,FALSE)),0,VLOOKUP(CONCATENATE(INDIRECT(ADDRESS(2,COLUMN()-1)),"O2",A40),DATA!D2:L872,7,FALSE))</f>
        <v>0</v>
      </c>
      <c r="BX40" s="11">
        <f>IF(ISERROR(VLOOKUP(CONCATENATE(INDIRECT(ADDRESS(2,COLUMN()-2)),"O2",A40),DATA!D2:L872,8,FALSE)),0,VLOOKUP(CONCATENATE(INDIRECT(ADDRESS(2,COLUMN()-2)),"O2",A40),DATA!D2:L872,8,FALSE))</f>
        <v>0</v>
      </c>
      <c r="BY40" s="11">
        <f>IF(ISERROR(VLOOKUP(CONCATENATE(INDIRECT(ADDRESS(2,COLUMN())),"O2",A40),DATA!D2:L872,6,FALSE)),0,VLOOKUP(CONCATENATE(INDIRECT(ADDRESS(2,COLUMN())),"O2",A40),DATA!D2:L872,6,FALSE))</f>
        <v>0</v>
      </c>
      <c r="BZ40" s="11">
        <f>IF(ISERROR(VLOOKUP(CONCATENATE(INDIRECT(ADDRESS(2,COLUMN()-1)),"O2",A40),DATA!D2:L872,7,FALSE)),0,VLOOKUP(CONCATENATE(INDIRECT(ADDRESS(2,COLUMN()-1)),"O2",A40),DATA!D2:L872,7,FALSE))</f>
        <v>0</v>
      </c>
      <c r="CA40" s="11">
        <f>IF(ISERROR(VLOOKUP(CONCATENATE(INDIRECT(ADDRESS(2,COLUMN()-2)),"O2",A40),DATA!D2:L872,8,FALSE)),0,VLOOKUP(CONCATENATE(INDIRECT(ADDRESS(2,COLUMN()-2)),"O2",A40),DATA!D2:L872,8,FALSE))</f>
        <v>0</v>
      </c>
      <c r="CB40" s="11">
        <f>IF(ISERROR(VLOOKUP(CONCATENATE(INDIRECT(ADDRESS(2,COLUMN())),"O2",A40),DATA!D2:L872,6,FALSE)),0,VLOOKUP(CONCATENATE(INDIRECT(ADDRESS(2,COLUMN())),"O2",A40),DATA!D2:L872,6,FALSE))</f>
        <v>0</v>
      </c>
      <c r="CC40" s="11">
        <f>IF(ISERROR(VLOOKUP(CONCATENATE(INDIRECT(ADDRESS(2,COLUMN()-1)),"O2",A40),DATA!D2:L872,7,FALSE)),0,VLOOKUP(CONCATENATE(INDIRECT(ADDRESS(2,COLUMN()-1)),"O2",A40),DATA!D2:L872,7,FALSE))</f>
        <v>0</v>
      </c>
      <c r="CD40" s="11">
        <f>IF(ISERROR(VLOOKUP(CONCATENATE(INDIRECT(ADDRESS(2,COLUMN()-2)),"O2",A40),DATA!D2:L872,8,FALSE)),0,VLOOKUP(CONCATENATE(INDIRECT(ADDRESS(2,COLUMN()-2)),"O2",A40),DATA!D2:L872,8,FALSE))</f>
        <v>0</v>
      </c>
      <c r="CE40" s="11">
        <f>IF(ISERROR(VLOOKUP(CONCATENATE(INDIRECT(ADDRESS(2,COLUMN())),"O2",A40),DATA!D2:L872,6,FALSE)),0,VLOOKUP(CONCATENATE(INDIRECT(ADDRESS(2,COLUMN())),"O2",A40),DATA!D2:L872,6,FALSE))</f>
        <v>0</v>
      </c>
      <c r="CF40" s="11">
        <f>IF(ISERROR(VLOOKUP(CONCATENATE(INDIRECT(ADDRESS(2,COLUMN()-1)),"O2",A40),DATA!D2:L872,7,FALSE)),0,VLOOKUP(CONCATENATE(INDIRECT(ADDRESS(2,COLUMN()-1)),"O2",A40),DATA!D2:L872,7,FALSE))</f>
        <v>0</v>
      </c>
      <c r="CG40" s="11">
        <f>IF(ISERROR(VLOOKUP(CONCATENATE(INDIRECT(ADDRESS(2,COLUMN()-2)),"O2",A40),DATA!D2:L872,8,FALSE)),0,VLOOKUP(CONCATENATE(INDIRECT(ADDRESS(2,COLUMN()-2)),"O2",A40),DATA!D2:L872,8,FALSE))</f>
        <v>0</v>
      </c>
      <c r="CH40" s="11">
        <f>IF(ISERROR(VLOOKUP(CONCATENATE(INDIRECT(ADDRESS(2,COLUMN())),"O2",A40),DATA!D2:L872,6,FALSE)),0,VLOOKUP(CONCATENATE(INDIRECT(ADDRESS(2,COLUMN())),"O2",A40),DATA!D2:L872,6,FALSE))</f>
        <v>0</v>
      </c>
      <c r="CI40" s="11">
        <f>IF(ISERROR(VLOOKUP(CONCATENATE(INDIRECT(ADDRESS(2,COLUMN()-1)),"O2",A40),DATA!D2:L872,7,FALSE)),0,VLOOKUP(CONCATENATE(INDIRECT(ADDRESS(2,COLUMN()-1)),"O2",A40),DATA!D2:L872,7,FALSE))</f>
        <v>0</v>
      </c>
      <c r="CJ40" s="11">
        <f>IF(ISERROR(VLOOKUP(CONCATENATE(INDIRECT(ADDRESS(2,COLUMN()-2)),"O2",A40),DATA!D2:L872,8,FALSE)),0,VLOOKUP(CONCATENATE(INDIRECT(ADDRESS(2,COLUMN()-2)),"O2",A40),DATA!D2:L872,8,FALSE))</f>
        <v>0</v>
      </c>
      <c r="CK40" s="11">
        <f>IF(ISERROR(VLOOKUP(CONCATENATE(INDIRECT(ADDRESS(2,COLUMN())),"O2",A40),DATA!D2:L872,6,FALSE)),0,VLOOKUP(CONCATENATE(INDIRECT(ADDRESS(2,COLUMN())),"O2",A40),DATA!D2:L872,6,FALSE))</f>
        <v>0</v>
      </c>
      <c r="CL40" s="11">
        <f>IF(ISERROR(VLOOKUP(CONCATENATE(INDIRECT(ADDRESS(2,COLUMN()-1)),"O2",A40),DATA!D2:L872,7,FALSE)),0,VLOOKUP(CONCATENATE(INDIRECT(ADDRESS(2,COLUMN()-1)),"O2",A40),DATA!D2:L872,7,FALSE))</f>
        <v>0</v>
      </c>
      <c r="CM40" s="11">
        <f>IF(ISERROR(VLOOKUP(CONCATENATE(INDIRECT(ADDRESS(2,COLUMN()-2)),"O2",A40),DATA!D2:L872,8,FALSE)),0,VLOOKUP(CONCATENATE(INDIRECT(ADDRESS(2,COLUMN()-2)),"O2",A40),DATA!D2:L872,8,FALSE))</f>
        <v>0</v>
      </c>
      <c r="CN40" s="11">
        <f>IF(ISERROR(VLOOKUP(CONCATENATE(INDIRECT(ADDRESS(2,COLUMN())),"O2",A40),DATA!D2:L872,6,FALSE)),0,VLOOKUP(CONCATENATE(INDIRECT(ADDRESS(2,COLUMN())),"O2",A40),DATA!D2:L872,6,FALSE))</f>
        <v>0</v>
      </c>
      <c r="CO40" s="11">
        <f>IF(ISERROR(VLOOKUP(CONCATENATE(INDIRECT(ADDRESS(2,COLUMN()-1)),"O2",A40),DATA!D2:L872,7,FALSE)),0,VLOOKUP(CONCATENATE(INDIRECT(ADDRESS(2,COLUMN()-1)),"O2",A40),DATA!D2:L872,7,FALSE))</f>
        <v>0</v>
      </c>
      <c r="CP40" s="11">
        <f>IF(ISERROR(VLOOKUP(CONCATENATE(INDIRECT(ADDRESS(2,COLUMN()-2)),"O2",A40),DATA!D2:L872,8,FALSE)),0,VLOOKUP(CONCATENATE(INDIRECT(ADDRESS(2,COLUMN()-2)),"O2",A40),DATA!D2:L872,8,FALSE))</f>
        <v>0</v>
      </c>
      <c r="CQ40" s="11">
        <f>IF(ISERROR(VLOOKUP(CONCATENATE(INDIRECT(ADDRESS(2,COLUMN())),"O2",A40),DATA!D2:L872,6,FALSE)),0,VLOOKUP(CONCATENATE(INDIRECT(ADDRESS(2,COLUMN())),"O2",A40),DATA!D2:L872,6,FALSE))</f>
        <v>0</v>
      </c>
      <c r="CR40" s="11">
        <f>IF(ISERROR(VLOOKUP(CONCATENATE(INDIRECT(ADDRESS(2,COLUMN()-1)),"O2",A40),DATA!D2:L872,7,FALSE)),0,VLOOKUP(CONCATENATE(INDIRECT(ADDRESS(2,COLUMN()-1)),"O2",A40),DATA!D2:L872,7,FALSE))</f>
        <v>0</v>
      </c>
      <c r="CS40" s="11">
        <f>IF(ISERROR(VLOOKUP(CONCATENATE(INDIRECT(ADDRESS(2,COLUMN()-2)),"O2",A40),DATA!D2:L872,8,FALSE)),0,VLOOKUP(CONCATENATE(INDIRECT(ADDRESS(2,COLUMN()-2)),"O2",A40),DATA!D2:L872,8,FALSE))</f>
        <v>0</v>
      </c>
      <c r="CT40" s="11">
        <f>IF(ISERROR(VLOOKUP(CONCATENATE(INDIRECT(ADDRESS(2,COLUMN())),"O2",A40),DATA!D2:L872,6,FALSE)),0,VLOOKUP(CONCATENATE(INDIRECT(ADDRESS(2,COLUMN())),"O2",A40),DATA!D2:L872,6,FALSE))</f>
        <v>0</v>
      </c>
      <c r="CU40" s="11">
        <f>IF(ISERROR(VLOOKUP(CONCATENATE(INDIRECT(ADDRESS(2,COLUMN()-1)),"O2",A40),DATA!D2:L872,7,FALSE)),0,VLOOKUP(CONCATENATE(INDIRECT(ADDRESS(2,COLUMN()-1)),"O2",A40),DATA!D2:L872,7,FALSE))</f>
        <v>0</v>
      </c>
      <c r="CV40" s="11">
        <f>IF(ISERROR(VLOOKUP(CONCATENATE(INDIRECT(ADDRESS(2,COLUMN()-2)),"O2",A40),DATA!D2:L872,8,FALSE)),0,VLOOKUP(CONCATENATE(INDIRECT(ADDRESS(2,COLUMN()-2)),"O2",A40),DATA!D2:L872,8,FALSE))</f>
        <v>0</v>
      </c>
      <c r="CW40" s="11">
        <f>IF(ISERROR(VLOOKUP(CONCATENATE(INDIRECT(ADDRESS(2,COLUMN())),"O2",A40),DATA!D2:L872,6,FALSE)),0,VLOOKUP(CONCATENATE(INDIRECT(ADDRESS(2,COLUMN())),"O2",A40),DATA!D2:L872,6,FALSE))</f>
        <v>0</v>
      </c>
      <c r="CX40" s="11">
        <f>IF(ISERROR(VLOOKUP(CONCATENATE(INDIRECT(ADDRESS(2,COLUMN()-1)),"O2",A40),DATA!D2:L872,7,FALSE)),0,VLOOKUP(CONCATENATE(INDIRECT(ADDRESS(2,COLUMN()-1)),"O2",A40),DATA!D2:L872,7,FALSE))</f>
        <v>0</v>
      </c>
      <c r="CY40" s="11">
        <f>IF(ISERROR(VLOOKUP(CONCATENATE(INDIRECT(ADDRESS(2,COLUMN()-2)),"O2",A40),DATA!D2:L872,8,FALSE)),0,VLOOKUP(CONCATENATE(INDIRECT(ADDRESS(2,COLUMN()-2)),"O2",A40),DATA!D2:L872,8,FALSE))</f>
        <v>0</v>
      </c>
      <c r="CZ40" s="11">
        <f>IF(ISERROR(VLOOKUP(CONCATENATE(INDIRECT(ADDRESS(2,COLUMN())),"O2",A40),DATA!D2:L872,6,FALSE)),0,VLOOKUP(CONCATENATE(INDIRECT(ADDRESS(2,COLUMN())),"O2",A40),DATA!D2:L872,6,FALSE))</f>
        <v>0</v>
      </c>
      <c r="DA40" s="11">
        <f>IF(ISERROR(VLOOKUP(CONCATENATE(INDIRECT(ADDRESS(2,COLUMN()-1)),"O2",A40),DATA!D2:L872,7,FALSE)),0,VLOOKUP(CONCATENATE(INDIRECT(ADDRESS(2,COLUMN()-1)),"O2",A40),DATA!D2:L872,7,FALSE))</f>
        <v>0</v>
      </c>
      <c r="DB40" s="11">
        <f>IF(ISERROR(VLOOKUP(CONCATENATE(INDIRECT(ADDRESS(2,COLUMN()-2)),"O2",A40),DATA!D2:L872,8,FALSE)),0,VLOOKUP(CONCATENATE(INDIRECT(ADDRESS(2,COLUMN()-2)),"O2",A40),DATA!D2:L872,8,FALSE))</f>
        <v>0</v>
      </c>
      <c r="DC40" s="11">
        <f>IF(ISERROR(VLOOKUP(CONCATENATE(INDIRECT(ADDRESS(2,COLUMN())),"O2",A40),DATA!D2:L872,6,FALSE)),0,VLOOKUP(CONCATENATE(INDIRECT(ADDRESS(2,COLUMN())),"O2",A40),DATA!D2:L872,6,FALSE))</f>
        <v>0</v>
      </c>
      <c r="DD40" s="11">
        <f>IF(ISERROR(VLOOKUP(CONCATENATE(INDIRECT(ADDRESS(2,COLUMN()-1)),"O2",A40),DATA!D2:L872,7,FALSE)),0,VLOOKUP(CONCATENATE(INDIRECT(ADDRESS(2,COLUMN()-1)),"O2",A40),DATA!D2:L872,7,FALSE))</f>
        <v>0</v>
      </c>
      <c r="DE40" s="11">
        <f>IF(ISERROR(VLOOKUP(CONCATENATE(INDIRECT(ADDRESS(2,COLUMN()-2)),"O2",A40),DATA!D2:L872,8,FALSE)),0,VLOOKUP(CONCATENATE(INDIRECT(ADDRESS(2,COLUMN()-2)),"O2",A40),DATA!D2:L872,8,FALSE))</f>
        <v>0</v>
      </c>
      <c r="DF40" s="11">
        <f>IF(ISERROR(VLOOKUP(CONCATENATE(INDIRECT(ADDRESS(2,COLUMN())),"O2",A40),DATA!D2:L872,6,FALSE)),0,VLOOKUP(CONCATENATE(INDIRECT(ADDRESS(2,COLUMN())),"O2",A40),DATA!D2:L872,6,FALSE))</f>
        <v>0</v>
      </c>
      <c r="DG40" s="11">
        <f>IF(ISERROR(VLOOKUP(CONCATENATE(INDIRECT(ADDRESS(2,COLUMN()-1)),"O2",A40),DATA!D2:L872,7,FALSE)),0,VLOOKUP(CONCATENATE(INDIRECT(ADDRESS(2,COLUMN()-1)),"O2",A40),DATA!D2:L872,7,FALSE))</f>
        <v>0</v>
      </c>
      <c r="DH40" s="11">
        <f>IF(ISERROR(VLOOKUP(CONCATENATE(INDIRECT(ADDRESS(2,COLUMN()-2)),"O2",A40),DATA!D2:L872,8,FALSE)),0,VLOOKUP(CONCATENATE(INDIRECT(ADDRESS(2,COLUMN()-2)),"O2",A40),DATA!D2:L872,8,FALSE))</f>
        <v>0</v>
      </c>
      <c r="DI40" s="11">
        <f>IF(ISERROR(VLOOKUP(CONCATENATE(INDIRECT(ADDRESS(2,COLUMN())),"O2",A40),DATA!D2:L872,6,FALSE)),0,VLOOKUP(CONCATENATE(INDIRECT(ADDRESS(2,COLUMN())),"O2",A40),DATA!D2:L872,6,FALSE))</f>
        <v>0</v>
      </c>
      <c r="DJ40" s="11">
        <f>IF(ISERROR(VLOOKUP(CONCATENATE(INDIRECT(ADDRESS(2,COLUMN()-1)),"O2",A40),DATA!D2:L872,7,FALSE)),0,VLOOKUP(CONCATENATE(INDIRECT(ADDRESS(2,COLUMN()-1)),"O2",A40),DATA!D2:L872,7,FALSE))</f>
        <v>0</v>
      </c>
      <c r="DK40" s="11">
        <f>IF(ISERROR(VLOOKUP(CONCATENATE(INDIRECT(ADDRESS(2,COLUMN()-2)),"O2",A40),DATA!D2:L872,8,FALSE)),0,VLOOKUP(CONCATENATE(INDIRECT(ADDRESS(2,COLUMN()-2)),"O2",A40),DATA!D2:L872,8,FALSE))</f>
        <v>0</v>
      </c>
      <c r="DL40" s="11">
        <f>IF(ISERROR(VLOOKUP(CONCATENATE(INDIRECT(ADDRESS(2,COLUMN())),"O2",A40),DATA!D2:L872,6,FALSE)),0,VLOOKUP(CONCATENATE(INDIRECT(ADDRESS(2,COLUMN())),"O2",A40),DATA!D2:L872,6,FALSE))</f>
        <v>0</v>
      </c>
      <c r="DM40" s="11">
        <f>IF(ISERROR(VLOOKUP(CONCATENATE(INDIRECT(ADDRESS(2,COLUMN()-1)),"O2",A40),DATA!D2:L872,7,FALSE)),0,VLOOKUP(CONCATENATE(INDIRECT(ADDRESS(2,COLUMN()-1)),"O2",A40),DATA!D2:L872,7,FALSE))</f>
        <v>0</v>
      </c>
      <c r="DN40" s="11">
        <f>IF(ISERROR(VLOOKUP(CONCATENATE(INDIRECT(ADDRESS(2,COLUMN()-2)),"O2",A40),DATA!D2:L872,8,FALSE)),0,VLOOKUP(CONCATENATE(INDIRECT(ADDRESS(2,COLUMN()-2)),"O2",A40),DATA!D2:L872,8,FALSE))</f>
        <v>0</v>
      </c>
      <c r="DO40" s="11">
        <f>IF(ISERROR(VLOOKUP(CONCATENATE(INDIRECT(ADDRESS(2,COLUMN())),"O2",A40),DATA!D2:L872,6,FALSE)),0,VLOOKUP(CONCATENATE(INDIRECT(ADDRESS(2,COLUMN())),"O2",A40),DATA!D2:L872,6,FALSE))</f>
        <v>0</v>
      </c>
      <c r="DP40" s="11">
        <f>IF(ISERROR(VLOOKUP(CONCATENATE(INDIRECT(ADDRESS(2,COLUMN()-1)),"O2",A40),DATA!D2:L872,7,FALSE)),0,VLOOKUP(CONCATENATE(INDIRECT(ADDRESS(2,COLUMN()-1)),"O2",A40),DATA!D2:L872,7,FALSE))</f>
        <v>0</v>
      </c>
      <c r="DQ40" s="11">
        <f>IF(ISERROR(VLOOKUP(CONCATENATE(INDIRECT(ADDRESS(2,COLUMN()-2)),"O2",A40),DATA!D2:L872,8,FALSE)),0,VLOOKUP(CONCATENATE(INDIRECT(ADDRESS(2,COLUMN()-2)),"O2",A40),DATA!D2:L872,8,FALSE))</f>
        <v>0</v>
      </c>
      <c r="DR40" s="11">
        <f>IF(ISERROR(VLOOKUP(CONCATENATE(INDIRECT(ADDRESS(2,COLUMN())),"O2",A40),DATA!D2:L872,6,FALSE)),0,VLOOKUP(CONCATENATE(INDIRECT(ADDRESS(2,COLUMN())),"O2",A40),DATA!D2:L872,6,FALSE))</f>
        <v>0</v>
      </c>
      <c r="DS40" s="11">
        <f>IF(ISERROR(VLOOKUP(CONCATENATE(INDIRECT(ADDRESS(2,COLUMN()-1)),"O2",A40),DATA!D2:L872,7,FALSE)),0,VLOOKUP(CONCATENATE(INDIRECT(ADDRESS(2,COLUMN()-1)),"O2",A40),DATA!D2:L872,7,FALSE))</f>
        <v>0</v>
      </c>
      <c r="DT40" s="11">
        <f>IF(ISERROR(VLOOKUP(CONCATENATE(INDIRECT(ADDRESS(2,COLUMN()-2)),"O2",A40),DATA!D2:L872,8,FALSE)),0,VLOOKUP(CONCATENATE(INDIRECT(ADDRESS(2,COLUMN()-2)),"O2",A40),DATA!D2:L872,8,FALSE))</f>
        <v>0</v>
      </c>
      <c r="DU40" s="11">
        <f>IF(ISERROR(VLOOKUP(CONCATENATE(INDIRECT(ADDRESS(2,COLUMN())),"O2",A40),DATA!D2:L872,6,FALSE)),0,VLOOKUP(CONCATENATE(INDIRECT(ADDRESS(2,COLUMN())),"O2",A40),DATA!D2:L872,6,FALSE))</f>
        <v>0</v>
      </c>
      <c r="DV40" s="11">
        <f>IF(ISERROR(VLOOKUP(CONCATENATE(INDIRECT(ADDRESS(2,COLUMN()-1)),"O2",A40),DATA!D2:L872,7,FALSE)),0,VLOOKUP(CONCATENATE(INDIRECT(ADDRESS(2,COLUMN()-1)),"O2",A40),DATA!D2:L872,7,FALSE))</f>
        <v>0</v>
      </c>
      <c r="DW40" s="11">
        <f>IF(ISERROR(VLOOKUP(CONCATENATE(INDIRECT(ADDRESS(2,COLUMN()-2)),"O2",A40),DATA!D2:L872,8,FALSE)),0,VLOOKUP(CONCATENATE(INDIRECT(ADDRESS(2,COLUMN()-2)),"O2",A40),DATA!D2:L872,8,FALSE))</f>
        <v>0</v>
      </c>
      <c r="DX40" s="62">
        <f>SUM(B40:INDIRECT(ADDRESS(40,127)))</f>
        <v>8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</row>
    <row r="41" ht="15.75">
      <c r="A41" s="95" t="s">
        <v>86</v>
      </c>
      <c r="B41" s="11">
        <f>IF(ISERROR(VLOOKUP(CONCATENATE(INDIRECT(ADDRESS(2,COLUMN())),"O2",A41),DATA!D2:L872,6,FALSE)),0,VLOOKUP(CONCATENATE(INDIRECT(ADDRESS(2,COLUMN())),"O2",A41),DATA!D2:L872,6,FALSE))</f>
        <v>1230</v>
      </c>
      <c r="C41" s="11">
        <f>IF(ISERROR(VLOOKUP(CONCATENATE(INDIRECT(ADDRESS(2,COLUMN()-1)),"O2",A41),DATA!D2:L872,7,FALSE)),0,VLOOKUP(CONCATENATE(INDIRECT(ADDRESS(2,COLUMN()-1)),"O2",A41),DATA!D2:L872,7,FALSE))</f>
        <v>0</v>
      </c>
      <c r="D41" s="11">
        <f>IF(ISERROR(VLOOKUP(CONCATENATE(INDIRECT(ADDRESS(2,COLUMN()-2)),"O2",A41),DATA!D2:L872,8,FALSE)),0,VLOOKUP(CONCATENATE(INDIRECT(ADDRESS(2,COLUMN()-2)),"O2",A41),DATA!D2:L872,8,FALSE))</f>
        <v>0</v>
      </c>
      <c r="E41" s="11">
        <f>IF(ISERROR(VLOOKUP(CONCATENATE(INDIRECT(ADDRESS(2,COLUMN())),"O2",A41),DATA!D2:L872,6,FALSE)),0,VLOOKUP(CONCATENATE(INDIRECT(ADDRESS(2,COLUMN())),"O2",A41),DATA!D2:L872,6,FALSE))</f>
        <v>336</v>
      </c>
      <c r="F41" s="11">
        <f>IF(ISERROR(VLOOKUP(CONCATENATE(INDIRECT(ADDRESS(2,COLUMN()-1)),"O2",A41),DATA!D2:L872,7,FALSE)),0,VLOOKUP(CONCATENATE(INDIRECT(ADDRESS(2,COLUMN()-1)),"O2",A41),DATA!D2:L872,7,FALSE))</f>
        <v>0</v>
      </c>
      <c r="G41" s="11">
        <f>IF(ISERROR(VLOOKUP(CONCATENATE(INDIRECT(ADDRESS(2,COLUMN()-2)),"O2",A41),DATA!D2:L872,8,FALSE)),0,VLOOKUP(CONCATENATE(INDIRECT(ADDRESS(2,COLUMN()-2)),"O2",A41),DATA!D2:L872,8,FALSE))</f>
        <v>0</v>
      </c>
      <c r="H41" s="11">
        <f>IF(ISERROR(VLOOKUP(CONCATENATE(INDIRECT(ADDRESS(2,COLUMN())),"O2",A41),DATA!D2:L872,6,FALSE)),0,VLOOKUP(CONCATENATE(INDIRECT(ADDRESS(2,COLUMN())),"O2",A41),DATA!D2:L872,6,FALSE))</f>
        <v>71</v>
      </c>
      <c r="I41" s="11">
        <f>IF(ISERROR(VLOOKUP(CONCATENATE(INDIRECT(ADDRESS(2,COLUMN()-1)),"O2",A41),DATA!D2:L872,7,FALSE)),0,VLOOKUP(CONCATENATE(INDIRECT(ADDRESS(2,COLUMN()-1)),"O2",A41),DATA!D2:L872,7,FALSE))</f>
        <v>0</v>
      </c>
      <c r="J41" s="11">
        <f>IF(ISERROR(VLOOKUP(CONCATENATE(INDIRECT(ADDRESS(2,COLUMN()-2)),"O2",A41),DATA!D2:L872,8,FALSE)),0,VLOOKUP(CONCATENATE(INDIRECT(ADDRESS(2,COLUMN()-2)),"O2",A41),DATA!D2:L872,8,FALSE))</f>
        <v>0</v>
      </c>
      <c r="K41" s="11">
        <f>IF(ISERROR(VLOOKUP(CONCATENATE(INDIRECT(ADDRESS(2,COLUMN())),"O2",A41),DATA!D2:L872,6,FALSE)),0,VLOOKUP(CONCATENATE(INDIRECT(ADDRESS(2,COLUMN())),"O2",A41),DATA!D2:L872,6,FALSE))</f>
        <v>43</v>
      </c>
      <c r="L41" s="11">
        <f>IF(ISERROR(VLOOKUP(CONCATENATE(INDIRECT(ADDRESS(2,COLUMN()-1)),"O2",A41),DATA!D2:L872,7,FALSE)),0,VLOOKUP(CONCATENATE(INDIRECT(ADDRESS(2,COLUMN()-1)),"O2",A41),DATA!D2:L872,7,FALSE))</f>
        <v>0</v>
      </c>
      <c r="M41" s="11">
        <f>IF(ISERROR(VLOOKUP(CONCATENATE(INDIRECT(ADDRESS(2,COLUMN()-2)),"O2",A41),DATA!D2:L872,8,FALSE)),0,VLOOKUP(CONCATENATE(INDIRECT(ADDRESS(2,COLUMN()-2)),"O2",A41),DATA!D2:L872,8,FALSE))</f>
        <v>0</v>
      </c>
      <c r="N41" s="11">
        <f>IF(ISERROR(VLOOKUP(CONCATENATE(INDIRECT(ADDRESS(2,COLUMN())),"O2",A41),DATA!D2:L872,6,FALSE)),0,VLOOKUP(CONCATENATE(INDIRECT(ADDRESS(2,COLUMN())),"O2",A41),DATA!D2:L872,6,FALSE))</f>
        <v>64</v>
      </c>
      <c r="O41" s="11">
        <f>IF(ISERROR(VLOOKUP(CONCATENATE(INDIRECT(ADDRESS(2,COLUMN()-1)),"O2",A41),DATA!D2:L872,7,FALSE)),0,VLOOKUP(CONCATENATE(INDIRECT(ADDRESS(2,COLUMN()-1)),"O2",A41),DATA!D2:L872,7,FALSE))</f>
        <v>0</v>
      </c>
      <c r="P41" s="11">
        <f>IF(ISERROR(VLOOKUP(CONCATENATE(INDIRECT(ADDRESS(2,COLUMN()-2)),"O2",A41),DATA!D2:L872,8,FALSE)),0,VLOOKUP(CONCATENATE(INDIRECT(ADDRESS(2,COLUMN()-2)),"O2",A41),DATA!D2:L872,8,FALSE))</f>
        <v>0</v>
      </c>
      <c r="Q41" s="11">
        <f>IF(ISERROR(VLOOKUP(CONCATENATE(INDIRECT(ADDRESS(2,COLUMN())),"O2",A41),DATA!D2:L872,6,FALSE)),0,VLOOKUP(CONCATENATE(INDIRECT(ADDRESS(2,COLUMN())),"O2",A41),DATA!D2:L872,6,FALSE))</f>
        <v>88</v>
      </c>
      <c r="R41" s="11">
        <f>IF(ISERROR(VLOOKUP(CONCATENATE(INDIRECT(ADDRESS(2,COLUMN()-1)),"O2",A41),DATA!D2:L872,7,FALSE)),0,VLOOKUP(CONCATENATE(INDIRECT(ADDRESS(2,COLUMN()-1)),"O2",A41),DATA!D2:L872,7,FALSE))</f>
        <v>0</v>
      </c>
      <c r="S41" s="11">
        <f>IF(ISERROR(VLOOKUP(CONCATENATE(INDIRECT(ADDRESS(2,COLUMN()-2)),"O2",A41),DATA!D2:L872,8,FALSE)),0,VLOOKUP(CONCATENATE(INDIRECT(ADDRESS(2,COLUMN()-2)),"O2",A41),DATA!D2:L872,8,FALSE))</f>
        <v>0</v>
      </c>
      <c r="T41" s="11">
        <f>IF(ISERROR(VLOOKUP(CONCATENATE(INDIRECT(ADDRESS(2,COLUMN())),"O2",A41),DATA!D2:L872,6,FALSE)),0,VLOOKUP(CONCATENATE(INDIRECT(ADDRESS(2,COLUMN())),"O2",A41),DATA!D2:L872,6,FALSE))</f>
        <v>70</v>
      </c>
      <c r="U41" s="11">
        <f>IF(ISERROR(VLOOKUP(CONCATENATE(INDIRECT(ADDRESS(2,COLUMN()-1)),"O2",A41),DATA!D2:L872,7,FALSE)),0,VLOOKUP(CONCATENATE(INDIRECT(ADDRESS(2,COLUMN()-1)),"O2",A41),DATA!D2:L872,7,FALSE))</f>
        <v>0</v>
      </c>
      <c r="V41" s="11">
        <f>IF(ISERROR(VLOOKUP(CONCATENATE(INDIRECT(ADDRESS(2,COLUMN()-2)),"O2",A41),DATA!D2:L872,8,FALSE)),0,VLOOKUP(CONCATENATE(INDIRECT(ADDRESS(2,COLUMN()-2)),"O2",A41),DATA!D2:L872,8,FALSE))</f>
        <v>0</v>
      </c>
      <c r="W41" s="11">
        <f>IF(ISERROR(VLOOKUP(CONCATENATE(INDIRECT(ADDRESS(2,COLUMN())),"O2",A41),DATA!D2:L872,6,FALSE)),0,VLOOKUP(CONCATENATE(INDIRECT(ADDRESS(2,COLUMN())),"O2",A41),DATA!D2:L872,6,FALSE))</f>
        <v>49</v>
      </c>
      <c r="X41" s="11">
        <f>IF(ISERROR(VLOOKUP(CONCATENATE(INDIRECT(ADDRESS(2,COLUMN()-1)),"O2",A41),DATA!D2:L872,7,FALSE)),0,VLOOKUP(CONCATENATE(INDIRECT(ADDRESS(2,COLUMN()-1)),"O2",A41),DATA!D2:L872,7,FALSE))</f>
        <v>0</v>
      </c>
      <c r="Y41" s="11">
        <f>IF(ISERROR(VLOOKUP(CONCATENATE(INDIRECT(ADDRESS(2,COLUMN()-2)),"O2",A41),DATA!D2:L872,8,FALSE)),0,VLOOKUP(CONCATENATE(INDIRECT(ADDRESS(2,COLUMN()-2)),"O2",A41),DATA!D2:L872,8,FALSE))</f>
        <v>0</v>
      </c>
      <c r="Z41" s="11">
        <f>IF(ISERROR(VLOOKUP(CONCATENATE(INDIRECT(ADDRESS(2,COLUMN())),"O2",A41),DATA!D2:L872,6,FALSE)),0,VLOOKUP(CONCATENATE(INDIRECT(ADDRESS(2,COLUMN())),"O2",A41),DATA!D2:L872,6,FALSE))</f>
        <v>51</v>
      </c>
      <c r="AA41" s="11">
        <f>IF(ISERROR(VLOOKUP(CONCATENATE(INDIRECT(ADDRESS(2,COLUMN()-1)),"O2",A41),DATA!D2:L872,7,FALSE)),0,VLOOKUP(CONCATENATE(INDIRECT(ADDRESS(2,COLUMN()-1)),"O2",A41),DATA!D2:L872,7,FALSE))</f>
        <v>0</v>
      </c>
      <c r="AB41" s="11">
        <f>IF(ISERROR(VLOOKUP(CONCATENATE(INDIRECT(ADDRESS(2,COLUMN()-2)),"O2",A41),DATA!D2:L872,8,FALSE)),0,VLOOKUP(CONCATENATE(INDIRECT(ADDRESS(2,COLUMN()-2)),"O2",A41),DATA!D2:L872,8,FALSE))</f>
        <v>0</v>
      </c>
      <c r="AC41" s="11">
        <f>IF(ISERROR(VLOOKUP(CONCATENATE(INDIRECT(ADDRESS(2,COLUMN())),"O2",A41),DATA!D2:L872,6,FALSE)),0,VLOOKUP(CONCATENATE(INDIRECT(ADDRESS(2,COLUMN())),"O2",A41),DATA!D2:L872,6,FALSE))</f>
        <v>20</v>
      </c>
      <c r="AD41" s="11">
        <f>IF(ISERROR(VLOOKUP(CONCATENATE(INDIRECT(ADDRESS(2,COLUMN()-1)),"O2",A41),DATA!D2:L872,7,FALSE)),0,VLOOKUP(CONCATENATE(INDIRECT(ADDRESS(2,COLUMN()-1)),"O2",A41),DATA!D2:L872,7,FALSE))</f>
        <v>0</v>
      </c>
      <c r="AE41" s="11">
        <f>IF(ISERROR(VLOOKUP(CONCATENATE(INDIRECT(ADDRESS(2,COLUMN()-2)),"O2",A41),DATA!D2:L872,8,FALSE)),0,VLOOKUP(CONCATENATE(INDIRECT(ADDRESS(2,COLUMN()-2)),"O2",A41),DATA!D2:L872,8,FALSE))</f>
        <v>0</v>
      </c>
      <c r="AF41" s="11">
        <f>IF(ISERROR(VLOOKUP(CONCATENATE(INDIRECT(ADDRESS(2,COLUMN())),"O2",A41),DATA!D2:L872,6,FALSE)),0,VLOOKUP(CONCATENATE(INDIRECT(ADDRESS(2,COLUMN())),"O2",A41),DATA!D2:L872,6,FALSE))</f>
        <v>49</v>
      </c>
      <c r="AG41" s="11">
        <f>IF(ISERROR(VLOOKUP(CONCATENATE(INDIRECT(ADDRESS(2,COLUMN()-1)),"O2",A41),DATA!D2:L872,7,FALSE)),0,VLOOKUP(CONCATENATE(INDIRECT(ADDRESS(2,COLUMN()-1)),"O2",A41),DATA!D2:L872,7,FALSE))</f>
        <v>0</v>
      </c>
      <c r="AH41" s="11">
        <f>IF(ISERROR(VLOOKUP(CONCATENATE(INDIRECT(ADDRESS(2,COLUMN()-2)),"O2",A41),DATA!D2:L872,8,FALSE)),0,VLOOKUP(CONCATENATE(INDIRECT(ADDRESS(2,COLUMN()-2)),"O2",A41),DATA!D2:L872,8,FALSE))</f>
        <v>0</v>
      </c>
      <c r="AI41" s="11">
        <f>IF(ISERROR(VLOOKUP(CONCATENATE(INDIRECT(ADDRESS(2,COLUMN())),"O2",A41),DATA!D2:L872,6,FALSE)),0,VLOOKUP(CONCATENATE(INDIRECT(ADDRESS(2,COLUMN())),"O2",A41),DATA!D2:L872,6,FALSE))</f>
        <v>9</v>
      </c>
      <c r="AJ41" s="11">
        <f>IF(ISERROR(VLOOKUP(CONCATENATE(INDIRECT(ADDRESS(2,COLUMN()-1)),"O2",A41),DATA!D2:L872,7,FALSE)),0,VLOOKUP(CONCATENATE(INDIRECT(ADDRESS(2,COLUMN()-1)),"O2",A41),DATA!D2:L872,7,FALSE))</f>
        <v>0</v>
      </c>
      <c r="AK41" s="11">
        <f>IF(ISERROR(VLOOKUP(CONCATENATE(INDIRECT(ADDRESS(2,COLUMN()-2)),"O2",A41),DATA!D2:L872,8,FALSE)),0,VLOOKUP(CONCATENATE(INDIRECT(ADDRESS(2,COLUMN()-2)),"O2",A41),DATA!D2:L872,8,FALSE))</f>
        <v>0</v>
      </c>
      <c r="AL41" s="11">
        <f>IF(ISERROR(VLOOKUP(CONCATENATE(INDIRECT(ADDRESS(2,COLUMN())),"O2",A41),DATA!D2:L872,6,FALSE)),0,VLOOKUP(CONCATENATE(INDIRECT(ADDRESS(2,COLUMN())),"O2",A41),DATA!D2:L872,6,FALSE))</f>
        <v>195</v>
      </c>
      <c r="AM41" s="11">
        <f>IF(ISERROR(VLOOKUP(CONCATENATE(INDIRECT(ADDRESS(2,COLUMN()-1)),"O2",A41),DATA!D2:L872,7,FALSE)),0,VLOOKUP(CONCATENATE(INDIRECT(ADDRESS(2,COLUMN()-1)),"O2",A41),DATA!D2:L872,7,FALSE))</f>
        <v>0</v>
      </c>
      <c r="AN41" s="11">
        <f>IF(ISERROR(VLOOKUP(CONCATENATE(INDIRECT(ADDRESS(2,COLUMN()-2)),"O2",A41),DATA!D2:L872,8,FALSE)),0,VLOOKUP(CONCATENATE(INDIRECT(ADDRESS(2,COLUMN()-2)),"O2",A41),DATA!D2:L872,8,FALSE))</f>
        <v>0</v>
      </c>
      <c r="AO41" s="11">
        <f>IF(ISERROR(VLOOKUP(CONCATENATE(INDIRECT(ADDRESS(2,COLUMN())),"O2",A41),DATA!D2:L872,6,FALSE)),0,VLOOKUP(CONCATENATE(INDIRECT(ADDRESS(2,COLUMN())),"O2",A41),DATA!D2:L872,6,FALSE))</f>
        <v>68</v>
      </c>
      <c r="AP41" s="11">
        <f>IF(ISERROR(VLOOKUP(CONCATENATE(INDIRECT(ADDRESS(2,COLUMN()-1)),"O2",A41),DATA!D2:L872,7,FALSE)),0,VLOOKUP(CONCATENATE(INDIRECT(ADDRESS(2,COLUMN()-1)),"O2",A41),DATA!D2:L872,7,FALSE))</f>
        <v>0</v>
      </c>
      <c r="AQ41" s="11">
        <f>IF(ISERROR(VLOOKUP(CONCATENATE(INDIRECT(ADDRESS(2,COLUMN()-2)),"O2",A41),DATA!D2:L872,8,FALSE)),0,VLOOKUP(CONCATENATE(INDIRECT(ADDRESS(2,COLUMN()-2)),"O2",A41),DATA!D2:L872,8,FALSE))</f>
        <v>0</v>
      </c>
      <c r="AR41" s="11">
        <f>IF(ISERROR(VLOOKUP(CONCATENATE(INDIRECT(ADDRESS(2,COLUMN())),"O2",A41),DATA!D2:L872,6,FALSE)),0,VLOOKUP(CONCATENATE(INDIRECT(ADDRESS(2,COLUMN())),"O2",A41),DATA!D2:L872,6,FALSE))</f>
        <v>0</v>
      </c>
      <c r="AS41" s="11">
        <f>IF(ISERROR(VLOOKUP(CONCATENATE(INDIRECT(ADDRESS(2,COLUMN()-1)),"O2",A41),DATA!D2:L872,7,FALSE)),0,VLOOKUP(CONCATENATE(INDIRECT(ADDRESS(2,COLUMN()-1)),"O2",A41),DATA!D2:L872,7,FALSE))</f>
        <v>0</v>
      </c>
      <c r="AT41" s="11">
        <f>IF(ISERROR(VLOOKUP(CONCATENATE(INDIRECT(ADDRESS(2,COLUMN()-2)),"O2",A41),DATA!D2:L872,8,FALSE)),0,VLOOKUP(CONCATENATE(INDIRECT(ADDRESS(2,COLUMN()-2)),"O2",A41),DATA!D2:L872,8,FALSE))</f>
        <v>0</v>
      </c>
      <c r="AU41" s="11">
        <f>IF(ISERROR(VLOOKUP(CONCATENATE(INDIRECT(ADDRESS(2,COLUMN())),"O2",A41),DATA!D2:L872,6,FALSE)),0,VLOOKUP(CONCATENATE(INDIRECT(ADDRESS(2,COLUMN())),"O2",A41),DATA!D2:L872,6,FALSE))</f>
        <v>0</v>
      </c>
      <c r="AV41" s="11">
        <f>IF(ISERROR(VLOOKUP(CONCATENATE(INDIRECT(ADDRESS(2,COLUMN()-1)),"O2",A41),DATA!D2:L872,7,FALSE)),0,VLOOKUP(CONCATENATE(INDIRECT(ADDRESS(2,COLUMN()-1)),"O2",A41),DATA!D2:L872,7,FALSE))</f>
        <v>0</v>
      </c>
      <c r="AW41" s="11">
        <f>IF(ISERROR(VLOOKUP(CONCATENATE(INDIRECT(ADDRESS(2,COLUMN()-2)),"O2",A41),DATA!D2:L872,8,FALSE)),0,VLOOKUP(CONCATENATE(INDIRECT(ADDRESS(2,COLUMN()-2)),"O2",A41),DATA!D2:L872,8,FALSE))</f>
        <v>0</v>
      </c>
      <c r="AX41" s="11">
        <f>IF(ISERROR(VLOOKUP(CONCATENATE(INDIRECT(ADDRESS(2,COLUMN())),"O2",A41),DATA!D2:L872,6,FALSE)),0,VLOOKUP(CONCATENATE(INDIRECT(ADDRESS(2,COLUMN())),"O2",A41),DATA!D2:L872,6,FALSE))</f>
        <v>0</v>
      </c>
      <c r="AY41" s="11">
        <f>IF(ISERROR(VLOOKUP(CONCATENATE(INDIRECT(ADDRESS(2,COLUMN()-1)),"O2",A41),DATA!D2:L872,7,FALSE)),0,VLOOKUP(CONCATENATE(INDIRECT(ADDRESS(2,COLUMN()-1)),"O2",A41),DATA!D2:L872,7,FALSE))</f>
        <v>0</v>
      </c>
      <c r="AZ41" s="11">
        <f>IF(ISERROR(VLOOKUP(CONCATENATE(INDIRECT(ADDRESS(2,COLUMN()-2)),"O2",A41),DATA!D2:L872,8,FALSE)),0,VLOOKUP(CONCATENATE(INDIRECT(ADDRESS(2,COLUMN()-2)),"O2",A41),DATA!D2:L872,8,FALSE))</f>
        <v>0</v>
      </c>
      <c r="BA41" s="11">
        <f>IF(ISERROR(VLOOKUP(CONCATENATE(INDIRECT(ADDRESS(2,COLUMN())),"O2",A41),DATA!D2:L872,6,FALSE)),0,VLOOKUP(CONCATENATE(INDIRECT(ADDRESS(2,COLUMN())),"O2",A41),DATA!D2:L872,6,FALSE))</f>
        <v>46</v>
      </c>
      <c r="BB41" s="11">
        <f>IF(ISERROR(VLOOKUP(CONCATENATE(INDIRECT(ADDRESS(2,COLUMN()-1)),"O2",A41),DATA!D2:L872,7,FALSE)),0,VLOOKUP(CONCATENATE(INDIRECT(ADDRESS(2,COLUMN()-1)),"O2",A41),DATA!D2:L872,7,FALSE))</f>
        <v>0</v>
      </c>
      <c r="BC41" s="11">
        <f>IF(ISERROR(VLOOKUP(CONCATENATE(INDIRECT(ADDRESS(2,COLUMN()-2)),"O2",A41),DATA!D2:L872,8,FALSE)),0,VLOOKUP(CONCATENATE(INDIRECT(ADDRESS(2,COLUMN()-2)),"O2",A41),DATA!D2:L872,8,FALSE))</f>
        <v>0</v>
      </c>
      <c r="BD41" s="11">
        <f>IF(ISERROR(VLOOKUP(CONCATENATE(INDIRECT(ADDRESS(2,COLUMN())),"O2",A41),DATA!D2:L872,6,FALSE)),0,VLOOKUP(CONCATENATE(INDIRECT(ADDRESS(2,COLUMN())),"O2",A41),DATA!D2:L872,6,FALSE))</f>
        <v>23</v>
      </c>
      <c r="BE41" s="11">
        <f>IF(ISERROR(VLOOKUP(CONCATENATE(INDIRECT(ADDRESS(2,COLUMN()-1)),"O2",A41),DATA!D2:L872,7,FALSE)),0,VLOOKUP(CONCATENATE(INDIRECT(ADDRESS(2,COLUMN()-1)),"O2",A41),DATA!D2:L872,7,FALSE))</f>
        <v>0</v>
      </c>
      <c r="BF41" s="11">
        <f>IF(ISERROR(VLOOKUP(CONCATENATE(INDIRECT(ADDRESS(2,COLUMN()-2)),"O2",A41),DATA!D2:L872,8,FALSE)),0,VLOOKUP(CONCATENATE(INDIRECT(ADDRESS(2,COLUMN()-2)),"O2",A41),DATA!D2:L872,8,FALSE))</f>
        <v>0</v>
      </c>
      <c r="BG41" s="11">
        <f>IF(ISERROR(VLOOKUP(CONCATENATE(INDIRECT(ADDRESS(2,COLUMN())),"O2",A41),DATA!D2:L872,6,FALSE)),0,VLOOKUP(CONCATENATE(INDIRECT(ADDRESS(2,COLUMN())),"O2",A41),DATA!D2:L872,6,FALSE))</f>
        <v>395</v>
      </c>
      <c r="BH41" s="11">
        <f>IF(ISERROR(VLOOKUP(CONCATENATE(INDIRECT(ADDRESS(2,COLUMN()-1)),"O2",A41),DATA!D2:L872,7,FALSE)),0,VLOOKUP(CONCATENATE(INDIRECT(ADDRESS(2,COLUMN()-1)),"O2",A41),DATA!D2:L872,7,FALSE))</f>
        <v>0</v>
      </c>
      <c r="BI41" s="11">
        <f>IF(ISERROR(VLOOKUP(CONCATENATE(INDIRECT(ADDRESS(2,COLUMN()-2)),"O2",A41),DATA!D2:L872,8,FALSE)),0,VLOOKUP(CONCATENATE(INDIRECT(ADDRESS(2,COLUMN()-2)),"O2",A41),DATA!D2:L872,8,FALSE))</f>
        <v>0</v>
      </c>
      <c r="BJ41" s="11">
        <f>IF(ISERROR(VLOOKUP(CONCATENATE(INDIRECT(ADDRESS(2,COLUMN())),"O2",A41),DATA!D2:L872,6,FALSE)),0,VLOOKUP(CONCATENATE(INDIRECT(ADDRESS(2,COLUMN())),"O2",A41),DATA!D2:L872,6,FALSE))</f>
        <v>0</v>
      </c>
      <c r="BK41" s="11">
        <f>IF(ISERROR(VLOOKUP(CONCATENATE(INDIRECT(ADDRESS(2,COLUMN()-1)),"O2",A41),DATA!D2:L872,7,FALSE)),0,VLOOKUP(CONCATENATE(INDIRECT(ADDRESS(2,COLUMN()-1)),"O2",A41),DATA!D2:L872,7,FALSE))</f>
        <v>0</v>
      </c>
      <c r="BL41" s="11">
        <f>IF(ISERROR(VLOOKUP(CONCATENATE(INDIRECT(ADDRESS(2,COLUMN()-2)),"O2",A41),DATA!D2:L872,8,FALSE)),0,VLOOKUP(CONCATENATE(INDIRECT(ADDRESS(2,COLUMN()-2)),"O2",A41),DATA!D2:L872,8,FALSE))</f>
        <v>0</v>
      </c>
      <c r="BM41" s="11">
        <f>IF(ISERROR(VLOOKUP(CONCATENATE(INDIRECT(ADDRESS(2,COLUMN())),"O2",A41),DATA!D2:L872,6,FALSE)),0,VLOOKUP(CONCATENATE(INDIRECT(ADDRESS(2,COLUMN())),"O2",A41),DATA!D2:L872,6,FALSE))</f>
        <v>0</v>
      </c>
      <c r="BN41" s="11">
        <f>IF(ISERROR(VLOOKUP(CONCATENATE(INDIRECT(ADDRESS(2,COLUMN()-1)),"O2",A41),DATA!D2:L872,7,FALSE)),0,VLOOKUP(CONCATENATE(INDIRECT(ADDRESS(2,COLUMN()-1)),"O2",A41),DATA!D2:L872,7,FALSE))</f>
        <v>0</v>
      </c>
      <c r="BO41" s="11">
        <f>IF(ISERROR(VLOOKUP(CONCATENATE(INDIRECT(ADDRESS(2,COLUMN()-2)),"O2",A41),DATA!D2:L872,8,FALSE)),0,VLOOKUP(CONCATENATE(INDIRECT(ADDRESS(2,COLUMN()-2)),"O2",A41),DATA!D2:L872,8,FALSE))</f>
        <v>0</v>
      </c>
      <c r="BP41" s="11">
        <f>IF(ISERROR(VLOOKUP(CONCATENATE(INDIRECT(ADDRESS(2,COLUMN())),"O2",A41),DATA!D2:L872,6,FALSE)),0,VLOOKUP(CONCATENATE(INDIRECT(ADDRESS(2,COLUMN())),"O2",A41),DATA!D2:L872,6,FALSE))</f>
        <v>0</v>
      </c>
      <c r="BQ41" s="11">
        <f>IF(ISERROR(VLOOKUP(CONCATENATE(INDIRECT(ADDRESS(2,COLUMN()-1)),"O2",A41),DATA!D2:L872,7,FALSE)),0,VLOOKUP(CONCATENATE(INDIRECT(ADDRESS(2,COLUMN()-1)),"O2",A41),DATA!D2:L872,7,FALSE))</f>
        <v>0</v>
      </c>
      <c r="BR41" s="11">
        <f>IF(ISERROR(VLOOKUP(CONCATENATE(INDIRECT(ADDRESS(2,COLUMN()-2)),"O2",A41),DATA!D2:L872,8,FALSE)),0,VLOOKUP(CONCATENATE(INDIRECT(ADDRESS(2,COLUMN()-2)),"O2",A41),DATA!D2:L872,8,FALSE))</f>
        <v>0</v>
      </c>
      <c r="BS41" s="11">
        <f>IF(ISERROR(VLOOKUP(CONCATENATE(INDIRECT(ADDRESS(2,COLUMN())),"O2",A41),DATA!D2:L872,6,FALSE)),0,VLOOKUP(CONCATENATE(INDIRECT(ADDRESS(2,COLUMN())),"O2",A41),DATA!D2:L872,6,FALSE))</f>
        <v>0</v>
      </c>
      <c r="BT41" s="11">
        <f>IF(ISERROR(VLOOKUP(CONCATENATE(INDIRECT(ADDRESS(2,COLUMN()-1)),"O2",A41),DATA!D2:L872,7,FALSE)),0,VLOOKUP(CONCATENATE(INDIRECT(ADDRESS(2,COLUMN()-1)),"O2",A41),DATA!D2:L872,7,FALSE))</f>
        <v>0</v>
      </c>
      <c r="BU41" s="11">
        <f>IF(ISERROR(VLOOKUP(CONCATENATE(INDIRECT(ADDRESS(2,COLUMN()-2)),"O2",A41),DATA!D2:L872,8,FALSE)),0,VLOOKUP(CONCATENATE(INDIRECT(ADDRESS(2,COLUMN()-2)),"O2",A41),DATA!D2:L872,8,FALSE))</f>
        <v>0</v>
      </c>
      <c r="BV41" s="11">
        <f>IF(ISERROR(VLOOKUP(CONCATENATE(INDIRECT(ADDRESS(2,COLUMN())),"O2",A41),DATA!D2:L872,6,FALSE)),0,VLOOKUP(CONCATENATE(INDIRECT(ADDRESS(2,COLUMN())),"O2",A41),DATA!D2:L872,6,FALSE))</f>
        <v>0</v>
      </c>
      <c r="BW41" s="11">
        <f>IF(ISERROR(VLOOKUP(CONCATENATE(INDIRECT(ADDRESS(2,COLUMN()-1)),"O2",A41),DATA!D2:L872,7,FALSE)),0,VLOOKUP(CONCATENATE(INDIRECT(ADDRESS(2,COLUMN()-1)),"O2",A41),DATA!D2:L872,7,FALSE))</f>
        <v>0</v>
      </c>
      <c r="BX41" s="11">
        <f>IF(ISERROR(VLOOKUP(CONCATENATE(INDIRECT(ADDRESS(2,COLUMN()-2)),"O2",A41),DATA!D2:L872,8,FALSE)),0,VLOOKUP(CONCATENATE(INDIRECT(ADDRESS(2,COLUMN()-2)),"O2",A41),DATA!D2:L872,8,FALSE))</f>
        <v>0</v>
      </c>
      <c r="BY41" s="11">
        <f>IF(ISERROR(VLOOKUP(CONCATENATE(INDIRECT(ADDRESS(2,COLUMN())),"O2",A41),DATA!D2:L872,6,FALSE)),0,VLOOKUP(CONCATENATE(INDIRECT(ADDRESS(2,COLUMN())),"O2",A41),DATA!D2:L872,6,FALSE))</f>
        <v>10</v>
      </c>
      <c r="BZ41" s="11">
        <f>IF(ISERROR(VLOOKUP(CONCATENATE(INDIRECT(ADDRESS(2,COLUMN()-1)),"O2",A41),DATA!D2:L872,7,FALSE)),0,VLOOKUP(CONCATENATE(INDIRECT(ADDRESS(2,COLUMN()-1)),"O2",A41),DATA!D2:L872,7,FALSE))</f>
        <v>0</v>
      </c>
      <c r="CA41" s="11">
        <f>IF(ISERROR(VLOOKUP(CONCATENATE(INDIRECT(ADDRESS(2,COLUMN()-2)),"O2",A41),DATA!D2:L872,8,FALSE)),0,VLOOKUP(CONCATENATE(INDIRECT(ADDRESS(2,COLUMN()-2)),"O2",A41),DATA!D2:L872,8,FALSE))</f>
        <v>0</v>
      </c>
      <c r="CB41" s="11">
        <f>IF(ISERROR(VLOOKUP(CONCATENATE(INDIRECT(ADDRESS(2,COLUMN())),"O2",A41),DATA!D2:L872,6,FALSE)),0,VLOOKUP(CONCATENATE(INDIRECT(ADDRESS(2,COLUMN())),"O2",A41),DATA!D2:L872,6,FALSE))</f>
        <v>0</v>
      </c>
      <c r="CC41" s="11">
        <f>IF(ISERROR(VLOOKUP(CONCATENATE(INDIRECT(ADDRESS(2,COLUMN()-1)),"O2",A41),DATA!D2:L872,7,FALSE)),0,VLOOKUP(CONCATENATE(INDIRECT(ADDRESS(2,COLUMN()-1)),"O2",A41),DATA!D2:L872,7,FALSE))</f>
        <v>0</v>
      </c>
      <c r="CD41" s="11">
        <f>IF(ISERROR(VLOOKUP(CONCATENATE(INDIRECT(ADDRESS(2,COLUMN()-2)),"O2",A41),DATA!D2:L872,8,FALSE)),0,VLOOKUP(CONCATENATE(INDIRECT(ADDRESS(2,COLUMN()-2)),"O2",A41),DATA!D2:L872,8,FALSE))</f>
        <v>0</v>
      </c>
      <c r="CE41" s="11">
        <f>IF(ISERROR(VLOOKUP(CONCATENATE(INDIRECT(ADDRESS(2,COLUMN())),"O2",A41),DATA!D2:L872,6,FALSE)),0,VLOOKUP(CONCATENATE(INDIRECT(ADDRESS(2,COLUMN())),"O2",A41),DATA!D2:L872,6,FALSE))</f>
        <v>0</v>
      </c>
      <c r="CF41" s="11">
        <f>IF(ISERROR(VLOOKUP(CONCATENATE(INDIRECT(ADDRESS(2,COLUMN()-1)),"O2",A41),DATA!D2:L872,7,FALSE)),0,VLOOKUP(CONCATENATE(INDIRECT(ADDRESS(2,COLUMN()-1)),"O2",A41),DATA!D2:L872,7,FALSE))</f>
        <v>0</v>
      </c>
      <c r="CG41" s="11">
        <f>IF(ISERROR(VLOOKUP(CONCATENATE(INDIRECT(ADDRESS(2,COLUMN()-2)),"O2",A41),DATA!D2:L872,8,FALSE)),0,VLOOKUP(CONCATENATE(INDIRECT(ADDRESS(2,COLUMN()-2)),"O2",A41),DATA!D2:L872,8,FALSE))</f>
        <v>0</v>
      </c>
      <c r="CH41" s="11">
        <f>IF(ISERROR(VLOOKUP(CONCATENATE(INDIRECT(ADDRESS(2,COLUMN())),"O2",A41),DATA!D2:L872,6,FALSE)),0,VLOOKUP(CONCATENATE(INDIRECT(ADDRESS(2,COLUMN())),"O2",A41),DATA!D2:L872,6,FALSE))</f>
        <v>0</v>
      </c>
      <c r="CI41" s="11">
        <f>IF(ISERROR(VLOOKUP(CONCATENATE(INDIRECT(ADDRESS(2,COLUMN()-1)),"O2",A41),DATA!D2:L872,7,FALSE)),0,VLOOKUP(CONCATENATE(INDIRECT(ADDRESS(2,COLUMN()-1)),"O2",A41),DATA!D2:L872,7,FALSE))</f>
        <v>0</v>
      </c>
      <c r="CJ41" s="11">
        <f>IF(ISERROR(VLOOKUP(CONCATENATE(INDIRECT(ADDRESS(2,COLUMN()-2)),"O2",A41),DATA!D2:L872,8,FALSE)),0,VLOOKUP(CONCATENATE(INDIRECT(ADDRESS(2,COLUMN()-2)),"O2",A41),DATA!D2:L872,8,FALSE))</f>
        <v>0</v>
      </c>
      <c r="CK41" s="11">
        <f>IF(ISERROR(VLOOKUP(CONCATENATE(INDIRECT(ADDRESS(2,COLUMN())),"O2",A41),DATA!D2:L872,6,FALSE)),0,VLOOKUP(CONCATENATE(INDIRECT(ADDRESS(2,COLUMN())),"O2",A41),DATA!D2:L872,6,FALSE))</f>
        <v>0</v>
      </c>
      <c r="CL41" s="11">
        <f>IF(ISERROR(VLOOKUP(CONCATENATE(INDIRECT(ADDRESS(2,COLUMN()-1)),"O2",A41),DATA!D2:L872,7,FALSE)),0,VLOOKUP(CONCATENATE(INDIRECT(ADDRESS(2,COLUMN()-1)),"O2",A41),DATA!D2:L872,7,FALSE))</f>
        <v>0</v>
      </c>
      <c r="CM41" s="11">
        <f>IF(ISERROR(VLOOKUP(CONCATENATE(INDIRECT(ADDRESS(2,COLUMN()-2)),"O2",A41),DATA!D2:L872,8,FALSE)),0,VLOOKUP(CONCATENATE(INDIRECT(ADDRESS(2,COLUMN()-2)),"O2",A41),DATA!D2:L872,8,FALSE))</f>
        <v>0</v>
      </c>
      <c r="CN41" s="11">
        <f>IF(ISERROR(VLOOKUP(CONCATENATE(INDIRECT(ADDRESS(2,COLUMN())),"O2",A41),DATA!D2:L872,6,FALSE)),0,VLOOKUP(CONCATENATE(INDIRECT(ADDRESS(2,COLUMN())),"O2",A41),DATA!D2:L872,6,FALSE))</f>
        <v>100</v>
      </c>
      <c r="CO41" s="11">
        <f>IF(ISERROR(VLOOKUP(CONCATENATE(INDIRECT(ADDRESS(2,COLUMN()-1)),"O2",A41),DATA!D2:L872,7,FALSE)),0,VLOOKUP(CONCATENATE(INDIRECT(ADDRESS(2,COLUMN()-1)),"O2",A41),DATA!D2:L872,7,FALSE))</f>
        <v>0</v>
      </c>
      <c r="CP41" s="11">
        <f>IF(ISERROR(VLOOKUP(CONCATENATE(INDIRECT(ADDRESS(2,COLUMN()-2)),"O2",A41),DATA!D2:L872,8,FALSE)),0,VLOOKUP(CONCATENATE(INDIRECT(ADDRESS(2,COLUMN()-2)),"O2",A41),DATA!D2:L872,8,FALSE))</f>
        <v>0</v>
      </c>
      <c r="CQ41" s="11">
        <f>IF(ISERROR(VLOOKUP(CONCATENATE(INDIRECT(ADDRESS(2,COLUMN())),"O2",A41),DATA!D2:L872,6,FALSE)),0,VLOOKUP(CONCATENATE(INDIRECT(ADDRESS(2,COLUMN())),"O2",A41),DATA!D2:L872,6,FALSE))</f>
        <v>1</v>
      </c>
      <c r="CR41" s="11">
        <f>IF(ISERROR(VLOOKUP(CONCATENATE(INDIRECT(ADDRESS(2,COLUMN()-1)),"O2",A41),DATA!D2:L872,7,FALSE)),0,VLOOKUP(CONCATENATE(INDIRECT(ADDRESS(2,COLUMN()-1)),"O2",A41),DATA!D2:L872,7,FALSE))</f>
        <v>0</v>
      </c>
      <c r="CS41" s="11">
        <f>IF(ISERROR(VLOOKUP(CONCATENATE(INDIRECT(ADDRESS(2,COLUMN()-2)),"O2",A41),DATA!D2:L872,8,FALSE)),0,VLOOKUP(CONCATENATE(INDIRECT(ADDRESS(2,COLUMN()-2)),"O2",A41),DATA!D2:L872,8,FALSE))</f>
        <v>0</v>
      </c>
      <c r="CT41" s="11">
        <f>IF(ISERROR(VLOOKUP(CONCATENATE(INDIRECT(ADDRESS(2,COLUMN())),"O2",A41),DATA!D2:L872,6,FALSE)),0,VLOOKUP(CONCATENATE(INDIRECT(ADDRESS(2,COLUMN())),"O2",A41),DATA!D2:L872,6,FALSE))</f>
        <v>0</v>
      </c>
      <c r="CU41" s="11">
        <f>IF(ISERROR(VLOOKUP(CONCATENATE(INDIRECT(ADDRESS(2,COLUMN()-1)),"O2",A41),DATA!D2:L872,7,FALSE)),0,VLOOKUP(CONCATENATE(INDIRECT(ADDRESS(2,COLUMN()-1)),"O2",A41),DATA!D2:L872,7,FALSE))</f>
        <v>0</v>
      </c>
      <c r="CV41" s="11">
        <f>IF(ISERROR(VLOOKUP(CONCATENATE(INDIRECT(ADDRESS(2,COLUMN()-2)),"O2",A41),DATA!D2:L872,8,FALSE)),0,VLOOKUP(CONCATENATE(INDIRECT(ADDRESS(2,COLUMN()-2)),"O2",A41),DATA!D2:L872,8,FALSE))</f>
        <v>0</v>
      </c>
      <c r="CW41" s="11">
        <f>IF(ISERROR(VLOOKUP(CONCATENATE(INDIRECT(ADDRESS(2,COLUMN())),"O2",A41),DATA!D2:L872,6,FALSE)),0,VLOOKUP(CONCATENATE(INDIRECT(ADDRESS(2,COLUMN())),"O2",A41),DATA!D2:L872,6,FALSE))</f>
        <v>0</v>
      </c>
      <c r="CX41" s="11">
        <f>IF(ISERROR(VLOOKUP(CONCATENATE(INDIRECT(ADDRESS(2,COLUMN()-1)),"O2",A41),DATA!D2:L872,7,FALSE)),0,VLOOKUP(CONCATENATE(INDIRECT(ADDRESS(2,COLUMN()-1)),"O2",A41),DATA!D2:L872,7,FALSE))</f>
        <v>0</v>
      </c>
      <c r="CY41" s="11">
        <f>IF(ISERROR(VLOOKUP(CONCATENATE(INDIRECT(ADDRESS(2,COLUMN()-2)),"O2",A41),DATA!D2:L872,8,FALSE)),0,VLOOKUP(CONCATENATE(INDIRECT(ADDRESS(2,COLUMN()-2)),"O2",A41),DATA!D2:L872,8,FALSE))</f>
        <v>0</v>
      </c>
      <c r="CZ41" s="11">
        <f>IF(ISERROR(VLOOKUP(CONCATENATE(INDIRECT(ADDRESS(2,COLUMN())),"O2",A41),DATA!D2:L872,6,FALSE)),0,VLOOKUP(CONCATENATE(INDIRECT(ADDRESS(2,COLUMN())),"O2",A41),DATA!D2:L872,6,FALSE))</f>
        <v>0</v>
      </c>
      <c r="DA41" s="11">
        <f>IF(ISERROR(VLOOKUP(CONCATENATE(INDIRECT(ADDRESS(2,COLUMN()-1)),"O2",A41),DATA!D2:L872,7,FALSE)),0,VLOOKUP(CONCATENATE(INDIRECT(ADDRESS(2,COLUMN()-1)),"O2",A41),DATA!D2:L872,7,FALSE))</f>
        <v>0</v>
      </c>
      <c r="DB41" s="11">
        <f>IF(ISERROR(VLOOKUP(CONCATENATE(INDIRECT(ADDRESS(2,COLUMN()-2)),"O2",A41),DATA!D2:L872,8,FALSE)),0,VLOOKUP(CONCATENATE(INDIRECT(ADDRESS(2,COLUMN()-2)),"O2",A41),DATA!D2:L872,8,FALSE))</f>
        <v>0</v>
      </c>
      <c r="DC41" s="11">
        <f>IF(ISERROR(VLOOKUP(CONCATENATE(INDIRECT(ADDRESS(2,COLUMN())),"O2",A41),DATA!D2:L872,6,FALSE)),0,VLOOKUP(CONCATENATE(INDIRECT(ADDRESS(2,COLUMN())),"O2",A41),DATA!D2:L872,6,FALSE))</f>
        <v>0</v>
      </c>
      <c r="DD41" s="11">
        <f>IF(ISERROR(VLOOKUP(CONCATENATE(INDIRECT(ADDRESS(2,COLUMN()-1)),"O2",A41),DATA!D2:L872,7,FALSE)),0,VLOOKUP(CONCATENATE(INDIRECT(ADDRESS(2,COLUMN()-1)),"O2",A41),DATA!D2:L872,7,FALSE))</f>
        <v>0</v>
      </c>
      <c r="DE41" s="11">
        <f>IF(ISERROR(VLOOKUP(CONCATENATE(INDIRECT(ADDRESS(2,COLUMN()-2)),"O2",A41),DATA!D2:L872,8,FALSE)),0,VLOOKUP(CONCATENATE(INDIRECT(ADDRESS(2,COLUMN()-2)),"O2",A41),DATA!D2:L872,8,FALSE))</f>
        <v>0</v>
      </c>
      <c r="DF41" s="11">
        <f>IF(ISERROR(VLOOKUP(CONCATENATE(INDIRECT(ADDRESS(2,COLUMN())),"O2",A41),DATA!D2:L872,6,FALSE)),0,VLOOKUP(CONCATENATE(INDIRECT(ADDRESS(2,COLUMN())),"O2",A41),DATA!D2:L872,6,FALSE))</f>
        <v>5</v>
      </c>
      <c r="DG41" s="11">
        <f>IF(ISERROR(VLOOKUP(CONCATENATE(INDIRECT(ADDRESS(2,COLUMN()-1)),"O2",A41),DATA!D2:L872,7,FALSE)),0,VLOOKUP(CONCATENATE(INDIRECT(ADDRESS(2,COLUMN()-1)),"O2",A41),DATA!D2:L872,7,FALSE))</f>
        <v>0</v>
      </c>
      <c r="DH41" s="11">
        <f>IF(ISERROR(VLOOKUP(CONCATENATE(INDIRECT(ADDRESS(2,COLUMN()-2)),"O2",A41),DATA!D2:L872,8,FALSE)),0,VLOOKUP(CONCATENATE(INDIRECT(ADDRESS(2,COLUMN()-2)),"O2",A41),DATA!D2:L872,8,FALSE))</f>
        <v>0</v>
      </c>
      <c r="DI41" s="11">
        <f>IF(ISERROR(VLOOKUP(CONCATENATE(INDIRECT(ADDRESS(2,COLUMN())),"O2",A41),DATA!D2:L872,6,FALSE)),0,VLOOKUP(CONCATENATE(INDIRECT(ADDRESS(2,COLUMN())),"O2",A41),DATA!D2:L872,6,FALSE))</f>
        <v>0</v>
      </c>
      <c r="DJ41" s="11">
        <f>IF(ISERROR(VLOOKUP(CONCATENATE(INDIRECT(ADDRESS(2,COLUMN()-1)),"O2",A41),DATA!D2:L872,7,FALSE)),0,VLOOKUP(CONCATENATE(INDIRECT(ADDRESS(2,COLUMN()-1)),"O2",A41),DATA!D2:L872,7,FALSE))</f>
        <v>0</v>
      </c>
      <c r="DK41" s="11">
        <f>IF(ISERROR(VLOOKUP(CONCATENATE(INDIRECT(ADDRESS(2,COLUMN()-2)),"O2",A41),DATA!D2:L872,8,FALSE)),0,VLOOKUP(CONCATENATE(INDIRECT(ADDRESS(2,COLUMN()-2)),"O2",A41),DATA!D2:L872,8,FALSE))</f>
        <v>0</v>
      </c>
      <c r="DL41" s="11">
        <f>IF(ISERROR(VLOOKUP(CONCATENATE(INDIRECT(ADDRESS(2,COLUMN())),"O2",A41),DATA!D2:L872,6,FALSE)),0,VLOOKUP(CONCATENATE(INDIRECT(ADDRESS(2,COLUMN())),"O2",A41),DATA!D2:L872,6,FALSE))</f>
        <v>0</v>
      </c>
      <c r="DM41" s="11">
        <f>IF(ISERROR(VLOOKUP(CONCATENATE(INDIRECT(ADDRESS(2,COLUMN()-1)),"O2",A41),DATA!D2:L872,7,FALSE)),0,VLOOKUP(CONCATENATE(INDIRECT(ADDRESS(2,COLUMN()-1)),"O2",A41),DATA!D2:L872,7,FALSE))</f>
        <v>0</v>
      </c>
      <c r="DN41" s="11">
        <f>IF(ISERROR(VLOOKUP(CONCATENATE(INDIRECT(ADDRESS(2,COLUMN()-2)),"O2",A41),DATA!D2:L872,8,FALSE)),0,VLOOKUP(CONCATENATE(INDIRECT(ADDRESS(2,COLUMN()-2)),"O2",A41),DATA!D2:L872,8,FALSE))</f>
        <v>0</v>
      </c>
      <c r="DO41" s="11">
        <f>IF(ISERROR(VLOOKUP(CONCATENATE(INDIRECT(ADDRESS(2,COLUMN())),"O2",A41),DATA!D2:L872,6,FALSE)),0,VLOOKUP(CONCATENATE(INDIRECT(ADDRESS(2,COLUMN())),"O2",A41),DATA!D2:L872,6,FALSE))</f>
        <v>0</v>
      </c>
      <c r="DP41" s="11">
        <f>IF(ISERROR(VLOOKUP(CONCATENATE(INDIRECT(ADDRESS(2,COLUMN()-1)),"O2",A41),DATA!D2:L872,7,FALSE)),0,VLOOKUP(CONCATENATE(INDIRECT(ADDRESS(2,COLUMN()-1)),"O2",A41),DATA!D2:L872,7,FALSE))</f>
        <v>0</v>
      </c>
      <c r="DQ41" s="11">
        <f>IF(ISERROR(VLOOKUP(CONCATENATE(INDIRECT(ADDRESS(2,COLUMN()-2)),"O2",A41),DATA!D2:L872,8,FALSE)),0,VLOOKUP(CONCATENATE(INDIRECT(ADDRESS(2,COLUMN()-2)),"O2",A41),DATA!D2:L872,8,FALSE))</f>
        <v>0</v>
      </c>
      <c r="DR41" s="11">
        <f>IF(ISERROR(VLOOKUP(CONCATENATE(INDIRECT(ADDRESS(2,COLUMN())),"O2",A41),DATA!D2:L872,6,FALSE)),0,VLOOKUP(CONCATENATE(INDIRECT(ADDRESS(2,COLUMN())),"O2",A41),DATA!D2:L872,6,FALSE))</f>
        <v>0</v>
      </c>
      <c r="DS41" s="11">
        <f>IF(ISERROR(VLOOKUP(CONCATENATE(INDIRECT(ADDRESS(2,COLUMN()-1)),"O2",A41),DATA!D2:L872,7,FALSE)),0,VLOOKUP(CONCATENATE(INDIRECT(ADDRESS(2,COLUMN()-1)),"O2",A41),DATA!D2:L872,7,FALSE))</f>
        <v>0</v>
      </c>
      <c r="DT41" s="11">
        <f>IF(ISERROR(VLOOKUP(CONCATENATE(INDIRECT(ADDRESS(2,COLUMN()-2)),"O2",A41),DATA!D2:L872,8,FALSE)),0,VLOOKUP(CONCATENATE(INDIRECT(ADDRESS(2,COLUMN()-2)),"O2",A41),DATA!D2:L872,8,FALSE))</f>
        <v>0</v>
      </c>
      <c r="DU41" s="11">
        <f>IF(ISERROR(VLOOKUP(CONCATENATE(INDIRECT(ADDRESS(2,COLUMN())),"O2",A41),DATA!D2:L872,6,FALSE)),0,VLOOKUP(CONCATENATE(INDIRECT(ADDRESS(2,COLUMN())),"O2",A41),DATA!D2:L872,6,FALSE))</f>
        <v>0</v>
      </c>
      <c r="DV41" s="11">
        <f>IF(ISERROR(VLOOKUP(CONCATENATE(INDIRECT(ADDRESS(2,COLUMN()-1)),"O2",A41),DATA!D2:L872,7,FALSE)),0,VLOOKUP(CONCATENATE(INDIRECT(ADDRESS(2,COLUMN()-1)),"O2",A41),DATA!D2:L872,7,FALSE))</f>
        <v>0</v>
      </c>
      <c r="DW41" s="11">
        <f>IF(ISERROR(VLOOKUP(CONCATENATE(INDIRECT(ADDRESS(2,COLUMN()-2)),"O2",A41),DATA!D2:L872,8,FALSE)),0,VLOOKUP(CONCATENATE(INDIRECT(ADDRESS(2,COLUMN()-2)),"O2",A41),DATA!D2:L872,8,FALSE))</f>
        <v>0</v>
      </c>
      <c r="DX41" s="62">
        <f>SUM(B41:INDIRECT(ADDRESS(41,127)))</f>
        <v>2923</v>
      </c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  <c r="IW41" s="24"/>
      <c r="IX41" s="24"/>
      <c r="IY41" s="24"/>
      <c r="IZ41" s="24"/>
      <c r="JA41" s="24"/>
      <c r="JB41" s="24"/>
      <c r="JC41" s="24"/>
      <c r="JD41" s="24"/>
      <c r="JE41" s="24"/>
      <c r="JF41" s="24"/>
      <c r="JG41" s="24"/>
      <c r="JH41" s="24"/>
      <c r="JI41" s="24"/>
      <c r="JJ41" s="24"/>
      <c r="JK41" s="24"/>
      <c r="JL41" s="24"/>
      <c r="JM41" s="24"/>
      <c r="JN41" s="24"/>
      <c r="JO41" s="24"/>
      <c r="JP41" s="24"/>
      <c r="JQ41" s="24"/>
      <c r="JR41" s="24"/>
      <c r="JS41" s="24"/>
      <c r="JT41" s="24"/>
      <c r="JU41" s="24"/>
      <c r="JV41" s="24"/>
      <c r="JW41" s="24"/>
      <c r="JX41" s="24"/>
      <c r="JY41" s="24"/>
      <c r="JZ41" s="24"/>
      <c r="KA41" s="24"/>
      <c r="KB41" s="24"/>
      <c r="KC41" s="24"/>
      <c r="KD41" s="24"/>
      <c r="KE41" s="24"/>
      <c r="KF41" s="24"/>
      <c r="KG41" s="24"/>
      <c r="KH41" s="24"/>
      <c r="KI41" s="24"/>
      <c r="KJ41" s="24"/>
      <c r="KK41" s="24"/>
      <c r="KL41" s="24"/>
      <c r="KM41" s="24"/>
      <c r="KN41" s="24"/>
      <c r="KO41" s="24"/>
      <c r="KP41" s="24"/>
      <c r="KQ41" s="24"/>
      <c r="KR41" s="24"/>
      <c r="KS41" s="24"/>
      <c r="KT41" s="24"/>
      <c r="KU41" s="24"/>
      <c r="KV41" s="24"/>
      <c r="KW41" s="24"/>
      <c r="KX41" s="24"/>
      <c r="KY41" s="24"/>
      <c r="KZ41" s="24"/>
    </row>
    <row r="42" ht="15.75">
      <c r="A42" s="95" t="s">
        <v>87</v>
      </c>
      <c r="B42" s="11">
        <f>IF(ISERROR(VLOOKUP(CONCATENATE(INDIRECT(ADDRESS(2,COLUMN())),"O2",A42),DATA!D2:L872,6,FALSE)),0,VLOOKUP(CONCATENATE(INDIRECT(ADDRESS(2,COLUMN())),"O2",A42),DATA!D2:L872,6,FALSE))</f>
        <v>74</v>
      </c>
      <c r="C42" s="11">
        <f>IF(ISERROR(VLOOKUP(CONCATENATE(INDIRECT(ADDRESS(2,COLUMN()-1)),"O2",A42),DATA!D2:L872,7,FALSE)),0,VLOOKUP(CONCATENATE(INDIRECT(ADDRESS(2,COLUMN()-1)),"O2",A42),DATA!D2:L872,7,FALSE))</f>
        <v>0</v>
      </c>
      <c r="D42" s="11">
        <f>IF(ISERROR(VLOOKUP(CONCATENATE(INDIRECT(ADDRESS(2,COLUMN()-2)),"O2",A42),DATA!D2:L872,8,FALSE)),0,VLOOKUP(CONCATENATE(INDIRECT(ADDRESS(2,COLUMN()-2)),"O2",A42),DATA!D2:L872,8,FALSE))</f>
        <v>0</v>
      </c>
      <c r="E42" s="11">
        <f>IF(ISERROR(VLOOKUP(CONCATENATE(INDIRECT(ADDRESS(2,COLUMN())),"O2",A42),DATA!D2:L872,6,FALSE)),0,VLOOKUP(CONCATENATE(INDIRECT(ADDRESS(2,COLUMN())),"O2",A42),DATA!D2:L872,6,FALSE))</f>
        <v>12</v>
      </c>
      <c r="F42" s="11">
        <f>IF(ISERROR(VLOOKUP(CONCATENATE(INDIRECT(ADDRESS(2,COLUMN()-1)),"O2",A42),DATA!D2:L872,7,FALSE)),0,VLOOKUP(CONCATENATE(INDIRECT(ADDRESS(2,COLUMN()-1)),"O2",A42),DATA!D2:L872,7,FALSE))</f>
        <v>0</v>
      </c>
      <c r="G42" s="11">
        <f>IF(ISERROR(VLOOKUP(CONCATENATE(INDIRECT(ADDRESS(2,COLUMN()-2)),"O2",A42),DATA!D2:L872,8,FALSE)),0,VLOOKUP(CONCATENATE(INDIRECT(ADDRESS(2,COLUMN()-2)),"O2",A42),DATA!D2:L872,8,FALSE))</f>
        <v>0</v>
      </c>
      <c r="H42" s="11">
        <f>IF(ISERROR(VLOOKUP(CONCATENATE(INDIRECT(ADDRESS(2,COLUMN())),"O2",A42),DATA!D2:L872,6,FALSE)),0,VLOOKUP(CONCATENATE(INDIRECT(ADDRESS(2,COLUMN())),"O2",A42),DATA!D2:L872,6,FALSE))</f>
        <v>1</v>
      </c>
      <c r="I42" s="11">
        <f>IF(ISERROR(VLOOKUP(CONCATENATE(INDIRECT(ADDRESS(2,COLUMN()-1)),"O2",A42),DATA!D2:L872,7,FALSE)),0,VLOOKUP(CONCATENATE(INDIRECT(ADDRESS(2,COLUMN()-1)),"O2",A42),DATA!D2:L872,7,FALSE))</f>
        <v>0</v>
      </c>
      <c r="J42" s="11">
        <f>IF(ISERROR(VLOOKUP(CONCATENATE(INDIRECT(ADDRESS(2,COLUMN()-2)),"O2",A42),DATA!D2:L872,8,FALSE)),0,VLOOKUP(CONCATENATE(INDIRECT(ADDRESS(2,COLUMN()-2)),"O2",A42),DATA!D2:L872,8,FALSE))</f>
        <v>0</v>
      </c>
      <c r="K42" s="11">
        <f>IF(ISERROR(VLOOKUP(CONCATENATE(INDIRECT(ADDRESS(2,COLUMN())),"O2",A42),DATA!D2:L872,6,FALSE)),0,VLOOKUP(CONCATENATE(INDIRECT(ADDRESS(2,COLUMN())),"O2",A42),DATA!D2:L872,6,FALSE))</f>
        <v>6</v>
      </c>
      <c r="L42" s="11">
        <f>IF(ISERROR(VLOOKUP(CONCATENATE(INDIRECT(ADDRESS(2,COLUMN()-1)),"O2",A42),DATA!D2:L872,7,FALSE)),0,VLOOKUP(CONCATENATE(INDIRECT(ADDRESS(2,COLUMN()-1)),"O2",A42),DATA!D2:L872,7,FALSE))</f>
        <v>0</v>
      </c>
      <c r="M42" s="11">
        <f>IF(ISERROR(VLOOKUP(CONCATENATE(INDIRECT(ADDRESS(2,COLUMN()-2)),"O2",A42),DATA!D2:L872,8,FALSE)),0,VLOOKUP(CONCATENATE(INDIRECT(ADDRESS(2,COLUMN()-2)),"O2",A42),DATA!D2:L872,8,FALSE))</f>
        <v>0</v>
      </c>
      <c r="N42" s="11">
        <f>IF(ISERROR(VLOOKUP(CONCATENATE(INDIRECT(ADDRESS(2,COLUMN())),"O2",A42),DATA!D2:L872,6,FALSE)),0,VLOOKUP(CONCATENATE(INDIRECT(ADDRESS(2,COLUMN())),"O2",A42),DATA!D2:L872,6,FALSE))</f>
        <v>16</v>
      </c>
      <c r="O42" s="11">
        <f>IF(ISERROR(VLOOKUP(CONCATENATE(INDIRECT(ADDRESS(2,COLUMN()-1)),"O2",A42),DATA!D2:L872,7,FALSE)),0,VLOOKUP(CONCATENATE(INDIRECT(ADDRESS(2,COLUMN()-1)),"O2",A42),DATA!D2:L872,7,FALSE))</f>
        <v>0</v>
      </c>
      <c r="P42" s="11">
        <f>IF(ISERROR(VLOOKUP(CONCATENATE(INDIRECT(ADDRESS(2,COLUMN()-2)),"O2",A42),DATA!D2:L872,8,FALSE)),0,VLOOKUP(CONCATENATE(INDIRECT(ADDRESS(2,COLUMN()-2)),"O2",A42),DATA!D2:L872,8,FALSE))</f>
        <v>0</v>
      </c>
      <c r="Q42" s="11">
        <f>IF(ISERROR(VLOOKUP(CONCATENATE(INDIRECT(ADDRESS(2,COLUMN())),"O2",A42),DATA!D2:L872,6,FALSE)),0,VLOOKUP(CONCATENATE(INDIRECT(ADDRESS(2,COLUMN())),"O2",A42),DATA!D2:L872,6,FALSE))</f>
        <v>10</v>
      </c>
      <c r="R42" s="11">
        <f>IF(ISERROR(VLOOKUP(CONCATENATE(INDIRECT(ADDRESS(2,COLUMN()-1)),"O2",A42),DATA!D2:L872,7,FALSE)),0,VLOOKUP(CONCATENATE(INDIRECT(ADDRESS(2,COLUMN()-1)),"O2",A42),DATA!D2:L872,7,FALSE))</f>
        <v>0</v>
      </c>
      <c r="S42" s="11">
        <f>IF(ISERROR(VLOOKUP(CONCATENATE(INDIRECT(ADDRESS(2,COLUMN()-2)),"O2",A42),DATA!D2:L872,8,FALSE)),0,VLOOKUP(CONCATENATE(INDIRECT(ADDRESS(2,COLUMN()-2)),"O2",A42),DATA!D2:L872,8,FALSE))</f>
        <v>0</v>
      </c>
      <c r="T42" s="11">
        <f>IF(ISERROR(VLOOKUP(CONCATENATE(INDIRECT(ADDRESS(2,COLUMN())),"O2",A42),DATA!D2:L872,6,FALSE)),0,VLOOKUP(CONCATENATE(INDIRECT(ADDRESS(2,COLUMN())),"O2",A42),DATA!D2:L872,6,FALSE))</f>
        <v>1</v>
      </c>
      <c r="U42" s="11">
        <f>IF(ISERROR(VLOOKUP(CONCATENATE(INDIRECT(ADDRESS(2,COLUMN()-1)),"O2",A42),DATA!D2:L872,7,FALSE)),0,VLOOKUP(CONCATENATE(INDIRECT(ADDRESS(2,COLUMN()-1)),"O2",A42),DATA!D2:L872,7,FALSE))</f>
        <v>0</v>
      </c>
      <c r="V42" s="11">
        <f>IF(ISERROR(VLOOKUP(CONCATENATE(INDIRECT(ADDRESS(2,COLUMN()-2)),"O2",A42),DATA!D2:L872,8,FALSE)),0,VLOOKUP(CONCATENATE(INDIRECT(ADDRESS(2,COLUMN()-2)),"O2",A42),DATA!D2:L872,8,FALSE))</f>
        <v>0</v>
      </c>
      <c r="W42" s="11">
        <f>IF(ISERROR(VLOOKUP(CONCATENATE(INDIRECT(ADDRESS(2,COLUMN())),"O2",A42),DATA!D2:L872,6,FALSE)),0,VLOOKUP(CONCATENATE(INDIRECT(ADDRESS(2,COLUMN())),"O2",A42),DATA!D2:L872,6,FALSE))</f>
        <v>2</v>
      </c>
      <c r="X42" s="11">
        <f>IF(ISERROR(VLOOKUP(CONCATENATE(INDIRECT(ADDRESS(2,COLUMN()-1)),"O2",A42),DATA!D2:L872,7,FALSE)),0,VLOOKUP(CONCATENATE(INDIRECT(ADDRESS(2,COLUMN()-1)),"O2",A42),DATA!D2:L872,7,FALSE))</f>
        <v>0</v>
      </c>
      <c r="Y42" s="11">
        <f>IF(ISERROR(VLOOKUP(CONCATENATE(INDIRECT(ADDRESS(2,COLUMN()-2)),"O2",A42),DATA!D2:L872,8,FALSE)),0,VLOOKUP(CONCATENATE(INDIRECT(ADDRESS(2,COLUMN()-2)),"O2",A42),DATA!D2:L872,8,FALSE))</f>
        <v>0</v>
      </c>
      <c r="Z42" s="11">
        <f>IF(ISERROR(VLOOKUP(CONCATENATE(INDIRECT(ADDRESS(2,COLUMN())),"O2",A42),DATA!D2:L872,6,FALSE)),0,VLOOKUP(CONCATENATE(INDIRECT(ADDRESS(2,COLUMN())),"O2",A42),DATA!D2:L872,6,FALSE))</f>
        <v>4</v>
      </c>
      <c r="AA42" s="11">
        <f>IF(ISERROR(VLOOKUP(CONCATENATE(INDIRECT(ADDRESS(2,COLUMN()-1)),"O2",A42),DATA!D2:L872,7,FALSE)),0,VLOOKUP(CONCATENATE(INDIRECT(ADDRESS(2,COLUMN()-1)),"O2",A42),DATA!D2:L872,7,FALSE))</f>
        <v>0</v>
      </c>
      <c r="AB42" s="11">
        <f>IF(ISERROR(VLOOKUP(CONCATENATE(INDIRECT(ADDRESS(2,COLUMN()-2)),"O2",A42),DATA!D2:L872,8,FALSE)),0,VLOOKUP(CONCATENATE(INDIRECT(ADDRESS(2,COLUMN()-2)),"O2",A42),DATA!D2:L872,8,FALSE))</f>
        <v>0</v>
      </c>
      <c r="AC42" s="11">
        <f>IF(ISERROR(VLOOKUP(CONCATENATE(INDIRECT(ADDRESS(2,COLUMN())),"O2",A42),DATA!D2:L872,6,FALSE)),0,VLOOKUP(CONCATENATE(INDIRECT(ADDRESS(2,COLUMN())),"O2",A42),DATA!D2:L872,6,FALSE))</f>
        <v>0</v>
      </c>
      <c r="AD42" s="11">
        <f>IF(ISERROR(VLOOKUP(CONCATENATE(INDIRECT(ADDRESS(2,COLUMN()-1)),"O2",A42),DATA!D2:L872,7,FALSE)),0,VLOOKUP(CONCATENATE(INDIRECT(ADDRESS(2,COLUMN()-1)),"O2",A42),DATA!D2:L872,7,FALSE))</f>
        <v>0</v>
      </c>
      <c r="AE42" s="11">
        <f>IF(ISERROR(VLOOKUP(CONCATENATE(INDIRECT(ADDRESS(2,COLUMN()-2)),"O2",A42),DATA!D2:L872,8,FALSE)),0,VLOOKUP(CONCATENATE(INDIRECT(ADDRESS(2,COLUMN()-2)),"O2",A42),DATA!D2:L872,8,FALSE))</f>
        <v>0</v>
      </c>
      <c r="AF42" s="11">
        <f>IF(ISERROR(VLOOKUP(CONCATENATE(INDIRECT(ADDRESS(2,COLUMN())),"O2",A42),DATA!D2:L872,6,FALSE)),0,VLOOKUP(CONCATENATE(INDIRECT(ADDRESS(2,COLUMN())),"O2",A42),DATA!D2:L872,6,FALSE))</f>
        <v>0</v>
      </c>
      <c r="AG42" s="11">
        <f>IF(ISERROR(VLOOKUP(CONCATENATE(INDIRECT(ADDRESS(2,COLUMN()-1)),"O2",A42),DATA!D2:L872,7,FALSE)),0,VLOOKUP(CONCATENATE(INDIRECT(ADDRESS(2,COLUMN()-1)),"O2",A42),DATA!D2:L872,7,FALSE))</f>
        <v>0</v>
      </c>
      <c r="AH42" s="11">
        <f>IF(ISERROR(VLOOKUP(CONCATENATE(INDIRECT(ADDRESS(2,COLUMN()-2)),"O2",A42),DATA!D2:L872,8,FALSE)),0,VLOOKUP(CONCATENATE(INDIRECT(ADDRESS(2,COLUMN()-2)),"O2",A42),DATA!D2:L872,8,FALSE))</f>
        <v>0</v>
      </c>
      <c r="AI42" s="11">
        <f>IF(ISERROR(VLOOKUP(CONCATENATE(INDIRECT(ADDRESS(2,COLUMN())),"O2",A42),DATA!D2:L872,6,FALSE)),0,VLOOKUP(CONCATENATE(INDIRECT(ADDRESS(2,COLUMN())),"O2",A42),DATA!D2:L872,6,FALSE))</f>
        <v>0</v>
      </c>
      <c r="AJ42" s="11">
        <f>IF(ISERROR(VLOOKUP(CONCATENATE(INDIRECT(ADDRESS(2,COLUMN()-1)),"O2",A42),DATA!D2:L872,7,FALSE)),0,VLOOKUP(CONCATENATE(INDIRECT(ADDRESS(2,COLUMN()-1)),"O2",A42),DATA!D2:L872,7,FALSE))</f>
        <v>0</v>
      </c>
      <c r="AK42" s="11">
        <f>IF(ISERROR(VLOOKUP(CONCATENATE(INDIRECT(ADDRESS(2,COLUMN()-2)),"O2",A42),DATA!D2:L872,8,FALSE)),0,VLOOKUP(CONCATENATE(INDIRECT(ADDRESS(2,COLUMN()-2)),"O2",A42),DATA!D2:L872,8,FALSE))</f>
        <v>0</v>
      </c>
      <c r="AL42" s="11">
        <f>IF(ISERROR(VLOOKUP(CONCATENATE(INDIRECT(ADDRESS(2,COLUMN())),"O2",A42),DATA!D2:L872,6,FALSE)),0,VLOOKUP(CONCATENATE(INDIRECT(ADDRESS(2,COLUMN())),"O2",A42),DATA!D2:L872,6,FALSE))</f>
        <v>10</v>
      </c>
      <c r="AM42" s="11">
        <f>IF(ISERROR(VLOOKUP(CONCATENATE(INDIRECT(ADDRESS(2,COLUMN()-1)),"O2",A42),DATA!D2:L872,7,FALSE)),0,VLOOKUP(CONCATENATE(INDIRECT(ADDRESS(2,COLUMN()-1)),"O2",A42),DATA!D2:L872,7,FALSE))</f>
        <v>0</v>
      </c>
      <c r="AN42" s="11">
        <f>IF(ISERROR(VLOOKUP(CONCATENATE(INDIRECT(ADDRESS(2,COLUMN()-2)),"O2",A42),DATA!D2:L872,8,FALSE)),0,VLOOKUP(CONCATENATE(INDIRECT(ADDRESS(2,COLUMN()-2)),"O2",A42),DATA!D2:L872,8,FALSE))</f>
        <v>0</v>
      </c>
      <c r="AO42" s="11">
        <f>IF(ISERROR(VLOOKUP(CONCATENATE(INDIRECT(ADDRESS(2,COLUMN())),"O2",A42),DATA!D2:L872,6,FALSE)),0,VLOOKUP(CONCATENATE(INDIRECT(ADDRESS(2,COLUMN())),"O2",A42),DATA!D2:L872,6,FALSE))</f>
        <v>0</v>
      </c>
      <c r="AP42" s="11">
        <f>IF(ISERROR(VLOOKUP(CONCATENATE(INDIRECT(ADDRESS(2,COLUMN()-1)),"O2",A42),DATA!D2:L872,7,FALSE)),0,VLOOKUP(CONCATENATE(INDIRECT(ADDRESS(2,COLUMN()-1)),"O2",A42),DATA!D2:L872,7,FALSE))</f>
        <v>0</v>
      </c>
      <c r="AQ42" s="11">
        <f>IF(ISERROR(VLOOKUP(CONCATENATE(INDIRECT(ADDRESS(2,COLUMN()-2)),"O2",A42),DATA!D2:L872,8,FALSE)),0,VLOOKUP(CONCATENATE(INDIRECT(ADDRESS(2,COLUMN()-2)),"O2",A42),DATA!D2:L872,8,FALSE))</f>
        <v>0</v>
      </c>
      <c r="AR42" s="11">
        <f>IF(ISERROR(VLOOKUP(CONCATENATE(INDIRECT(ADDRESS(2,COLUMN())),"O2",A42),DATA!D2:L872,6,FALSE)),0,VLOOKUP(CONCATENATE(INDIRECT(ADDRESS(2,COLUMN())),"O2",A42),DATA!D2:L872,6,FALSE))</f>
        <v>0</v>
      </c>
      <c r="AS42" s="11">
        <f>IF(ISERROR(VLOOKUP(CONCATENATE(INDIRECT(ADDRESS(2,COLUMN()-1)),"O2",A42),DATA!D2:L872,7,FALSE)),0,VLOOKUP(CONCATENATE(INDIRECT(ADDRESS(2,COLUMN()-1)),"O2",A42),DATA!D2:L872,7,FALSE))</f>
        <v>0</v>
      </c>
      <c r="AT42" s="11">
        <f>IF(ISERROR(VLOOKUP(CONCATENATE(INDIRECT(ADDRESS(2,COLUMN()-2)),"O2",A42),DATA!D2:L872,8,FALSE)),0,VLOOKUP(CONCATENATE(INDIRECT(ADDRESS(2,COLUMN()-2)),"O2",A42),DATA!D2:L872,8,FALSE))</f>
        <v>0</v>
      </c>
      <c r="AU42" s="11">
        <f>IF(ISERROR(VLOOKUP(CONCATENATE(INDIRECT(ADDRESS(2,COLUMN())),"O2",A42),DATA!D2:L872,6,FALSE)),0,VLOOKUP(CONCATENATE(INDIRECT(ADDRESS(2,COLUMN())),"O2",A42),DATA!D2:L872,6,FALSE))</f>
        <v>0</v>
      </c>
      <c r="AV42" s="11">
        <f>IF(ISERROR(VLOOKUP(CONCATENATE(INDIRECT(ADDRESS(2,COLUMN()-1)),"O2",A42),DATA!D2:L872,7,FALSE)),0,VLOOKUP(CONCATENATE(INDIRECT(ADDRESS(2,COLUMN()-1)),"O2",A42),DATA!D2:L872,7,FALSE))</f>
        <v>0</v>
      </c>
      <c r="AW42" s="11">
        <f>IF(ISERROR(VLOOKUP(CONCATENATE(INDIRECT(ADDRESS(2,COLUMN()-2)),"O2",A42),DATA!D2:L872,8,FALSE)),0,VLOOKUP(CONCATENATE(INDIRECT(ADDRESS(2,COLUMN()-2)),"O2",A42),DATA!D2:L872,8,FALSE))</f>
        <v>0</v>
      </c>
      <c r="AX42" s="11">
        <f>IF(ISERROR(VLOOKUP(CONCATENATE(INDIRECT(ADDRESS(2,COLUMN())),"O2",A42),DATA!D2:L872,6,FALSE)),0,VLOOKUP(CONCATENATE(INDIRECT(ADDRESS(2,COLUMN())),"O2",A42),DATA!D2:L872,6,FALSE))</f>
        <v>0</v>
      </c>
      <c r="AY42" s="11">
        <f>IF(ISERROR(VLOOKUP(CONCATENATE(INDIRECT(ADDRESS(2,COLUMN()-1)),"O2",A42),DATA!D2:L872,7,FALSE)),0,VLOOKUP(CONCATENATE(INDIRECT(ADDRESS(2,COLUMN()-1)),"O2",A42),DATA!D2:L872,7,FALSE))</f>
        <v>0</v>
      </c>
      <c r="AZ42" s="11">
        <f>IF(ISERROR(VLOOKUP(CONCATENATE(INDIRECT(ADDRESS(2,COLUMN()-2)),"O2",A42),DATA!D2:L872,8,FALSE)),0,VLOOKUP(CONCATENATE(INDIRECT(ADDRESS(2,COLUMN()-2)),"O2",A42),DATA!D2:L872,8,FALSE))</f>
        <v>0</v>
      </c>
      <c r="BA42" s="11">
        <f>IF(ISERROR(VLOOKUP(CONCATENATE(INDIRECT(ADDRESS(2,COLUMN())),"O2",A42),DATA!D2:L872,6,FALSE)),0,VLOOKUP(CONCATENATE(INDIRECT(ADDRESS(2,COLUMN())),"O2",A42),DATA!D2:L872,6,FALSE))</f>
        <v>0</v>
      </c>
      <c r="BB42" s="11">
        <f>IF(ISERROR(VLOOKUP(CONCATENATE(INDIRECT(ADDRESS(2,COLUMN()-1)),"O2",A42),DATA!D2:L872,7,FALSE)),0,VLOOKUP(CONCATENATE(INDIRECT(ADDRESS(2,COLUMN()-1)),"O2",A42),DATA!D2:L872,7,FALSE))</f>
        <v>0</v>
      </c>
      <c r="BC42" s="11">
        <f>IF(ISERROR(VLOOKUP(CONCATENATE(INDIRECT(ADDRESS(2,COLUMN()-2)),"O2",A42),DATA!D2:L872,8,FALSE)),0,VLOOKUP(CONCATENATE(INDIRECT(ADDRESS(2,COLUMN()-2)),"O2",A42),DATA!D2:L872,8,FALSE))</f>
        <v>0</v>
      </c>
      <c r="BD42" s="11">
        <f>IF(ISERROR(VLOOKUP(CONCATENATE(INDIRECT(ADDRESS(2,COLUMN())),"O2",A42),DATA!D2:L872,6,FALSE)),0,VLOOKUP(CONCATENATE(INDIRECT(ADDRESS(2,COLUMN())),"O2",A42),DATA!D2:L872,6,FALSE))</f>
        <v>0</v>
      </c>
      <c r="BE42" s="11">
        <f>IF(ISERROR(VLOOKUP(CONCATENATE(INDIRECT(ADDRESS(2,COLUMN()-1)),"O2",A42),DATA!D2:L872,7,FALSE)),0,VLOOKUP(CONCATENATE(INDIRECT(ADDRESS(2,COLUMN()-1)),"O2",A42),DATA!D2:L872,7,FALSE))</f>
        <v>0</v>
      </c>
      <c r="BF42" s="11">
        <f>IF(ISERROR(VLOOKUP(CONCATENATE(INDIRECT(ADDRESS(2,COLUMN()-2)),"O2",A42),DATA!D2:L872,8,FALSE)),0,VLOOKUP(CONCATENATE(INDIRECT(ADDRESS(2,COLUMN()-2)),"O2",A42),DATA!D2:L872,8,FALSE))</f>
        <v>0</v>
      </c>
      <c r="BG42" s="11">
        <f>IF(ISERROR(VLOOKUP(CONCATENATE(INDIRECT(ADDRESS(2,COLUMN())),"O2",A42),DATA!D2:L872,6,FALSE)),0,VLOOKUP(CONCATENATE(INDIRECT(ADDRESS(2,COLUMN())),"O2",A42),DATA!D2:L872,6,FALSE))</f>
        <v>11</v>
      </c>
      <c r="BH42" s="11">
        <f>IF(ISERROR(VLOOKUP(CONCATENATE(INDIRECT(ADDRESS(2,COLUMN()-1)),"O2",A42),DATA!D2:L872,7,FALSE)),0,VLOOKUP(CONCATENATE(INDIRECT(ADDRESS(2,COLUMN()-1)),"O2",A42),DATA!D2:L872,7,FALSE))</f>
        <v>0</v>
      </c>
      <c r="BI42" s="11">
        <f>IF(ISERROR(VLOOKUP(CONCATENATE(INDIRECT(ADDRESS(2,COLUMN()-2)),"O2",A42),DATA!D2:L872,8,FALSE)),0,VLOOKUP(CONCATENATE(INDIRECT(ADDRESS(2,COLUMN()-2)),"O2",A42),DATA!D2:L872,8,FALSE))</f>
        <v>0</v>
      </c>
      <c r="BJ42" s="11">
        <f>IF(ISERROR(VLOOKUP(CONCATENATE(INDIRECT(ADDRESS(2,COLUMN())),"O2",A42),DATA!D2:L872,6,FALSE)),0,VLOOKUP(CONCATENATE(INDIRECT(ADDRESS(2,COLUMN())),"O2",A42),DATA!D2:L872,6,FALSE))</f>
        <v>0</v>
      </c>
      <c r="BK42" s="11">
        <f>IF(ISERROR(VLOOKUP(CONCATENATE(INDIRECT(ADDRESS(2,COLUMN()-1)),"O2",A42),DATA!D2:L872,7,FALSE)),0,VLOOKUP(CONCATENATE(INDIRECT(ADDRESS(2,COLUMN()-1)),"O2",A42),DATA!D2:L872,7,FALSE))</f>
        <v>0</v>
      </c>
      <c r="BL42" s="11">
        <f>IF(ISERROR(VLOOKUP(CONCATENATE(INDIRECT(ADDRESS(2,COLUMN()-2)),"O2",A42),DATA!D2:L872,8,FALSE)),0,VLOOKUP(CONCATENATE(INDIRECT(ADDRESS(2,COLUMN()-2)),"O2",A42),DATA!D2:L872,8,FALSE))</f>
        <v>0</v>
      </c>
      <c r="BM42" s="11">
        <f>IF(ISERROR(VLOOKUP(CONCATENATE(INDIRECT(ADDRESS(2,COLUMN())),"O2",A42),DATA!D2:L872,6,FALSE)),0,VLOOKUP(CONCATENATE(INDIRECT(ADDRESS(2,COLUMN())),"O2",A42),DATA!D2:L872,6,FALSE))</f>
        <v>0</v>
      </c>
      <c r="BN42" s="11">
        <f>IF(ISERROR(VLOOKUP(CONCATENATE(INDIRECT(ADDRESS(2,COLUMN()-1)),"O2",A42),DATA!D2:L872,7,FALSE)),0,VLOOKUP(CONCATENATE(INDIRECT(ADDRESS(2,COLUMN()-1)),"O2",A42),DATA!D2:L872,7,FALSE))</f>
        <v>0</v>
      </c>
      <c r="BO42" s="11">
        <f>IF(ISERROR(VLOOKUP(CONCATENATE(INDIRECT(ADDRESS(2,COLUMN()-2)),"O2",A42),DATA!D2:L872,8,FALSE)),0,VLOOKUP(CONCATENATE(INDIRECT(ADDRESS(2,COLUMN()-2)),"O2",A42),DATA!D2:L872,8,FALSE))</f>
        <v>0</v>
      </c>
      <c r="BP42" s="11">
        <f>IF(ISERROR(VLOOKUP(CONCATENATE(INDIRECT(ADDRESS(2,COLUMN())),"O2",A42),DATA!D2:L872,6,FALSE)),0,VLOOKUP(CONCATENATE(INDIRECT(ADDRESS(2,COLUMN())),"O2",A42),DATA!D2:L872,6,FALSE))</f>
        <v>0</v>
      </c>
      <c r="BQ42" s="11">
        <f>IF(ISERROR(VLOOKUP(CONCATENATE(INDIRECT(ADDRESS(2,COLUMN()-1)),"O2",A42),DATA!D2:L872,7,FALSE)),0,VLOOKUP(CONCATENATE(INDIRECT(ADDRESS(2,COLUMN()-1)),"O2",A42),DATA!D2:L872,7,FALSE))</f>
        <v>0</v>
      </c>
      <c r="BR42" s="11">
        <f>IF(ISERROR(VLOOKUP(CONCATENATE(INDIRECT(ADDRESS(2,COLUMN()-2)),"O2",A42),DATA!D2:L872,8,FALSE)),0,VLOOKUP(CONCATENATE(INDIRECT(ADDRESS(2,COLUMN()-2)),"O2",A42),DATA!D2:L872,8,FALSE))</f>
        <v>0</v>
      </c>
      <c r="BS42" s="11">
        <f>IF(ISERROR(VLOOKUP(CONCATENATE(INDIRECT(ADDRESS(2,COLUMN())),"O2",A42),DATA!D2:L872,6,FALSE)),0,VLOOKUP(CONCATENATE(INDIRECT(ADDRESS(2,COLUMN())),"O2",A42),DATA!D2:L872,6,FALSE))</f>
        <v>1</v>
      </c>
      <c r="BT42" s="11">
        <f>IF(ISERROR(VLOOKUP(CONCATENATE(INDIRECT(ADDRESS(2,COLUMN()-1)),"O2",A42),DATA!D2:L872,7,FALSE)),0,VLOOKUP(CONCATENATE(INDIRECT(ADDRESS(2,COLUMN()-1)),"O2",A42),DATA!D2:L872,7,FALSE))</f>
        <v>0</v>
      </c>
      <c r="BU42" s="11">
        <f>IF(ISERROR(VLOOKUP(CONCATENATE(INDIRECT(ADDRESS(2,COLUMN()-2)),"O2",A42),DATA!D2:L872,8,FALSE)),0,VLOOKUP(CONCATENATE(INDIRECT(ADDRESS(2,COLUMN()-2)),"O2",A42),DATA!D2:L872,8,FALSE))</f>
        <v>0</v>
      </c>
      <c r="BV42" s="11">
        <f>IF(ISERROR(VLOOKUP(CONCATENATE(INDIRECT(ADDRESS(2,COLUMN())),"O2",A42),DATA!D2:L872,6,FALSE)),0,VLOOKUP(CONCATENATE(INDIRECT(ADDRESS(2,COLUMN())),"O2",A42),DATA!D2:L872,6,FALSE))</f>
        <v>0</v>
      </c>
      <c r="BW42" s="11">
        <f>IF(ISERROR(VLOOKUP(CONCATENATE(INDIRECT(ADDRESS(2,COLUMN()-1)),"O2",A42),DATA!D2:L872,7,FALSE)),0,VLOOKUP(CONCATENATE(INDIRECT(ADDRESS(2,COLUMN()-1)),"O2",A42),DATA!D2:L872,7,FALSE))</f>
        <v>0</v>
      </c>
      <c r="BX42" s="11">
        <f>IF(ISERROR(VLOOKUP(CONCATENATE(INDIRECT(ADDRESS(2,COLUMN()-2)),"O2",A42),DATA!D2:L872,8,FALSE)),0,VLOOKUP(CONCATENATE(INDIRECT(ADDRESS(2,COLUMN()-2)),"O2",A42),DATA!D2:L872,8,FALSE))</f>
        <v>0</v>
      </c>
      <c r="BY42" s="11">
        <f>IF(ISERROR(VLOOKUP(CONCATENATE(INDIRECT(ADDRESS(2,COLUMN())),"O2",A42),DATA!D2:L872,6,FALSE)),0,VLOOKUP(CONCATENATE(INDIRECT(ADDRESS(2,COLUMN())),"O2",A42),DATA!D2:L872,6,FALSE))</f>
        <v>3</v>
      </c>
      <c r="BZ42" s="11">
        <f>IF(ISERROR(VLOOKUP(CONCATENATE(INDIRECT(ADDRESS(2,COLUMN()-1)),"O2",A42),DATA!D2:L872,7,FALSE)),0,VLOOKUP(CONCATENATE(INDIRECT(ADDRESS(2,COLUMN()-1)),"O2",A42),DATA!D2:L872,7,FALSE))</f>
        <v>0</v>
      </c>
      <c r="CA42" s="11">
        <f>IF(ISERROR(VLOOKUP(CONCATENATE(INDIRECT(ADDRESS(2,COLUMN()-2)),"O2",A42),DATA!D2:L872,8,FALSE)),0,VLOOKUP(CONCATENATE(INDIRECT(ADDRESS(2,COLUMN()-2)),"O2",A42),DATA!D2:L872,8,FALSE))</f>
        <v>0</v>
      </c>
      <c r="CB42" s="11">
        <f>IF(ISERROR(VLOOKUP(CONCATENATE(INDIRECT(ADDRESS(2,COLUMN())),"O2",A42),DATA!D2:L872,6,FALSE)),0,VLOOKUP(CONCATENATE(INDIRECT(ADDRESS(2,COLUMN())),"O2",A42),DATA!D2:L872,6,FALSE))</f>
        <v>0</v>
      </c>
      <c r="CC42" s="11">
        <f>IF(ISERROR(VLOOKUP(CONCATENATE(INDIRECT(ADDRESS(2,COLUMN()-1)),"O2",A42),DATA!D2:L872,7,FALSE)),0,VLOOKUP(CONCATENATE(INDIRECT(ADDRESS(2,COLUMN()-1)),"O2",A42),DATA!D2:L872,7,FALSE))</f>
        <v>0</v>
      </c>
      <c r="CD42" s="11">
        <f>IF(ISERROR(VLOOKUP(CONCATENATE(INDIRECT(ADDRESS(2,COLUMN()-2)),"O2",A42),DATA!D2:L872,8,FALSE)),0,VLOOKUP(CONCATENATE(INDIRECT(ADDRESS(2,COLUMN()-2)),"O2",A42),DATA!D2:L872,8,FALSE))</f>
        <v>0</v>
      </c>
      <c r="CE42" s="11">
        <f>IF(ISERROR(VLOOKUP(CONCATENATE(INDIRECT(ADDRESS(2,COLUMN())),"O2",A42),DATA!D2:L872,6,FALSE)),0,VLOOKUP(CONCATENATE(INDIRECT(ADDRESS(2,COLUMN())),"O2",A42),DATA!D2:L872,6,FALSE))</f>
        <v>0</v>
      </c>
      <c r="CF42" s="11">
        <f>IF(ISERROR(VLOOKUP(CONCATENATE(INDIRECT(ADDRESS(2,COLUMN()-1)),"O2",A42),DATA!D2:L872,7,FALSE)),0,VLOOKUP(CONCATENATE(INDIRECT(ADDRESS(2,COLUMN()-1)),"O2",A42),DATA!D2:L872,7,FALSE))</f>
        <v>0</v>
      </c>
      <c r="CG42" s="11">
        <f>IF(ISERROR(VLOOKUP(CONCATENATE(INDIRECT(ADDRESS(2,COLUMN()-2)),"O2",A42),DATA!D2:L872,8,FALSE)),0,VLOOKUP(CONCATENATE(INDIRECT(ADDRESS(2,COLUMN()-2)),"O2",A42),DATA!D2:L872,8,FALSE))</f>
        <v>0</v>
      </c>
      <c r="CH42" s="11">
        <f>IF(ISERROR(VLOOKUP(CONCATENATE(INDIRECT(ADDRESS(2,COLUMN())),"O2",A42),DATA!D2:L872,6,FALSE)),0,VLOOKUP(CONCATENATE(INDIRECT(ADDRESS(2,COLUMN())),"O2",A42),DATA!D2:L872,6,FALSE))</f>
        <v>0</v>
      </c>
      <c r="CI42" s="11">
        <f>IF(ISERROR(VLOOKUP(CONCATENATE(INDIRECT(ADDRESS(2,COLUMN()-1)),"O2",A42),DATA!D2:L872,7,FALSE)),0,VLOOKUP(CONCATENATE(INDIRECT(ADDRESS(2,COLUMN()-1)),"O2",A42),DATA!D2:L872,7,FALSE))</f>
        <v>0</v>
      </c>
      <c r="CJ42" s="11">
        <f>IF(ISERROR(VLOOKUP(CONCATENATE(INDIRECT(ADDRESS(2,COLUMN()-2)),"O2",A42),DATA!D2:L872,8,FALSE)),0,VLOOKUP(CONCATENATE(INDIRECT(ADDRESS(2,COLUMN()-2)),"O2",A42),DATA!D2:L872,8,FALSE))</f>
        <v>0</v>
      </c>
      <c r="CK42" s="11">
        <f>IF(ISERROR(VLOOKUP(CONCATENATE(INDIRECT(ADDRESS(2,COLUMN())),"O2",A42),DATA!D2:L872,6,FALSE)),0,VLOOKUP(CONCATENATE(INDIRECT(ADDRESS(2,COLUMN())),"O2",A42),DATA!D2:L872,6,FALSE))</f>
        <v>0</v>
      </c>
      <c r="CL42" s="11">
        <f>IF(ISERROR(VLOOKUP(CONCATENATE(INDIRECT(ADDRESS(2,COLUMN()-1)),"O2",A42),DATA!D2:L872,7,FALSE)),0,VLOOKUP(CONCATENATE(INDIRECT(ADDRESS(2,COLUMN()-1)),"O2",A42),DATA!D2:L872,7,FALSE))</f>
        <v>0</v>
      </c>
      <c r="CM42" s="11">
        <f>IF(ISERROR(VLOOKUP(CONCATENATE(INDIRECT(ADDRESS(2,COLUMN()-2)),"O2",A42),DATA!D2:L872,8,FALSE)),0,VLOOKUP(CONCATENATE(INDIRECT(ADDRESS(2,COLUMN()-2)),"O2",A42),DATA!D2:L872,8,FALSE))</f>
        <v>0</v>
      </c>
      <c r="CN42" s="11">
        <f>IF(ISERROR(VLOOKUP(CONCATENATE(INDIRECT(ADDRESS(2,COLUMN())),"O2",A42),DATA!D2:L872,6,FALSE)),0,VLOOKUP(CONCATENATE(INDIRECT(ADDRESS(2,COLUMN())),"O2",A42),DATA!D2:L872,6,FALSE))</f>
        <v>2</v>
      </c>
      <c r="CO42" s="11">
        <f>IF(ISERROR(VLOOKUP(CONCATENATE(INDIRECT(ADDRESS(2,COLUMN()-1)),"O2",A42),DATA!D2:L872,7,FALSE)),0,VLOOKUP(CONCATENATE(INDIRECT(ADDRESS(2,COLUMN()-1)),"O2",A42),DATA!D2:L872,7,FALSE))</f>
        <v>0</v>
      </c>
      <c r="CP42" s="11">
        <f>IF(ISERROR(VLOOKUP(CONCATENATE(INDIRECT(ADDRESS(2,COLUMN()-2)),"O2",A42),DATA!D2:L872,8,FALSE)),0,VLOOKUP(CONCATENATE(INDIRECT(ADDRESS(2,COLUMN()-2)),"O2",A42),DATA!D2:L872,8,FALSE))</f>
        <v>0</v>
      </c>
      <c r="CQ42" s="11">
        <f>IF(ISERROR(VLOOKUP(CONCATENATE(INDIRECT(ADDRESS(2,COLUMN())),"O2",A42),DATA!D2:L872,6,FALSE)),0,VLOOKUP(CONCATENATE(INDIRECT(ADDRESS(2,COLUMN())),"O2",A42),DATA!D2:L872,6,FALSE))</f>
        <v>0</v>
      </c>
      <c r="CR42" s="11">
        <f>IF(ISERROR(VLOOKUP(CONCATENATE(INDIRECT(ADDRESS(2,COLUMN()-1)),"O2",A42),DATA!D2:L872,7,FALSE)),0,VLOOKUP(CONCATENATE(INDIRECT(ADDRESS(2,COLUMN()-1)),"O2",A42),DATA!D2:L872,7,FALSE))</f>
        <v>0</v>
      </c>
      <c r="CS42" s="11">
        <f>IF(ISERROR(VLOOKUP(CONCATENATE(INDIRECT(ADDRESS(2,COLUMN()-2)),"O2",A42),DATA!D2:L872,8,FALSE)),0,VLOOKUP(CONCATENATE(INDIRECT(ADDRESS(2,COLUMN()-2)),"O2",A42),DATA!D2:L872,8,FALSE))</f>
        <v>0</v>
      </c>
      <c r="CT42" s="11">
        <f>IF(ISERROR(VLOOKUP(CONCATENATE(INDIRECT(ADDRESS(2,COLUMN())),"O2",A42),DATA!D2:L872,6,FALSE)),0,VLOOKUP(CONCATENATE(INDIRECT(ADDRESS(2,COLUMN())),"O2",A42),DATA!D2:L872,6,FALSE))</f>
        <v>0</v>
      </c>
      <c r="CU42" s="11">
        <f>IF(ISERROR(VLOOKUP(CONCATENATE(INDIRECT(ADDRESS(2,COLUMN()-1)),"O2",A42),DATA!D2:L872,7,FALSE)),0,VLOOKUP(CONCATENATE(INDIRECT(ADDRESS(2,COLUMN()-1)),"O2",A42),DATA!D2:L872,7,FALSE))</f>
        <v>0</v>
      </c>
      <c r="CV42" s="11">
        <f>IF(ISERROR(VLOOKUP(CONCATENATE(INDIRECT(ADDRESS(2,COLUMN()-2)),"O2",A42),DATA!D2:L872,8,FALSE)),0,VLOOKUP(CONCATENATE(INDIRECT(ADDRESS(2,COLUMN()-2)),"O2",A42),DATA!D2:L872,8,FALSE))</f>
        <v>0</v>
      </c>
      <c r="CW42" s="11">
        <f>IF(ISERROR(VLOOKUP(CONCATENATE(INDIRECT(ADDRESS(2,COLUMN())),"O2",A42),DATA!D2:L872,6,FALSE)),0,VLOOKUP(CONCATENATE(INDIRECT(ADDRESS(2,COLUMN())),"O2",A42),DATA!D2:L872,6,FALSE))</f>
        <v>0</v>
      </c>
      <c r="CX42" s="11">
        <f>IF(ISERROR(VLOOKUP(CONCATENATE(INDIRECT(ADDRESS(2,COLUMN()-1)),"O2",A42),DATA!D2:L872,7,FALSE)),0,VLOOKUP(CONCATENATE(INDIRECT(ADDRESS(2,COLUMN()-1)),"O2",A42),DATA!D2:L872,7,FALSE))</f>
        <v>0</v>
      </c>
      <c r="CY42" s="11">
        <f>IF(ISERROR(VLOOKUP(CONCATENATE(INDIRECT(ADDRESS(2,COLUMN()-2)),"O2",A42),DATA!D2:L872,8,FALSE)),0,VLOOKUP(CONCATENATE(INDIRECT(ADDRESS(2,COLUMN()-2)),"O2",A42),DATA!D2:L872,8,FALSE))</f>
        <v>0</v>
      </c>
      <c r="CZ42" s="11">
        <f>IF(ISERROR(VLOOKUP(CONCATENATE(INDIRECT(ADDRESS(2,COLUMN())),"O2",A42),DATA!D2:L872,6,FALSE)),0,VLOOKUP(CONCATENATE(INDIRECT(ADDRESS(2,COLUMN())),"O2",A42),DATA!D2:L872,6,FALSE))</f>
        <v>0</v>
      </c>
      <c r="DA42" s="11">
        <f>IF(ISERROR(VLOOKUP(CONCATENATE(INDIRECT(ADDRESS(2,COLUMN()-1)),"O2",A42),DATA!D2:L872,7,FALSE)),0,VLOOKUP(CONCATENATE(INDIRECT(ADDRESS(2,COLUMN()-1)),"O2",A42),DATA!D2:L872,7,FALSE))</f>
        <v>0</v>
      </c>
      <c r="DB42" s="11">
        <f>IF(ISERROR(VLOOKUP(CONCATENATE(INDIRECT(ADDRESS(2,COLUMN()-2)),"O2",A42),DATA!D2:L872,8,FALSE)),0,VLOOKUP(CONCATENATE(INDIRECT(ADDRESS(2,COLUMN()-2)),"O2",A42),DATA!D2:L872,8,FALSE))</f>
        <v>0</v>
      </c>
      <c r="DC42" s="11">
        <f>IF(ISERROR(VLOOKUP(CONCATENATE(INDIRECT(ADDRESS(2,COLUMN())),"O2",A42),DATA!D2:L872,6,FALSE)),0,VLOOKUP(CONCATENATE(INDIRECT(ADDRESS(2,COLUMN())),"O2",A42),DATA!D2:L872,6,FALSE))</f>
        <v>0</v>
      </c>
      <c r="DD42" s="11">
        <f>IF(ISERROR(VLOOKUP(CONCATENATE(INDIRECT(ADDRESS(2,COLUMN()-1)),"O2",A42),DATA!D2:L872,7,FALSE)),0,VLOOKUP(CONCATENATE(INDIRECT(ADDRESS(2,COLUMN()-1)),"O2",A42),DATA!D2:L872,7,FALSE))</f>
        <v>0</v>
      </c>
      <c r="DE42" s="11">
        <f>IF(ISERROR(VLOOKUP(CONCATENATE(INDIRECT(ADDRESS(2,COLUMN()-2)),"O2",A42),DATA!D2:L872,8,FALSE)),0,VLOOKUP(CONCATENATE(INDIRECT(ADDRESS(2,COLUMN()-2)),"O2",A42),DATA!D2:L872,8,FALSE))</f>
        <v>0</v>
      </c>
      <c r="DF42" s="11">
        <f>IF(ISERROR(VLOOKUP(CONCATENATE(INDIRECT(ADDRESS(2,COLUMN())),"O2",A42),DATA!D2:L872,6,FALSE)),0,VLOOKUP(CONCATENATE(INDIRECT(ADDRESS(2,COLUMN())),"O2",A42),DATA!D2:L872,6,FALSE))</f>
        <v>0</v>
      </c>
      <c r="DG42" s="11">
        <f>IF(ISERROR(VLOOKUP(CONCATENATE(INDIRECT(ADDRESS(2,COLUMN()-1)),"O2",A42),DATA!D2:L872,7,FALSE)),0,VLOOKUP(CONCATENATE(INDIRECT(ADDRESS(2,COLUMN()-1)),"O2",A42),DATA!D2:L872,7,FALSE))</f>
        <v>0</v>
      </c>
      <c r="DH42" s="11">
        <f>IF(ISERROR(VLOOKUP(CONCATENATE(INDIRECT(ADDRESS(2,COLUMN()-2)),"O2",A42),DATA!D2:L872,8,FALSE)),0,VLOOKUP(CONCATENATE(INDIRECT(ADDRESS(2,COLUMN()-2)),"O2",A42),DATA!D2:L872,8,FALSE))</f>
        <v>0</v>
      </c>
      <c r="DI42" s="11">
        <f>IF(ISERROR(VLOOKUP(CONCATENATE(INDIRECT(ADDRESS(2,COLUMN())),"O2",A42),DATA!D2:L872,6,FALSE)),0,VLOOKUP(CONCATENATE(INDIRECT(ADDRESS(2,COLUMN())),"O2",A42),DATA!D2:L872,6,FALSE))</f>
        <v>0</v>
      </c>
      <c r="DJ42" s="11">
        <f>IF(ISERROR(VLOOKUP(CONCATENATE(INDIRECT(ADDRESS(2,COLUMN()-1)),"O2",A42),DATA!D2:L872,7,FALSE)),0,VLOOKUP(CONCATENATE(INDIRECT(ADDRESS(2,COLUMN()-1)),"O2",A42),DATA!D2:L872,7,FALSE))</f>
        <v>0</v>
      </c>
      <c r="DK42" s="11">
        <f>IF(ISERROR(VLOOKUP(CONCATENATE(INDIRECT(ADDRESS(2,COLUMN()-2)),"O2",A42),DATA!D2:L872,8,FALSE)),0,VLOOKUP(CONCATENATE(INDIRECT(ADDRESS(2,COLUMN()-2)),"O2",A42),DATA!D2:L872,8,FALSE))</f>
        <v>0</v>
      </c>
      <c r="DL42" s="11">
        <f>IF(ISERROR(VLOOKUP(CONCATENATE(INDIRECT(ADDRESS(2,COLUMN())),"O2",A42),DATA!D2:L872,6,FALSE)),0,VLOOKUP(CONCATENATE(INDIRECT(ADDRESS(2,COLUMN())),"O2",A42),DATA!D2:L872,6,FALSE))</f>
        <v>0</v>
      </c>
      <c r="DM42" s="11">
        <f>IF(ISERROR(VLOOKUP(CONCATENATE(INDIRECT(ADDRESS(2,COLUMN()-1)),"O2",A42),DATA!D2:L872,7,FALSE)),0,VLOOKUP(CONCATENATE(INDIRECT(ADDRESS(2,COLUMN()-1)),"O2",A42),DATA!D2:L872,7,FALSE))</f>
        <v>0</v>
      </c>
      <c r="DN42" s="11">
        <f>IF(ISERROR(VLOOKUP(CONCATENATE(INDIRECT(ADDRESS(2,COLUMN()-2)),"O2",A42),DATA!D2:L872,8,FALSE)),0,VLOOKUP(CONCATENATE(INDIRECT(ADDRESS(2,COLUMN()-2)),"O2",A42),DATA!D2:L872,8,FALSE))</f>
        <v>0</v>
      </c>
      <c r="DO42" s="11">
        <f>IF(ISERROR(VLOOKUP(CONCATENATE(INDIRECT(ADDRESS(2,COLUMN())),"O2",A42),DATA!D2:L872,6,FALSE)),0,VLOOKUP(CONCATENATE(INDIRECT(ADDRESS(2,COLUMN())),"O2",A42),DATA!D2:L872,6,FALSE))</f>
        <v>0</v>
      </c>
      <c r="DP42" s="11">
        <f>IF(ISERROR(VLOOKUP(CONCATENATE(INDIRECT(ADDRESS(2,COLUMN()-1)),"O2",A42),DATA!D2:L872,7,FALSE)),0,VLOOKUP(CONCATENATE(INDIRECT(ADDRESS(2,COLUMN()-1)),"O2",A42),DATA!D2:L872,7,FALSE))</f>
        <v>0</v>
      </c>
      <c r="DQ42" s="11">
        <f>IF(ISERROR(VLOOKUP(CONCATENATE(INDIRECT(ADDRESS(2,COLUMN()-2)),"O2",A42),DATA!D2:L872,8,FALSE)),0,VLOOKUP(CONCATENATE(INDIRECT(ADDRESS(2,COLUMN()-2)),"O2",A42),DATA!D2:L872,8,FALSE))</f>
        <v>0</v>
      </c>
      <c r="DR42" s="11">
        <f>IF(ISERROR(VLOOKUP(CONCATENATE(INDIRECT(ADDRESS(2,COLUMN())),"O2",A42),DATA!D2:L872,6,FALSE)),0,VLOOKUP(CONCATENATE(INDIRECT(ADDRESS(2,COLUMN())),"O2",A42),DATA!D2:L872,6,FALSE))</f>
        <v>0</v>
      </c>
      <c r="DS42" s="11">
        <f>IF(ISERROR(VLOOKUP(CONCATENATE(INDIRECT(ADDRESS(2,COLUMN()-1)),"O2",A42),DATA!D2:L872,7,FALSE)),0,VLOOKUP(CONCATENATE(INDIRECT(ADDRESS(2,COLUMN()-1)),"O2",A42),DATA!D2:L872,7,FALSE))</f>
        <v>0</v>
      </c>
      <c r="DT42" s="11">
        <f>IF(ISERROR(VLOOKUP(CONCATENATE(INDIRECT(ADDRESS(2,COLUMN()-2)),"O2",A42),DATA!D2:L872,8,FALSE)),0,VLOOKUP(CONCATENATE(INDIRECT(ADDRESS(2,COLUMN()-2)),"O2",A42),DATA!D2:L872,8,FALSE))</f>
        <v>0</v>
      </c>
      <c r="DU42" s="11">
        <f>IF(ISERROR(VLOOKUP(CONCATENATE(INDIRECT(ADDRESS(2,COLUMN())),"O2",A42),DATA!D2:L872,6,FALSE)),0,VLOOKUP(CONCATENATE(INDIRECT(ADDRESS(2,COLUMN())),"O2",A42),DATA!D2:L872,6,FALSE))</f>
        <v>0</v>
      </c>
      <c r="DV42" s="11">
        <f>IF(ISERROR(VLOOKUP(CONCATENATE(INDIRECT(ADDRESS(2,COLUMN()-1)),"O2",A42),DATA!D2:L872,7,FALSE)),0,VLOOKUP(CONCATENATE(INDIRECT(ADDRESS(2,COLUMN()-1)),"O2",A42),DATA!D2:L872,7,FALSE))</f>
        <v>0</v>
      </c>
      <c r="DW42" s="11">
        <f>IF(ISERROR(VLOOKUP(CONCATENATE(INDIRECT(ADDRESS(2,COLUMN()-2)),"O2",A42),DATA!D2:L872,8,FALSE)),0,VLOOKUP(CONCATENATE(INDIRECT(ADDRESS(2,COLUMN()-2)),"O2",A42),DATA!D2:L872,8,FALSE))</f>
        <v>0</v>
      </c>
      <c r="DX42" s="62">
        <f>SUM(B42:INDIRECT(ADDRESS(42,127)))</f>
        <v>153</v>
      </c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  <c r="IW42" s="24"/>
      <c r="IX42" s="24"/>
      <c r="IY42" s="24"/>
      <c r="IZ42" s="24"/>
      <c r="JA42" s="24"/>
      <c r="JB42" s="24"/>
      <c r="JC42" s="24"/>
      <c r="JD42" s="24"/>
      <c r="JE42" s="24"/>
      <c r="JF42" s="24"/>
      <c r="JG42" s="24"/>
      <c r="JH42" s="24"/>
      <c r="JI42" s="24"/>
      <c r="JJ42" s="24"/>
      <c r="JK42" s="24"/>
      <c r="JL42" s="24"/>
      <c r="JM42" s="24"/>
      <c r="JN42" s="24"/>
      <c r="JO42" s="24"/>
      <c r="JP42" s="24"/>
      <c r="JQ42" s="24"/>
      <c r="JR42" s="24"/>
      <c r="JS42" s="24"/>
      <c r="JT42" s="24"/>
      <c r="JU42" s="24"/>
      <c r="JV42" s="24"/>
      <c r="JW42" s="24"/>
      <c r="JX42" s="24"/>
      <c r="JY42" s="24"/>
      <c r="JZ42" s="24"/>
      <c r="KA42" s="24"/>
      <c r="KB42" s="24"/>
      <c r="KC42" s="24"/>
      <c r="KD42" s="24"/>
      <c r="KE42" s="24"/>
      <c r="KF42" s="24"/>
      <c r="KG42" s="24"/>
      <c r="KH42" s="24"/>
      <c r="KI42" s="24"/>
      <c r="KJ42" s="24"/>
      <c r="KK42" s="24"/>
      <c r="KL42" s="24"/>
      <c r="KM42" s="24"/>
      <c r="KN42" s="24"/>
      <c r="KO42" s="24"/>
      <c r="KP42" s="24"/>
      <c r="KQ42" s="24"/>
      <c r="KR42" s="24"/>
      <c r="KS42" s="24"/>
      <c r="KT42" s="24"/>
      <c r="KU42" s="24"/>
      <c r="KV42" s="24"/>
      <c r="KW42" s="24"/>
      <c r="KX42" s="24"/>
      <c r="KY42" s="24"/>
      <c r="KZ42" s="24"/>
    </row>
    <row r="43" ht="15.75">
      <c r="A43" s="95" t="s">
        <v>28</v>
      </c>
      <c r="B43" s="11">
        <f>IF(ISERROR(VLOOKUP(CONCATENATE(INDIRECT(ADDRESS(2,COLUMN())),"O2",A43),DATA!D2:L872,6,FALSE)),0,VLOOKUP(CONCATENATE(INDIRECT(ADDRESS(2,COLUMN())),"O2",A43),DATA!D2:L872,6,FALSE))</f>
        <v>177</v>
      </c>
      <c r="C43" s="11">
        <f>IF(ISERROR(VLOOKUP(CONCATENATE(INDIRECT(ADDRESS(2,COLUMN()-1)),"O2",A43),DATA!D2:L872,7,FALSE)),0,VLOOKUP(CONCATENATE(INDIRECT(ADDRESS(2,COLUMN()-1)),"O2",A43),DATA!D2:L872,7,FALSE))</f>
        <v>0</v>
      </c>
      <c r="D43" s="11">
        <f>IF(ISERROR(VLOOKUP(CONCATENATE(INDIRECT(ADDRESS(2,COLUMN()-2)),"O2",A43),DATA!D2:L872,8,FALSE)),0,VLOOKUP(CONCATENATE(INDIRECT(ADDRESS(2,COLUMN()-2)),"O2",A43),DATA!D2:L872,8,FALSE))</f>
        <v>0</v>
      </c>
      <c r="E43" s="11">
        <f>IF(ISERROR(VLOOKUP(CONCATENATE(INDIRECT(ADDRESS(2,COLUMN())),"O2",A43),DATA!D2:L872,6,FALSE)),0,VLOOKUP(CONCATENATE(INDIRECT(ADDRESS(2,COLUMN())),"O2",A43),DATA!D2:L872,6,FALSE))</f>
        <v>40</v>
      </c>
      <c r="F43" s="11">
        <f>IF(ISERROR(VLOOKUP(CONCATENATE(INDIRECT(ADDRESS(2,COLUMN()-1)),"O2",A43),DATA!D2:L872,7,FALSE)),0,VLOOKUP(CONCATENATE(INDIRECT(ADDRESS(2,COLUMN()-1)),"O2",A43),DATA!D2:L872,7,FALSE))</f>
        <v>0</v>
      </c>
      <c r="G43" s="11">
        <f>IF(ISERROR(VLOOKUP(CONCATENATE(INDIRECT(ADDRESS(2,COLUMN()-2)),"O2",A43),DATA!D2:L872,8,FALSE)),0,VLOOKUP(CONCATENATE(INDIRECT(ADDRESS(2,COLUMN()-2)),"O2",A43),DATA!D2:L872,8,FALSE))</f>
        <v>0</v>
      </c>
      <c r="H43" s="11">
        <f>IF(ISERROR(VLOOKUP(CONCATENATE(INDIRECT(ADDRESS(2,COLUMN())),"O2",A43),DATA!D2:L872,6,FALSE)),0,VLOOKUP(CONCATENATE(INDIRECT(ADDRESS(2,COLUMN())),"O2",A43),DATA!D2:L872,6,FALSE))</f>
        <v>66</v>
      </c>
      <c r="I43" s="11">
        <f>IF(ISERROR(VLOOKUP(CONCATENATE(INDIRECT(ADDRESS(2,COLUMN()-1)),"O2",A43),DATA!D2:L872,7,FALSE)),0,VLOOKUP(CONCATENATE(INDIRECT(ADDRESS(2,COLUMN()-1)),"O2",A43),DATA!D2:L872,7,FALSE))</f>
        <v>0</v>
      </c>
      <c r="J43" s="11">
        <f>IF(ISERROR(VLOOKUP(CONCATENATE(INDIRECT(ADDRESS(2,COLUMN()-2)),"O2",A43),DATA!D2:L872,8,FALSE)),0,VLOOKUP(CONCATENATE(INDIRECT(ADDRESS(2,COLUMN()-2)),"O2",A43),DATA!D2:L872,8,FALSE))</f>
        <v>0</v>
      </c>
      <c r="K43" s="11">
        <f>IF(ISERROR(VLOOKUP(CONCATENATE(INDIRECT(ADDRESS(2,COLUMN())),"O2",A43),DATA!D2:L872,6,FALSE)),0,VLOOKUP(CONCATENATE(INDIRECT(ADDRESS(2,COLUMN())),"O2",A43),DATA!D2:L872,6,FALSE))</f>
        <v>17</v>
      </c>
      <c r="L43" s="11">
        <f>IF(ISERROR(VLOOKUP(CONCATENATE(INDIRECT(ADDRESS(2,COLUMN()-1)),"O2",A43),DATA!D2:L872,7,FALSE)),0,VLOOKUP(CONCATENATE(INDIRECT(ADDRESS(2,COLUMN()-1)),"O2",A43),DATA!D2:L872,7,FALSE))</f>
        <v>0</v>
      </c>
      <c r="M43" s="11">
        <f>IF(ISERROR(VLOOKUP(CONCATENATE(INDIRECT(ADDRESS(2,COLUMN()-2)),"O2",A43),DATA!D2:L872,8,FALSE)),0,VLOOKUP(CONCATENATE(INDIRECT(ADDRESS(2,COLUMN()-2)),"O2",A43),DATA!D2:L872,8,FALSE))</f>
        <v>0</v>
      </c>
      <c r="N43" s="11">
        <f>IF(ISERROR(VLOOKUP(CONCATENATE(INDIRECT(ADDRESS(2,COLUMN())),"O2",A43),DATA!D2:L872,6,FALSE)),0,VLOOKUP(CONCATENATE(INDIRECT(ADDRESS(2,COLUMN())),"O2",A43),DATA!D2:L872,6,FALSE))</f>
        <v>7</v>
      </c>
      <c r="O43" s="11">
        <f>IF(ISERROR(VLOOKUP(CONCATENATE(INDIRECT(ADDRESS(2,COLUMN()-1)),"O2",A43),DATA!D2:L872,7,FALSE)),0,VLOOKUP(CONCATENATE(INDIRECT(ADDRESS(2,COLUMN()-1)),"O2",A43),DATA!D2:L872,7,FALSE))</f>
        <v>0</v>
      </c>
      <c r="P43" s="11">
        <f>IF(ISERROR(VLOOKUP(CONCATENATE(INDIRECT(ADDRESS(2,COLUMN()-2)),"O2",A43),DATA!D2:L872,8,FALSE)),0,VLOOKUP(CONCATENATE(INDIRECT(ADDRESS(2,COLUMN()-2)),"O2",A43),DATA!D2:L872,8,FALSE))</f>
        <v>0</v>
      </c>
      <c r="Q43" s="11">
        <f>IF(ISERROR(VLOOKUP(CONCATENATE(INDIRECT(ADDRESS(2,COLUMN())),"O2",A43),DATA!D2:L872,6,FALSE)),0,VLOOKUP(CONCATENATE(INDIRECT(ADDRESS(2,COLUMN())),"O2",A43),DATA!D2:L872,6,FALSE))</f>
        <v>15</v>
      </c>
      <c r="R43" s="11">
        <f>IF(ISERROR(VLOOKUP(CONCATENATE(INDIRECT(ADDRESS(2,COLUMN()-1)),"O2",A43),DATA!D2:L872,7,FALSE)),0,VLOOKUP(CONCATENATE(INDIRECT(ADDRESS(2,COLUMN()-1)),"O2",A43),DATA!D2:L872,7,FALSE))</f>
        <v>0</v>
      </c>
      <c r="S43" s="11">
        <f>IF(ISERROR(VLOOKUP(CONCATENATE(INDIRECT(ADDRESS(2,COLUMN()-2)),"O2",A43),DATA!D2:L872,8,FALSE)),0,VLOOKUP(CONCATENATE(INDIRECT(ADDRESS(2,COLUMN()-2)),"O2",A43),DATA!D2:L872,8,FALSE))</f>
        <v>0</v>
      </c>
      <c r="T43" s="11">
        <f>IF(ISERROR(VLOOKUP(CONCATENATE(INDIRECT(ADDRESS(2,COLUMN())),"O2",A43),DATA!D2:L872,6,FALSE)),0,VLOOKUP(CONCATENATE(INDIRECT(ADDRESS(2,COLUMN())),"O2",A43),DATA!D2:L872,6,FALSE))</f>
        <v>25</v>
      </c>
      <c r="U43" s="11">
        <f>IF(ISERROR(VLOOKUP(CONCATENATE(INDIRECT(ADDRESS(2,COLUMN()-1)),"O2",A43),DATA!D2:L872,7,FALSE)),0,VLOOKUP(CONCATENATE(INDIRECT(ADDRESS(2,COLUMN()-1)),"O2",A43),DATA!D2:L872,7,FALSE))</f>
        <v>4</v>
      </c>
      <c r="V43" s="11">
        <f>IF(ISERROR(VLOOKUP(CONCATENATE(INDIRECT(ADDRESS(2,COLUMN()-2)),"O2",A43),DATA!D2:L872,8,FALSE)),0,VLOOKUP(CONCATENATE(INDIRECT(ADDRESS(2,COLUMN()-2)),"O2",A43),DATA!D2:L872,8,FALSE))</f>
        <v>0</v>
      </c>
      <c r="W43" s="11">
        <f>IF(ISERROR(VLOOKUP(CONCATENATE(INDIRECT(ADDRESS(2,COLUMN())),"O2",A43),DATA!D2:L872,6,FALSE)),0,VLOOKUP(CONCATENATE(INDIRECT(ADDRESS(2,COLUMN())),"O2",A43),DATA!D2:L872,6,FALSE))</f>
        <v>11</v>
      </c>
      <c r="X43" s="11">
        <f>IF(ISERROR(VLOOKUP(CONCATENATE(INDIRECT(ADDRESS(2,COLUMN()-1)),"O2",A43),DATA!D2:L872,7,FALSE)),0,VLOOKUP(CONCATENATE(INDIRECT(ADDRESS(2,COLUMN()-1)),"O2",A43),DATA!D2:L872,7,FALSE))</f>
        <v>0</v>
      </c>
      <c r="Y43" s="11">
        <f>IF(ISERROR(VLOOKUP(CONCATENATE(INDIRECT(ADDRESS(2,COLUMN()-2)),"O2",A43),DATA!D2:L872,8,FALSE)),0,VLOOKUP(CONCATENATE(INDIRECT(ADDRESS(2,COLUMN()-2)),"O2",A43),DATA!D2:L872,8,FALSE))</f>
        <v>0</v>
      </c>
      <c r="Z43" s="11">
        <f>IF(ISERROR(VLOOKUP(CONCATENATE(INDIRECT(ADDRESS(2,COLUMN())),"O2",A43),DATA!D2:L872,6,FALSE)),0,VLOOKUP(CONCATENATE(INDIRECT(ADDRESS(2,COLUMN())),"O2",A43),DATA!D2:L872,6,FALSE))</f>
        <v>53</v>
      </c>
      <c r="AA43" s="11">
        <f>IF(ISERROR(VLOOKUP(CONCATENATE(INDIRECT(ADDRESS(2,COLUMN()-1)),"O2",A43),DATA!D2:L872,7,FALSE)),0,VLOOKUP(CONCATENATE(INDIRECT(ADDRESS(2,COLUMN()-1)),"O2",A43),DATA!D2:L872,7,FALSE))</f>
        <v>0</v>
      </c>
      <c r="AB43" s="11">
        <f>IF(ISERROR(VLOOKUP(CONCATENATE(INDIRECT(ADDRESS(2,COLUMN()-2)),"O2",A43),DATA!D2:L872,8,FALSE)),0,VLOOKUP(CONCATENATE(INDIRECT(ADDRESS(2,COLUMN()-2)),"O2",A43),DATA!D2:L872,8,FALSE))</f>
        <v>0</v>
      </c>
      <c r="AC43" s="11">
        <f>IF(ISERROR(VLOOKUP(CONCATENATE(INDIRECT(ADDRESS(2,COLUMN())),"O2",A43),DATA!D2:L872,6,FALSE)),0,VLOOKUP(CONCATENATE(INDIRECT(ADDRESS(2,COLUMN())),"O2",A43),DATA!D2:L872,6,FALSE))</f>
        <v>42</v>
      </c>
      <c r="AD43" s="11">
        <f>IF(ISERROR(VLOOKUP(CONCATENATE(INDIRECT(ADDRESS(2,COLUMN()-1)),"O2",A43),DATA!D2:L872,7,FALSE)),0,VLOOKUP(CONCATENATE(INDIRECT(ADDRESS(2,COLUMN()-1)),"O2",A43),DATA!D2:L872,7,FALSE))</f>
        <v>0</v>
      </c>
      <c r="AE43" s="11">
        <f>IF(ISERROR(VLOOKUP(CONCATENATE(INDIRECT(ADDRESS(2,COLUMN()-2)),"O2",A43),DATA!D2:L872,8,FALSE)),0,VLOOKUP(CONCATENATE(INDIRECT(ADDRESS(2,COLUMN()-2)),"O2",A43),DATA!D2:L872,8,FALSE))</f>
        <v>0</v>
      </c>
      <c r="AF43" s="11">
        <f>IF(ISERROR(VLOOKUP(CONCATENATE(INDIRECT(ADDRESS(2,COLUMN())),"O2",A43),DATA!D2:L872,6,FALSE)),0,VLOOKUP(CONCATENATE(INDIRECT(ADDRESS(2,COLUMN())),"O2",A43),DATA!D2:L872,6,FALSE))</f>
        <v>9</v>
      </c>
      <c r="AG43" s="11">
        <f>IF(ISERROR(VLOOKUP(CONCATENATE(INDIRECT(ADDRESS(2,COLUMN()-1)),"O2",A43),DATA!D2:L872,7,FALSE)),0,VLOOKUP(CONCATENATE(INDIRECT(ADDRESS(2,COLUMN()-1)),"O2",A43),DATA!D2:L872,7,FALSE))</f>
        <v>0</v>
      </c>
      <c r="AH43" s="11">
        <f>IF(ISERROR(VLOOKUP(CONCATENATE(INDIRECT(ADDRESS(2,COLUMN()-2)),"O2",A43),DATA!D2:L872,8,FALSE)),0,VLOOKUP(CONCATENATE(INDIRECT(ADDRESS(2,COLUMN()-2)),"O2",A43),DATA!D2:L872,8,FALSE))</f>
        <v>0</v>
      </c>
      <c r="AI43" s="11">
        <f>IF(ISERROR(VLOOKUP(CONCATENATE(INDIRECT(ADDRESS(2,COLUMN())),"O2",A43),DATA!D2:L872,6,FALSE)),0,VLOOKUP(CONCATENATE(INDIRECT(ADDRESS(2,COLUMN())),"O2",A43),DATA!D2:L872,6,FALSE))</f>
        <v>4</v>
      </c>
      <c r="AJ43" s="11">
        <f>IF(ISERROR(VLOOKUP(CONCATENATE(INDIRECT(ADDRESS(2,COLUMN()-1)),"O2",A43),DATA!D2:L872,7,FALSE)),0,VLOOKUP(CONCATENATE(INDIRECT(ADDRESS(2,COLUMN()-1)),"O2",A43),DATA!D2:L872,7,FALSE))</f>
        <v>0</v>
      </c>
      <c r="AK43" s="11">
        <f>IF(ISERROR(VLOOKUP(CONCATENATE(INDIRECT(ADDRESS(2,COLUMN()-2)),"O2",A43),DATA!D2:L872,8,FALSE)),0,VLOOKUP(CONCATENATE(INDIRECT(ADDRESS(2,COLUMN()-2)),"O2",A43),DATA!D2:L872,8,FALSE))</f>
        <v>0</v>
      </c>
      <c r="AL43" s="11">
        <f>IF(ISERROR(VLOOKUP(CONCATENATE(INDIRECT(ADDRESS(2,COLUMN())),"O2",A43),DATA!D2:L872,6,FALSE)),0,VLOOKUP(CONCATENATE(INDIRECT(ADDRESS(2,COLUMN())),"O2",A43),DATA!D2:L872,6,FALSE))</f>
        <v>66</v>
      </c>
      <c r="AM43" s="11">
        <f>IF(ISERROR(VLOOKUP(CONCATENATE(INDIRECT(ADDRESS(2,COLUMN()-1)),"O2",A43),DATA!D2:L872,7,FALSE)),0,VLOOKUP(CONCATENATE(INDIRECT(ADDRESS(2,COLUMN()-1)),"O2",A43),DATA!D2:L872,7,FALSE))</f>
        <v>0</v>
      </c>
      <c r="AN43" s="11">
        <f>IF(ISERROR(VLOOKUP(CONCATENATE(INDIRECT(ADDRESS(2,COLUMN()-2)),"O2",A43),DATA!D2:L872,8,FALSE)),0,VLOOKUP(CONCATENATE(INDIRECT(ADDRESS(2,COLUMN()-2)),"O2",A43),DATA!D2:L872,8,FALSE))</f>
        <v>0</v>
      </c>
      <c r="AO43" s="11">
        <f>IF(ISERROR(VLOOKUP(CONCATENATE(INDIRECT(ADDRESS(2,COLUMN())),"O2",A43),DATA!D2:L872,6,FALSE)),0,VLOOKUP(CONCATENATE(INDIRECT(ADDRESS(2,COLUMN())),"O2",A43),DATA!D2:L872,6,FALSE))</f>
        <v>30</v>
      </c>
      <c r="AP43" s="11">
        <f>IF(ISERROR(VLOOKUP(CONCATENATE(INDIRECT(ADDRESS(2,COLUMN()-1)),"O2",A43),DATA!D2:L872,7,FALSE)),0,VLOOKUP(CONCATENATE(INDIRECT(ADDRESS(2,COLUMN()-1)),"O2",A43),DATA!D2:L872,7,FALSE))</f>
        <v>0</v>
      </c>
      <c r="AQ43" s="11">
        <f>IF(ISERROR(VLOOKUP(CONCATENATE(INDIRECT(ADDRESS(2,COLUMN()-2)),"O2",A43),DATA!D2:L872,8,FALSE)),0,VLOOKUP(CONCATENATE(INDIRECT(ADDRESS(2,COLUMN()-2)),"O2",A43),DATA!D2:L872,8,FALSE))</f>
        <v>0</v>
      </c>
      <c r="AR43" s="11">
        <f>IF(ISERROR(VLOOKUP(CONCATENATE(INDIRECT(ADDRESS(2,COLUMN())),"O2",A43),DATA!D2:L872,6,FALSE)),0,VLOOKUP(CONCATENATE(INDIRECT(ADDRESS(2,COLUMN())),"O2",A43),DATA!D2:L872,6,FALSE))</f>
        <v>11</v>
      </c>
      <c r="AS43" s="11">
        <f>IF(ISERROR(VLOOKUP(CONCATENATE(INDIRECT(ADDRESS(2,COLUMN()-1)),"O2",A43),DATA!D2:L872,7,FALSE)),0,VLOOKUP(CONCATENATE(INDIRECT(ADDRESS(2,COLUMN()-1)),"O2",A43),DATA!D2:L872,7,FALSE))</f>
        <v>0</v>
      </c>
      <c r="AT43" s="11">
        <f>IF(ISERROR(VLOOKUP(CONCATENATE(INDIRECT(ADDRESS(2,COLUMN()-2)),"O2",A43),DATA!D2:L872,8,FALSE)),0,VLOOKUP(CONCATENATE(INDIRECT(ADDRESS(2,COLUMN()-2)),"O2",A43),DATA!D2:L872,8,FALSE))</f>
        <v>0</v>
      </c>
      <c r="AU43" s="11">
        <f>IF(ISERROR(VLOOKUP(CONCATENATE(INDIRECT(ADDRESS(2,COLUMN())),"O2",A43),DATA!D2:L872,6,FALSE)),0,VLOOKUP(CONCATENATE(INDIRECT(ADDRESS(2,COLUMN())),"O2",A43),DATA!D2:L872,6,FALSE))</f>
        <v>3</v>
      </c>
      <c r="AV43" s="11">
        <f>IF(ISERROR(VLOOKUP(CONCATENATE(INDIRECT(ADDRESS(2,COLUMN()-1)),"O2",A43),DATA!D2:L872,7,FALSE)),0,VLOOKUP(CONCATENATE(INDIRECT(ADDRESS(2,COLUMN()-1)),"O2",A43),DATA!D2:L872,7,FALSE))</f>
        <v>0</v>
      </c>
      <c r="AW43" s="11">
        <f>IF(ISERROR(VLOOKUP(CONCATENATE(INDIRECT(ADDRESS(2,COLUMN()-2)),"O2",A43),DATA!D2:L872,8,FALSE)),0,VLOOKUP(CONCATENATE(INDIRECT(ADDRESS(2,COLUMN()-2)),"O2",A43),DATA!D2:L872,8,FALSE))</f>
        <v>0</v>
      </c>
      <c r="AX43" s="11">
        <f>IF(ISERROR(VLOOKUP(CONCATENATE(INDIRECT(ADDRESS(2,COLUMN())),"O2",A43),DATA!D2:L872,6,FALSE)),0,VLOOKUP(CONCATENATE(INDIRECT(ADDRESS(2,COLUMN())),"O2",A43),DATA!D2:L872,6,FALSE))</f>
        <v>0</v>
      </c>
      <c r="AY43" s="11">
        <f>IF(ISERROR(VLOOKUP(CONCATENATE(INDIRECT(ADDRESS(2,COLUMN()-1)),"O2",A43),DATA!D2:L872,7,FALSE)),0,VLOOKUP(CONCATENATE(INDIRECT(ADDRESS(2,COLUMN()-1)),"O2",A43),DATA!D2:L872,7,FALSE))</f>
        <v>0</v>
      </c>
      <c r="AZ43" s="11">
        <f>IF(ISERROR(VLOOKUP(CONCATENATE(INDIRECT(ADDRESS(2,COLUMN()-2)),"O2",A43),DATA!D2:L872,8,FALSE)),0,VLOOKUP(CONCATENATE(INDIRECT(ADDRESS(2,COLUMN()-2)),"O2",A43),DATA!D2:L872,8,FALSE))</f>
        <v>0</v>
      </c>
      <c r="BA43" s="11">
        <f>IF(ISERROR(VLOOKUP(CONCATENATE(INDIRECT(ADDRESS(2,COLUMN())),"O2",A43),DATA!D2:L872,6,FALSE)),0,VLOOKUP(CONCATENATE(INDIRECT(ADDRESS(2,COLUMN())),"O2",A43),DATA!D2:L872,6,FALSE))</f>
        <v>20</v>
      </c>
      <c r="BB43" s="11">
        <f>IF(ISERROR(VLOOKUP(CONCATENATE(INDIRECT(ADDRESS(2,COLUMN()-1)),"O2",A43),DATA!D2:L872,7,FALSE)),0,VLOOKUP(CONCATENATE(INDIRECT(ADDRESS(2,COLUMN()-1)),"O2",A43),DATA!D2:L872,7,FALSE))</f>
        <v>0</v>
      </c>
      <c r="BC43" s="11">
        <f>IF(ISERROR(VLOOKUP(CONCATENATE(INDIRECT(ADDRESS(2,COLUMN()-2)),"O2",A43),DATA!D2:L872,8,FALSE)),0,VLOOKUP(CONCATENATE(INDIRECT(ADDRESS(2,COLUMN()-2)),"O2",A43),DATA!D2:L872,8,FALSE))</f>
        <v>0</v>
      </c>
      <c r="BD43" s="11">
        <f>IF(ISERROR(VLOOKUP(CONCATENATE(INDIRECT(ADDRESS(2,COLUMN())),"O2",A43),DATA!D2:L872,6,FALSE)),0,VLOOKUP(CONCATENATE(INDIRECT(ADDRESS(2,COLUMN())),"O2",A43),DATA!D2:L872,6,FALSE))</f>
        <v>14</v>
      </c>
      <c r="BE43" s="11">
        <f>IF(ISERROR(VLOOKUP(CONCATENATE(INDIRECT(ADDRESS(2,COLUMN()-1)),"O2",A43),DATA!D2:L872,7,FALSE)),0,VLOOKUP(CONCATENATE(INDIRECT(ADDRESS(2,COLUMN()-1)),"O2",A43),DATA!D2:L872,7,FALSE))</f>
        <v>0</v>
      </c>
      <c r="BF43" s="11">
        <f>IF(ISERROR(VLOOKUP(CONCATENATE(INDIRECT(ADDRESS(2,COLUMN()-2)),"O2",A43),DATA!D2:L872,8,FALSE)),0,VLOOKUP(CONCATENATE(INDIRECT(ADDRESS(2,COLUMN()-2)),"O2",A43),DATA!D2:L872,8,FALSE))</f>
        <v>0</v>
      </c>
      <c r="BG43" s="11">
        <f>IF(ISERROR(VLOOKUP(CONCATENATE(INDIRECT(ADDRESS(2,COLUMN())),"O2",A43),DATA!D2:L872,6,FALSE)),0,VLOOKUP(CONCATENATE(INDIRECT(ADDRESS(2,COLUMN())),"O2",A43),DATA!D2:L872,6,FALSE))</f>
        <v>272</v>
      </c>
      <c r="BH43" s="11">
        <f>IF(ISERROR(VLOOKUP(CONCATENATE(INDIRECT(ADDRESS(2,COLUMN()-1)),"O2",A43),DATA!D2:L872,7,FALSE)),0,VLOOKUP(CONCATENATE(INDIRECT(ADDRESS(2,COLUMN()-1)),"O2",A43),DATA!D2:L872,7,FALSE))</f>
        <v>0</v>
      </c>
      <c r="BI43" s="11">
        <f>IF(ISERROR(VLOOKUP(CONCATENATE(INDIRECT(ADDRESS(2,COLUMN()-2)),"O2",A43),DATA!D2:L872,8,FALSE)),0,VLOOKUP(CONCATENATE(INDIRECT(ADDRESS(2,COLUMN()-2)),"O2",A43),DATA!D2:L872,8,FALSE))</f>
        <v>0</v>
      </c>
      <c r="BJ43" s="11">
        <f>IF(ISERROR(VLOOKUP(CONCATENATE(INDIRECT(ADDRESS(2,COLUMN())),"O2",A43),DATA!D2:L872,6,FALSE)),0,VLOOKUP(CONCATENATE(INDIRECT(ADDRESS(2,COLUMN())),"O2",A43),DATA!D2:L872,6,FALSE))</f>
        <v>9</v>
      </c>
      <c r="BK43" s="11">
        <f>IF(ISERROR(VLOOKUP(CONCATENATE(INDIRECT(ADDRESS(2,COLUMN()-1)),"O2",A43),DATA!D2:L872,7,FALSE)),0,VLOOKUP(CONCATENATE(INDIRECT(ADDRESS(2,COLUMN()-1)),"O2",A43),DATA!D2:L872,7,FALSE))</f>
        <v>0</v>
      </c>
      <c r="BL43" s="11">
        <f>IF(ISERROR(VLOOKUP(CONCATENATE(INDIRECT(ADDRESS(2,COLUMN()-2)),"O2",A43),DATA!D2:L872,8,FALSE)),0,VLOOKUP(CONCATENATE(INDIRECT(ADDRESS(2,COLUMN()-2)),"O2",A43),DATA!D2:L872,8,FALSE))</f>
        <v>0</v>
      </c>
      <c r="BM43" s="11">
        <f>IF(ISERROR(VLOOKUP(CONCATENATE(INDIRECT(ADDRESS(2,COLUMN())),"O2",A43),DATA!D2:L872,6,FALSE)),0,VLOOKUP(CONCATENATE(INDIRECT(ADDRESS(2,COLUMN())),"O2",A43),DATA!D2:L872,6,FALSE))</f>
        <v>0</v>
      </c>
      <c r="BN43" s="11">
        <f>IF(ISERROR(VLOOKUP(CONCATENATE(INDIRECT(ADDRESS(2,COLUMN()-1)),"O2",A43),DATA!D2:L872,7,FALSE)),0,VLOOKUP(CONCATENATE(INDIRECT(ADDRESS(2,COLUMN()-1)),"O2",A43),DATA!D2:L872,7,FALSE))</f>
        <v>0</v>
      </c>
      <c r="BO43" s="11">
        <f>IF(ISERROR(VLOOKUP(CONCATENATE(INDIRECT(ADDRESS(2,COLUMN()-2)),"O2",A43),DATA!D2:L872,8,FALSE)),0,VLOOKUP(CONCATENATE(INDIRECT(ADDRESS(2,COLUMN()-2)),"O2",A43),DATA!D2:L872,8,FALSE))</f>
        <v>0</v>
      </c>
      <c r="BP43" s="11">
        <f>IF(ISERROR(VLOOKUP(CONCATENATE(INDIRECT(ADDRESS(2,COLUMN())),"O2",A43),DATA!D2:L872,6,FALSE)),0,VLOOKUP(CONCATENATE(INDIRECT(ADDRESS(2,COLUMN())),"O2",A43),DATA!D2:L872,6,FALSE))</f>
        <v>0</v>
      </c>
      <c r="BQ43" s="11">
        <f>IF(ISERROR(VLOOKUP(CONCATENATE(INDIRECT(ADDRESS(2,COLUMN()-1)),"O2",A43),DATA!D2:L872,7,FALSE)),0,VLOOKUP(CONCATENATE(INDIRECT(ADDRESS(2,COLUMN()-1)),"O2",A43),DATA!D2:L872,7,FALSE))</f>
        <v>0</v>
      </c>
      <c r="BR43" s="11">
        <f>IF(ISERROR(VLOOKUP(CONCATENATE(INDIRECT(ADDRESS(2,COLUMN()-2)),"O2",A43),DATA!D2:L872,8,FALSE)),0,VLOOKUP(CONCATENATE(INDIRECT(ADDRESS(2,COLUMN()-2)),"O2",A43),DATA!D2:L872,8,FALSE))</f>
        <v>0</v>
      </c>
      <c r="BS43" s="11">
        <f>IF(ISERROR(VLOOKUP(CONCATENATE(INDIRECT(ADDRESS(2,COLUMN())),"O2",A43),DATA!D2:L872,6,FALSE)),0,VLOOKUP(CONCATENATE(INDIRECT(ADDRESS(2,COLUMN())),"O2",A43),DATA!D2:L872,6,FALSE))</f>
        <v>19</v>
      </c>
      <c r="BT43" s="11">
        <f>IF(ISERROR(VLOOKUP(CONCATENATE(INDIRECT(ADDRESS(2,COLUMN()-1)),"O2",A43),DATA!D2:L872,7,FALSE)),0,VLOOKUP(CONCATENATE(INDIRECT(ADDRESS(2,COLUMN()-1)),"O2",A43),DATA!D2:L872,7,FALSE))</f>
        <v>0</v>
      </c>
      <c r="BU43" s="11">
        <f>IF(ISERROR(VLOOKUP(CONCATENATE(INDIRECT(ADDRESS(2,COLUMN()-2)),"O2",A43),DATA!D2:L872,8,FALSE)),0,VLOOKUP(CONCATENATE(INDIRECT(ADDRESS(2,COLUMN()-2)),"O2",A43),DATA!D2:L872,8,FALSE))</f>
        <v>0</v>
      </c>
      <c r="BV43" s="11">
        <f>IF(ISERROR(VLOOKUP(CONCATENATE(INDIRECT(ADDRESS(2,COLUMN())),"O2",A43),DATA!D2:L872,6,FALSE)),0,VLOOKUP(CONCATENATE(INDIRECT(ADDRESS(2,COLUMN())),"O2",A43),DATA!D2:L872,6,FALSE))</f>
        <v>8</v>
      </c>
      <c r="BW43" s="11">
        <f>IF(ISERROR(VLOOKUP(CONCATENATE(INDIRECT(ADDRESS(2,COLUMN()-1)),"O2",A43),DATA!D2:L872,7,FALSE)),0,VLOOKUP(CONCATENATE(INDIRECT(ADDRESS(2,COLUMN()-1)),"O2",A43),DATA!D2:L872,7,FALSE))</f>
        <v>0</v>
      </c>
      <c r="BX43" s="11">
        <f>IF(ISERROR(VLOOKUP(CONCATENATE(INDIRECT(ADDRESS(2,COLUMN()-2)),"O2",A43),DATA!D2:L872,8,FALSE)),0,VLOOKUP(CONCATENATE(INDIRECT(ADDRESS(2,COLUMN()-2)),"O2",A43),DATA!D2:L872,8,FALSE))</f>
        <v>0</v>
      </c>
      <c r="BY43" s="11">
        <f>IF(ISERROR(VLOOKUP(CONCATENATE(INDIRECT(ADDRESS(2,COLUMN())),"O2",A43),DATA!D2:L872,6,FALSE)),0,VLOOKUP(CONCATENATE(INDIRECT(ADDRESS(2,COLUMN())),"O2",A43),DATA!D2:L872,6,FALSE))</f>
        <v>4</v>
      </c>
      <c r="BZ43" s="11">
        <f>IF(ISERROR(VLOOKUP(CONCATENATE(INDIRECT(ADDRESS(2,COLUMN()-1)),"O2",A43),DATA!D2:L872,7,FALSE)),0,VLOOKUP(CONCATENATE(INDIRECT(ADDRESS(2,COLUMN()-1)),"O2",A43),DATA!D2:L872,7,FALSE))</f>
        <v>0</v>
      </c>
      <c r="CA43" s="11">
        <f>IF(ISERROR(VLOOKUP(CONCATENATE(INDIRECT(ADDRESS(2,COLUMN()-2)),"O2",A43),DATA!D2:L872,8,FALSE)),0,VLOOKUP(CONCATENATE(INDIRECT(ADDRESS(2,COLUMN()-2)),"O2",A43),DATA!D2:L872,8,FALSE))</f>
        <v>0</v>
      </c>
      <c r="CB43" s="11">
        <f>IF(ISERROR(VLOOKUP(CONCATENATE(INDIRECT(ADDRESS(2,COLUMN())),"O2",A43),DATA!D2:L872,6,FALSE)),0,VLOOKUP(CONCATENATE(INDIRECT(ADDRESS(2,COLUMN())),"O2",A43),DATA!D2:L872,6,FALSE))</f>
        <v>0</v>
      </c>
      <c r="CC43" s="11">
        <f>IF(ISERROR(VLOOKUP(CONCATENATE(INDIRECT(ADDRESS(2,COLUMN()-1)),"O2",A43),DATA!D2:L872,7,FALSE)),0,VLOOKUP(CONCATENATE(INDIRECT(ADDRESS(2,COLUMN()-1)),"O2",A43),DATA!D2:L872,7,FALSE))</f>
        <v>0</v>
      </c>
      <c r="CD43" s="11">
        <f>IF(ISERROR(VLOOKUP(CONCATENATE(INDIRECT(ADDRESS(2,COLUMN()-2)),"O2",A43),DATA!D2:L872,8,FALSE)),0,VLOOKUP(CONCATENATE(INDIRECT(ADDRESS(2,COLUMN()-2)),"O2",A43),DATA!D2:L872,8,FALSE))</f>
        <v>0</v>
      </c>
      <c r="CE43" s="11">
        <f>IF(ISERROR(VLOOKUP(CONCATENATE(INDIRECT(ADDRESS(2,COLUMN())),"O2",A43),DATA!D2:L872,6,FALSE)),0,VLOOKUP(CONCATENATE(INDIRECT(ADDRESS(2,COLUMN())),"O2",A43),DATA!D2:L872,6,FALSE))</f>
        <v>0</v>
      </c>
      <c r="CF43" s="11">
        <f>IF(ISERROR(VLOOKUP(CONCATENATE(INDIRECT(ADDRESS(2,COLUMN()-1)),"O2",A43),DATA!D2:L872,7,FALSE)),0,VLOOKUP(CONCATENATE(INDIRECT(ADDRESS(2,COLUMN()-1)),"O2",A43),DATA!D2:L872,7,FALSE))</f>
        <v>0</v>
      </c>
      <c r="CG43" s="11">
        <f>IF(ISERROR(VLOOKUP(CONCATENATE(INDIRECT(ADDRESS(2,COLUMN()-2)),"O2",A43),DATA!D2:L872,8,FALSE)),0,VLOOKUP(CONCATENATE(INDIRECT(ADDRESS(2,COLUMN()-2)),"O2",A43),DATA!D2:L872,8,FALSE))</f>
        <v>0</v>
      </c>
      <c r="CH43" s="11">
        <f>IF(ISERROR(VLOOKUP(CONCATENATE(INDIRECT(ADDRESS(2,COLUMN())),"O2",A43),DATA!D2:L872,6,FALSE)),0,VLOOKUP(CONCATENATE(INDIRECT(ADDRESS(2,COLUMN())),"O2",A43),DATA!D2:L872,6,FALSE))</f>
        <v>0</v>
      </c>
      <c r="CI43" s="11">
        <f>IF(ISERROR(VLOOKUP(CONCATENATE(INDIRECT(ADDRESS(2,COLUMN()-1)),"O2",A43),DATA!D2:L872,7,FALSE)),0,VLOOKUP(CONCATENATE(INDIRECT(ADDRESS(2,COLUMN()-1)),"O2",A43),DATA!D2:L872,7,FALSE))</f>
        <v>0</v>
      </c>
      <c r="CJ43" s="11">
        <f>IF(ISERROR(VLOOKUP(CONCATENATE(INDIRECT(ADDRESS(2,COLUMN()-2)),"O2",A43),DATA!D2:L872,8,FALSE)),0,VLOOKUP(CONCATENATE(INDIRECT(ADDRESS(2,COLUMN()-2)),"O2",A43),DATA!D2:L872,8,FALSE))</f>
        <v>0</v>
      </c>
      <c r="CK43" s="11">
        <f>IF(ISERROR(VLOOKUP(CONCATENATE(INDIRECT(ADDRESS(2,COLUMN())),"O2",A43),DATA!D2:L872,6,FALSE)),0,VLOOKUP(CONCATENATE(INDIRECT(ADDRESS(2,COLUMN())),"O2",A43),DATA!D2:L872,6,FALSE))</f>
        <v>0</v>
      </c>
      <c r="CL43" s="11">
        <f>IF(ISERROR(VLOOKUP(CONCATENATE(INDIRECT(ADDRESS(2,COLUMN()-1)),"O2",A43),DATA!D2:L872,7,FALSE)),0,VLOOKUP(CONCATENATE(INDIRECT(ADDRESS(2,COLUMN()-1)),"O2",A43),DATA!D2:L872,7,FALSE))</f>
        <v>0</v>
      </c>
      <c r="CM43" s="11">
        <f>IF(ISERROR(VLOOKUP(CONCATENATE(INDIRECT(ADDRESS(2,COLUMN()-2)),"O2",A43),DATA!D2:L872,8,FALSE)),0,VLOOKUP(CONCATENATE(INDIRECT(ADDRESS(2,COLUMN()-2)),"O2",A43),DATA!D2:L872,8,FALSE))</f>
        <v>0</v>
      </c>
      <c r="CN43" s="11">
        <f>IF(ISERROR(VLOOKUP(CONCATENATE(INDIRECT(ADDRESS(2,COLUMN())),"O2",A43),DATA!D2:L872,6,FALSE)),0,VLOOKUP(CONCATENATE(INDIRECT(ADDRESS(2,COLUMN())),"O2",A43),DATA!D2:L872,6,FALSE))</f>
        <v>4</v>
      </c>
      <c r="CO43" s="11">
        <f>IF(ISERROR(VLOOKUP(CONCATENATE(INDIRECT(ADDRESS(2,COLUMN()-1)),"O2",A43),DATA!D2:L872,7,FALSE)),0,VLOOKUP(CONCATENATE(INDIRECT(ADDRESS(2,COLUMN()-1)),"O2",A43),DATA!D2:L872,7,FALSE))</f>
        <v>0</v>
      </c>
      <c r="CP43" s="11">
        <f>IF(ISERROR(VLOOKUP(CONCATENATE(INDIRECT(ADDRESS(2,COLUMN()-2)),"O2",A43),DATA!D2:L872,8,FALSE)),0,VLOOKUP(CONCATENATE(INDIRECT(ADDRESS(2,COLUMN()-2)),"O2",A43),DATA!D2:L872,8,FALSE))</f>
        <v>0</v>
      </c>
      <c r="CQ43" s="11">
        <f>IF(ISERROR(VLOOKUP(CONCATENATE(INDIRECT(ADDRESS(2,COLUMN())),"O2",A43),DATA!D2:L872,6,FALSE)),0,VLOOKUP(CONCATENATE(INDIRECT(ADDRESS(2,COLUMN())),"O2",A43),DATA!D2:L872,6,FALSE))</f>
        <v>1</v>
      </c>
      <c r="CR43" s="11">
        <f>IF(ISERROR(VLOOKUP(CONCATENATE(INDIRECT(ADDRESS(2,COLUMN()-1)),"O2",A43),DATA!D2:L872,7,FALSE)),0,VLOOKUP(CONCATENATE(INDIRECT(ADDRESS(2,COLUMN()-1)),"O2",A43),DATA!D2:L872,7,FALSE))</f>
        <v>0</v>
      </c>
      <c r="CS43" s="11">
        <f>IF(ISERROR(VLOOKUP(CONCATENATE(INDIRECT(ADDRESS(2,COLUMN()-2)),"O2",A43),DATA!D2:L872,8,FALSE)),0,VLOOKUP(CONCATENATE(INDIRECT(ADDRESS(2,COLUMN()-2)),"O2",A43),DATA!D2:L872,8,FALSE))</f>
        <v>0</v>
      </c>
      <c r="CT43" s="11">
        <f>IF(ISERROR(VLOOKUP(CONCATENATE(INDIRECT(ADDRESS(2,COLUMN())),"O2",A43),DATA!D2:L872,6,FALSE)),0,VLOOKUP(CONCATENATE(INDIRECT(ADDRESS(2,COLUMN())),"O2",A43),DATA!D2:L872,6,FALSE))</f>
        <v>1</v>
      </c>
      <c r="CU43" s="11">
        <f>IF(ISERROR(VLOOKUP(CONCATENATE(INDIRECT(ADDRESS(2,COLUMN()-1)),"O2",A43),DATA!D2:L872,7,FALSE)),0,VLOOKUP(CONCATENATE(INDIRECT(ADDRESS(2,COLUMN()-1)),"O2",A43),DATA!D2:L872,7,FALSE))</f>
        <v>0</v>
      </c>
      <c r="CV43" s="11">
        <f>IF(ISERROR(VLOOKUP(CONCATENATE(INDIRECT(ADDRESS(2,COLUMN()-2)),"O2",A43),DATA!D2:L872,8,FALSE)),0,VLOOKUP(CONCATENATE(INDIRECT(ADDRESS(2,COLUMN()-2)),"O2",A43),DATA!D2:L872,8,FALSE))</f>
        <v>0</v>
      </c>
      <c r="CW43" s="11">
        <f>IF(ISERROR(VLOOKUP(CONCATENATE(INDIRECT(ADDRESS(2,COLUMN())),"O2",A43),DATA!D2:L872,6,FALSE)),0,VLOOKUP(CONCATENATE(INDIRECT(ADDRESS(2,COLUMN())),"O2",A43),DATA!D2:L872,6,FALSE))</f>
        <v>0</v>
      </c>
      <c r="CX43" s="11">
        <f>IF(ISERROR(VLOOKUP(CONCATENATE(INDIRECT(ADDRESS(2,COLUMN()-1)),"O2",A43),DATA!D2:L872,7,FALSE)),0,VLOOKUP(CONCATENATE(INDIRECT(ADDRESS(2,COLUMN()-1)),"O2",A43),DATA!D2:L872,7,FALSE))</f>
        <v>0</v>
      </c>
      <c r="CY43" s="11">
        <f>IF(ISERROR(VLOOKUP(CONCATENATE(INDIRECT(ADDRESS(2,COLUMN()-2)),"O2",A43),DATA!D2:L872,8,FALSE)),0,VLOOKUP(CONCATENATE(INDIRECT(ADDRESS(2,COLUMN()-2)),"O2",A43),DATA!D2:L872,8,FALSE))</f>
        <v>0</v>
      </c>
      <c r="CZ43" s="11">
        <f>IF(ISERROR(VLOOKUP(CONCATENATE(INDIRECT(ADDRESS(2,COLUMN())),"O2",A43),DATA!D2:L872,6,FALSE)),0,VLOOKUP(CONCATENATE(INDIRECT(ADDRESS(2,COLUMN())),"O2",A43),DATA!D2:L872,6,FALSE))</f>
        <v>0</v>
      </c>
      <c r="DA43" s="11">
        <f>IF(ISERROR(VLOOKUP(CONCATENATE(INDIRECT(ADDRESS(2,COLUMN()-1)),"O2",A43),DATA!D2:L872,7,FALSE)),0,VLOOKUP(CONCATENATE(INDIRECT(ADDRESS(2,COLUMN()-1)),"O2",A43),DATA!D2:L872,7,FALSE))</f>
        <v>0</v>
      </c>
      <c r="DB43" s="11">
        <f>IF(ISERROR(VLOOKUP(CONCATENATE(INDIRECT(ADDRESS(2,COLUMN()-2)),"O2",A43),DATA!D2:L872,8,FALSE)),0,VLOOKUP(CONCATENATE(INDIRECT(ADDRESS(2,COLUMN()-2)),"O2",A43),DATA!D2:L872,8,FALSE))</f>
        <v>0</v>
      </c>
      <c r="DC43" s="11">
        <f>IF(ISERROR(VLOOKUP(CONCATENATE(INDIRECT(ADDRESS(2,COLUMN())),"O2",A43),DATA!D2:L872,6,FALSE)),0,VLOOKUP(CONCATENATE(INDIRECT(ADDRESS(2,COLUMN())),"O2",A43),DATA!D2:L872,6,FALSE))</f>
        <v>0</v>
      </c>
      <c r="DD43" s="11">
        <f>IF(ISERROR(VLOOKUP(CONCATENATE(INDIRECT(ADDRESS(2,COLUMN()-1)),"O2",A43),DATA!D2:L872,7,FALSE)),0,VLOOKUP(CONCATENATE(INDIRECT(ADDRESS(2,COLUMN()-1)),"O2",A43),DATA!D2:L872,7,FALSE))</f>
        <v>0</v>
      </c>
      <c r="DE43" s="11">
        <f>IF(ISERROR(VLOOKUP(CONCATENATE(INDIRECT(ADDRESS(2,COLUMN()-2)),"O2",A43),DATA!D2:L872,8,FALSE)),0,VLOOKUP(CONCATENATE(INDIRECT(ADDRESS(2,COLUMN()-2)),"O2",A43),DATA!D2:L872,8,FALSE))</f>
        <v>0</v>
      </c>
      <c r="DF43" s="11">
        <f>IF(ISERROR(VLOOKUP(CONCATENATE(INDIRECT(ADDRESS(2,COLUMN())),"O2",A43),DATA!D2:L872,6,FALSE)),0,VLOOKUP(CONCATENATE(INDIRECT(ADDRESS(2,COLUMN())),"O2",A43),DATA!D2:L872,6,FALSE))</f>
        <v>1</v>
      </c>
      <c r="DG43" s="11">
        <f>IF(ISERROR(VLOOKUP(CONCATENATE(INDIRECT(ADDRESS(2,COLUMN()-1)),"O2",A43),DATA!D2:L872,7,FALSE)),0,VLOOKUP(CONCATENATE(INDIRECT(ADDRESS(2,COLUMN()-1)),"O2",A43),DATA!D2:L872,7,FALSE))</f>
        <v>0</v>
      </c>
      <c r="DH43" s="11">
        <f>IF(ISERROR(VLOOKUP(CONCATENATE(INDIRECT(ADDRESS(2,COLUMN()-2)),"O2",A43),DATA!D2:L872,8,FALSE)),0,VLOOKUP(CONCATENATE(INDIRECT(ADDRESS(2,COLUMN()-2)),"O2",A43),DATA!D2:L872,8,FALSE))</f>
        <v>0</v>
      </c>
      <c r="DI43" s="11">
        <f>IF(ISERROR(VLOOKUP(CONCATENATE(INDIRECT(ADDRESS(2,COLUMN())),"O2",A43),DATA!D2:L872,6,FALSE)),0,VLOOKUP(CONCATENATE(INDIRECT(ADDRESS(2,COLUMN())),"O2",A43),DATA!D2:L872,6,FALSE))</f>
        <v>0</v>
      </c>
      <c r="DJ43" s="11">
        <f>IF(ISERROR(VLOOKUP(CONCATENATE(INDIRECT(ADDRESS(2,COLUMN()-1)),"O2",A43),DATA!D2:L872,7,FALSE)),0,VLOOKUP(CONCATENATE(INDIRECT(ADDRESS(2,COLUMN()-1)),"O2",A43),DATA!D2:L872,7,FALSE))</f>
        <v>0</v>
      </c>
      <c r="DK43" s="11">
        <f>IF(ISERROR(VLOOKUP(CONCATENATE(INDIRECT(ADDRESS(2,COLUMN()-2)),"O2",A43),DATA!D2:L872,8,FALSE)),0,VLOOKUP(CONCATENATE(INDIRECT(ADDRESS(2,COLUMN()-2)),"O2",A43),DATA!D2:L872,8,FALSE))</f>
        <v>0</v>
      </c>
      <c r="DL43" s="11">
        <f>IF(ISERROR(VLOOKUP(CONCATENATE(INDIRECT(ADDRESS(2,COLUMN())),"O2",A43),DATA!D2:L872,6,FALSE)),0,VLOOKUP(CONCATENATE(INDIRECT(ADDRESS(2,COLUMN())),"O2",A43),DATA!D2:L872,6,FALSE))</f>
        <v>0</v>
      </c>
      <c r="DM43" s="11">
        <f>IF(ISERROR(VLOOKUP(CONCATENATE(INDIRECT(ADDRESS(2,COLUMN()-1)),"O2",A43),DATA!D2:L872,7,FALSE)),0,VLOOKUP(CONCATENATE(INDIRECT(ADDRESS(2,COLUMN()-1)),"O2",A43),DATA!D2:L872,7,FALSE))</f>
        <v>0</v>
      </c>
      <c r="DN43" s="11">
        <f>IF(ISERROR(VLOOKUP(CONCATENATE(INDIRECT(ADDRESS(2,COLUMN()-2)),"O2",A43),DATA!D2:L872,8,FALSE)),0,VLOOKUP(CONCATENATE(INDIRECT(ADDRESS(2,COLUMN()-2)),"O2",A43),DATA!D2:L872,8,FALSE))</f>
        <v>0</v>
      </c>
      <c r="DO43" s="11">
        <f>IF(ISERROR(VLOOKUP(CONCATENATE(INDIRECT(ADDRESS(2,COLUMN())),"O2",A43),DATA!D2:L872,6,FALSE)),0,VLOOKUP(CONCATENATE(INDIRECT(ADDRESS(2,COLUMN())),"O2",A43),DATA!D2:L872,6,FALSE))</f>
        <v>0</v>
      </c>
      <c r="DP43" s="11">
        <f>IF(ISERROR(VLOOKUP(CONCATENATE(INDIRECT(ADDRESS(2,COLUMN()-1)),"O2",A43),DATA!D2:L872,7,FALSE)),0,VLOOKUP(CONCATENATE(INDIRECT(ADDRESS(2,COLUMN()-1)),"O2",A43),DATA!D2:L872,7,FALSE))</f>
        <v>0</v>
      </c>
      <c r="DQ43" s="11">
        <f>IF(ISERROR(VLOOKUP(CONCATENATE(INDIRECT(ADDRESS(2,COLUMN()-2)),"O2",A43),DATA!D2:L872,8,FALSE)),0,VLOOKUP(CONCATENATE(INDIRECT(ADDRESS(2,COLUMN()-2)),"O2",A43),DATA!D2:L872,8,FALSE))</f>
        <v>0</v>
      </c>
      <c r="DR43" s="11">
        <f>IF(ISERROR(VLOOKUP(CONCATENATE(INDIRECT(ADDRESS(2,COLUMN())),"O2",A43),DATA!D2:L872,6,FALSE)),0,VLOOKUP(CONCATENATE(INDIRECT(ADDRESS(2,COLUMN())),"O2",A43),DATA!D2:L872,6,FALSE))</f>
        <v>0</v>
      </c>
      <c r="DS43" s="11">
        <f>IF(ISERROR(VLOOKUP(CONCATENATE(INDIRECT(ADDRESS(2,COLUMN()-1)),"O2",A43),DATA!D2:L872,7,FALSE)),0,VLOOKUP(CONCATENATE(INDIRECT(ADDRESS(2,COLUMN()-1)),"O2",A43),DATA!D2:L872,7,FALSE))</f>
        <v>0</v>
      </c>
      <c r="DT43" s="11">
        <f>IF(ISERROR(VLOOKUP(CONCATENATE(INDIRECT(ADDRESS(2,COLUMN()-2)),"O2",A43),DATA!D2:L872,8,FALSE)),0,VLOOKUP(CONCATENATE(INDIRECT(ADDRESS(2,COLUMN()-2)),"O2",A43),DATA!D2:L872,8,FALSE))</f>
        <v>0</v>
      </c>
      <c r="DU43" s="11">
        <f>IF(ISERROR(VLOOKUP(CONCATENATE(INDIRECT(ADDRESS(2,COLUMN())),"O2",A43),DATA!D2:L872,6,FALSE)),0,VLOOKUP(CONCATENATE(INDIRECT(ADDRESS(2,COLUMN())),"O2",A43),DATA!D2:L872,6,FALSE))</f>
        <v>0</v>
      </c>
      <c r="DV43" s="11">
        <f>IF(ISERROR(VLOOKUP(CONCATENATE(INDIRECT(ADDRESS(2,COLUMN()-1)),"O2",A43),DATA!D2:L872,7,FALSE)),0,VLOOKUP(CONCATENATE(INDIRECT(ADDRESS(2,COLUMN()-1)),"O2",A43),DATA!D2:L872,7,FALSE))</f>
        <v>0</v>
      </c>
      <c r="DW43" s="11">
        <f>IF(ISERROR(VLOOKUP(CONCATENATE(INDIRECT(ADDRESS(2,COLUMN()-2)),"O2",A43),DATA!D2:L872,8,FALSE)),0,VLOOKUP(CONCATENATE(INDIRECT(ADDRESS(2,COLUMN()-2)),"O2",A43),DATA!D2:L872,8,FALSE))</f>
        <v>0</v>
      </c>
      <c r="DX43" s="62">
        <f>SUM(B43:INDIRECT(ADDRESS(43,127)))</f>
        <v>933</v>
      </c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  <c r="IW43" s="24"/>
      <c r="IX43" s="24"/>
      <c r="IY43" s="24"/>
      <c r="IZ43" s="24"/>
      <c r="JA43" s="24"/>
      <c r="JB43" s="24"/>
      <c r="JC43" s="24"/>
      <c r="JD43" s="24"/>
      <c r="JE43" s="24"/>
      <c r="JF43" s="24"/>
      <c r="JG43" s="24"/>
      <c r="JH43" s="24"/>
      <c r="JI43" s="24"/>
      <c r="JJ43" s="24"/>
      <c r="JK43" s="24"/>
      <c r="JL43" s="24"/>
      <c r="JM43" s="24"/>
      <c r="JN43" s="24"/>
      <c r="JO43" s="24"/>
      <c r="JP43" s="24"/>
      <c r="JQ43" s="24"/>
      <c r="JR43" s="24"/>
      <c r="JS43" s="24"/>
      <c r="JT43" s="24"/>
      <c r="JU43" s="24"/>
      <c r="JV43" s="24"/>
      <c r="JW43" s="24"/>
      <c r="JX43" s="24"/>
      <c r="JY43" s="24"/>
      <c r="JZ43" s="24"/>
      <c r="KA43" s="24"/>
      <c r="KB43" s="24"/>
      <c r="KC43" s="24"/>
      <c r="KD43" s="24"/>
      <c r="KE43" s="24"/>
      <c r="KF43" s="24"/>
      <c r="KG43" s="24"/>
      <c r="KH43" s="24"/>
      <c r="KI43" s="24"/>
      <c r="KJ43" s="24"/>
      <c r="KK43" s="24"/>
      <c r="KL43" s="24"/>
      <c r="KM43" s="24"/>
      <c r="KN43" s="24"/>
      <c r="KO43" s="24"/>
      <c r="KP43" s="24"/>
      <c r="KQ43" s="24"/>
      <c r="KR43" s="24"/>
      <c r="KS43" s="24"/>
      <c r="KT43" s="24"/>
      <c r="KU43" s="24"/>
      <c r="KV43" s="24"/>
      <c r="KW43" s="24"/>
      <c r="KX43" s="24"/>
      <c r="KY43" s="24"/>
      <c r="KZ43" s="24"/>
    </row>
    <row r="44" ht="15.75">
      <c r="A44" s="95" t="s">
        <v>95</v>
      </c>
      <c r="B44" s="11">
        <f>IF(ISERROR(VLOOKUP(CONCATENATE(INDIRECT(ADDRESS(2,COLUMN())),"O2",A44),DATA!D2:L872,6,FALSE)),0,VLOOKUP(CONCATENATE(INDIRECT(ADDRESS(2,COLUMN())),"O2",A44),DATA!D2:L872,6,FALSE))</f>
        <v>24</v>
      </c>
      <c r="C44" s="11">
        <f>IF(ISERROR(VLOOKUP(CONCATENATE(INDIRECT(ADDRESS(2,COLUMN()-1)),"O2",A44),DATA!D2:L872,7,FALSE)),0,VLOOKUP(CONCATENATE(INDIRECT(ADDRESS(2,COLUMN()-1)),"O2",A44),DATA!D2:L872,7,FALSE))</f>
        <v>0</v>
      </c>
      <c r="D44" s="11">
        <f>IF(ISERROR(VLOOKUP(CONCATENATE(INDIRECT(ADDRESS(2,COLUMN()-2)),"O2",A44),DATA!D2:L872,8,FALSE)),0,VLOOKUP(CONCATENATE(INDIRECT(ADDRESS(2,COLUMN()-2)),"O2",A44),DATA!D2:L872,8,FALSE))</f>
        <v>0</v>
      </c>
      <c r="E44" s="11">
        <f>IF(ISERROR(VLOOKUP(CONCATENATE(INDIRECT(ADDRESS(2,COLUMN())),"O2",A44),DATA!D2:L872,6,FALSE)),0,VLOOKUP(CONCATENATE(INDIRECT(ADDRESS(2,COLUMN())),"O2",A44),DATA!D2:L872,6,FALSE))</f>
        <v>4</v>
      </c>
      <c r="F44" s="11">
        <f>IF(ISERROR(VLOOKUP(CONCATENATE(INDIRECT(ADDRESS(2,COLUMN()-1)),"O2",A44),DATA!D2:L872,7,FALSE)),0,VLOOKUP(CONCATENATE(INDIRECT(ADDRESS(2,COLUMN()-1)),"O2",A44),DATA!D2:L872,7,FALSE))</f>
        <v>0</v>
      </c>
      <c r="G44" s="11">
        <f>IF(ISERROR(VLOOKUP(CONCATENATE(INDIRECT(ADDRESS(2,COLUMN()-2)),"O2",A44),DATA!D2:L872,8,FALSE)),0,VLOOKUP(CONCATENATE(INDIRECT(ADDRESS(2,COLUMN()-2)),"O2",A44),DATA!D2:L872,8,FALSE))</f>
        <v>0</v>
      </c>
      <c r="H44" s="11">
        <f>IF(ISERROR(VLOOKUP(CONCATENATE(INDIRECT(ADDRESS(2,COLUMN())),"O2",A44),DATA!D2:L872,6,FALSE)),0,VLOOKUP(CONCATENATE(INDIRECT(ADDRESS(2,COLUMN())),"O2",A44),DATA!D2:L872,6,FALSE))</f>
        <v>7</v>
      </c>
      <c r="I44" s="11">
        <f>IF(ISERROR(VLOOKUP(CONCATENATE(INDIRECT(ADDRESS(2,COLUMN()-1)),"O2",A44),DATA!D2:L872,7,FALSE)),0,VLOOKUP(CONCATENATE(INDIRECT(ADDRESS(2,COLUMN()-1)),"O2",A44),DATA!D2:L872,7,FALSE))</f>
        <v>0</v>
      </c>
      <c r="J44" s="11">
        <f>IF(ISERROR(VLOOKUP(CONCATENATE(INDIRECT(ADDRESS(2,COLUMN()-2)),"O2",A44),DATA!D2:L872,8,FALSE)),0,VLOOKUP(CONCATENATE(INDIRECT(ADDRESS(2,COLUMN()-2)),"O2",A44),DATA!D2:L872,8,FALSE))</f>
        <v>0</v>
      </c>
      <c r="K44" s="11">
        <f>IF(ISERROR(VLOOKUP(CONCATENATE(INDIRECT(ADDRESS(2,COLUMN())),"O2",A44),DATA!D2:L872,6,FALSE)),0,VLOOKUP(CONCATENATE(INDIRECT(ADDRESS(2,COLUMN())),"O2",A44),DATA!D2:L872,6,FALSE))</f>
        <v>1</v>
      </c>
      <c r="L44" s="11">
        <f>IF(ISERROR(VLOOKUP(CONCATENATE(INDIRECT(ADDRESS(2,COLUMN()-1)),"O2",A44),DATA!D2:L872,7,FALSE)),0,VLOOKUP(CONCATENATE(INDIRECT(ADDRESS(2,COLUMN()-1)),"O2",A44),DATA!D2:L872,7,FALSE))</f>
        <v>0</v>
      </c>
      <c r="M44" s="11">
        <f>IF(ISERROR(VLOOKUP(CONCATENATE(INDIRECT(ADDRESS(2,COLUMN()-2)),"O2",A44),DATA!D2:L872,8,FALSE)),0,VLOOKUP(CONCATENATE(INDIRECT(ADDRESS(2,COLUMN()-2)),"O2",A44),DATA!D2:L872,8,FALSE))</f>
        <v>0</v>
      </c>
      <c r="N44" s="11">
        <f>IF(ISERROR(VLOOKUP(CONCATENATE(INDIRECT(ADDRESS(2,COLUMN())),"O2",A44),DATA!D2:L872,6,FALSE)),0,VLOOKUP(CONCATENATE(INDIRECT(ADDRESS(2,COLUMN())),"O2",A44),DATA!D2:L872,6,FALSE))</f>
        <v>0</v>
      </c>
      <c r="O44" s="11">
        <f>IF(ISERROR(VLOOKUP(CONCATENATE(INDIRECT(ADDRESS(2,COLUMN()-1)),"O2",A44),DATA!D2:L872,7,FALSE)),0,VLOOKUP(CONCATENATE(INDIRECT(ADDRESS(2,COLUMN()-1)),"O2",A44),DATA!D2:L872,7,FALSE))</f>
        <v>0</v>
      </c>
      <c r="P44" s="11">
        <f>IF(ISERROR(VLOOKUP(CONCATENATE(INDIRECT(ADDRESS(2,COLUMN()-2)),"O2",A44),DATA!D2:L872,8,FALSE)),0,VLOOKUP(CONCATENATE(INDIRECT(ADDRESS(2,COLUMN()-2)),"O2",A44),DATA!D2:L872,8,FALSE))</f>
        <v>0</v>
      </c>
      <c r="Q44" s="11">
        <f>IF(ISERROR(VLOOKUP(CONCATENATE(INDIRECT(ADDRESS(2,COLUMN())),"O2",A44),DATA!D2:L872,6,FALSE)),0,VLOOKUP(CONCATENATE(INDIRECT(ADDRESS(2,COLUMN())),"O2",A44),DATA!D2:L872,6,FALSE))</f>
        <v>1</v>
      </c>
      <c r="R44" s="11">
        <f>IF(ISERROR(VLOOKUP(CONCATENATE(INDIRECT(ADDRESS(2,COLUMN()-1)),"O2",A44),DATA!D2:L872,7,FALSE)),0,VLOOKUP(CONCATENATE(INDIRECT(ADDRESS(2,COLUMN()-1)),"O2",A44),DATA!D2:L872,7,FALSE))</f>
        <v>0</v>
      </c>
      <c r="S44" s="11">
        <f>IF(ISERROR(VLOOKUP(CONCATENATE(INDIRECT(ADDRESS(2,COLUMN()-2)),"O2",A44),DATA!D2:L872,8,FALSE)),0,VLOOKUP(CONCATENATE(INDIRECT(ADDRESS(2,COLUMN()-2)),"O2",A44),DATA!D2:L872,8,FALSE))</f>
        <v>0</v>
      </c>
      <c r="T44" s="11">
        <f>IF(ISERROR(VLOOKUP(CONCATENATE(INDIRECT(ADDRESS(2,COLUMN())),"O2",A44),DATA!D2:L872,6,FALSE)),0,VLOOKUP(CONCATENATE(INDIRECT(ADDRESS(2,COLUMN())),"O2",A44),DATA!D2:L872,6,FALSE))</f>
        <v>0</v>
      </c>
      <c r="U44" s="11">
        <f>IF(ISERROR(VLOOKUP(CONCATENATE(INDIRECT(ADDRESS(2,COLUMN()-1)),"O2",A44),DATA!D2:L872,7,FALSE)),0,VLOOKUP(CONCATENATE(INDIRECT(ADDRESS(2,COLUMN()-1)),"O2",A44),DATA!D2:L872,7,FALSE))</f>
        <v>0</v>
      </c>
      <c r="V44" s="11">
        <f>IF(ISERROR(VLOOKUP(CONCATENATE(INDIRECT(ADDRESS(2,COLUMN()-2)),"O2",A44),DATA!D2:L872,8,FALSE)),0,VLOOKUP(CONCATENATE(INDIRECT(ADDRESS(2,COLUMN()-2)),"O2",A44),DATA!D2:L872,8,FALSE))</f>
        <v>0</v>
      </c>
      <c r="W44" s="11">
        <f>IF(ISERROR(VLOOKUP(CONCATENATE(INDIRECT(ADDRESS(2,COLUMN())),"O2",A44),DATA!D2:L872,6,FALSE)),0,VLOOKUP(CONCATENATE(INDIRECT(ADDRESS(2,COLUMN())),"O2",A44),DATA!D2:L872,6,FALSE))</f>
        <v>7</v>
      </c>
      <c r="X44" s="11">
        <f>IF(ISERROR(VLOOKUP(CONCATENATE(INDIRECT(ADDRESS(2,COLUMN()-1)),"O2",A44),DATA!D2:L872,7,FALSE)),0,VLOOKUP(CONCATENATE(INDIRECT(ADDRESS(2,COLUMN()-1)),"O2",A44),DATA!D2:L872,7,FALSE))</f>
        <v>0</v>
      </c>
      <c r="Y44" s="11">
        <f>IF(ISERROR(VLOOKUP(CONCATENATE(INDIRECT(ADDRESS(2,COLUMN()-2)),"O2",A44),DATA!D2:L872,8,FALSE)),0,VLOOKUP(CONCATENATE(INDIRECT(ADDRESS(2,COLUMN()-2)),"O2",A44),DATA!D2:L872,8,FALSE))</f>
        <v>0</v>
      </c>
      <c r="Z44" s="11">
        <f>IF(ISERROR(VLOOKUP(CONCATENATE(INDIRECT(ADDRESS(2,COLUMN())),"O2",A44),DATA!D2:L872,6,FALSE)),0,VLOOKUP(CONCATENATE(INDIRECT(ADDRESS(2,COLUMN())),"O2",A44),DATA!D2:L872,6,FALSE))</f>
        <v>0</v>
      </c>
      <c r="AA44" s="11">
        <f>IF(ISERROR(VLOOKUP(CONCATENATE(INDIRECT(ADDRESS(2,COLUMN()-1)),"O2",A44),DATA!D2:L872,7,FALSE)),0,VLOOKUP(CONCATENATE(INDIRECT(ADDRESS(2,COLUMN()-1)),"O2",A44),DATA!D2:L872,7,FALSE))</f>
        <v>0</v>
      </c>
      <c r="AB44" s="11">
        <f>IF(ISERROR(VLOOKUP(CONCATENATE(INDIRECT(ADDRESS(2,COLUMN()-2)),"O2",A44),DATA!D2:L872,8,FALSE)),0,VLOOKUP(CONCATENATE(INDIRECT(ADDRESS(2,COLUMN()-2)),"O2",A44),DATA!D2:L872,8,FALSE))</f>
        <v>0</v>
      </c>
      <c r="AC44" s="11">
        <f>IF(ISERROR(VLOOKUP(CONCATENATE(INDIRECT(ADDRESS(2,COLUMN())),"O2",A44),DATA!D2:L872,6,FALSE)),0,VLOOKUP(CONCATENATE(INDIRECT(ADDRESS(2,COLUMN())),"O2",A44),DATA!D2:L872,6,FALSE))</f>
        <v>0</v>
      </c>
      <c r="AD44" s="11">
        <f>IF(ISERROR(VLOOKUP(CONCATENATE(INDIRECT(ADDRESS(2,COLUMN()-1)),"O2",A44),DATA!D2:L872,7,FALSE)),0,VLOOKUP(CONCATENATE(INDIRECT(ADDRESS(2,COLUMN()-1)),"O2",A44),DATA!D2:L872,7,FALSE))</f>
        <v>0</v>
      </c>
      <c r="AE44" s="11">
        <f>IF(ISERROR(VLOOKUP(CONCATENATE(INDIRECT(ADDRESS(2,COLUMN()-2)),"O2",A44),DATA!D2:L872,8,FALSE)),0,VLOOKUP(CONCATENATE(INDIRECT(ADDRESS(2,COLUMN()-2)),"O2",A44),DATA!D2:L872,8,FALSE))</f>
        <v>0</v>
      </c>
      <c r="AF44" s="11">
        <f>IF(ISERROR(VLOOKUP(CONCATENATE(INDIRECT(ADDRESS(2,COLUMN())),"O2",A44),DATA!D2:L872,6,FALSE)),0,VLOOKUP(CONCATENATE(INDIRECT(ADDRESS(2,COLUMN())),"O2",A44),DATA!D2:L872,6,FALSE))</f>
        <v>0</v>
      </c>
      <c r="AG44" s="11">
        <f>IF(ISERROR(VLOOKUP(CONCATENATE(INDIRECT(ADDRESS(2,COLUMN()-1)),"O2",A44),DATA!D2:L872,7,FALSE)),0,VLOOKUP(CONCATENATE(INDIRECT(ADDRESS(2,COLUMN()-1)),"O2",A44),DATA!D2:L872,7,FALSE))</f>
        <v>0</v>
      </c>
      <c r="AH44" s="11">
        <f>IF(ISERROR(VLOOKUP(CONCATENATE(INDIRECT(ADDRESS(2,COLUMN()-2)),"O2",A44),DATA!D2:L872,8,FALSE)),0,VLOOKUP(CONCATENATE(INDIRECT(ADDRESS(2,COLUMN()-2)),"O2",A44),DATA!D2:L872,8,FALSE))</f>
        <v>0</v>
      </c>
      <c r="AI44" s="11">
        <f>IF(ISERROR(VLOOKUP(CONCATENATE(INDIRECT(ADDRESS(2,COLUMN())),"O2",A44),DATA!D2:L872,6,FALSE)),0,VLOOKUP(CONCATENATE(INDIRECT(ADDRESS(2,COLUMN())),"O2",A44),DATA!D2:L872,6,FALSE))</f>
        <v>0</v>
      </c>
      <c r="AJ44" s="11">
        <f>IF(ISERROR(VLOOKUP(CONCATENATE(INDIRECT(ADDRESS(2,COLUMN()-1)),"O2",A44),DATA!D2:L872,7,FALSE)),0,VLOOKUP(CONCATENATE(INDIRECT(ADDRESS(2,COLUMN()-1)),"O2",A44),DATA!D2:L872,7,FALSE))</f>
        <v>0</v>
      </c>
      <c r="AK44" s="11">
        <f>IF(ISERROR(VLOOKUP(CONCATENATE(INDIRECT(ADDRESS(2,COLUMN()-2)),"O2",A44),DATA!D2:L872,8,FALSE)),0,VLOOKUP(CONCATENATE(INDIRECT(ADDRESS(2,COLUMN()-2)),"O2",A44),DATA!D2:L872,8,FALSE))</f>
        <v>0</v>
      </c>
      <c r="AL44" s="11">
        <f>IF(ISERROR(VLOOKUP(CONCATENATE(INDIRECT(ADDRESS(2,COLUMN())),"O2",A44),DATA!D2:L872,6,FALSE)),0,VLOOKUP(CONCATENATE(INDIRECT(ADDRESS(2,COLUMN())),"O2",A44),DATA!D2:L872,6,FALSE))</f>
        <v>0</v>
      </c>
      <c r="AM44" s="11">
        <f>IF(ISERROR(VLOOKUP(CONCATENATE(INDIRECT(ADDRESS(2,COLUMN()-1)),"O2",A44),DATA!D2:L872,7,FALSE)),0,VLOOKUP(CONCATENATE(INDIRECT(ADDRESS(2,COLUMN()-1)),"O2",A44),DATA!D2:L872,7,FALSE))</f>
        <v>0</v>
      </c>
      <c r="AN44" s="11">
        <f>IF(ISERROR(VLOOKUP(CONCATENATE(INDIRECT(ADDRESS(2,COLUMN()-2)),"O2",A44),DATA!D2:L872,8,FALSE)),0,VLOOKUP(CONCATENATE(INDIRECT(ADDRESS(2,COLUMN()-2)),"O2",A44),DATA!D2:L872,8,FALSE))</f>
        <v>0</v>
      </c>
      <c r="AO44" s="11">
        <f>IF(ISERROR(VLOOKUP(CONCATENATE(INDIRECT(ADDRESS(2,COLUMN())),"O2",A44),DATA!D2:L872,6,FALSE)),0,VLOOKUP(CONCATENATE(INDIRECT(ADDRESS(2,COLUMN())),"O2",A44),DATA!D2:L872,6,FALSE))</f>
        <v>0</v>
      </c>
      <c r="AP44" s="11">
        <f>IF(ISERROR(VLOOKUP(CONCATENATE(INDIRECT(ADDRESS(2,COLUMN()-1)),"O2",A44),DATA!D2:L872,7,FALSE)),0,VLOOKUP(CONCATENATE(INDIRECT(ADDRESS(2,COLUMN()-1)),"O2",A44),DATA!D2:L872,7,FALSE))</f>
        <v>0</v>
      </c>
      <c r="AQ44" s="11">
        <f>IF(ISERROR(VLOOKUP(CONCATENATE(INDIRECT(ADDRESS(2,COLUMN()-2)),"O2",A44),DATA!D2:L872,8,FALSE)),0,VLOOKUP(CONCATENATE(INDIRECT(ADDRESS(2,COLUMN()-2)),"O2",A44),DATA!D2:L872,8,FALSE))</f>
        <v>0</v>
      </c>
      <c r="AR44" s="11">
        <f>IF(ISERROR(VLOOKUP(CONCATENATE(INDIRECT(ADDRESS(2,COLUMN())),"O2",A44),DATA!D2:L872,6,FALSE)),0,VLOOKUP(CONCATENATE(INDIRECT(ADDRESS(2,COLUMN())),"O2",A44),DATA!D2:L872,6,FALSE))</f>
        <v>0</v>
      </c>
      <c r="AS44" s="11">
        <f>IF(ISERROR(VLOOKUP(CONCATENATE(INDIRECT(ADDRESS(2,COLUMN()-1)),"O2",A44),DATA!D2:L872,7,FALSE)),0,VLOOKUP(CONCATENATE(INDIRECT(ADDRESS(2,COLUMN()-1)),"O2",A44),DATA!D2:L872,7,FALSE))</f>
        <v>0</v>
      </c>
      <c r="AT44" s="11">
        <f>IF(ISERROR(VLOOKUP(CONCATENATE(INDIRECT(ADDRESS(2,COLUMN()-2)),"O2",A44),DATA!D2:L872,8,FALSE)),0,VLOOKUP(CONCATENATE(INDIRECT(ADDRESS(2,COLUMN()-2)),"O2",A44),DATA!D2:L872,8,FALSE))</f>
        <v>0</v>
      </c>
      <c r="AU44" s="11">
        <f>IF(ISERROR(VLOOKUP(CONCATENATE(INDIRECT(ADDRESS(2,COLUMN())),"O2",A44),DATA!D2:L872,6,FALSE)),0,VLOOKUP(CONCATENATE(INDIRECT(ADDRESS(2,COLUMN())),"O2",A44),DATA!D2:L872,6,FALSE))</f>
        <v>3</v>
      </c>
      <c r="AV44" s="11">
        <f>IF(ISERROR(VLOOKUP(CONCATENATE(INDIRECT(ADDRESS(2,COLUMN()-1)),"O2",A44),DATA!D2:L872,7,FALSE)),0,VLOOKUP(CONCATENATE(INDIRECT(ADDRESS(2,COLUMN()-1)),"O2",A44),DATA!D2:L872,7,FALSE))</f>
        <v>0</v>
      </c>
      <c r="AW44" s="11">
        <f>IF(ISERROR(VLOOKUP(CONCATENATE(INDIRECT(ADDRESS(2,COLUMN()-2)),"O2",A44),DATA!D2:L872,8,FALSE)),0,VLOOKUP(CONCATENATE(INDIRECT(ADDRESS(2,COLUMN()-2)),"O2",A44),DATA!D2:L872,8,FALSE))</f>
        <v>0</v>
      </c>
      <c r="AX44" s="11">
        <f>IF(ISERROR(VLOOKUP(CONCATENATE(INDIRECT(ADDRESS(2,COLUMN())),"O2",A44),DATA!D2:L872,6,FALSE)),0,VLOOKUP(CONCATENATE(INDIRECT(ADDRESS(2,COLUMN())),"O2",A44),DATA!D2:L872,6,FALSE))</f>
        <v>0</v>
      </c>
      <c r="AY44" s="11">
        <f>IF(ISERROR(VLOOKUP(CONCATENATE(INDIRECT(ADDRESS(2,COLUMN()-1)),"O2",A44),DATA!D2:L872,7,FALSE)),0,VLOOKUP(CONCATENATE(INDIRECT(ADDRESS(2,COLUMN()-1)),"O2",A44),DATA!D2:L872,7,FALSE))</f>
        <v>0</v>
      </c>
      <c r="AZ44" s="11">
        <f>IF(ISERROR(VLOOKUP(CONCATENATE(INDIRECT(ADDRESS(2,COLUMN()-2)),"O2",A44),DATA!D2:L872,8,FALSE)),0,VLOOKUP(CONCATENATE(INDIRECT(ADDRESS(2,COLUMN()-2)),"O2",A44),DATA!D2:L872,8,FALSE))</f>
        <v>0</v>
      </c>
      <c r="BA44" s="11">
        <f>IF(ISERROR(VLOOKUP(CONCATENATE(INDIRECT(ADDRESS(2,COLUMN())),"O2",A44),DATA!D2:L872,6,FALSE)),0,VLOOKUP(CONCATENATE(INDIRECT(ADDRESS(2,COLUMN())),"O2",A44),DATA!D2:L872,6,FALSE))</f>
        <v>17</v>
      </c>
      <c r="BB44" s="11">
        <f>IF(ISERROR(VLOOKUP(CONCATENATE(INDIRECT(ADDRESS(2,COLUMN()-1)),"O2",A44),DATA!D2:L872,7,FALSE)),0,VLOOKUP(CONCATENATE(INDIRECT(ADDRESS(2,COLUMN()-1)),"O2",A44),DATA!D2:L872,7,FALSE))</f>
        <v>0</v>
      </c>
      <c r="BC44" s="11">
        <f>IF(ISERROR(VLOOKUP(CONCATENATE(INDIRECT(ADDRESS(2,COLUMN()-2)),"O2",A44),DATA!D2:L872,8,FALSE)),0,VLOOKUP(CONCATENATE(INDIRECT(ADDRESS(2,COLUMN()-2)),"O2",A44),DATA!D2:L872,8,FALSE))</f>
        <v>0</v>
      </c>
      <c r="BD44" s="11">
        <f>IF(ISERROR(VLOOKUP(CONCATENATE(INDIRECT(ADDRESS(2,COLUMN())),"O2",A44),DATA!D2:L872,6,FALSE)),0,VLOOKUP(CONCATENATE(INDIRECT(ADDRESS(2,COLUMN())),"O2",A44),DATA!D2:L872,6,FALSE))</f>
        <v>0</v>
      </c>
      <c r="BE44" s="11">
        <f>IF(ISERROR(VLOOKUP(CONCATENATE(INDIRECT(ADDRESS(2,COLUMN()-1)),"O2",A44),DATA!D2:L872,7,FALSE)),0,VLOOKUP(CONCATENATE(INDIRECT(ADDRESS(2,COLUMN()-1)),"O2",A44),DATA!D2:L872,7,FALSE))</f>
        <v>0</v>
      </c>
      <c r="BF44" s="11">
        <f>IF(ISERROR(VLOOKUP(CONCATENATE(INDIRECT(ADDRESS(2,COLUMN()-2)),"O2",A44),DATA!D2:L872,8,FALSE)),0,VLOOKUP(CONCATENATE(INDIRECT(ADDRESS(2,COLUMN()-2)),"O2",A44),DATA!D2:L872,8,FALSE))</f>
        <v>0</v>
      </c>
      <c r="BG44" s="11">
        <f>IF(ISERROR(VLOOKUP(CONCATENATE(INDIRECT(ADDRESS(2,COLUMN())),"O2",A44),DATA!D2:L872,6,FALSE)),0,VLOOKUP(CONCATENATE(INDIRECT(ADDRESS(2,COLUMN())),"O2",A44),DATA!D2:L872,6,FALSE))</f>
        <v>0</v>
      </c>
      <c r="BH44" s="11">
        <f>IF(ISERROR(VLOOKUP(CONCATENATE(INDIRECT(ADDRESS(2,COLUMN()-1)),"O2",A44),DATA!D2:L872,7,FALSE)),0,VLOOKUP(CONCATENATE(INDIRECT(ADDRESS(2,COLUMN()-1)),"O2",A44),DATA!D2:L872,7,FALSE))</f>
        <v>0</v>
      </c>
      <c r="BI44" s="11">
        <f>IF(ISERROR(VLOOKUP(CONCATENATE(INDIRECT(ADDRESS(2,COLUMN()-2)),"O2",A44),DATA!D2:L872,8,FALSE)),0,VLOOKUP(CONCATENATE(INDIRECT(ADDRESS(2,COLUMN()-2)),"O2",A44),DATA!D2:L872,8,FALSE))</f>
        <v>0</v>
      </c>
      <c r="BJ44" s="11">
        <f>IF(ISERROR(VLOOKUP(CONCATENATE(INDIRECT(ADDRESS(2,COLUMN())),"O2",A44),DATA!D2:L872,6,FALSE)),0,VLOOKUP(CONCATENATE(INDIRECT(ADDRESS(2,COLUMN())),"O2",A44),DATA!D2:L872,6,FALSE))</f>
        <v>0</v>
      </c>
      <c r="BK44" s="11">
        <f>IF(ISERROR(VLOOKUP(CONCATENATE(INDIRECT(ADDRESS(2,COLUMN()-1)),"O2",A44),DATA!D2:L872,7,FALSE)),0,VLOOKUP(CONCATENATE(INDIRECT(ADDRESS(2,COLUMN()-1)),"O2",A44),DATA!D2:L872,7,FALSE))</f>
        <v>0</v>
      </c>
      <c r="BL44" s="11">
        <f>IF(ISERROR(VLOOKUP(CONCATENATE(INDIRECT(ADDRESS(2,COLUMN()-2)),"O2",A44),DATA!D2:L872,8,FALSE)),0,VLOOKUP(CONCATENATE(INDIRECT(ADDRESS(2,COLUMN()-2)),"O2",A44),DATA!D2:L872,8,FALSE))</f>
        <v>0</v>
      </c>
      <c r="BM44" s="11">
        <f>IF(ISERROR(VLOOKUP(CONCATENATE(INDIRECT(ADDRESS(2,COLUMN())),"O2",A44),DATA!D2:L872,6,FALSE)),0,VLOOKUP(CONCATENATE(INDIRECT(ADDRESS(2,COLUMN())),"O2",A44),DATA!D2:L872,6,FALSE))</f>
        <v>0</v>
      </c>
      <c r="BN44" s="11">
        <f>IF(ISERROR(VLOOKUP(CONCATENATE(INDIRECT(ADDRESS(2,COLUMN()-1)),"O2",A44),DATA!D2:L872,7,FALSE)),0,VLOOKUP(CONCATENATE(INDIRECT(ADDRESS(2,COLUMN()-1)),"O2",A44),DATA!D2:L872,7,FALSE))</f>
        <v>0</v>
      </c>
      <c r="BO44" s="11">
        <f>IF(ISERROR(VLOOKUP(CONCATENATE(INDIRECT(ADDRESS(2,COLUMN()-2)),"O2",A44),DATA!D2:L872,8,FALSE)),0,VLOOKUP(CONCATENATE(INDIRECT(ADDRESS(2,COLUMN()-2)),"O2",A44),DATA!D2:L872,8,FALSE))</f>
        <v>0</v>
      </c>
      <c r="BP44" s="11">
        <f>IF(ISERROR(VLOOKUP(CONCATENATE(INDIRECT(ADDRESS(2,COLUMN())),"O2",A44),DATA!D2:L872,6,FALSE)),0,VLOOKUP(CONCATENATE(INDIRECT(ADDRESS(2,COLUMN())),"O2",A44),DATA!D2:L872,6,FALSE))</f>
        <v>0</v>
      </c>
      <c r="BQ44" s="11">
        <f>IF(ISERROR(VLOOKUP(CONCATENATE(INDIRECT(ADDRESS(2,COLUMN()-1)),"O2",A44),DATA!D2:L872,7,FALSE)),0,VLOOKUP(CONCATENATE(INDIRECT(ADDRESS(2,COLUMN()-1)),"O2",A44),DATA!D2:L872,7,FALSE))</f>
        <v>0</v>
      </c>
      <c r="BR44" s="11">
        <f>IF(ISERROR(VLOOKUP(CONCATENATE(INDIRECT(ADDRESS(2,COLUMN()-2)),"O2",A44),DATA!D2:L872,8,FALSE)),0,VLOOKUP(CONCATENATE(INDIRECT(ADDRESS(2,COLUMN()-2)),"O2",A44),DATA!D2:L872,8,FALSE))</f>
        <v>0</v>
      </c>
      <c r="BS44" s="11">
        <f>IF(ISERROR(VLOOKUP(CONCATENATE(INDIRECT(ADDRESS(2,COLUMN())),"O2",A44),DATA!D2:L872,6,FALSE)),0,VLOOKUP(CONCATENATE(INDIRECT(ADDRESS(2,COLUMN())),"O2",A44),DATA!D2:L872,6,FALSE))</f>
        <v>3</v>
      </c>
      <c r="BT44" s="11">
        <f>IF(ISERROR(VLOOKUP(CONCATENATE(INDIRECT(ADDRESS(2,COLUMN()-1)),"O2",A44),DATA!D2:L872,7,FALSE)),0,VLOOKUP(CONCATENATE(INDIRECT(ADDRESS(2,COLUMN()-1)),"O2",A44),DATA!D2:L872,7,FALSE))</f>
        <v>0</v>
      </c>
      <c r="BU44" s="11">
        <f>IF(ISERROR(VLOOKUP(CONCATENATE(INDIRECT(ADDRESS(2,COLUMN()-2)),"O2",A44),DATA!D2:L872,8,FALSE)),0,VLOOKUP(CONCATENATE(INDIRECT(ADDRESS(2,COLUMN()-2)),"O2",A44),DATA!D2:L872,8,FALSE))</f>
        <v>0</v>
      </c>
      <c r="BV44" s="11">
        <f>IF(ISERROR(VLOOKUP(CONCATENATE(INDIRECT(ADDRESS(2,COLUMN())),"O2",A44),DATA!D2:L872,6,FALSE)),0,VLOOKUP(CONCATENATE(INDIRECT(ADDRESS(2,COLUMN())),"O2",A44),DATA!D2:L872,6,FALSE))</f>
        <v>0</v>
      </c>
      <c r="BW44" s="11">
        <f>IF(ISERROR(VLOOKUP(CONCATENATE(INDIRECT(ADDRESS(2,COLUMN()-1)),"O2",A44),DATA!D2:L872,7,FALSE)),0,VLOOKUP(CONCATENATE(INDIRECT(ADDRESS(2,COLUMN()-1)),"O2",A44),DATA!D2:L872,7,FALSE))</f>
        <v>0</v>
      </c>
      <c r="BX44" s="11">
        <f>IF(ISERROR(VLOOKUP(CONCATENATE(INDIRECT(ADDRESS(2,COLUMN()-2)),"O2",A44),DATA!D2:L872,8,FALSE)),0,VLOOKUP(CONCATENATE(INDIRECT(ADDRESS(2,COLUMN()-2)),"O2",A44),DATA!D2:L872,8,FALSE))</f>
        <v>0</v>
      </c>
      <c r="BY44" s="11">
        <f>IF(ISERROR(VLOOKUP(CONCATENATE(INDIRECT(ADDRESS(2,COLUMN())),"O2",A44),DATA!D2:L872,6,FALSE)),0,VLOOKUP(CONCATENATE(INDIRECT(ADDRESS(2,COLUMN())),"O2",A44),DATA!D2:L872,6,FALSE))</f>
        <v>0</v>
      </c>
      <c r="BZ44" s="11">
        <f>IF(ISERROR(VLOOKUP(CONCATENATE(INDIRECT(ADDRESS(2,COLUMN()-1)),"O2",A44),DATA!D2:L872,7,FALSE)),0,VLOOKUP(CONCATENATE(INDIRECT(ADDRESS(2,COLUMN()-1)),"O2",A44),DATA!D2:L872,7,FALSE))</f>
        <v>0</v>
      </c>
      <c r="CA44" s="11">
        <f>IF(ISERROR(VLOOKUP(CONCATENATE(INDIRECT(ADDRESS(2,COLUMN()-2)),"O2",A44),DATA!D2:L872,8,FALSE)),0,VLOOKUP(CONCATENATE(INDIRECT(ADDRESS(2,COLUMN()-2)),"O2",A44),DATA!D2:L872,8,FALSE))</f>
        <v>0</v>
      </c>
      <c r="CB44" s="11">
        <f>IF(ISERROR(VLOOKUP(CONCATENATE(INDIRECT(ADDRESS(2,COLUMN())),"O2",A44),DATA!D2:L872,6,FALSE)),0,VLOOKUP(CONCATENATE(INDIRECT(ADDRESS(2,COLUMN())),"O2",A44),DATA!D2:L872,6,FALSE))</f>
        <v>0</v>
      </c>
      <c r="CC44" s="11">
        <f>IF(ISERROR(VLOOKUP(CONCATENATE(INDIRECT(ADDRESS(2,COLUMN()-1)),"O2",A44),DATA!D2:L872,7,FALSE)),0,VLOOKUP(CONCATENATE(INDIRECT(ADDRESS(2,COLUMN()-1)),"O2",A44),DATA!D2:L872,7,FALSE))</f>
        <v>0</v>
      </c>
      <c r="CD44" s="11">
        <f>IF(ISERROR(VLOOKUP(CONCATENATE(INDIRECT(ADDRESS(2,COLUMN()-2)),"O2",A44),DATA!D2:L872,8,FALSE)),0,VLOOKUP(CONCATENATE(INDIRECT(ADDRESS(2,COLUMN()-2)),"O2",A44),DATA!D2:L872,8,FALSE))</f>
        <v>0</v>
      </c>
      <c r="CE44" s="11">
        <f>IF(ISERROR(VLOOKUP(CONCATENATE(INDIRECT(ADDRESS(2,COLUMN())),"O2",A44),DATA!D2:L872,6,FALSE)),0,VLOOKUP(CONCATENATE(INDIRECT(ADDRESS(2,COLUMN())),"O2",A44),DATA!D2:L872,6,FALSE))</f>
        <v>0</v>
      </c>
      <c r="CF44" s="11">
        <f>IF(ISERROR(VLOOKUP(CONCATENATE(INDIRECT(ADDRESS(2,COLUMN()-1)),"O2",A44),DATA!D2:L872,7,FALSE)),0,VLOOKUP(CONCATENATE(INDIRECT(ADDRESS(2,COLUMN()-1)),"O2",A44),DATA!D2:L872,7,FALSE))</f>
        <v>0</v>
      </c>
      <c r="CG44" s="11">
        <f>IF(ISERROR(VLOOKUP(CONCATENATE(INDIRECT(ADDRESS(2,COLUMN()-2)),"O2",A44),DATA!D2:L872,8,FALSE)),0,VLOOKUP(CONCATENATE(INDIRECT(ADDRESS(2,COLUMN()-2)),"O2",A44),DATA!D2:L872,8,FALSE))</f>
        <v>0</v>
      </c>
      <c r="CH44" s="11">
        <f>IF(ISERROR(VLOOKUP(CONCATENATE(INDIRECT(ADDRESS(2,COLUMN())),"O2",A44),DATA!D2:L872,6,FALSE)),0,VLOOKUP(CONCATENATE(INDIRECT(ADDRESS(2,COLUMN())),"O2",A44),DATA!D2:L872,6,FALSE))</f>
        <v>0</v>
      </c>
      <c r="CI44" s="11">
        <f>IF(ISERROR(VLOOKUP(CONCATENATE(INDIRECT(ADDRESS(2,COLUMN()-1)),"O2",A44),DATA!D2:L872,7,FALSE)),0,VLOOKUP(CONCATENATE(INDIRECT(ADDRESS(2,COLUMN()-1)),"O2",A44),DATA!D2:L872,7,FALSE))</f>
        <v>0</v>
      </c>
      <c r="CJ44" s="11">
        <f>IF(ISERROR(VLOOKUP(CONCATENATE(INDIRECT(ADDRESS(2,COLUMN()-2)),"O2",A44),DATA!D2:L872,8,FALSE)),0,VLOOKUP(CONCATENATE(INDIRECT(ADDRESS(2,COLUMN()-2)),"O2",A44),DATA!D2:L872,8,FALSE))</f>
        <v>0</v>
      </c>
      <c r="CK44" s="11">
        <f>IF(ISERROR(VLOOKUP(CONCATENATE(INDIRECT(ADDRESS(2,COLUMN())),"O2",A44),DATA!D2:L872,6,FALSE)),0,VLOOKUP(CONCATENATE(INDIRECT(ADDRESS(2,COLUMN())),"O2",A44),DATA!D2:L872,6,FALSE))</f>
        <v>0</v>
      </c>
      <c r="CL44" s="11">
        <f>IF(ISERROR(VLOOKUP(CONCATENATE(INDIRECT(ADDRESS(2,COLUMN()-1)),"O2",A44),DATA!D2:L872,7,FALSE)),0,VLOOKUP(CONCATENATE(INDIRECT(ADDRESS(2,COLUMN()-1)),"O2",A44),DATA!D2:L872,7,FALSE))</f>
        <v>0</v>
      </c>
      <c r="CM44" s="11">
        <f>IF(ISERROR(VLOOKUP(CONCATENATE(INDIRECT(ADDRESS(2,COLUMN()-2)),"O2",A44),DATA!D2:L872,8,FALSE)),0,VLOOKUP(CONCATENATE(INDIRECT(ADDRESS(2,COLUMN()-2)),"O2",A44),DATA!D2:L872,8,FALSE))</f>
        <v>0</v>
      </c>
      <c r="CN44" s="11">
        <f>IF(ISERROR(VLOOKUP(CONCATENATE(INDIRECT(ADDRESS(2,COLUMN())),"O2",A44),DATA!D2:L872,6,FALSE)),0,VLOOKUP(CONCATENATE(INDIRECT(ADDRESS(2,COLUMN())),"O2",A44),DATA!D2:L872,6,FALSE))</f>
        <v>0</v>
      </c>
      <c r="CO44" s="11">
        <f>IF(ISERROR(VLOOKUP(CONCATENATE(INDIRECT(ADDRESS(2,COLUMN()-1)),"O2",A44),DATA!D2:L872,7,FALSE)),0,VLOOKUP(CONCATENATE(INDIRECT(ADDRESS(2,COLUMN()-1)),"O2",A44),DATA!D2:L872,7,FALSE))</f>
        <v>0</v>
      </c>
      <c r="CP44" s="11">
        <f>IF(ISERROR(VLOOKUP(CONCATENATE(INDIRECT(ADDRESS(2,COLUMN()-2)),"O2",A44),DATA!D2:L872,8,FALSE)),0,VLOOKUP(CONCATENATE(INDIRECT(ADDRESS(2,COLUMN()-2)),"O2",A44),DATA!D2:L872,8,FALSE))</f>
        <v>0</v>
      </c>
      <c r="CQ44" s="11">
        <f>IF(ISERROR(VLOOKUP(CONCATENATE(INDIRECT(ADDRESS(2,COLUMN())),"O2",A44),DATA!D2:L872,6,FALSE)),0,VLOOKUP(CONCATENATE(INDIRECT(ADDRESS(2,COLUMN())),"O2",A44),DATA!D2:L872,6,FALSE))</f>
        <v>0</v>
      </c>
      <c r="CR44" s="11">
        <f>IF(ISERROR(VLOOKUP(CONCATENATE(INDIRECT(ADDRESS(2,COLUMN()-1)),"O2",A44),DATA!D2:L872,7,FALSE)),0,VLOOKUP(CONCATENATE(INDIRECT(ADDRESS(2,COLUMN()-1)),"O2",A44),DATA!D2:L872,7,FALSE))</f>
        <v>0</v>
      </c>
      <c r="CS44" s="11">
        <f>IF(ISERROR(VLOOKUP(CONCATENATE(INDIRECT(ADDRESS(2,COLUMN()-2)),"O2",A44),DATA!D2:L872,8,FALSE)),0,VLOOKUP(CONCATENATE(INDIRECT(ADDRESS(2,COLUMN()-2)),"O2",A44),DATA!D2:L872,8,FALSE))</f>
        <v>0</v>
      </c>
      <c r="CT44" s="11">
        <f>IF(ISERROR(VLOOKUP(CONCATENATE(INDIRECT(ADDRESS(2,COLUMN())),"O2",A44),DATA!D2:L872,6,FALSE)),0,VLOOKUP(CONCATENATE(INDIRECT(ADDRESS(2,COLUMN())),"O2",A44),DATA!D2:L872,6,FALSE))</f>
        <v>0</v>
      </c>
      <c r="CU44" s="11">
        <f>IF(ISERROR(VLOOKUP(CONCATENATE(INDIRECT(ADDRESS(2,COLUMN()-1)),"O2",A44),DATA!D2:L872,7,FALSE)),0,VLOOKUP(CONCATENATE(INDIRECT(ADDRESS(2,COLUMN()-1)),"O2",A44),DATA!D2:L872,7,FALSE))</f>
        <v>0</v>
      </c>
      <c r="CV44" s="11">
        <f>IF(ISERROR(VLOOKUP(CONCATENATE(INDIRECT(ADDRESS(2,COLUMN()-2)),"O2",A44),DATA!D2:L872,8,FALSE)),0,VLOOKUP(CONCATENATE(INDIRECT(ADDRESS(2,COLUMN()-2)),"O2",A44),DATA!D2:L872,8,FALSE))</f>
        <v>0</v>
      </c>
      <c r="CW44" s="11">
        <f>IF(ISERROR(VLOOKUP(CONCATENATE(INDIRECT(ADDRESS(2,COLUMN())),"O2",A44),DATA!D2:L872,6,FALSE)),0,VLOOKUP(CONCATENATE(INDIRECT(ADDRESS(2,COLUMN())),"O2",A44),DATA!D2:L872,6,FALSE))</f>
        <v>0</v>
      </c>
      <c r="CX44" s="11">
        <f>IF(ISERROR(VLOOKUP(CONCATENATE(INDIRECT(ADDRESS(2,COLUMN()-1)),"O2",A44),DATA!D2:L872,7,FALSE)),0,VLOOKUP(CONCATENATE(INDIRECT(ADDRESS(2,COLUMN()-1)),"O2",A44),DATA!D2:L872,7,FALSE))</f>
        <v>0</v>
      </c>
      <c r="CY44" s="11">
        <f>IF(ISERROR(VLOOKUP(CONCATENATE(INDIRECT(ADDRESS(2,COLUMN()-2)),"O2",A44),DATA!D2:L872,8,FALSE)),0,VLOOKUP(CONCATENATE(INDIRECT(ADDRESS(2,COLUMN()-2)),"O2",A44),DATA!D2:L872,8,FALSE))</f>
        <v>0</v>
      </c>
      <c r="CZ44" s="11">
        <f>IF(ISERROR(VLOOKUP(CONCATENATE(INDIRECT(ADDRESS(2,COLUMN())),"O2",A44),DATA!D2:L872,6,FALSE)),0,VLOOKUP(CONCATENATE(INDIRECT(ADDRESS(2,COLUMN())),"O2",A44),DATA!D2:L872,6,FALSE))</f>
        <v>0</v>
      </c>
      <c r="DA44" s="11">
        <f>IF(ISERROR(VLOOKUP(CONCATENATE(INDIRECT(ADDRESS(2,COLUMN()-1)),"O2",A44),DATA!D2:L872,7,FALSE)),0,VLOOKUP(CONCATENATE(INDIRECT(ADDRESS(2,COLUMN()-1)),"O2",A44),DATA!D2:L872,7,FALSE))</f>
        <v>0</v>
      </c>
      <c r="DB44" s="11">
        <f>IF(ISERROR(VLOOKUP(CONCATENATE(INDIRECT(ADDRESS(2,COLUMN()-2)),"O2",A44),DATA!D2:L872,8,FALSE)),0,VLOOKUP(CONCATENATE(INDIRECT(ADDRESS(2,COLUMN()-2)),"O2",A44),DATA!D2:L872,8,FALSE))</f>
        <v>0</v>
      </c>
      <c r="DC44" s="11">
        <f>IF(ISERROR(VLOOKUP(CONCATENATE(INDIRECT(ADDRESS(2,COLUMN())),"O2",A44),DATA!D2:L872,6,FALSE)),0,VLOOKUP(CONCATENATE(INDIRECT(ADDRESS(2,COLUMN())),"O2",A44),DATA!D2:L872,6,FALSE))</f>
        <v>0</v>
      </c>
      <c r="DD44" s="11">
        <f>IF(ISERROR(VLOOKUP(CONCATENATE(INDIRECT(ADDRESS(2,COLUMN()-1)),"O2",A44),DATA!D2:L872,7,FALSE)),0,VLOOKUP(CONCATENATE(INDIRECT(ADDRESS(2,COLUMN()-1)),"O2",A44),DATA!D2:L872,7,FALSE))</f>
        <v>0</v>
      </c>
      <c r="DE44" s="11">
        <f>IF(ISERROR(VLOOKUP(CONCATENATE(INDIRECT(ADDRESS(2,COLUMN()-2)),"O2",A44),DATA!D2:L872,8,FALSE)),0,VLOOKUP(CONCATENATE(INDIRECT(ADDRESS(2,COLUMN()-2)),"O2",A44),DATA!D2:L872,8,FALSE))</f>
        <v>0</v>
      </c>
      <c r="DF44" s="11">
        <f>IF(ISERROR(VLOOKUP(CONCATENATE(INDIRECT(ADDRESS(2,COLUMN())),"O2",A44),DATA!D2:L872,6,FALSE)),0,VLOOKUP(CONCATENATE(INDIRECT(ADDRESS(2,COLUMN())),"O2",A44),DATA!D2:L872,6,FALSE))</f>
        <v>0</v>
      </c>
      <c r="DG44" s="11">
        <f>IF(ISERROR(VLOOKUP(CONCATENATE(INDIRECT(ADDRESS(2,COLUMN()-1)),"O2",A44),DATA!D2:L872,7,FALSE)),0,VLOOKUP(CONCATENATE(INDIRECT(ADDRESS(2,COLUMN()-1)),"O2",A44),DATA!D2:L872,7,FALSE))</f>
        <v>0</v>
      </c>
      <c r="DH44" s="11">
        <f>IF(ISERROR(VLOOKUP(CONCATENATE(INDIRECT(ADDRESS(2,COLUMN()-2)),"O2",A44),DATA!D2:L872,8,FALSE)),0,VLOOKUP(CONCATENATE(INDIRECT(ADDRESS(2,COLUMN()-2)),"O2",A44),DATA!D2:L872,8,FALSE))</f>
        <v>0</v>
      </c>
      <c r="DI44" s="11">
        <f>IF(ISERROR(VLOOKUP(CONCATENATE(INDIRECT(ADDRESS(2,COLUMN())),"O2",A44),DATA!D2:L872,6,FALSE)),0,VLOOKUP(CONCATENATE(INDIRECT(ADDRESS(2,COLUMN())),"O2",A44),DATA!D2:L872,6,FALSE))</f>
        <v>0</v>
      </c>
      <c r="DJ44" s="11">
        <f>IF(ISERROR(VLOOKUP(CONCATENATE(INDIRECT(ADDRESS(2,COLUMN()-1)),"O2",A44),DATA!D2:L872,7,FALSE)),0,VLOOKUP(CONCATENATE(INDIRECT(ADDRESS(2,COLUMN()-1)),"O2",A44),DATA!D2:L872,7,FALSE))</f>
        <v>0</v>
      </c>
      <c r="DK44" s="11">
        <f>IF(ISERROR(VLOOKUP(CONCATENATE(INDIRECT(ADDRESS(2,COLUMN()-2)),"O2",A44),DATA!D2:L872,8,FALSE)),0,VLOOKUP(CONCATENATE(INDIRECT(ADDRESS(2,COLUMN()-2)),"O2",A44),DATA!D2:L872,8,FALSE))</f>
        <v>0</v>
      </c>
      <c r="DL44" s="11">
        <f>IF(ISERROR(VLOOKUP(CONCATENATE(INDIRECT(ADDRESS(2,COLUMN())),"O2",A44),DATA!D2:L872,6,FALSE)),0,VLOOKUP(CONCATENATE(INDIRECT(ADDRESS(2,COLUMN())),"O2",A44),DATA!D2:L872,6,FALSE))</f>
        <v>0</v>
      </c>
      <c r="DM44" s="11">
        <f>IF(ISERROR(VLOOKUP(CONCATENATE(INDIRECT(ADDRESS(2,COLUMN()-1)),"O2",A44),DATA!D2:L872,7,FALSE)),0,VLOOKUP(CONCATENATE(INDIRECT(ADDRESS(2,COLUMN()-1)),"O2",A44),DATA!D2:L872,7,FALSE))</f>
        <v>0</v>
      </c>
      <c r="DN44" s="11">
        <f>IF(ISERROR(VLOOKUP(CONCATENATE(INDIRECT(ADDRESS(2,COLUMN()-2)),"O2",A44),DATA!D2:L872,8,FALSE)),0,VLOOKUP(CONCATENATE(INDIRECT(ADDRESS(2,COLUMN()-2)),"O2",A44),DATA!D2:L872,8,FALSE))</f>
        <v>0</v>
      </c>
      <c r="DO44" s="11">
        <f>IF(ISERROR(VLOOKUP(CONCATENATE(INDIRECT(ADDRESS(2,COLUMN())),"O2",A44),DATA!D2:L872,6,FALSE)),0,VLOOKUP(CONCATENATE(INDIRECT(ADDRESS(2,COLUMN())),"O2",A44),DATA!D2:L872,6,FALSE))</f>
        <v>0</v>
      </c>
      <c r="DP44" s="11">
        <f>IF(ISERROR(VLOOKUP(CONCATENATE(INDIRECT(ADDRESS(2,COLUMN()-1)),"O2",A44),DATA!D2:L872,7,FALSE)),0,VLOOKUP(CONCATENATE(INDIRECT(ADDRESS(2,COLUMN()-1)),"O2",A44),DATA!D2:L872,7,FALSE))</f>
        <v>0</v>
      </c>
      <c r="DQ44" s="11">
        <f>IF(ISERROR(VLOOKUP(CONCATENATE(INDIRECT(ADDRESS(2,COLUMN()-2)),"O2",A44),DATA!D2:L872,8,FALSE)),0,VLOOKUP(CONCATENATE(INDIRECT(ADDRESS(2,COLUMN()-2)),"O2",A44),DATA!D2:L872,8,FALSE))</f>
        <v>0</v>
      </c>
      <c r="DR44" s="11">
        <f>IF(ISERROR(VLOOKUP(CONCATENATE(INDIRECT(ADDRESS(2,COLUMN())),"O2",A44),DATA!D2:L872,6,FALSE)),0,VLOOKUP(CONCATENATE(INDIRECT(ADDRESS(2,COLUMN())),"O2",A44),DATA!D2:L872,6,FALSE))</f>
        <v>0</v>
      </c>
      <c r="DS44" s="11">
        <f>IF(ISERROR(VLOOKUP(CONCATENATE(INDIRECT(ADDRESS(2,COLUMN()-1)),"O2",A44),DATA!D2:L872,7,FALSE)),0,VLOOKUP(CONCATENATE(INDIRECT(ADDRESS(2,COLUMN()-1)),"O2",A44),DATA!D2:L872,7,FALSE))</f>
        <v>0</v>
      </c>
      <c r="DT44" s="11">
        <f>IF(ISERROR(VLOOKUP(CONCATENATE(INDIRECT(ADDRESS(2,COLUMN()-2)),"O2",A44),DATA!D2:L872,8,FALSE)),0,VLOOKUP(CONCATENATE(INDIRECT(ADDRESS(2,COLUMN()-2)),"O2",A44),DATA!D2:L872,8,FALSE))</f>
        <v>0</v>
      </c>
      <c r="DU44" s="11">
        <f>IF(ISERROR(VLOOKUP(CONCATENATE(INDIRECT(ADDRESS(2,COLUMN())),"O2",A44),DATA!D2:L872,6,FALSE)),0,VLOOKUP(CONCATENATE(INDIRECT(ADDRESS(2,COLUMN())),"O2",A44),DATA!D2:L872,6,FALSE))</f>
        <v>0</v>
      </c>
      <c r="DV44" s="11">
        <f>IF(ISERROR(VLOOKUP(CONCATENATE(INDIRECT(ADDRESS(2,COLUMN()-1)),"O2",A44),DATA!D2:L872,7,FALSE)),0,VLOOKUP(CONCATENATE(INDIRECT(ADDRESS(2,COLUMN()-1)),"O2",A44),DATA!D2:L872,7,FALSE))</f>
        <v>0</v>
      </c>
      <c r="DW44" s="11">
        <f>IF(ISERROR(VLOOKUP(CONCATENATE(INDIRECT(ADDRESS(2,COLUMN()-2)),"O2",A44),DATA!D2:L872,8,FALSE)),0,VLOOKUP(CONCATENATE(INDIRECT(ADDRESS(2,COLUMN()-2)),"O2",A44),DATA!D2:L872,8,FALSE))</f>
        <v>0</v>
      </c>
      <c r="DX44" s="62">
        <f>SUM(B44:INDIRECT(ADDRESS(44,127)))</f>
        <v>67</v>
      </c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  <c r="IW44" s="24"/>
      <c r="IX44" s="24"/>
      <c r="IY44" s="24"/>
      <c r="IZ44" s="24"/>
      <c r="JA44" s="24"/>
      <c r="JB44" s="24"/>
      <c r="JC44" s="24"/>
      <c r="JD44" s="24"/>
      <c r="JE44" s="24"/>
      <c r="JF44" s="24"/>
      <c r="JG44" s="24"/>
      <c r="JH44" s="24"/>
      <c r="JI44" s="24"/>
      <c r="JJ44" s="24"/>
      <c r="JK44" s="24"/>
      <c r="JL44" s="24"/>
      <c r="JM44" s="24"/>
      <c r="JN44" s="24"/>
      <c r="JO44" s="24"/>
      <c r="JP44" s="24"/>
      <c r="JQ44" s="24"/>
      <c r="JR44" s="24"/>
      <c r="JS44" s="24"/>
      <c r="JT44" s="24"/>
      <c r="JU44" s="24"/>
      <c r="JV44" s="24"/>
      <c r="JW44" s="24"/>
      <c r="JX44" s="24"/>
      <c r="JY44" s="24"/>
      <c r="JZ44" s="24"/>
      <c r="KA44" s="24"/>
      <c r="KB44" s="24"/>
      <c r="KC44" s="24"/>
      <c r="KD44" s="24"/>
      <c r="KE44" s="24"/>
      <c r="KF44" s="24"/>
      <c r="KG44" s="24"/>
      <c r="KH44" s="24"/>
      <c r="KI44" s="24"/>
      <c r="KJ44" s="24"/>
      <c r="KK44" s="24"/>
      <c r="KL44" s="24"/>
      <c r="KM44" s="24"/>
      <c r="KN44" s="24"/>
      <c r="KO44" s="24"/>
      <c r="KP44" s="24"/>
      <c r="KQ44" s="24"/>
      <c r="KR44" s="24"/>
      <c r="KS44" s="24"/>
      <c r="KT44" s="24"/>
      <c r="KU44" s="24"/>
      <c r="KV44" s="24"/>
      <c r="KW44" s="24"/>
      <c r="KX44" s="24"/>
      <c r="KY44" s="24"/>
      <c r="KZ44" s="24"/>
    </row>
    <row r="45" ht="15.75">
      <c r="A45" s="95" t="s">
        <v>35</v>
      </c>
      <c r="B45" s="11">
        <f>IF(ISERROR(VLOOKUP(CONCATENATE(INDIRECT(ADDRESS(2,COLUMN())),"O2",A45),DATA!D2:L872,6,FALSE)),0,VLOOKUP(CONCATENATE(INDIRECT(ADDRESS(2,COLUMN())),"O2",A45),DATA!D2:L872,6,FALSE))</f>
        <v>7</v>
      </c>
      <c r="C45" s="11">
        <f>IF(ISERROR(VLOOKUP(CONCATENATE(INDIRECT(ADDRESS(2,COLUMN()-1)),"O2",A45),DATA!D2:L872,7,FALSE)),0,VLOOKUP(CONCATENATE(INDIRECT(ADDRESS(2,COLUMN()-1)),"O2",A45),DATA!D2:L872,7,FALSE))</f>
        <v>0</v>
      </c>
      <c r="D45" s="11">
        <f>IF(ISERROR(VLOOKUP(CONCATENATE(INDIRECT(ADDRESS(2,COLUMN()-2)),"O2",A45),DATA!D2:L872,8,FALSE)),0,VLOOKUP(CONCATENATE(INDIRECT(ADDRESS(2,COLUMN()-2)),"O2",A45),DATA!D2:L872,8,FALSE))</f>
        <v>0</v>
      </c>
      <c r="E45" s="11">
        <f>IF(ISERROR(VLOOKUP(CONCATENATE(INDIRECT(ADDRESS(2,COLUMN())),"O2",A45),DATA!D2:L872,6,FALSE)),0,VLOOKUP(CONCATENATE(INDIRECT(ADDRESS(2,COLUMN())),"O2",A45),DATA!D2:L872,6,FALSE))</f>
        <v>0</v>
      </c>
      <c r="F45" s="11">
        <f>IF(ISERROR(VLOOKUP(CONCATENATE(INDIRECT(ADDRESS(2,COLUMN()-1)),"O2",A45),DATA!D2:L872,7,FALSE)),0,VLOOKUP(CONCATENATE(INDIRECT(ADDRESS(2,COLUMN()-1)),"O2",A45),DATA!D2:L872,7,FALSE))</f>
        <v>0</v>
      </c>
      <c r="G45" s="11">
        <f>IF(ISERROR(VLOOKUP(CONCATENATE(INDIRECT(ADDRESS(2,COLUMN()-2)),"O2",A45),DATA!D2:L872,8,FALSE)),0,VLOOKUP(CONCATENATE(INDIRECT(ADDRESS(2,COLUMN()-2)),"O2",A45),DATA!D2:L872,8,FALSE))</f>
        <v>0</v>
      </c>
      <c r="H45" s="11">
        <f>IF(ISERROR(VLOOKUP(CONCATENATE(INDIRECT(ADDRESS(2,COLUMN())),"O2",A45),DATA!D2:L872,6,FALSE)),0,VLOOKUP(CONCATENATE(INDIRECT(ADDRESS(2,COLUMN())),"O2",A45),DATA!D2:L872,6,FALSE))</f>
        <v>0</v>
      </c>
      <c r="I45" s="11">
        <f>IF(ISERROR(VLOOKUP(CONCATENATE(INDIRECT(ADDRESS(2,COLUMN()-1)),"O2",A45),DATA!D2:L872,7,FALSE)),0,VLOOKUP(CONCATENATE(INDIRECT(ADDRESS(2,COLUMN()-1)),"O2",A45),DATA!D2:L872,7,FALSE))</f>
        <v>0</v>
      </c>
      <c r="J45" s="11">
        <f>IF(ISERROR(VLOOKUP(CONCATENATE(INDIRECT(ADDRESS(2,COLUMN()-2)),"O2",A45),DATA!D2:L872,8,FALSE)),0,VLOOKUP(CONCATENATE(INDIRECT(ADDRESS(2,COLUMN()-2)),"O2",A45),DATA!D2:L872,8,FALSE))</f>
        <v>0</v>
      </c>
      <c r="K45" s="11">
        <f>IF(ISERROR(VLOOKUP(CONCATENATE(INDIRECT(ADDRESS(2,COLUMN())),"O2",A45),DATA!D2:L872,6,FALSE)),0,VLOOKUP(CONCATENATE(INDIRECT(ADDRESS(2,COLUMN())),"O2",A45),DATA!D2:L872,6,FALSE))</f>
        <v>0</v>
      </c>
      <c r="L45" s="11">
        <f>IF(ISERROR(VLOOKUP(CONCATENATE(INDIRECT(ADDRESS(2,COLUMN()-1)),"O2",A45),DATA!D2:L872,7,FALSE)),0,VLOOKUP(CONCATENATE(INDIRECT(ADDRESS(2,COLUMN()-1)),"O2",A45),DATA!D2:L872,7,FALSE))</f>
        <v>0</v>
      </c>
      <c r="M45" s="11">
        <f>IF(ISERROR(VLOOKUP(CONCATENATE(INDIRECT(ADDRESS(2,COLUMN()-2)),"O2",A45),DATA!D2:L872,8,FALSE)),0,VLOOKUP(CONCATENATE(INDIRECT(ADDRESS(2,COLUMN()-2)),"O2",A45),DATA!D2:L872,8,FALSE))</f>
        <v>0</v>
      </c>
      <c r="N45" s="11">
        <f>IF(ISERROR(VLOOKUP(CONCATENATE(INDIRECT(ADDRESS(2,COLUMN())),"O2",A45),DATA!D2:L872,6,FALSE)),0,VLOOKUP(CONCATENATE(INDIRECT(ADDRESS(2,COLUMN())),"O2",A45),DATA!D2:L872,6,FALSE))</f>
        <v>0</v>
      </c>
      <c r="O45" s="11">
        <f>IF(ISERROR(VLOOKUP(CONCATENATE(INDIRECT(ADDRESS(2,COLUMN()-1)),"O2",A45),DATA!D2:L872,7,FALSE)),0,VLOOKUP(CONCATENATE(INDIRECT(ADDRESS(2,COLUMN()-1)),"O2",A45),DATA!D2:L872,7,FALSE))</f>
        <v>0</v>
      </c>
      <c r="P45" s="11">
        <f>IF(ISERROR(VLOOKUP(CONCATENATE(INDIRECT(ADDRESS(2,COLUMN()-2)),"O2",A45),DATA!D2:L872,8,FALSE)),0,VLOOKUP(CONCATENATE(INDIRECT(ADDRESS(2,COLUMN()-2)),"O2",A45),DATA!D2:L872,8,FALSE))</f>
        <v>0</v>
      </c>
      <c r="Q45" s="11">
        <f>IF(ISERROR(VLOOKUP(CONCATENATE(INDIRECT(ADDRESS(2,COLUMN())),"O2",A45),DATA!D2:L872,6,FALSE)),0,VLOOKUP(CONCATENATE(INDIRECT(ADDRESS(2,COLUMN())),"O2",A45),DATA!D2:L872,6,FALSE))</f>
        <v>5</v>
      </c>
      <c r="R45" s="11">
        <f>IF(ISERROR(VLOOKUP(CONCATENATE(INDIRECT(ADDRESS(2,COLUMN()-1)),"O2",A45),DATA!D2:L872,7,FALSE)),0,VLOOKUP(CONCATENATE(INDIRECT(ADDRESS(2,COLUMN()-1)),"O2",A45),DATA!D2:L872,7,FALSE))</f>
        <v>0</v>
      </c>
      <c r="S45" s="11">
        <f>IF(ISERROR(VLOOKUP(CONCATENATE(INDIRECT(ADDRESS(2,COLUMN()-2)),"O2",A45),DATA!D2:L872,8,FALSE)),0,VLOOKUP(CONCATENATE(INDIRECT(ADDRESS(2,COLUMN()-2)),"O2",A45),DATA!D2:L872,8,FALSE))</f>
        <v>0</v>
      </c>
      <c r="T45" s="11">
        <f>IF(ISERROR(VLOOKUP(CONCATENATE(INDIRECT(ADDRESS(2,COLUMN())),"O2",A45),DATA!D2:L872,6,FALSE)),0,VLOOKUP(CONCATENATE(INDIRECT(ADDRESS(2,COLUMN())),"O2",A45),DATA!D2:L872,6,FALSE))</f>
        <v>4</v>
      </c>
      <c r="U45" s="11">
        <f>IF(ISERROR(VLOOKUP(CONCATENATE(INDIRECT(ADDRESS(2,COLUMN()-1)),"O2",A45),DATA!D2:L872,7,FALSE)),0,VLOOKUP(CONCATENATE(INDIRECT(ADDRESS(2,COLUMN()-1)),"O2",A45),DATA!D2:L872,7,FALSE))</f>
        <v>0</v>
      </c>
      <c r="V45" s="11">
        <f>IF(ISERROR(VLOOKUP(CONCATENATE(INDIRECT(ADDRESS(2,COLUMN()-2)),"O2",A45),DATA!D2:L872,8,FALSE)),0,VLOOKUP(CONCATENATE(INDIRECT(ADDRESS(2,COLUMN()-2)),"O2",A45),DATA!D2:L872,8,FALSE))</f>
        <v>0</v>
      </c>
      <c r="W45" s="11">
        <f>IF(ISERROR(VLOOKUP(CONCATENATE(INDIRECT(ADDRESS(2,COLUMN())),"O2",A45),DATA!D2:L872,6,FALSE)),0,VLOOKUP(CONCATENATE(INDIRECT(ADDRESS(2,COLUMN())),"O2",A45),DATA!D2:L872,6,FALSE))</f>
        <v>2</v>
      </c>
      <c r="X45" s="11">
        <f>IF(ISERROR(VLOOKUP(CONCATENATE(INDIRECT(ADDRESS(2,COLUMN()-1)),"O2",A45),DATA!D2:L872,7,FALSE)),0,VLOOKUP(CONCATENATE(INDIRECT(ADDRESS(2,COLUMN()-1)),"O2",A45),DATA!D2:L872,7,FALSE))</f>
        <v>0</v>
      </c>
      <c r="Y45" s="11">
        <f>IF(ISERROR(VLOOKUP(CONCATENATE(INDIRECT(ADDRESS(2,COLUMN()-2)),"O2",A45),DATA!D2:L872,8,FALSE)),0,VLOOKUP(CONCATENATE(INDIRECT(ADDRESS(2,COLUMN()-2)),"O2",A45),DATA!D2:L872,8,FALSE))</f>
        <v>0</v>
      </c>
      <c r="Z45" s="11">
        <f>IF(ISERROR(VLOOKUP(CONCATENATE(INDIRECT(ADDRESS(2,COLUMN())),"O2",A45),DATA!D2:L872,6,FALSE)),0,VLOOKUP(CONCATENATE(INDIRECT(ADDRESS(2,COLUMN())),"O2",A45),DATA!D2:L872,6,FALSE))</f>
        <v>0</v>
      </c>
      <c r="AA45" s="11">
        <f>IF(ISERROR(VLOOKUP(CONCATENATE(INDIRECT(ADDRESS(2,COLUMN()-1)),"O2",A45),DATA!D2:L872,7,FALSE)),0,VLOOKUP(CONCATENATE(INDIRECT(ADDRESS(2,COLUMN()-1)),"O2",A45),DATA!D2:L872,7,FALSE))</f>
        <v>0</v>
      </c>
      <c r="AB45" s="11">
        <f>IF(ISERROR(VLOOKUP(CONCATENATE(INDIRECT(ADDRESS(2,COLUMN()-2)),"O2",A45),DATA!D2:L872,8,FALSE)),0,VLOOKUP(CONCATENATE(INDIRECT(ADDRESS(2,COLUMN()-2)),"O2",A45),DATA!D2:L872,8,FALSE))</f>
        <v>0</v>
      </c>
      <c r="AC45" s="11">
        <f>IF(ISERROR(VLOOKUP(CONCATENATE(INDIRECT(ADDRESS(2,COLUMN())),"O2",A45),DATA!D2:L872,6,FALSE)),0,VLOOKUP(CONCATENATE(INDIRECT(ADDRESS(2,COLUMN())),"O2",A45),DATA!D2:L872,6,FALSE))</f>
        <v>0</v>
      </c>
      <c r="AD45" s="11">
        <f>IF(ISERROR(VLOOKUP(CONCATENATE(INDIRECT(ADDRESS(2,COLUMN()-1)),"O2",A45),DATA!D2:L872,7,FALSE)),0,VLOOKUP(CONCATENATE(INDIRECT(ADDRESS(2,COLUMN()-1)),"O2",A45),DATA!D2:L872,7,FALSE))</f>
        <v>0</v>
      </c>
      <c r="AE45" s="11">
        <f>IF(ISERROR(VLOOKUP(CONCATENATE(INDIRECT(ADDRESS(2,COLUMN()-2)),"O2",A45),DATA!D2:L872,8,FALSE)),0,VLOOKUP(CONCATENATE(INDIRECT(ADDRESS(2,COLUMN()-2)),"O2",A45),DATA!D2:L872,8,FALSE))</f>
        <v>0</v>
      </c>
      <c r="AF45" s="11">
        <f>IF(ISERROR(VLOOKUP(CONCATENATE(INDIRECT(ADDRESS(2,COLUMN())),"O2",A45),DATA!D2:L872,6,FALSE)),0,VLOOKUP(CONCATENATE(INDIRECT(ADDRESS(2,COLUMN())),"O2",A45),DATA!D2:L872,6,FALSE))</f>
        <v>0</v>
      </c>
      <c r="AG45" s="11">
        <f>IF(ISERROR(VLOOKUP(CONCATENATE(INDIRECT(ADDRESS(2,COLUMN()-1)),"O2",A45),DATA!D2:L872,7,FALSE)),0,VLOOKUP(CONCATENATE(INDIRECT(ADDRESS(2,COLUMN()-1)),"O2",A45),DATA!D2:L872,7,FALSE))</f>
        <v>0</v>
      </c>
      <c r="AH45" s="11">
        <f>IF(ISERROR(VLOOKUP(CONCATENATE(INDIRECT(ADDRESS(2,COLUMN()-2)),"O2",A45),DATA!D2:L872,8,FALSE)),0,VLOOKUP(CONCATENATE(INDIRECT(ADDRESS(2,COLUMN()-2)),"O2",A45),DATA!D2:L872,8,FALSE))</f>
        <v>0</v>
      </c>
      <c r="AI45" s="11">
        <f>IF(ISERROR(VLOOKUP(CONCATENATE(INDIRECT(ADDRESS(2,COLUMN())),"O2",A45),DATA!D2:L872,6,FALSE)),0,VLOOKUP(CONCATENATE(INDIRECT(ADDRESS(2,COLUMN())),"O2",A45),DATA!D2:L872,6,FALSE))</f>
        <v>0</v>
      </c>
      <c r="AJ45" s="11">
        <f>IF(ISERROR(VLOOKUP(CONCATENATE(INDIRECT(ADDRESS(2,COLUMN()-1)),"O2",A45),DATA!D2:L872,7,FALSE)),0,VLOOKUP(CONCATENATE(INDIRECT(ADDRESS(2,COLUMN()-1)),"O2",A45),DATA!D2:L872,7,FALSE))</f>
        <v>0</v>
      </c>
      <c r="AK45" s="11">
        <f>IF(ISERROR(VLOOKUP(CONCATENATE(INDIRECT(ADDRESS(2,COLUMN()-2)),"O2",A45),DATA!D2:L872,8,FALSE)),0,VLOOKUP(CONCATENATE(INDIRECT(ADDRESS(2,COLUMN()-2)),"O2",A45),DATA!D2:L872,8,FALSE))</f>
        <v>0</v>
      </c>
      <c r="AL45" s="11">
        <f>IF(ISERROR(VLOOKUP(CONCATENATE(INDIRECT(ADDRESS(2,COLUMN())),"O2",A45),DATA!D2:L872,6,FALSE)),0,VLOOKUP(CONCATENATE(INDIRECT(ADDRESS(2,COLUMN())),"O2",A45),DATA!D2:L872,6,FALSE))</f>
        <v>0</v>
      </c>
      <c r="AM45" s="11">
        <f>IF(ISERROR(VLOOKUP(CONCATENATE(INDIRECT(ADDRESS(2,COLUMN()-1)),"O2",A45),DATA!D2:L872,7,FALSE)),0,VLOOKUP(CONCATENATE(INDIRECT(ADDRESS(2,COLUMN()-1)),"O2",A45),DATA!D2:L872,7,FALSE))</f>
        <v>0</v>
      </c>
      <c r="AN45" s="11">
        <f>IF(ISERROR(VLOOKUP(CONCATENATE(INDIRECT(ADDRESS(2,COLUMN()-2)),"O2",A45),DATA!D2:L872,8,FALSE)),0,VLOOKUP(CONCATENATE(INDIRECT(ADDRESS(2,COLUMN()-2)),"O2",A45),DATA!D2:L872,8,FALSE))</f>
        <v>0</v>
      </c>
      <c r="AO45" s="11">
        <f>IF(ISERROR(VLOOKUP(CONCATENATE(INDIRECT(ADDRESS(2,COLUMN())),"O2",A45),DATA!D2:L872,6,FALSE)),0,VLOOKUP(CONCATENATE(INDIRECT(ADDRESS(2,COLUMN())),"O2",A45),DATA!D2:L872,6,FALSE))</f>
        <v>0</v>
      </c>
      <c r="AP45" s="11">
        <f>IF(ISERROR(VLOOKUP(CONCATENATE(INDIRECT(ADDRESS(2,COLUMN()-1)),"O2",A45),DATA!D2:L872,7,FALSE)),0,VLOOKUP(CONCATENATE(INDIRECT(ADDRESS(2,COLUMN()-1)),"O2",A45),DATA!D2:L872,7,FALSE))</f>
        <v>0</v>
      </c>
      <c r="AQ45" s="11">
        <f>IF(ISERROR(VLOOKUP(CONCATENATE(INDIRECT(ADDRESS(2,COLUMN()-2)),"O2",A45),DATA!D2:L872,8,FALSE)),0,VLOOKUP(CONCATENATE(INDIRECT(ADDRESS(2,COLUMN()-2)),"O2",A45),DATA!D2:L872,8,FALSE))</f>
        <v>0</v>
      </c>
      <c r="AR45" s="11">
        <f>IF(ISERROR(VLOOKUP(CONCATENATE(INDIRECT(ADDRESS(2,COLUMN())),"O2",A45),DATA!D2:L872,6,FALSE)),0,VLOOKUP(CONCATENATE(INDIRECT(ADDRESS(2,COLUMN())),"O2",A45),DATA!D2:L872,6,FALSE))</f>
        <v>3</v>
      </c>
      <c r="AS45" s="11">
        <f>IF(ISERROR(VLOOKUP(CONCATENATE(INDIRECT(ADDRESS(2,COLUMN()-1)),"O2",A45),DATA!D2:L872,7,FALSE)),0,VLOOKUP(CONCATENATE(INDIRECT(ADDRESS(2,COLUMN()-1)),"O2",A45),DATA!D2:L872,7,FALSE))</f>
        <v>0</v>
      </c>
      <c r="AT45" s="11">
        <f>IF(ISERROR(VLOOKUP(CONCATENATE(INDIRECT(ADDRESS(2,COLUMN()-2)),"O2",A45),DATA!D2:L872,8,FALSE)),0,VLOOKUP(CONCATENATE(INDIRECT(ADDRESS(2,COLUMN()-2)),"O2",A45),DATA!D2:L872,8,FALSE))</f>
        <v>0</v>
      </c>
      <c r="AU45" s="11">
        <f>IF(ISERROR(VLOOKUP(CONCATENATE(INDIRECT(ADDRESS(2,COLUMN())),"O2",A45),DATA!D2:L872,6,FALSE)),0,VLOOKUP(CONCATENATE(INDIRECT(ADDRESS(2,COLUMN())),"O2",A45),DATA!D2:L872,6,FALSE))</f>
        <v>0</v>
      </c>
      <c r="AV45" s="11">
        <f>IF(ISERROR(VLOOKUP(CONCATENATE(INDIRECT(ADDRESS(2,COLUMN()-1)),"O2",A45),DATA!D2:L872,7,FALSE)),0,VLOOKUP(CONCATENATE(INDIRECT(ADDRESS(2,COLUMN()-1)),"O2",A45),DATA!D2:L872,7,FALSE))</f>
        <v>0</v>
      </c>
      <c r="AW45" s="11">
        <f>IF(ISERROR(VLOOKUP(CONCATENATE(INDIRECT(ADDRESS(2,COLUMN()-2)),"O2",A45),DATA!D2:L872,8,FALSE)),0,VLOOKUP(CONCATENATE(INDIRECT(ADDRESS(2,COLUMN()-2)),"O2",A45),DATA!D2:L872,8,FALSE))</f>
        <v>0</v>
      </c>
      <c r="AX45" s="11">
        <f>IF(ISERROR(VLOOKUP(CONCATENATE(INDIRECT(ADDRESS(2,COLUMN())),"O2",A45),DATA!D2:L872,6,FALSE)),0,VLOOKUP(CONCATENATE(INDIRECT(ADDRESS(2,COLUMN())),"O2",A45),DATA!D2:L872,6,FALSE))</f>
        <v>0</v>
      </c>
      <c r="AY45" s="11">
        <f>IF(ISERROR(VLOOKUP(CONCATENATE(INDIRECT(ADDRESS(2,COLUMN()-1)),"O2",A45),DATA!D2:L872,7,FALSE)),0,VLOOKUP(CONCATENATE(INDIRECT(ADDRESS(2,COLUMN()-1)),"O2",A45),DATA!D2:L872,7,FALSE))</f>
        <v>0</v>
      </c>
      <c r="AZ45" s="11">
        <f>IF(ISERROR(VLOOKUP(CONCATENATE(INDIRECT(ADDRESS(2,COLUMN()-2)),"O2",A45),DATA!D2:L872,8,FALSE)),0,VLOOKUP(CONCATENATE(INDIRECT(ADDRESS(2,COLUMN()-2)),"O2",A45),DATA!D2:L872,8,FALSE))</f>
        <v>0</v>
      </c>
      <c r="BA45" s="11">
        <f>IF(ISERROR(VLOOKUP(CONCATENATE(INDIRECT(ADDRESS(2,COLUMN())),"O2",A45),DATA!D2:L872,6,FALSE)),0,VLOOKUP(CONCATENATE(INDIRECT(ADDRESS(2,COLUMN())),"O2",A45),DATA!D2:L872,6,FALSE))</f>
        <v>0</v>
      </c>
      <c r="BB45" s="11">
        <f>IF(ISERROR(VLOOKUP(CONCATENATE(INDIRECT(ADDRESS(2,COLUMN()-1)),"O2",A45),DATA!D2:L872,7,FALSE)),0,VLOOKUP(CONCATENATE(INDIRECT(ADDRESS(2,COLUMN()-1)),"O2",A45),DATA!D2:L872,7,FALSE))</f>
        <v>0</v>
      </c>
      <c r="BC45" s="11">
        <f>IF(ISERROR(VLOOKUP(CONCATENATE(INDIRECT(ADDRESS(2,COLUMN()-2)),"O2",A45),DATA!D2:L872,8,FALSE)),0,VLOOKUP(CONCATENATE(INDIRECT(ADDRESS(2,COLUMN()-2)),"O2",A45),DATA!D2:L872,8,FALSE))</f>
        <v>0</v>
      </c>
      <c r="BD45" s="11">
        <f>IF(ISERROR(VLOOKUP(CONCATENATE(INDIRECT(ADDRESS(2,COLUMN())),"O2",A45),DATA!D2:L872,6,FALSE)),0,VLOOKUP(CONCATENATE(INDIRECT(ADDRESS(2,COLUMN())),"O2",A45),DATA!D2:L872,6,FALSE))</f>
        <v>0</v>
      </c>
      <c r="BE45" s="11">
        <f>IF(ISERROR(VLOOKUP(CONCATENATE(INDIRECT(ADDRESS(2,COLUMN()-1)),"O2",A45),DATA!D2:L872,7,FALSE)),0,VLOOKUP(CONCATENATE(INDIRECT(ADDRESS(2,COLUMN()-1)),"O2",A45),DATA!D2:L872,7,FALSE))</f>
        <v>0</v>
      </c>
      <c r="BF45" s="11">
        <f>IF(ISERROR(VLOOKUP(CONCATENATE(INDIRECT(ADDRESS(2,COLUMN()-2)),"O2",A45),DATA!D2:L872,8,FALSE)),0,VLOOKUP(CONCATENATE(INDIRECT(ADDRESS(2,COLUMN()-2)),"O2",A45),DATA!D2:L872,8,FALSE))</f>
        <v>0</v>
      </c>
      <c r="BG45" s="11">
        <f>IF(ISERROR(VLOOKUP(CONCATENATE(INDIRECT(ADDRESS(2,COLUMN())),"O2",A45),DATA!D2:L872,6,FALSE)),0,VLOOKUP(CONCATENATE(INDIRECT(ADDRESS(2,COLUMN())),"O2",A45),DATA!D2:L872,6,FALSE))</f>
        <v>0</v>
      </c>
      <c r="BH45" s="11">
        <f>IF(ISERROR(VLOOKUP(CONCATENATE(INDIRECT(ADDRESS(2,COLUMN()-1)),"O2",A45),DATA!D2:L872,7,FALSE)),0,VLOOKUP(CONCATENATE(INDIRECT(ADDRESS(2,COLUMN()-1)),"O2",A45),DATA!D2:L872,7,FALSE))</f>
        <v>0</v>
      </c>
      <c r="BI45" s="11">
        <f>IF(ISERROR(VLOOKUP(CONCATENATE(INDIRECT(ADDRESS(2,COLUMN()-2)),"O2",A45),DATA!D2:L872,8,FALSE)),0,VLOOKUP(CONCATENATE(INDIRECT(ADDRESS(2,COLUMN()-2)),"O2",A45),DATA!D2:L872,8,FALSE))</f>
        <v>0</v>
      </c>
      <c r="BJ45" s="11">
        <f>IF(ISERROR(VLOOKUP(CONCATENATE(INDIRECT(ADDRESS(2,COLUMN())),"O2",A45),DATA!D2:L872,6,FALSE)),0,VLOOKUP(CONCATENATE(INDIRECT(ADDRESS(2,COLUMN())),"O2",A45),DATA!D2:L872,6,FALSE))</f>
        <v>0</v>
      </c>
      <c r="BK45" s="11">
        <f>IF(ISERROR(VLOOKUP(CONCATENATE(INDIRECT(ADDRESS(2,COLUMN()-1)),"O2",A45),DATA!D2:L872,7,FALSE)),0,VLOOKUP(CONCATENATE(INDIRECT(ADDRESS(2,COLUMN()-1)),"O2",A45),DATA!D2:L872,7,FALSE))</f>
        <v>0</v>
      </c>
      <c r="BL45" s="11">
        <f>IF(ISERROR(VLOOKUP(CONCATENATE(INDIRECT(ADDRESS(2,COLUMN()-2)),"O2",A45),DATA!D2:L872,8,FALSE)),0,VLOOKUP(CONCATENATE(INDIRECT(ADDRESS(2,COLUMN()-2)),"O2",A45),DATA!D2:L872,8,FALSE))</f>
        <v>0</v>
      </c>
      <c r="BM45" s="11">
        <f>IF(ISERROR(VLOOKUP(CONCATENATE(INDIRECT(ADDRESS(2,COLUMN())),"O2",A45),DATA!D2:L872,6,FALSE)),0,VLOOKUP(CONCATENATE(INDIRECT(ADDRESS(2,COLUMN())),"O2",A45),DATA!D2:L872,6,FALSE))</f>
        <v>0</v>
      </c>
      <c r="BN45" s="11">
        <f>IF(ISERROR(VLOOKUP(CONCATENATE(INDIRECT(ADDRESS(2,COLUMN()-1)),"O2",A45),DATA!D2:L872,7,FALSE)),0,VLOOKUP(CONCATENATE(INDIRECT(ADDRESS(2,COLUMN()-1)),"O2",A45),DATA!D2:L872,7,FALSE))</f>
        <v>0</v>
      </c>
      <c r="BO45" s="11">
        <f>IF(ISERROR(VLOOKUP(CONCATENATE(INDIRECT(ADDRESS(2,COLUMN()-2)),"O2",A45),DATA!D2:L872,8,FALSE)),0,VLOOKUP(CONCATENATE(INDIRECT(ADDRESS(2,COLUMN()-2)),"O2",A45),DATA!D2:L872,8,FALSE))</f>
        <v>0</v>
      </c>
      <c r="BP45" s="11">
        <f>IF(ISERROR(VLOOKUP(CONCATENATE(INDIRECT(ADDRESS(2,COLUMN())),"O2",A45),DATA!D2:L872,6,FALSE)),0,VLOOKUP(CONCATENATE(INDIRECT(ADDRESS(2,COLUMN())),"O2",A45),DATA!D2:L872,6,FALSE))</f>
        <v>0</v>
      </c>
      <c r="BQ45" s="11">
        <f>IF(ISERROR(VLOOKUP(CONCATENATE(INDIRECT(ADDRESS(2,COLUMN()-1)),"O2",A45),DATA!D2:L872,7,FALSE)),0,VLOOKUP(CONCATENATE(INDIRECT(ADDRESS(2,COLUMN()-1)),"O2",A45),DATA!D2:L872,7,FALSE))</f>
        <v>0</v>
      </c>
      <c r="BR45" s="11">
        <f>IF(ISERROR(VLOOKUP(CONCATENATE(INDIRECT(ADDRESS(2,COLUMN()-2)),"O2",A45),DATA!D2:L872,8,FALSE)),0,VLOOKUP(CONCATENATE(INDIRECT(ADDRESS(2,COLUMN()-2)),"O2",A45),DATA!D2:L872,8,FALSE))</f>
        <v>0</v>
      </c>
      <c r="BS45" s="11">
        <f>IF(ISERROR(VLOOKUP(CONCATENATE(INDIRECT(ADDRESS(2,COLUMN())),"O2",A45),DATA!D2:L872,6,FALSE)),0,VLOOKUP(CONCATENATE(INDIRECT(ADDRESS(2,COLUMN())),"O2",A45),DATA!D2:L872,6,FALSE))</f>
        <v>0</v>
      </c>
      <c r="BT45" s="11">
        <f>IF(ISERROR(VLOOKUP(CONCATENATE(INDIRECT(ADDRESS(2,COLUMN()-1)),"O2",A45),DATA!D2:L872,7,FALSE)),0,VLOOKUP(CONCATENATE(INDIRECT(ADDRESS(2,COLUMN()-1)),"O2",A45),DATA!D2:L872,7,FALSE))</f>
        <v>0</v>
      </c>
      <c r="BU45" s="11">
        <f>IF(ISERROR(VLOOKUP(CONCATENATE(INDIRECT(ADDRESS(2,COLUMN()-2)),"O2",A45),DATA!D2:L872,8,FALSE)),0,VLOOKUP(CONCATENATE(INDIRECT(ADDRESS(2,COLUMN()-2)),"O2",A45),DATA!D2:L872,8,FALSE))</f>
        <v>0</v>
      </c>
      <c r="BV45" s="11">
        <f>IF(ISERROR(VLOOKUP(CONCATENATE(INDIRECT(ADDRESS(2,COLUMN())),"O2",A45),DATA!D2:L872,6,FALSE)),0,VLOOKUP(CONCATENATE(INDIRECT(ADDRESS(2,COLUMN())),"O2",A45),DATA!D2:L872,6,FALSE))</f>
        <v>0</v>
      </c>
      <c r="BW45" s="11">
        <f>IF(ISERROR(VLOOKUP(CONCATENATE(INDIRECT(ADDRESS(2,COLUMN()-1)),"O2",A45),DATA!D2:L872,7,FALSE)),0,VLOOKUP(CONCATENATE(INDIRECT(ADDRESS(2,COLUMN()-1)),"O2",A45),DATA!D2:L872,7,FALSE))</f>
        <v>0</v>
      </c>
      <c r="BX45" s="11">
        <f>IF(ISERROR(VLOOKUP(CONCATENATE(INDIRECT(ADDRESS(2,COLUMN()-2)),"O2",A45),DATA!D2:L872,8,FALSE)),0,VLOOKUP(CONCATENATE(INDIRECT(ADDRESS(2,COLUMN()-2)),"O2",A45),DATA!D2:L872,8,FALSE))</f>
        <v>0</v>
      </c>
      <c r="BY45" s="11">
        <f>IF(ISERROR(VLOOKUP(CONCATENATE(INDIRECT(ADDRESS(2,COLUMN())),"O2",A45),DATA!D2:L872,6,FALSE)),0,VLOOKUP(CONCATENATE(INDIRECT(ADDRESS(2,COLUMN())),"O2",A45),DATA!D2:L872,6,FALSE))</f>
        <v>0</v>
      </c>
      <c r="BZ45" s="11">
        <f>IF(ISERROR(VLOOKUP(CONCATENATE(INDIRECT(ADDRESS(2,COLUMN()-1)),"O2",A45),DATA!D2:L872,7,FALSE)),0,VLOOKUP(CONCATENATE(INDIRECT(ADDRESS(2,COLUMN()-1)),"O2",A45),DATA!D2:L872,7,FALSE))</f>
        <v>0</v>
      </c>
      <c r="CA45" s="11">
        <f>IF(ISERROR(VLOOKUP(CONCATENATE(INDIRECT(ADDRESS(2,COLUMN()-2)),"O2",A45),DATA!D2:L872,8,FALSE)),0,VLOOKUP(CONCATENATE(INDIRECT(ADDRESS(2,COLUMN()-2)),"O2",A45),DATA!D2:L872,8,FALSE))</f>
        <v>0</v>
      </c>
      <c r="CB45" s="11">
        <f>IF(ISERROR(VLOOKUP(CONCATENATE(INDIRECT(ADDRESS(2,COLUMN())),"O2",A45),DATA!D2:L872,6,FALSE)),0,VLOOKUP(CONCATENATE(INDIRECT(ADDRESS(2,COLUMN())),"O2",A45),DATA!D2:L872,6,FALSE))</f>
        <v>0</v>
      </c>
      <c r="CC45" s="11">
        <f>IF(ISERROR(VLOOKUP(CONCATENATE(INDIRECT(ADDRESS(2,COLUMN()-1)),"O2",A45),DATA!D2:L872,7,FALSE)),0,VLOOKUP(CONCATENATE(INDIRECT(ADDRESS(2,COLUMN()-1)),"O2",A45),DATA!D2:L872,7,FALSE))</f>
        <v>0</v>
      </c>
      <c r="CD45" s="11">
        <f>IF(ISERROR(VLOOKUP(CONCATENATE(INDIRECT(ADDRESS(2,COLUMN()-2)),"O2",A45),DATA!D2:L872,8,FALSE)),0,VLOOKUP(CONCATENATE(INDIRECT(ADDRESS(2,COLUMN()-2)),"O2",A45),DATA!D2:L872,8,FALSE))</f>
        <v>0</v>
      </c>
      <c r="CE45" s="11">
        <f>IF(ISERROR(VLOOKUP(CONCATENATE(INDIRECT(ADDRESS(2,COLUMN())),"O2",A45),DATA!D2:L872,6,FALSE)),0,VLOOKUP(CONCATENATE(INDIRECT(ADDRESS(2,COLUMN())),"O2",A45),DATA!D2:L872,6,FALSE))</f>
        <v>0</v>
      </c>
      <c r="CF45" s="11">
        <f>IF(ISERROR(VLOOKUP(CONCATENATE(INDIRECT(ADDRESS(2,COLUMN()-1)),"O2",A45),DATA!D2:L872,7,FALSE)),0,VLOOKUP(CONCATENATE(INDIRECT(ADDRESS(2,COLUMN()-1)),"O2",A45),DATA!D2:L872,7,FALSE))</f>
        <v>0</v>
      </c>
      <c r="CG45" s="11">
        <f>IF(ISERROR(VLOOKUP(CONCATENATE(INDIRECT(ADDRESS(2,COLUMN()-2)),"O2",A45),DATA!D2:L872,8,FALSE)),0,VLOOKUP(CONCATENATE(INDIRECT(ADDRESS(2,COLUMN()-2)),"O2",A45),DATA!D2:L872,8,FALSE))</f>
        <v>0</v>
      </c>
      <c r="CH45" s="11">
        <f>IF(ISERROR(VLOOKUP(CONCATENATE(INDIRECT(ADDRESS(2,COLUMN())),"O2",A45),DATA!D2:L872,6,FALSE)),0,VLOOKUP(CONCATENATE(INDIRECT(ADDRESS(2,COLUMN())),"O2",A45),DATA!D2:L872,6,FALSE))</f>
        <v>0</v>
      </c>
      <c r="CI45" s="11">
        <f>IF(ISERROR(VLOOKUP(CONCATENATE(INDIRECT(ADDRESS(2,COLUMN()-1)),"O2",A45),DATA!D2:L872,7,FALSE)),0,VLOOKUP(CONCATENATE(INDIRECT(ADDRESS(2,COLUMN()-1)),"O2",A45),DATA!D2:L872,7,FALSE))</f>
        <v>0</v>
      </c>
      <c r="CJ45" s="11">
        <f>IF(ISERROR(VLOOKUP(CONCATENATE(INDIRECT(ADDRESS(2,COLUMN()-2)),"O2",A45),DATA!D2:L872,8,FALSE)),0,VLOOKUP(CONCATENATE(INDIRECT(ADDRESS(2,COLUMN()-2)),"O2",A45),DATA!D2:L872,8,FALSE))</f>
        <v>0</v>
      </c>
      <c r="CK45" s="11">
        <f>IF(ISERROR(VLOOKUP(CONCATENATE(INDIRECT(ADDRESS(2,COLUMN())),"O2",A45),DATA!D2:L872,6,FALSE)),0,VLOOKUP(CONCATENATE(INDIRECT(ADDRESS(2,COLUMN())),"O2",A45),DATA!D2:L872,6,FALSE))</f>
        <v>0</v>
      </c>
      <c r="CL45" s="11">
        <f>IF(ISERROR(VLOOKUP(CONCATENATE(INDIRECT(ADDRESS(2,COLUMN()-1)),"O2",A45),DATA!D2:L872,7,FALSE)),0,VLOOKUP(CONCATENATE(INDIRECT(ADDRESS(2,COLUMN()-1)),"O2",A45),DATA!D2:L872,7,FALSE))</f>
        <v>0</v>
      </c>
      <c r="CM45" s="11">
        <f>IF(ISERROR(VLOOKUP(CONCATENATE(INDIRECT(ADDRESS(2,COLUMN()-2)),"O2",A45),DATA!D2:L872,8,FALSE)),0,VLOOKUP(CONCATENATE(INDIRECT(ADDRESS(2,COLUMN()-2)),"O2",A45),DATA!D2:L872,8,FALSE))</f>
        <v>0</v>
      </c>
      <c r="CN45" s="11">
        <f>IF(ISERROR(VLOOKUP(CONCATENATE(INDIRECT(ADDRESS(2,COLUMN())),"O2",A45),DATA!D2:L872,6,FALSE)),0,VLOOKUP(CONCATENATE(INDIRECT(ADDRESS(2,COLUMN())),"O2",A45),DATA!D2:L872,6,FALSE))</f>
        <v>0</v>
      </c>
      <c r="CO45" s="11">
        <f>IF(ISERROR(VLOOKUP(CONCATENATE(INDIRECT(ADDRESS(2,COLUMN()-1)),"O2",A45),DATA!D2:L872,7,FALSE)),0,VLOOKUP(CONCATENATE(INDIRECT(ADDRESS(2,COLUMN()-1)),"O2",A45),DATA!D2:L872,7,FALSE))</f>
        <v>0</v>
      </c>
      <c r="CP45" s="11">
        <f>IF(ISERROR(VLOOKUP(CONCATENATE(INDIRECT(ADDRESS(2,COLUMN()-2)),"O2",A45),DATA!D2:L872,8,FALSE)),0,VLOOKUP(CONCATENATE(INDIRECT(ADDRESS(2,COLUMN()-2)),"O2",A45),DATA!D2:L872,8,FALSE))</f>
        <v>0</v>
      </c>
      <c r="CQ45" s="11">
        <f>IF(ISERROR(VLOOKUP(CONCATENATE(INDIRECT(ADDRESS(2,COLUMN())),"O2",A45),DATA!D2:L872,6,FALSE)),0,VLOOKUP(CONCATENATE(INDIRECT(ADDRESS(2,COLUMN())),"O2",A45),DATA!D2:L872,6,FALSE))</f>
        <v>0</v>
      </c>
      <c r="CR45" s="11">
        <f>IF(ISERROR(VLOOKUP(CONCATENATE(INDIRECT(ADDRESS(2,COLUMN()-1)),"O2",A45),DATA!D2:L872,7,FALSE)),0,VLOOKUP(CONCATENATE(INDIRECT(ADDRESS(2,COLUMN()-1)),"O2",A45),DATA!D2:L872,7,FALSE))</f>
        <v>0</v>
      </c>
      <c r="CS45" s="11">
        <f>IF(ISERROR(VLOOKUP(CONCATENATE(INDIRECT(ADDRESS(2,COLUMN()-2)),"O2",A45),DATA!D2:L872,8,FALSE)),0,VLOOKUP(CONCATENATE(INDIRECT(ADDRESS(2,COLUMN()-2)),"O2",A45),DATA!D2:L872,8,FALSE))</f>
        <v>0</v>
      </c>
      <c r="CT45" s="11">
        <f>IF(ISERROR(VLOOKUP(CONCATENATE(INDIRECT(ADDRESS(2,COLUMN())),"O2",A45),DATA!D2:L872,6,FALSE)),0,VLOOKUP(CONCATENATE(INDIRECT(ADDRESS(2,COLUMN())),"O2",A45),DATA!D2:L872,6,FALSE))</f>
        <v>0</v>
      </c>
      <c r="CU45" s="11">
        <f>IF(ISERROR(VLOOKUP(CONCATENATE(INDIRECT(ADDRESS(2,COLUMN()-1)),"O2",A45),DATA!D2:L872,7,FALSE)),0,VLOOKUP(CONCATENATE(INDIRECT(ADDRESS(2,COLUMN()-1)),"O2",A45),DATA!D2:L872,7,FALSE))</f>
        <v>0</v>
      </c>
      <c r="CV45" s="11">
        <f>IF(ISERROR(VLOOKUP(CONCATENATE(INDIRECT(ADDRESS(2,COLUMN()-2)),"O2",A45),DATA!D2:L872,8,FALSE)),0,VLOOKUP(CONCATENATE(INDIRECT(ADDRESS(2,COLUMN()-2)),"O2",A45),DATA!D2:L872,8,FALSE))</f>
        <v>0</v>
      </c>
      <c r="CW45" s="11">
        <f>IF(ISERROR(VLOOKUP(CONCATENATE(INDIRECT(ADDRESS(2,COLUMN())),"O2",A45),DATA!D2:L872,6,FALSE)),0,VLOOKUP(CONCATENATE(INDIRECT(ADDRESS(2,COLUMN())),"O2",A45),DATA!D2:L872,6,FALSE))</f>
        <v>0</v>
      </c>
      <c r="CX45" s="11">
        <f>IF(ISERROR(VLOOKUP(CONCATENATE(INDIRECT(ADDRESS(2,COLUMN()-1)),"O2",A45),DATA!D2:L872,7,FALSE)),0,VLOOKUP(CONCATENATE(INDIRECT(ADDRESS(2,COLUMN()-1)),"O2",A45),DATA!D2:L872,7,FALSE))</f>
        <v>0</v>
      </c>
      <c r="CY45" s="11">
        <f>IF(ISERROR(VLOOKUP(CONCATENATE(INDIRECT(ADDRESS(2,COLUMN()-2)),"O2",A45),DATA!D2:L872,8,FALSE)),0,VLOOKUP(CONCATENATE(INDIRECT(ADDRESS(2,COLUMN()-2)),"O2",A45),DATA!D2:L872,8,FALSE))</f>
        <v>0</v>
      </c>
      <c r="CZ45" s="11">
        <f>IF(ISERROR(VLOOKUP(CONCATENATE(INDIRECT(ADDRESS(2,COLUMN())),"O2",A45),DATA!D2:L872,6,FALSE)),0,VLOOKUP(CONCATENATE(INDIRECT(ADDRESS(2,COLUMN())),"O2",A45),DATA!D2:L872,6,FALSE))</f>
        <v>0</v>
      </c>
      <c r="DA45" s="11">
        <f>IF(ISERROR(VLOOKUP(CONCATENATE(INDIRECT(ADDRESS(2,COLUMN()-1)),"O2",A45),DATA!D2:L872,7,FALSE)),0,VLOOKUP(CONCATENATE(INDIRECT(ADDRESS(2,COLUMN()-1)),"O2",A45),DATA!D2:L872,7,FALSE))</f>
        <v>0</v>
      </c>
      <c r="DB45" s="11">
        <f>IF(ISERROR(VLOOKUP(CONCATENATE(INDIRECT(ADDRESS(2,COLUMN()-2)),"O2",A45),DATA!D2:L872,8,FALSE)),0,VLOOKUP(CONCATENATE(INDIRECT(ADDRESS(2,COLUMN()-2)),"O2",A45),DATA!D2:L872,8,FALSE))</f>
        <v>0</v>
      </c>
      <c r="DC45" s="11">
        <f>IF(ISERROR(VLOOKUP(CONCATENATE(INDIRECT(ADDRESS(2,COLUMN())),"O2",A45),DATA!D2:L872,6,FALSE)),0,VLOOKUP(CONCATENATE(INDIRECT(ADDRESS(2,COLUMN())),"O2",A45),DATA!D2:L872,6,FALSE))</f>
        <v>0</v>
      </c>
      <c r="DD45" s="11">
        <f>IF(ISERROR(VLOOKUP(CONCATENATE(INDIRECT(ADDRESS(2,COLUMN()-1)),"O2",A45),DATA!D2:L872,7,FALSE)),0,VLOOKUP(CONCATENATE(INDIRECT(ADDRESS(2,COLUMN()-1)),"O2",A45),DATA!D2:L872,7,FALSE))</f>
        <v>0</v>
      </c>
      <c r="DE45" s="11">
        <f>IF(ISERROR(VLOOKUP(CONCATENATE(INDIRECT(ADDRESS(2,COLUMN()-2)),"O2",A45),DATA!D2:L872,8,FALSE)),0,VLOOKUP(CONCATENATE(INDIRECT(ADDRESS(2,COLUMN()-2)),"O2",A45),DATA!D2:L872,8,FALSE))</f>
        <v>0</v>
      </c>
      <c r="DF45" s="11">
        <f>IF(ISERROR(VLOOKUP(CONCATENATE(INDIRECT(ADDRESS(2,COLUMN())),"O2",A45),DATA!D2:L872,6,FALSE)),0,VLOOKUP(CONCATENATE(INDIRECT(ADDRESS(2,COLUMN())),"O2",A45),DATA!D2:L872,6,FALSE))</f>
        <v>0</v>
      </c>
      <c r="DG45" s="11">
        <f>IF(ISERROR(VLOOKUP(CONCATENATE(INDIRECT(ADDRESS(2,COLUMN()-1)),"O2",A45),DATA!D2:L872,7,FALSE)),0,VLOOKUP(CONCATENATE(INDIRECT(ADDRESS(2,COLUMN()-1)),"O2",A45),DATA!D2:L872,7,FALSE))</f>
        <v>0</v>
      </c>
      <c r="DH45" s="11">
        <f>IF(ISERROR(VLOOKUP(CONCATENATE(INDIRECT(ADDRESS(2,COLUMN()-2)),"O2",A45),DATA!D2:L872,8,FALSE)),0,VLOOKUP(CONCATENATE(INDIRECT(ADDRESS(2,COLUMN()-2)),"O2",A45),DATA!D2:L872,8,FALSE))</f>
        <v>0</v>
      </c>
      <c r="DI45" s="11">
        <f>IF(ISERROR(VLOOKUP(CONCATENATE(INDIRECT(ADDRESS(2,COLUMN())),"O2",A45),DATA!D2:L872,6,FALSE)),0,VLOOKUP(CONCATENATE(INDIRECT(ADDRESS(2,COLUMN())),"O2",A45),DATA!D2:L872,6,FALSE))</f>
        <v>0</v>
      </c>
      <c r="DJ45" s="11">
        <f>IF(ISERROR(VLOOKUP(CONCATENATE(INDIRECT(ADDRESS(2,COLUMN()-1)),"O2",A45),DATA!D2:L872,7,FALSE)),0,VLOOKUP(CONCATENATE(INDIRECT(ADDRESS(2,COLUMN()-1)),"O2",A45),DATA!D2:L872,7,FALSE))</f>
        <v>0</v>
      </c>
      <c r="DK45" s="11">
        <f>IF(ISERROR(VLOOKUP(CONCATENATE(INDIRECT(ADDRESS(2,COLUMN()-2)),"O2",A45),DATA!D2:L872,8,FALSE)),0,VLOOKUP(CONCATENATE(INDIRECT(ADDRESS(2,COLUMN()-2)),"O2",A45),DATA!D2:L872,8,FALSE))</f>
        <v>0</v>
      </c>
      <c r="DL45" s="11">
        <f>IF(ISERROR(VLOOKUP(CONCATENATE(INDIRECT(ADDRESS(2,COLUMN())),"O2",A45),DATA!D2:L872,6,FALSE)),0,VLOOKUP(CONCATENATE(INDIRECT(ADDRESS(2,COLUMN())),"O2",A45),DATA!D2:L872,6,FALSE))</f>
        <v>0</v>
      </c>
      <c r="DM45" s="11">
        <f>IF(ISERROR(VLOOKUP(CONCATENATE(INDIRECT(ADDRESS(2,COLUMN()-1)),"O2",A45),DATA!D2:L872,7,FALSE)),0,VLOOKUP(CONCATENATE(INDIRECT(ADDRESS(2,COLUMN()-1)),"O2",A45),DATA!D2:L872,7,FALSE))</f>
        <v>0</v>
      </c>
      <c r="DN45" s="11">
        <f>IF(ISERROR(VLOOKUP(CONCATENATE(INDIRECT(ADDRESS(2,COLUMN()-2)),"O2",A45),DATA!D2:L872,8,FALSE)),0,VLOOKUP(CONCATENATE(INDIRECT(ADDRESS(2,COLUMN()-2)),"O2",A45),DATA!D2:L872,8,FALSE))</f>
        <v>0</v>
      </c>
      <c r="DO45" s="11">
        <f>IF(ISERROR(VLOOKUP(CONCATENATE(INDIRECT(ADDRESS(2,COLUMN())),"O2",A45),DATA!D2:L872,6,FALSE)),0,VLOOKUP(CONCATENATE(INDIRECT(ADDRESS(2,COLUMN())),"O2",A45),DATA!D2:L872,6,FALSE))</f>
        <v>0</v>
      </c>
      <c r="DP45" s="11">
        <f>IF(ISERROR(VLOOKUP(CONCATENATE(INDIRECT(ADDRESS(2,COLUMN()-1)),"O2",A45),DATA!D2:L872,7,FALSE)),0,VLOOKUP(CONCATENATE(INDIRECT(ADDRESS(2,COLUMN()-1)),"O2",A45),DATA!D2:L872,7,FALSE))</f>
        <v>0</v>
      </c>
      <c r="DQ45" s="11">
        <f>IF(ISERROR(VLOOKUP(CONCATENATE(INDIRECT(ADDRESS(2,COLUMN()-2)),"O2",A45),DATA!D2:L872,8,FALSE)),0,VLOOKUP(CONCATENATE(INDIRECT(ADDRESS(2,COLUMN()-2)),"O2",A45),DATA!D2:L872,8,FALSE))</f>
        <v>0</v>
      </c>
      <c r="DR45" s="11">
        <f>IF(ISERROR(VLOOKUP(CONCATENATE(INDIRECT(ADDRESS(2,COLUMN())),"O2",A45),DATA!D2:L872,6,FALSE)),0,VLOOKUP(CONCATENATE(INDIRECT(ADDRESS(2,COLUMN())),"O2",A45),DATA!D2:L872,6,FALSE))</f>
        <v>0</v>
      </c>
      <c r="DS45" s="11">
        <f>IF(ISERROR(VLOOKUP(CONCATENATE(INDIRECT(ADDRESS(2,COLUMN()-1)),"O2",A45),DATA!D2:L872,7,FALSE)),0,VLOOKUP(CONCATENATE(INDIRECT(ADDRESS(2,COLUMN()-1)),"O2",A45),DATA!D2:L872,7,FALSE))</f>
        <v>0</v>
      </c>
      <c r="DT45" s="11">
        <f>IF(ISERROR(VLOOKUP(CONCATENATE(INDIRECT(ADDRESS(2,COLUMN()-2)),"O2",A45),DATA!D2:L872,8,FALSE)),0,VLOOKUP(CONCATENATE(INDIRECT(ADDRESS(2,COLUMN()-2)),"O2",A45),DATA!D2:L872,8,FALSE))</f>
        <v>0</v>
      </c>
      <c r="DU45" s="11">
        <f>IF(ISERROR(VLOOKUP(CONCATENATE(INDIRECT(ADDRESS(2,COLUMN())),"O2",A45),DATA!D2:L872,6,FALSE)),0,VLOOKUP(CONCATENATE(INDIRECT(ADDRESS(2,COLUMN())),"O2",A45),DATA!D2:L872,6,FALSE))</f>
        <v>0</v>
      </c>
      <c r="DV45" s="11">
        <f>IF(ISERROR(VLOOKUP(CONCATENATE(INDIRECT(ADDRESS(2,COLUMN()-1)),"O2",A45),DATA!D2:L872,7,FALSE)),0,VLOOKUP(CONCATENATE(INDIRECT(ADDRESS(2,COLUMN()-1)),"O2",A45),DATA!D2:L872,7,FALSE))</f>
        <v>0</v>
      </c>
      <c r="DW45" s="11">
        <f>IF(ISERROR(VLOOKUP(CONCATENATE(INDIRECT(ADDRESS(2,COLUMN()-2)),"O2",A45),DATA!D2:L872,8,FALSE)),0,VLOOKUP(CONCATENATE(INDIRECT(ADDRESS(2,COLUMN()-2)),"O2",A45),DATA!D2:L872,8,FALSE))</f>
        <v>0</v>
      </c>
      <c r="DX45" s="62">
        <f>SUM(B45:INDIRECT(ADDRESS(45,127)))</f>
        <v>21</v>
      </c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  <c r="IW45" s="24"/>
      <c r="IX45" s="24"/>
      <c r="IY45" s="24"/>
      <c r="IZ45" s="24"/>
      <c r="JA45" s="24"/>
      <c r="JB45" s="24"/>
      <c r="JC45" s="24"/>
      <c r="JD45" s="24"/>
      <c r="JE45" s="24"/>
      <c r="JF45" s="24"/>
      <c r="JG45" s="24"/>
      <c r="JH45" s="24"/>
      <c r="JI45" s="24"/>
      <c r="JJ45" s="24"/>
      <c r="JK45" s="24"/>
      <c r="JL45" s="24"/>
      <c r="JM45" s="24"/>
      <c r="JN45" s="24"/>
      <c r="JO45" s="24"/>
      <c r="JP45" s="24"/>
      <c r="JQ45" s="24"/>
      <c r="JR45" s="24"/>
      <c r="JS45" s="24"/>
      <c r="JT45" s="24"/>
      <c r="JU45" s="24"/>
      <c r="JV45" s="24"/>
      <c r="JW45" s="24"/>
      <c r="JX45" s="24"/>
      <c r="JY45" s="24"/>
      <c r="JZ45" s="24"/>
      <c r="KA45" s="24"/>
      <c r="KB45" s="24"/>
      <c r="KC45" s="24"/>
      <c r="KD45" s="24"/>
      <c r="KE45" s="24"/>
      <c r="KF45" s="24"/>
      <c r="KG45" s="24"/>
      <c r="KH45" s="24"/>
      <c r="KI45" s="24"/>
      <c r="KJ45" s="24"/>
      <c r="KK45" s="24"/>
      <c r="KL45" s="24"/>
      <c r="KM45" s="24"/>
      <c r="KN45" s="24"/>
      <c r="KO45" s="24"/>
      <c r="KP45" s="24"/>
      <c r="KQ45" s="24"/>
      <c r="KR45" s="24"/>
      <c r="KS45" s="24"/>
      <c r="KT45" s="24"/>
      <c r="KU45" s="24"/>
      <c r="KV45" s="24"/>
      <c r="KW45" s="24"/>
      <c r="KX45" s="24"/>
      <c r="KY45" s="24"/>
      <c r="KZ45" s="24"/>
    </row>
    <row r="46" s="5" customFormat="1" ht="15.75">
      <c r="A46" s="28" t="s">
        <v>68</v>
      </c>
      <c r="B46" s="110">
        <f>IF(COLUMN()&lt;DATA!$O$1*3+3,SUM(B47:B52)," ")</f>
        <v>712</v>
      </c>
      <c r="C46" s="110">
        <f>IF(COLUMN()&lt;DATA!$O$1*3+3,SUM(C47:C52)," ")</f>
        <v>5</v>
      </c>
      <c r="D46" s="110">
        <f>IF(COLUMN()&lt;DATA!$O$1*3+3,SUM(D47:D52)," ")</f>
        <v>0</v>
      </c>
      <c r="E46" s="110">
        <f>IF(COLUMN()&lt;DATA!$O$1*3+3,SUM(E47:E52)," ")</f>
        <v>206</v>
      </c>
      <c r="F46" s="110">
        <f>IF(COLUMN()&lt;DATA!$O$1*3+3,SUM(F47:F52)," ")</f>
        <v>1</v>
      </c>
      <c r="G46" s="110">
        <f>IF(COLUMN()&lt;DATA!$O$1*3+3,SUM(G47:G52)," ")</f>
        <v>0</v>
      </c>
      <c r="H46" s="110">
        <f>IF(COLUMN()&lt;DATA!$O$1*3+3,SUM(H47:H52)," ")</f>
        <v>161</v>
      </c>
      <c r="I46" s="110">
        <f>IF(COLUMN()&lt;DATA!$O$1*3+3,SUM(I47:I52)," ")</f>
        <v>3</v>
      </c>
      <c r="J46" s="110">
        <f>IF(COLUMN()&lt;DATA!$O$1*3+3,SUM(J47:J52)," ")</f>
        <v>0</v>
      </c>
      <c r="K46" s="110">
        <f>IF(COLUMN()&lt;DATA!$O$1*3+3,SUM(K47:K52)," ")</f>
        <v>74</v>
      </c>
      <c r="L46" s="110">
        <f>IF(COLUMN()&lt;DATA!$O$1*3+3,SUM(L47:L52)," ")</f>
        <v>0</v>
      </c>
      <c r="M46" s="110">
        <f>IF(COLUMN()&lt;DATA!$O$1*3+3,SUM(M47:M52)," ")</f>
        <v>0</v>
      </c>
      <c r="N46" s="110">
        <f>IF(COLUMN()&lt;DATA!$O$1*3+3,SUM(N47:N52)," ")</f>
        <v>112</v>
      </c>
      <c r="O46" s="110">
        <f>IF(COLUMN()&lt;DATA!$O$1*3+3,SUM(O47:O52)," ")</f>
        <v>0</v>
      </c>
      <c r="P46" s="110">
        <f>IF(COLUMN()&lt;DATA!$O$1*3+3,SUM(P47:P52)," ")</f>
        <v>0</v>
      </c>
      <c r="Q46" s="110">
        <f>IF(COLUMN()&lt;DATA!$O$1*3+3,SUM(Q47:Q52)," ")</f>
        <v>152</v>
      </c>
      <c r="R46" s="110">
        <f>IF(COLUMN()&lt;DATA!$O$1*3+3,SUM(R47:R52)," ")</f>
        <v>0</v>
      </c>
      <c r="S46" s="110">
        <f>IF(COLUMN()&lt;DATA!$O$1*3+3,SUM(S47:S52)," ")</f>
        <v>0</v>
      </c>
      <c r="T46" s="110">
        <f>IF(COLUMN()&lt;DATA!$O$1*3+3,SUM(T47:T52)," ")</f>
        <v>65</v>
      </c>
      <c r="U46" s="110">
        <f>IF(COLUMN()&lt;DATA!$O$1*3+3,SUM(U47:U52)," ")</f>
        <v>0</v>
      </c>
      <c r="V46" s="110">
        <f>IF(COLUMN()&lt;DATA!$O$1*3+3,SUM(V47:V52)," ")</f>
        <v>0</v>
      </c>
      <c r="W46" s="110">
        <f>IF(COLUMN()&lt;DATA!$O$1*3+3,SUM(W47:W52)," ")</f>
        <v>131</v>
      </c>
      <c r="X46" s="110">
        <f>IF(COLUMN()&lt;DATA!$O$1*3+3,SUM(X47:X52)," ")</f>
        <v>0</v>
      </c>
      <c r="Y46" s="110">
        <f>IF(COLUMN()&lt;DATA!$O$1*3+3,SUM(Y47:Y52)," ")</f>
        <v>0</v>
      </c>
      <c r="Z46" s="110">
        <f>IF(COLUMN()&lt;DATA!$O$1*3+3,SUM(Z47:Z52)," ")</f>
        <v>57</v>
      </c>
      <c r="AA46" s="110">
        <f>IF(COLUMN()&lt;DATA!$O$1*3+3,SUM(AA47:AA52)," ")</f>
        <v>0</v>
      </c>
      <c r="AB46" s="110">
        <f>IF(COLUMN()&lt;DATA!$O$1*3+3,SUM(AB47:AB52)," ")</f>
        <v>0</v>
      </c>
      <c r="AC46" s="110">
        <f>IF(COLUMN()&lt;DATA!$O$1*3+3,SUM(AC47:AC52)," ")</f>
        <v>38</v>
      </c>
      <c r="AD46" s="110">
        <f>IF(COLUMN()&lt;DATA!$O$1*3+3,SUM(AD47:AD52)," ")</f>
        <v>0</v>
      </c>
      <c r="AE46" s="110">
        <f>IF(COLUMN()&lt;DATA!$O$1*3+3,SUM(AE47:AE52)," ")</f>
        <v>0</v>
      </c>
      <c r="AF46" s="110">
        <f>IF(COLUMN()&lt;DATA!$O$1*3+3,SUM(AF47:AF52)," ")</f>
        <v>4</v>
      </c>
      <c r="AG46" s="110">
        <f>IF(COLUMN()&lt;DATA!$O$1*3+3,SUM(AG47:AG52)," ")</f>
        <v>0</v>
      </c>
      <c r="AH46" s="110">
        <f>IF(COLUMN()&lt;DATA!$O$1*3+3,SUM(AH47:AH52)," ")</f>
        <v>0</v>
      </c>
      <c r="AI46" s="110">
        <f>IF(COLUMN()&lt;DATA!$O$1*3+3,SUM(AI47:AI52)," ")</f>
        <v>94</v>
      </c>
      <c r="AJ46" s="110">
        <f>IF(COLUMN()&lt;DATA!$O$1*3+3,SUM(AJ47:AJ52)," ")</f>
        <v>0</v>
      </c>
      <c r="AK46" s="110">
        <f>IF(COLUMN()&lt;DATA!$O$1*3+3,SUM(AK47:AK52)," ")</f>
        <v>0</v>
      </c>
      <c r="AL46" s="110">
        <f>IF(COLUMN()&lt;DATA!$O$1*3+3,SUM(AL47:AL52)," ")</f>
        <v>186</v>
      </c>
      <c r="AM46" s="110">
        <f>IF(COLUMN()&lt;DATA!$O$1*3+3,SUM(AM47:AM52)," ")</f>
        <v>0</v>
      </c>
      <c r="AN46" s="110">
        <f>IF(COLUMN()&lt;DATA!$O$1*3+3,SUM(AN47:AN52)," ")</f>
        <v>0</v>
      </c>
      <c r="AO46" s="110">
        <f>IF(COLUMN()&lt;DATA!$O$1*3+3,SUM(AO47:AO52)," ")</f>
        <v>30</v>
      </c>
      <c r="AP46" s="110">
        <f>IF(COLUMN()&lt;DATA!$O$1*3+3,SUM(AP47:AP52)," ")</f>
        <v>0</v>
      </c>
      <c r="AQ46" s="110">
        <f>IF(COLUMN()&lt;DATA!$O$1*3+3,SUM(AQ47:AQ52)," ")</f>
        <v>0</v>
      </c>
      <c r="AR46" s="110">
        <f>IF(COLUMN()&lt;DATA!$O$1*3+3,SUM(AR47:AR52)," ")</f>
        <v>71</v>
      </c>
      <c r="AS46" s="110">
        <f>IF(COLUMN()&lt;DATA!$O$1*3+3,SUM(AS47:AS52)," ")</f>
        <v>0</v>
      </c>
      <c r="AT46" s="110">
        <f>IF(COLUMN()&lt;DATA!$O$1*3+3,SUM(AT47:AT52)," ")</f>
        <v>0</v>
      </c>
      <c r="AU46" s="110">
        <f>IF(COLUMN()&lt;DATA!$O$1*3+3,SUM(AU47:AU52)," ")</f>
        <v>30</v>
      </c>
      <c r="AV46" s="110">
        <f>IF(COLUMN()&lt;DATA!$O$1*3+3,SUM(AV47:AV52)," ")</f>
        <v>0</v>
      </c>
      <c r="AW46" s="110">
        <f>IF(COLUMN()&lt;DATA!$O$1*3+3,SUM(AW47:AW52)," ")</f>
        <v>0</v>
      </c>
      <c r="AX46" s="110">
        <f>IF(COLUMN()&lt;DATA!$O$1*3+3,SUM(AX47:AX52)," ")</f>
        <v>119</v>
      </c>
      <c r="AY46" s="110">
        <f>IF(COLUMN()&lt;DATA!$O$1*3+3,SUM(AY47:AY52)," ")</f>
        <v>1</v>
      </c>
      <c r="AZ46" s="110">
        <f>IF(COLUMN()&lt;DATA!$O$1*3+3,SUM(AZ47:AZ52)," ")</f>
        <v>0</v>
      </c>
      <c r="BA46" s="110">
        <f>IF(COLUMN()&lt;DATA!$O$1*3+3,SUM(BA47:BA52)," ")</f>
        <v>87</v>
      </c>
      <c r="BB46" s="110">
        <f>IF(COLUMN()&lt;DATA!$O$1*3+3,SUM(BB47:BB52)," ")</f>
        <v>0</v>
      </c>
      <c r="BC46" s="110">
        <f>IF(COLUMN()&lt;DATA!$O$1*3+3,SUM(BC47:BC52)," ")</f>
        <v>0</v>
      </c>
      <c r="BD46" s="110">
        <f>IF(COLUMN()&lt;DATA!$O$1*3+3,SUM(BD47:BD52)," ")</f>
        <v>67</v>
      </c>
      <c r="BE46" s="110">
        <f>IF(COLUMN()&lt;DATA!$O$1*3+3,SUM(BE47:BE52)," ")</f>
        <v>0</v>
      </c>
      <c r="BF46" s="110">
        <f>IF(COLUMN()&lt;DATA!$O$1*3+3,SUM(BF47:BF52)," ")</f>
        <v>0</v>
      </c>
      <c r="BG46" s="110">
        <f>IF(COLUMN()&lt;DATA!$O$1*3+3,SUM(BG47:BG52)," ")</f>
        <v>193</v>
      </c>
      <c r="BH46" s="110">
        <f>IF(COLUMN()&lt;DATA!$O$1*3+3,SUM(BH47:BH52)," ")</f>
        <v>0</v>
      </c>
      <c r="BI46" s="110">
        <f>IF(COLUMN()&lt;DATA!$O$1*3+3,SUM(BI47:BI52)," ")</f>
        <v>0</v>
      </c>
      <c r="BJ46" s="110">
        <f>IF(COLUMN()&lt;DATA!$O$1*3+3,SUM(BJ47:BJ52)," ")</f>
        <v>8</v>
      </c>
      <c r="BK46" s="110">
        <f>IF(COLUMN()&lt;DATA!$O$1*3+3,SUM(BK47:BK52)," ")</f>
        <v>0</v>
      </c>
      <c r="BL46" s="110">
        <f>IF(COLUMN()&lt;DATA!$O$1*3+3,SUM(BL47:BL52)," ")</f>
        <v>0</v>
      </c>
      <c r="BM46" s="110">
        <f>IF(COLUMN()&lt;DATA!$O$1*3+3,SUM(BM47:BM52)," ")</f>
        <v>0</v>
      </c>
      <c r="BN46" s="110">
        <f>IF(COLUMN()&lt;DATA!$O$1*3+3,SUM(BN47:BN52)," ")</f>
        <v>0</v>
      </c>
      <c r="BO46" s="110">
        <f>IF(COLUMN()&lt;DATA!$O$1*3+3,SUM(BO47:BO52)," ")</f>
        <v>0</v>
      </c>
      <c r="BP46" s="110">
        <f>IF(COLUMN()&lt;DATA!$O$1*3+3,SUM(BP47:BP52)," ")</f>
        <v>0</v>
      </c>
      <c r="BQ46" s="110">
        <f>IF(COLUMN()&lt;DATA!$O$1*3+3,SUM(BQ47:BQ52)," ")</f>
        <v>0</v>
      </c>
      <c r="BR46" s="110">
        <f>IF(COLUMN()&lt;DATA!$O$1*3+3,SUM(BR47:BR52)," ")</f>
        <v>0</v>
      </c>
      <c r="BS46" s="110">
        <f>IF(COLUMN()&lt;DATA!$O$1*3+3,SUM(BS47:BS52)," ")</f>
        <v>30</v>
      </c>
      <c r="BT46" s="110">
        <f>IF(COLUMN()&lt;DATA!$O$1*3+3,SUM(BT47:BT52)," ")</f>
        <v>0</v>
      </c>
      <c r="BU46" s="110">
        <f>IF(COLUMN()&lt;DATA!$O$1*3+3,SUM(BU47:BU52)," ")</f>
        <v>0</v>
      </c>
      <c r="BV46" s="110">
        <f>IF(COLUMN()&lt;DATA!$O$1*3+3,SUM(BV47:BV52)," ")</f>
        <v>8</v>
      </c>
      <c r="BW46" s="110">
        <f>IF(COLUMN()&lt;DATA!$O$1*3+3,SUM(BW47:BW52)," ")</f>
        <v>0</v>
      </c>
      <c r="BX46" s="110">
        <f>IF(COLUMN()&lt;DATA!$O$1*3+3,SUM(BX47:BX52)," ")</f>
        <v>0</v>
      </c>
      <c r="BY46" s="110">
        <f>IF(COLUMN()&lt;DATA!$O$1*3+3,SUM(BY47:BY52)," ")</f>
        <v>7</v>
      </c>
      <c r="BZ46" s="110">
        <f>IF(COLUMN()&lt;DATA!$O$1*3+3,SUM(BZ47:BZ52)," ")</f>
        <v>0</v>
      </c>
      <c r="CA46" s="110">
        <f>IF(COLUMN()&lt;DATA!$O$1*3+3,SUM(CA47:CA52)," ")</f>
        <v>0</v>
      </c>
      <c r="CB46" s="110">
        <f>IF(COLUMN()&lt;DATA!$O$1*3+3,SUM(CB47:CB52)," ")</f>
        <v>0</v>
      </c>
      <c r="CC46" s="110">
        <f>IF(COLUMN()&lt;DATA!$O$1*3+3,SUM(CC47:CC52)," ")</f>
        <v>0</v>
      </c>
      <c r="CD46" s="110">
        <f>IF(COLUMN()&lt;DATA!$O$1*3+3,SUM(CD47:CD52)," ")</f>
        <v>0</v>
      </c>
      <c r="CE46" s="110">
        <f>IF(COLUMN()&lt;DATA!$O$1*3+3,SUM(CE47:CE52)," ")</f>
        <v>0</v>
      </c>
      <c r="CF46" s="110">
        <f>IF(COLUMN()&lt;DATA!$O$1*3+3,SUM(CF47:CF52)," ")</f>
        <v>0</v>
      </c>
      <c r="CG46" s="110">
        <f>IF(COLUMN()&lt;DATA!$O$1*3+3,SUM(CG47:CG52)," ")</f>
        <v>0</v>
      </c>
      <c r="CH46" s="110">
        <f>IF(COLUMN()&lt;DATA!$O$1*3+3,SUM(CH47:CH52)," ")</f>
        <v>0</v>
      </c>
      <c r="CI46" s="110">
        <f>IF(COLUMN()&lt;DATA!$O$1*3+3,SUM(CI47:CI52)," ")</f>
        <v>0</v>
      </c>
      <c r="CJ46" s="110">
        <f>IF(COLUMN()&lt;DATA!$O$1*3+3,SUM(CJ47:CJ52)," ")</f>
        <v>0</v>
      </c>
      <c r="CK46" s="110">
        <f>IF(COLUMN()&lt;DATA!$O$1*3+3,SUM(CK47:CK52)," ")</f>
        <v>9</v>
      </c>
      <c r="CL46" s="110">
        <f>IF(COLUMN()&lt;DATA!$O$1*3+3,SUM(CL47:CL52)," ")</f>
        <v>0</v>
      </c>
      <c r="CM46" s="110">
        <f>IF(COLUMN()&lt;DATA!$O$1*3+3,SUM(CM47:CM52)," ")</f>
        <v>0</v>
      </c>
      <c r="CN46" s="110">
        <f>IF(COLUMN()&lt;DATA!$O$1*3+3,SUM(CN47:CN52)," ")</f>
        <v>34</v>
      </c>
      <c r="CO46" s="110">
        <f>IF(COLUMN()&lt;DATA!$O$1*3+3,SUM(CO47:CO52)," ")</f>
        <v>0</v>
      </c>
      <c r="CP46" s="110">
        <f>IF(COLUMN()&lt;DATA!$O$1*3+3,SUM(CP47:CP52)," ")</f>
        <v>0</v>
      </c>
      <c r="CQ46" s="110">
        <f>IF(COLUMN()&lt;DATA!$O$1*3+3,SUM(CQ47:CQ52)," ")</f>
        <v>1</v>
      </c>
      <c r="CR46" s="110">
        <f>IF(COLUMN()&lt;DATA!$O$1*3+3,SUM(CR47:CR52)," ")</f>
        <v>0</v>
      </c>
      <c r="CS46" s="110">
        <f>IF(COLUMN()&lt;DATA!$O$1*3+3,SUM(CS47:CS52)," ")</f>
        <v>0</v>
      </c>
      <c r="CT46" s="110">
        <f>IF(COLUMN()&lt;DATA!$O$1*3+3,SUM(CT47:CT52)," ")</f>
        <v>4</v>
      </c>
      <c r="CU46" s="110">
        <f>IF(COLUMN()&lt;DATA!$O$1*3+3,SUM(CU47:CU52)," ")</f>
        <v>0</v>
      </c>
      <c r="CV46" s="110">
        <f>IF(COLUMN()&lt;DATA!$O$1*3+3,SUM(CV47:CV52)," ")</f>
        <v>0</v>
      </c>
      <c r="CW46" s="110">
        <f>IF(COLUMN()&lt;DATA!$O$1*3+3,SUM(CW47:CW52)," ")</f>
        <v>0</v>
      </c>
      <c r="CX46" s="110">
        <f>IF(COLUMN()&lt;DATA!$O$1*3+3,SUM(CX47:CX52)," ")</f>
        <v>0</v>
      </c>
      <c r="CY46" s="110">
        <f>IF(COLUMN()&lt;DATA!$O$1*3+3,SUM(CY47:CY52)," ")</f>
        <v>0</v>
      </c>
      <c r="CZ46" s="110">
        <f>IF(COLUMN()&lt;DATA!$O$1*3+3,SUM(CZ47:CZ52)," ")</f>
        <v>0</v>
      </c>
      <c r="DA46" s="110">
        <f>IF(COLUMN()&lt;DATA!$O$1*3+3,SUM(DA47:DA52)," ")</f>
        <v>0</v>
      </c>
      <c r="DB46" s="110">
        <f>IF(COLUMN()&lt;DATA!$O$1*3+3,SUM(DB47:DB52)," ")</f>
        <v>0</v>
      </c>
      <c r="DC46" s="110">
        <f>IF(COLUMN()&lt;DATA!$O$1*3+3,SUM(DC47:DC52)," ")</f>
        <v>0</v>
      </c>
      <c r="DD46" s="110">
        <f>IF(COLUMN()&lt;DATA!$O$1*3+3,SUM(DD47:DD52)," ")</f>
        <v>0</v>
      </c>
      <c r="DE46" s="110">
        <f>IF(COLUMN()&lt;DATA!$O$1*3+3,SUM(DE47:DE52)," ")</f>
        <v>0</v>
      </c>
      <c r="DF46" s="110">
        <f>IF(COLUMN()&lt;DATA!$O$1*3+3,SUM(DF47:DF52)," ")</f>
        <v>1</v>
      </c>
      <c r="DG46" s="110">
        <f>IF(COLUMN()&lt;DATA!$O$1*3+3,SUM(DG47:DG52)," ")</f>
        <v>0</v>
      </c>
      <c r="DH46" s="110">
        <f>IF(COLUMN()&lt;DATA!$O$1*3+3,SUM(DH47:DH52)," ")</f>
        <v>0</v>
      </c>
      <c r="DI46" s="110">
        <f>IF(COLUMN()&lt;DATA!$O$1*3+3,SUM(DI47:DI52)," ")</f>
        <v>0</v>
      </c>
      <c r="DJ46" s="110">
        <f>IF(COLUMN()&lt;DATA!$O$1*3+3,SUM(DJ47:DJ52)," ")</f>
        <v>0</v>
      </c>
      <c r="DK46" s="110">
        <f>IF(COLUMN()&lt;DATA!$O$1*3+3,SUM(DK47:DK52)," ")</f>
        <v>0</v>
      </c>
      <c r="DL46" s="110">
        <f>IF(COLUMN()&lt;DATA!$O$1*3+3,SUM(DL47:DL52)," ")</f>
        <v>0</v>
      </c>
      <c r="DM46" s="110">
        <f>IF(COLUMN()&lt;DATA!$O$1*3+3,SUM(DM47:DM52)," ")</f>
        <v>0</v>
      </c>
      <c r="DN46" s="110">
        <f>IF(COLUMN()&lt;DATA!$O$1*3+3,SUM(DN47:DN52)," ")</f>
        <v>0</v>
      </c>
      <c r="DO46" s="110">
        <f>IF(COLUMN()&lt;DATA!$O$1*3+3,SUM(DO47:DO52)," ")</f>
        <v>0</v>
      </c>
      <c r="DP46" s="110">
        <f>IF(COLUMN()&lt;DATA!$O$1*3+3,SUM(DP47:DP52)," ")</f>
        <v>0</v>
      </c>
      <c r="DQ46" s="110">
        <f>IF(COLUMN()&lt;DATA!$O$1*3+3,SUM(DQ47:DQ52)," ")</f>
        <v>0</v>
      </c>
      <c r="DR46" s="110">
        <f>IF(COLUMN()&lt;DATA!$O$1*3+3,SUM(DR47:DR52)," ")</f>
        <v>0</v>
      </c>
      <c r="DS46" s="110">
        <f>IF(COLUMN()&lt;DATA!$O$1*3+3,SUM(DS47:DS52)," ")</f>
        <v>0</v>
      </c>
      <c r="DT46" s="110">
        <f>IF(COLUMN()&lt;DATA!$O$1*3+3,SUM(DT47:DT52)," ")</f>
        <v>0</v>
      </c>
      <c r="DU46" s="110">
        <f>IF(COLUMN()&lt;DATA!$O$1*3+3,SUM(DU47:DU52)," ")</f>
        <v>2</v>
      </c>
      <c r="DV46" s="110">
        <f>IF(COLUMN()&lt;DATA!$O$1*3+3,SUM(DV47:DV52)," ")</f>
        <v>0</v>
      </c>
      <c r="DW46" s="110">
        <f>IF(COLUMN()&lt;DATA!$O$1*3+3,SUM(DW47:DW52)," ")</f>
        <v>0</v>
      </c>
      <c r="DX46" s="110">
        <f>IF(COLUMN()&lt;DATA!$O$1*3+3,SUM(DX47:DX52)," ")</f>
        <v>2703</v>
      </c>
      <c r="DY46" s="38" t="str">
        <f>IF(COLUMN()&lt;DATA!$O$1*3+3,SUM(DY47:DY52)," ")</f>
        <v xml:space="preserve"> </v>
      </c>
      <c r="DZ46" s="38" t="str">
        <f>IF(COLUMN()&lt;DATA!$O$1*3+3,SUM(DZ47:DZ52)," ")</f>
        <v xml:space="preserve"> </v>
      </c>
      <c r="EA46" s="38" t="str">
        <f>IF(COLUMN()&lt;DATA!$O$1*3+3,SUM(EA47:EA52)," ")</f>
        <v xml:space="preserve"> </v>
      </c>
      <c r="EB46" s="38" t="str">
        <f>IF(COLUMN()&lt;DATA!$O$1*3+3,SUM(EB47:EB52)," ")</f>
        <v xml:space="preserve"> </v>
      </c>
      <c r="EC46" s="38" t="str">
        <f>IF(COLUMN()&lt;DATA!$O$1*3+3,SUM(EC47:EC52)," ")</f>
        <v xml:space="preserve"> </v>
      </c>
      <c r="ED46" s="38" t="str">
        <f>IF(COLUMN()&lt;DATA!$O$1*3+3,SUM(ED47:ED52)," ")</f>
        <v xml:space="preserve"> </v>
      </c>
      <c r="EE46" s="38" t="str">
        <f>IF(COLUMN()&lt;DATA!$O$1*3+3,SUM(EE47:EE52)," ")</f>
        <v xml:space="preserve"> </v>
      </c>
      <c r="EF46" s="38" t="str">
        <f>IF(COLUMN()&lt;DATA!$O$1*3+3,SUM(EF47:EF52)," ")</f>
        <v xml:space="preserve"> </v>
      </c>
      <c r="EG46" s="38" t="str">
        <f>IF(COLUMN()&lt;DATA!$O$1*3+3,SUM(EG47:EG52)," ")</f>
        <v xml:space="preserve"> </v>
      </c>
      <c r="EH46" s="38" t="str">
        <f>IF(COLUMN()&lt;DATA!$O$1*3+3,SUM(EH47:EH52)," ")</f>
        <v xml:space="preserve"> </v>
      </c>
      <c r="EI46" s="38" t="str">
        <f>IF(COLUMN()&lt;DATA!$O$1*3+3,SUM(EI47:EI52)," ")</f>
        <v xml:space="preserve"> </v>
      </c>
      <c r="EJ46" s="38" t="str">
        <f>IF(COLUMN()&lt;DATA!$O$1*3+3,SUM(EJ47:EJ52)," ")</f>
        <v xml:space="preserve"> </v>
      </c>
      <c r="EK46" s="38" t="str">
        <f>IF(COLUMN()&lt;DATA!$O$1*3+3,SUM(EK47:EK52)," ")</f>
        <v xml:space="preserve"> </v>
      </c>
      <c r="EL46" s="38" t="str">
        <f>IF(COLUMN()&lt;DATA!$O$1*3+3,SUM(EL47:EL52)," ")</f>
        <v xml:space="preserve"> </v>
      </c>
      <c r="EM46" s="38" t="str">
        <f>IF(COLUMN()&lt;DATA!$O$1*3+3,SUM(EM47:EM52)," ")</f>
        <v xml:space="preserve"> </v>
      </c>
      <c r="EN46" s="38" t="str">
        <f>IF(COLUMN()&lt;DATA!$O$1*3+3,SUM(EN47:EN52)," ")</f>
        <v xml:space="preserve"> </v>
      </c>
      <c r="EO46" s="38" t="str">
        <f>IF(COLUMN()&lt;DATA!$O$1*3+3,SUM(EO47:EO52)," ")</f>
        <v xml:space="preserve"> </v>
      </c>
      <c r="EP46" s="38" t="str">
        <f>IF(COLUMN()&lt;DATA!$O$1*3+3,SUM(EP47:EP52)," ")</f>
        <v xml:space="preserve"> </v>
      </c>
      <c r="EQ46" s="38" t="str">
        <f>IF(COLUMN()&lt;DATA!$O$1*3+3,SUM(EQ47:EQ52)," ")</f>
        <v xml:space="preserve"> </v>
      </c>
      <c r="ER46" s="38" t="str">
        <f>IF(COLUMN()&lt;DATA!$O$1*3+3,SUM(ER47:ER52)," ")</f>
        <v xml:space="preserve"> </v>
      </c>
      <c r="ES46" s="38" t="str">
        <f>IF(COLUMN()&lt;DATA!$O$1*3+3,SUM(ES47:ES52)," ")</f>
        <v xml:space="preserve"> </v>
      </c>
      <c r="ET46" s="38" t="str">
        <f>IF(COLUMN()&lt;DATA!$O$1*3+3,SUM(ET47:ET52)," ")</f>
        <v xml:space="preserve"> </v>
      </c>
      <c r="EU46" s="38" t="str">
        <f>IF(COLUMN()&lt;DATA!$O$1*3+3,SUM(EU47:EU52)," ")</f>
        <v xml:space="preserve"> </v>
      </c>
      <c r="EV46" s="38" t="str">
        <f>IF(COLUMN()&lt;DATA!$O$1*3+3,SUM(EV47:EV52)," ")</f>
        <v xml:space="preserve"> </v>
      </c>
      <c r="EW46" s="38" t="str">
        <f>IF(COLUMN()&lt;DATA!$O$1*3+3,SUM(EW47:EW52)," ")</f>
        <v xml:space="preserve"> </v>
      </c>
      <c r="EX46" s="38" t="str">
        <f>IF(COLUMN()&lt;DATA!$O$1*3+3,SUM(EX47:EX52)," ")</f>
        <v xml:space="preserve"> </v>
      </c>
      <c r="EY46" s="38" t="str">
        <f>IF(COLUMN()&lt;DATA!$O$1*3+3,SUM(EY47:EY52)," ")</f>
        <v xml:space="preserve"> </v>
      </c>
      <c r="EZ46" s="38" t="str">
        <f>IF(COLUMN()&lt;DATA!$O$1*3+3,SUM(EZ47:EZ52)," ")</f>
        <v xml:space="preserve"> </v>
      </c>
      <c r="FA46" s="38" t="str">
        <f>IF(COLUMN()&lt;DATA!$O$1*3+3,SUM(FA47:FA52)," ")</f>
        <v xml:space="preserve"> </v>
      </c>
      <c r="FB46" s="38" t="str">
        <f>IF(COLUMN()&lt;DATA!$O$1*3+3,SUM(FB47:FB52)," ")</f>
        <v xml:space="preserve"> </v>
      </c>
      <c r="FC46" s="38" t="str">
        <f>IF(COLUMN()&lt;DATA!$O$1*3+3,SUM(FC47:FC52)," ")</f>
        <v xml:space="preserve"> </v>
      </c>
      <c r="FD46" s="38" t="str">
        <f>IF(COLUMN()&lt;DATA!$O$1*3+3,SUM(FD47:FD52)," ")</f>
        <v xml:space="preserve"> </v>
      </c>
      <c r="FE46" s="38" t="str">
        <f>IF(COLUMN()&lt;DATA!$O$1*3+3,SUM(FE47:FE52)," ")</f>
        <v xml:space="preserve"> </v>
      </c>
      <c r="FF46" s="38" t="str">
        <f>IF(COLUMN()&lt;DATA!$O$1*3+3,SUM(FF47:FF52)," ")</f>
        <v xml:space="preserve"> </v>
      </c>
      <c r="FG46" s="38" t="str">
        <f>IF(COLUMN()&lt;DATA!$O$1*3+3,SUM(FG47:FG52)," ")</f>
        <v xml:space="preserve"> </v>
      </c>
      <c r="FH46" s="38" t="str">
        <f>IF(COLUMN()&lt;DATA!$O$1*3+3,SUM(FH47:FH52)," ")</f>
        <v xml:space="preserve"> </v>
      </c>
      <c r="FI46" s="38" t="str">
        <f>IF(COLUMN()&lt;DATA!$O$1*3+3,SUM(FI47:FI52)," ")</f>
        <v xml:space="preserve"> </v>
      </c>
      <c r="FJ46" s="38" t="str">
        <f>IF(COLUMN()&lt;DATA!$O$1*3+3,SUM(FJ47:FJ52)," ")</f>
        <v xml:space="preserve"> </v>
      </c>
      <c r="FK46" s="38" t="str">
        <f>IF(COLUMN()&lt;DATA!$O$1*3+3,SUM(FK47:FK52)," ")</f>
        <v xml:space="preserve"> </v>
      </c>
      <c r="FL46" s="38" t="str">
        <f>IF(COLUMN()&lt;DATA!$O$1*3+3,SUM(FL47:FL52)," ")</f>
        <v xml:space="preserve"> </v>
      </c>
      <c r="FM46" s="38" t="str">
        <f>IF(COLUMN()&lt;DATA!$O$1*3+3,SUM(FM47:FM52)," ")</f>
        <v xml:space="preserve"> </v>
      </c>
      <c r="FN46" s="38" t="str">
        <f>IF(COLUMN()&lt;DATA!$O$1*3+3,SUM(FN47:FN52)," ")</f>
        <v xml:space="preserve"> </v>
      </c>
      <c r="FO46" s="38" t="str">
        <f>IF(COLUMN()&lt;DATA!$O$1*3+3,SUM(FO47:FO52)," ")</f>
        <v xml:space="preserve"> </v>
      </c>
      <c r="FP46" s="38" t="str">
        <f>IF(COLUMN()&lt;DATA!$O$1*3+3,SUM(FP47:FP52)," ")</f>
        <v xml:space="preserve"> </v>
      </c>
      <c r="FQ46" s="38" t="str">
        <f>IF(COLUMN()&lt;DATA!$O$1*3+3,SUM(FQ47:FQ52)," ")</f>
        <v xml:space="preserve"> </v>
      </c>
      <c r="FR46" s="38" t="str">
        <f>IF(COLUMN()&lt;DATA!$O$1*3+3,SUM(FR47:FR52)," ")</f>
        <v xml:space="preserve"> </v>
      </c>
      <c r="FS46" s="38" t="str">
        <f>IF(COLUMN()&lt;DATA!$O$1*3+3,SUM(FS47:FS52)," ")</f>
        <v xml:space="preserve"> </v>
      </c>
      <c r="FT46" s="38" t="str">
        <f>IF(COLUMN()&lt;DATA!$O$1*3+3,SUM(FT47:FT52)," ")</f>
        <v xml:space="preserve"> </v>
      </c>
      <c r="FU46" s="38" t="str">
        <f>IF(COLUMN()&lt;DATA!$O$1*3+3,SUM(FU47:FU52)," ")</f>
        <v xml:space="preserve"> </v>
      </c>
      <c r="FV46" s="38" t="str">
        <f>IF(COLUMN()&lt;DATA!$O$1*3+3,SUM(FV47:FV52)," ")</f>
        <v xml:space="preserve"> </v>
      </c>
      <c r="FW46" s="38" t="str">
        <f>IF(COLUMN()&lt;DATA!$O$1*3+3,SUM(FW47:FW52)," ")</f>
        <v xml:space="preserve"> </v>
      </c>
      <c r="FX46" s="38" t="str">
        <f>IF(COLUMN()&lt;DATA!$O$1*3+3,SUM(FX47:FX52)," ")</f>
        <v xml:space="preserve"> </v>
      </c>
      <c r="FY46" s="38" t="str">
        <f>IF(COLUMN()&lt;DATA!$O$1*3+3,SUM(FY47:FY52)," ")</f>
        <v xml:space="preserve"> </v>
      </c>
      <c r="FZ46" s="38" t="str">
        <f>IF(COLUMN()&lt;DATA!$O$1*3+3,SUM(FZ47:FZ52)," ")</f>
        <v xml:space="preserve"> </v>
      </c>
      <c r="GA46" s="38" t="str">
        <f>IF(COLUMN()&lt;DATA!$O$1*3+3,SUM(GA47:GA52)," ")</f>
        <v xml:space="preserve"> </v>
      </c>
      <c r="GB46" s="38" t="str">
        <f>IF(COLUMN()&lt;DATA!$O$1*3+3,SUM(GB47:GB52)," ")</f>
        <v xml:space="preserve"> </v>
      </c>
      <c r="GC46" s="38" t="str">
        <f>IF(COLUMN()&lt;DATA!$O$1*3+3,SUM(GC47:GC52)," ")</f>
        <v xml:space="preserve"> </v>
      </c>
      <c r="GD46" s="38" t="str">
        <f>IF(COLUMN()&lt;DATA!$O$1*3+3,SUM(GD47:GD52)," ")</f>
        <v xml:space="preserve"> </v>
      </c>
      <c r="GE46" s="38" t="str">
        <f>IF(COLUMN()&lt;DATA!$O$1*3+3,SUM(GE47:GE52)," ")</f>
        <v xml:space="preserve"> </v>
      </c>
      <c r="GF46" s="38" t="str">
        <f>IF(COLUMN()&lt;DATA!$O$1*3+3,SUM(GF47:GF52)," ")</f>
        <v xml:space="preserve"> </v>
      </c>
      <c r="GG46" s="5" t="str">
        <f>IF(COLUMN()&lt;DATA!$O$1*3+3,SUM(GG47:GG52)," ")</f>
        <v xml:space="preserve"> </v>
      </c>
      <c r="GH46" s="5" t="str">
        <f>IF(COLUMN()&lt;DATA!$O$1*3+3,SUM(GH47:GH52)," ")</f>
        <v xml:space="preserve"> </v>
      </c>
      <c r="GI46" s="5" t="str">
        <f>IF(COLUMN()&lt;DATA!$O$1*3+3,SUM(GI47:GI52)," ")</f>
        <v xml:space="preserve"> </v>
      </c>
      <c r="GJ46" s="5" t="str">
        <f>IF(COLUMN()&lt;DATA!$O$1*3+3,SUM(GJ47:GJ52)," ")</f>
        <v xml:space="preserve"> </v>
      </c>
      <c r="GK46" s="5" t="str">
        <f>IF(COLUMN()&lt;DATA!$O$1*3+3,SUM(GK47:GK52)," ")</f>
        <v xml:space="preserve"> </v>
      </c>
      <c r="GL46" s="5" t="str">
        <f>IF(COLUMN()&lt;DATA!$O$1*3+3,SUM(GL47:GL52)," ")</f>
        <v xml:space="preserve"> </v>
      </c>
      <c r="GM46" s="5" t="str">
        <f>IF(COLUMN()&lt;DATA!$O$1*3+3,SUM(GM47:GM52)," ")</f>
        <v xml:space="preserve"> </v>
      </c>
      <c r="GN46" s="5" t="str">
        <f>IF(COLUMN()&lt;DATA!$O$1*3+3,SUM(GN47:GN52)," ")</f>
        <v xml:space="preserve"> </v>
      </c>
      <c r="GO46" s="5" t="str">
        <f>IF(COLUMN()&lt;DATA!$O$1*3+3,SUM(GO47:GO52)," ")</f>
        <v xml:space="preserve"> </v>
      </c>
      <c r="GP46" s="5" t="str">
        <f>IF(COLUMN()&lt;DATA!$O$1*3+3,SUM(GP47:GP52)," ")</f>
        <v xml:space="preserve"> </v>
      </c>
      <c r="GQ46" s="5" t="str">
        <f>IF(COLUMN()&lt;DATA!$O$1*3+3,SUM(GQ47:GQ52)," ")</f>
        <v xml:space="preserve"> </v>
      </c>
      <c r="GR46" s="5" t="str">
        <f>IF(COLUMN()&lt;DATA!$O$1*3+3,SUM(GR47:GR52)," ")</f>
        <v xml:space="preserve"> </v>
      </c>
      <c r="GS46" s="5" t="str">
        <f>IF(COLUMN()&lt;DATA!$O$1*3+3,SUM(GS47:GS52)," ")</f>
        <v xml:space="preserve"> </v>
      </c>
      <c r="GT46" s="5" t="str">
        <f>IF(COLUMN()&lt;DATA!$O$1*3+3,SUM(GT47:GT52)," ")</f>
        <v xml:space="preserve"> </v>
      </c>
      <c r="GU46" s="5" t="str">
        <f>IF(COLUMN()&lt;DATA!$O$1*3+3,SUM(GU47:GU52)," ")</f>
        <v xml:space="preserve"> </v>
      </c>
      <c r="GV46" s="5" t="str">
        <f>IF(COLUMN()&lt;DATA!$O$1*3+3,SUM(GV47:GV52)," ")</f>
        <v xml:space="preserve"> </v>
      </c>
      <c r="GW46" s="5" t="str">
        <f>IF(COLUMN()&lt;DATA!$O$1*3+3,SUM(GW47:GW52)," ")</f>
        <v xml:space="preserve"> </v>
      </c>
      <c r="GX46" s="5" t="str">
        <f>IF(COLUMN()&lt;DATA!$O$1*3+3,SUM(GX47:GX52)," ")</f>
        <v xml:space="preserve"> </v>
      </c>
      <c r="GY46" s="5" t="str">
        <f>IF(COLUMN()&lt;DATA!$O$1*3+3,SUM(GY47:GY52)," ")</f>
        <v xml:space="preserve"> </v>
      </c>
      <c r="GZ46" s="5" t="str">
        <f>IF(COLUMN()&lt;DATA!$O$1*3+3,SUM(GZ47:GZ52)," ")</f>
        <v xml:space="preserve"> </v>
      </c>
      <c r="HA46" s="5" t="str">
        <f>IF(COLUMN()&lt;DATA!$O$1*3+3,SUM(HA47:HA52)," ")</f>
        <v xml:space="preserve"> </v>
      </c>
      <c r="HB46" s="5" t="str">
        <f>IF(COLUMN()&lt;DATA!$O$1*3+3,SUM(HB47:HB52)," ")</f>
        <v xml:space="preserve"> </v>
      </c>
      <c r="HC46" s="5" t="str">
        <f>IF(COLUMN()&lt;DATA!$O$1*3+3,SUM(HC47:HC52)," ")</f>
        <v xml:space="preserve"> </v>
      </c>
      <c r="HD46" s="5" t="str">
        <f>IF(COLUMN()&lt;DATA!$O$1*3+3,SUM(HD47:HD52)," ")</f>
        <v xml:space="preserve"> </v>
      </c>
      <c r="HE46" s="5" t="str">
        <f>IF(COLUMN()&lt;DATA!$O$1*3+3,SUM(HE47:HE52)," ")</f>
        <v xml:space="preserve"> </v>
      </c>
      <c r="HF46" s="5" t="str">
        <f>IF(COLUMN()&lt;DATA!$O$1*3+3,SUM(HF47:HF52)," ")</f>
        <v xml:space="preserve"> </v>
      </c>
      <c r="HG46" s="5" t="str">
        <f>IF(COLUMN()&lt;DATA!$O$1*3+3,SUM(HG47:HG52)," ")</f>
        <v xml:space="preserve"> </v>
      </c>
      <c r="HH46" s="5" t="str">
        <f>IF(COLUMN()&lt;DATA!$O$1*3+3,SUM(HH47:HH52)," ")</f>
        <v xml:space="preserve"> </v>
      </c>
      <c r="HI46" s="5" t="str">
        <f>IF(COLUMN()&lt;DATA!$O$1*3+3,SUM(HI47:HI52)," ")</f>
        <v xml:space="preserve"> </v>
      </c>
      <c r="HJ46" s="5" t="str">
        <f>IF(COLUMN()&lt;DATA!$O$1*3+3,SUM(HJ47:HJ52)," ")</f>
        <v xml:space="preserve"> </v>
      </c>
      <c r="HK46" s="5" t="str">
        <f>IF(COLUMN()&lt;DATA!$O$1*3+3,SUM(HK47:HK52)," ")</f>
        <v xml:space="preserve"> </v>
      </c>
      <c r="HL46" s="5" t="str">
        <f>IF(COLUMN()&lt;DATA!$O$1*3+3,SUM(HL47:HL52)," ")</f>
        <v xml:space="preserve"> </v>
      </c>
      <c r="HM46" s="5" t="str">
        <f>IF(COLUMN()&lt;DATA!$O$1*3+3,SUM(HM47:HM52)," ")</f>
        <v xml:space="preserve"> </v>
      </c>
      <c r="HN46" s="5" t="str">
        <f>IF(COLUMN()&lt;DATA!$O$1*3+3,SUM(HN47:HN52)," ")</f>
        <v xml:space="preserve"> </v>
      </c>
      <c r="HO46" s="5" t="str">
        <f>IF(COLUMN()&lt;DATA!$O$1*3+3,SUM(HO47:HO52)," ")</f>
        <v xml:space="preserve"> </v>
      </c>
      <c r="HP46" s="5" t="str">
        <f>IF(COLUMN()&lt;DATA!$O$1*3+3,SUM(HP47:HP52)," ")</f>
        <v xml:space="preserve"> </v>
      </c>
      <c r="HQ46" s="5" t="str">
        <f>IF(COLUMN()&lt;DATA!$O$1*3+3,SUM(HQ47:HQ52)," ")</f>
        <v xml:space="preserve"> </v>
      </c>
      <c r="HR46" s="5" t="str">
        <f>IF(COLUMN()&lt;DATA!$O$1*3+3,SUM(HR47:HR52)," ")</f>
        <v xml:space="preserve"> </v>
      </c>
      <c r="HS46" s="5" t="str">
        <f>IF(COLUMN()&lt;DATA!$O$1*3+3,SUM(HS47:HS52)," ")</f>
        <v xml:space="preserve"> </v>
      </c>
      <c r="HT46" s="5" t="str">
        <f>IF(COLUMN()&lt;DATA!$O$1*3+3,SUM(HT47:HT52)," ")</f>
        <v xml:space="preserve"> </v>
      </c>
      <c r="HU46" s="5" t="str">
        <f>IF(COLUMN()&lt;DATA!$O$1*3+3,SUM(HU47:HU52)," ")</f>
        <v xml:space="preserve"> </v>
      </c>
      <c r="HV46" s="5" t="str">
        <f>IF(COLUMN()&lt;DATA!$O$1*3+3,SUM(HV47:HV52)," ")</f>
        <v xml:space="preserve"> </v>
      </c>
      <c r="HW46" s="5" t="str">
        <f>IF(COLUMN()&lt;DATA!$O$1*3+3,SUM(HW47:HW52)," ")</f>
        <v xml:space="preserve"> </v>
      </c>
      <c r="HX46" s="5" t="str">
        <f>IF(COLUMN()&lt;DATA!$O$1*3+3,SUM(HX47:HX52)," ")</f>
        <v xml:space="preserve"> </v>
      </c>
      <c r="HY46" s="5" t="str">
        <f>IF(COLUMN()&lt;DATA!$O$1*3+3,SUM(HY47:HY52)," ")</f>
        <v xml:space="preserve"> </v>
      </c>
      <c r="HZ46" s="5" t="str">
        <f>IF(COLUMN()&lt;DATA!$O$1*3+3,SUM(HZ47:HZ52)," ")</f>
        <v xml:space="preserve"> </v>
      </c>
      <c r="IA46" s="5" t="str">
        <f>IF(COLUMN()&lt;DATA!$O$1*3+3,SUM(IA47:IA52)," ")</f>
        <v xml:space="preserve"> </v>
      </c>
      <c r="IB46" s="5" t="str">
        <f>IF(COLUMN()&lt;DATA!$O$1*3+3,SUM(IB47:IB52)," ")</f>
        <v xml:space="preserve"> </v>
      </c>
      <c r="IC46" s="5" t="str">
        <f>IF(COLUMN()&lt;DATA!$O$1*3+3,SUM(IC47:IC52)," ")</f>
        <v xml:space="preserve"> </v>
      </c>
      <c r="ID46" s="5" t="str">
        <f>IF(COLUMN()&lt;DATA!$O$1*3+3,SUM(ID47:ID52)," ")</f>
        <v xml:space="preserve"> </v>
      </c>
      <c r="IE46" s="5" t="str">
        <f>IF(COLUMN()&lt;DATA!$O$1*3+3,SUM(IE47:IE52)," ")</f>
        <v xml:space="preserve"> </v>
      </c>
      <c r="IF46" s="5" t="str">
        <f>IF(COLUMN()&lt;DATA!$O$1*3+3,SUM(IF47:IF52)," ")</f>
        <v xml:space="preserve"> </v>
      </c>
      <c r="IG46" s="5" t="str">
        <f>IF(COLUMN()&lt;DATA!$O$1*3+3,SUM(IG47:IG52)," ")</f>
        <v xml:space="preserve"> </v>
      </c>
      <c r="IH46" s="5" t="str">
        <f>IF(COLUMN()&lt;DATA!$O$1*3+3,SUM(IH47:IH52)," ")</f>
        <v xml:space="preserve"> </v>
      </c>
      <c r="II46" s="5" t="str">
        <f>IF(COLUMN()&lt;DATA!$O$1*3+3,SUM(II47:II52)," ")</f>
        <v xml:space="preserve"> </v>
      </c>
      <c r="IJ46" s="5" t="str">
        <f>IF(COLUMN()&lt;DATA!$O$1*3+3,SUM(IJ47:IJ52)," ")</f>
        <v xml:space="preserve"> </v>
      </c>
      <c r="IK46" s="5" t="str">
        <f>IF(COLUMN()&lt;DATA!$O$1*3+3,SUM(IK47:IK52)," ")</f>
        <v xml:space="preserve"> </v>
      </c>
      <c r="IL46" s="5" t="str">
        <f>IF(COLUMN()&lt;DATA!$O$1*3+3,SUM(IL47:IL52)," ")</f>
        <v xml:space="preserve"> </v>
      </c>
      <c r="IM46" s="5" t="str">
        <f>IF(COLUMN()&lt;DATA!$O$1*3+3,SUM(IM47:IM52)," ")</f>
        <v xml:space="preserve"> </v>
      </c>
      <c r="IN46" s="5" t="str">
        <f>IF(COLUMN()&lt;DATA!$O$1*3+3,SUM(IN47:IN52)," ")</f>
        <v xml:space="preserve"> </v>
      </c>
      <c r="IO46" s="5" t="str">
        <f>IF(COLUMN()&lt;DATA!$O$1*3+3,SUM(IO47:IO52)," ")</f>
        <v xml:space="preserve"> </v>
      </c>
      <c r="IP46" s="5" t="str">
        <f>IF(COLUMN()&lt;DATA!$O$1*3+3,SUM(IP47:IP52)," ")</f>
        <v xml:space="preserve"> </v>
      </c>
      <c r="IQ46" s="5" t="str">
        <f>IF(COLUMN()&lt;DATA!$O$1*3+3,SUM(IQ47:IQ52)," ")</f>
        <v xml:space="preserve"> </v>
      </c>
      <c r="IR46" s="5" t="str">
        <f>IF(COLUMN()&lt;DATA!$O$1*3+3,SUM(IR47:IR52)," ")</f>
        <v xml:space="preserve"> </v>
      </c>
      <c r="IS46" s="5" t="str">
        <f>IF(COLUMN()&lt;DATA!$O$1*3+3,SUM(IS47:IS52)," ")</f>
        <v xml:space="preserve"> </v>
      </c>
      <c r="IT46" s="5" t="str">
        <f>IF(COLUMN()&lt;DATA!$O$1*3+3,SUM(IT47:IT52)," ")</f>
        <v xml:space="preserve"> </v>
      </c>
      <c r="IU46" s="5" t="str">
        <f>IF(COLUMN()&lt;DATA!$O$1*3+3,SUM(IU47:IU52)," ")</f>
        <v xml:space="preserve"> </v>
      </c>
      <c r="IV46" s="5" t="str">
        <f>IF(COLUMN()&lt;DATA!$O$1*3+3,SUM(IV47:IV52)," ")</f>
        <v xml:space="preserve"> </v>
      </c>
      <c r="IW46" s="5" t="str">
        <f>IF(COLUMN()&lt;DATA!$O$1*3+3,SUM(IW47:IW52)," ")</f>
        <v xml:space="preserve"> </v>
      </c>
      <c r="IX46" s="5" t="str">
        <f>IF(COLUMN()&lt;DATA!$O$1*3+3,SUM(IX47:IX52)," ")</f>
        <v xml:space="preserve"> </v>
      </c>
      <c r="IY46" s="5" t="str">
        <f>IF(COLUMN()&lt;DATA!$O$1*3+3,SUM(IY47:IY52)," ")</f>
        <v xml:space="preserve"> </v>
      </c>
      <c r="IZ46" s="5" t="str">
        <f>IF(COLUMN()&lt;DATA!$O$1*3+3,SUM(IZ47:IZ52)," ")</f>
        <v xml:space="preserve"> </v>
      </c>
      <c r="JA46" s="5" t="str">
        <f>IF(COLUMN()&lt;DATA!$O$1*3+3,SUM(JA47:JA52)," ")</f>
        <v xml:space="preserve"> </v>
      </c>
      <c r="JB46" s="5" t="str">
        <f>IF(COLUMN()&lt;DATA!$O$1*3+3,SUM(JB47:JB52)," ")</f>
        <v xml:space="preserve"> </v>
      </c>
      <c r="JC46" s="5" t="str">
        <f>IF(COLUMN()&lt;DATA!$O$1*3+3,SUM(JC47:JC52)," ")</f>
        <v xml:space="preserve"> </v>
      </c>
      <c r="JD46" s="5" t="str">
        <f>IF(COLUMN()&lt;DATA!$O$1*3+3,SUM(JD47:JD52)," ")</f>
        <v xml:space="preserve"> </v>
      </c>
      <c r="JE46" s="5" t="str">
        <f>IF(COLUMN()&lt;DATA!$O$1*3+3,SUM(JE47:JE52)," ")</f>
        <v xml:space="preserve"> </v>
      </c>
      <c r="JF46" s="5" t="str">
        <f>IF(COLUMN()&lt;DATA!$O$1*3+3,SUM(JF47:JF52)," ")</f>
        <v xml:space="preserve"> </v>
      </c>
      <c r="JG46" s="5" t="str">
        <f>IF(COLUMN()&lt;DATA!$O$1*3+3,SUM(JG47:JG52)," ")</f>
        <v xml:space="preserve"> </v>
      </c>
      <c r="JH46" s="5" t="str">
        <f>IF(COLUMN()&lt;DATA!$O$1*3+3,SUM(JH47:JH52)," ")</f>
        <v xml:space="preserve"> </v>
      </c>
      <c r="JI46" s="5" t="str">
        <f>IF(COLUMN()&lt;DATA!$O$1*3+3,SUM(JI47:JI52)," ")</f>
        <v xml:space="preserve"> </v>
      </c>
      <c r="JJ46" s="5" t="str">
        <f>IF(COLUMN()&lt;DATA!$O$1*3+3,SUM(JJ47:JJ52)," ")</f>
        <v xml:space="preserve"> </v>
      </c>
      <c r="JK46" s="5" t="str">
        <f>IF(COLUMN()&lt;DATA!$O$1*3+3,SUM(JK47:JK52)," ")</f>
        <v xml:space="preserve"> </v>
      </c>
      <c r="JL46" s="5" t="str">
        <f>IF(COLUMN()&lt;DATA!$O$1*3+3,SUM(JL47:JL52)," ")</f>
        <v xml:space="preserve"> </v>
      </c>
      <c r="JM46" s="5" t="str">
        <f>IF(COLUMN()&lt;DATA!$O$1*3+3,SUM(JM47:JM52)," ")</f>
        <v xml:space="preserve"> </v>
      </c>
      <c r="JN46" s="5" t="str">
        <f>IF(COLUMN()&lt;DATA!$O$1*3+3,SUM(JN47:JN52)," ")</f>
        <v xml:space="preserve"> </v>
      </c>
      <c r="JO46" s="5" t="str">
        <f>IF(COLUMN()&lt;DATA!$O$1*3+3,SUM(JO47:JO52)," ")</f>
        <v xml:space="preserve"> </v>
      </c>
      <c r="JP46" s="5" t="str">
        <f>IF(COLUMN()&lt;DATA!$O$1*3+3,SUM(JP47:JP52)," ")</f>
        <v xml:space="preserve"> </v>
      </c>
      <c r="JQ46" s="5" t="str">
        <f>IF(COLUMN()&lt;DATA!$O$1*3+3,SUM(JQ47:JQ52)," ")</f>
        <v xml:space="preserve"> </v>
      </c>
      <c r="JR46" s="5" t="str">
        <f>IF(COLUMN()&lt;DATA!$O$1*3+3,SUM(JR47:JR52)," ")</f>
        <v xml:space="preserve"> </v>
      </c>
      <c r="JS46" s="5" t="str">
        <f>IF(COLUMN()&lt;DATA!$O$1*3+3,SUM(JS47:JS52)," ")</f>
        <v xml:space="preserve"> </v>
      </c>
      <c r="JT46" s="5" t="str">
        <f>IF(COLUMN()&lt;DATA!$O$1*3+3,SUM(JT47:JT52)," ")</f>
        <v xml:space="preserve"> </v>
      </c>
      <c r="JU46" s="5" t="str">
        <f>IF(COLUMN()&lt;DATA!$O$1*3+3,SUM(JU47:JU52)," ")</f>
        <v xml:space="preserve"> </v>
      </c>
      <c r="JV46" s="5" t="str">
        <f>IF(COLUMN()&lt;DATA!$O$1*3+3,SUM(JV47:JV52)," ")</f>
        <v xml:space="preserve"> </v>
      </c>
      <c r="JW46" s="5" t="str">
        <f>IF(COLUMN()&lt;DATA!$O$1*3+3,SUM(JW47:JW52)," ")</f>
        <v xml:space="preserve"> </v>
      </c>
      <c r="JX46" s="5" t="str">
        <f>IF(COLUMN()&lt;DATA!$O$1*3+3,SUM(JX47:JX52)," ")</f>
        <v xml:space="preserve"> </v>
      </c>
      <c r="JY46" s="5" t="str">
        <f>IF(COLUMN()&lt;DATA!$O$1*3+3,SUM(JY47:JY52)," ")</f>
        <v xml:space="preserve"> </v>
      </c>
      <c r="JZ46" s="5" t="str">
        <f>IF(COLUMN()&lt;DATA!$O$1*3+3,SUM(JZ47:JZ52)," ")</f>
        <v xml:space="preserve"> </v>
      </c>
      <c r="KA46" s="5" t="str">
        <f>IF(COLUMN()&lt;DATA!$O$1*3+3,SUM(KA47:KA52)," ")</f>
        <v xml:space="preserve"> </v>
      </c>
      <c r="KB46" s="5" t="str">
        <f>IF(COLUMN()&lt;DATA!$O$1*3+3,SUM(KB47:KB52)," ")</f>
        <v xml:space="preserve"> </v>
      </c>
      <c r="KC46" s="5" t="str">
        <f>IF(COLUMN()&lt;DATA!$O$1*3+3,SUM(KC47:KC52)," ")</f>
        <v xml:space="preserve"> </v>
      </c>
      <c r="KD46" s="5" t="str">
        <f>IF(COLUMN()&lt;DATA!$O$1*3+3,SUM(KD47:KD52)," ")</f>
        <v xml:space="preserve"> </v>
      </c>
      <c r="KE46" s="5" t="str">
        <f>IF(COLUMN()&lt;DATA!$O$1*3+3,SUM(KE47:KE52)," ")</f>
        <v xml:space="preserve"> </v>
      </c>
      <c r="KF46" s="5" t="str">
        <f>IF(COLUMN()&lt;DATA!$O$1*3+3,SUM(KF47:KF52)," ")</f>
        <v xml:space="preserve"> </v>
      </c>
      <c r="KG46" s="5" t="str">
        <f>IF(COLUMN()&lt;DATA!$O$1*3+3,SUM(KG47:KG52)," ")</f>
        <v xml:space="preserve"> </v>
      </c>
      <c r="KH46" s="5" t="str">
        <f>IF(COLUMN()&lt;DATA!$O$1*3+3,SUM(KH47:KH52)," ")</f>
        <v xml:space="preserve"> </v>
      </c>
      <c r="KI46" s="5" t="str">
        <f>IF(COLUMN()&lt;DATA!$O$1*3+3,SUM(KI47:KI52)," ")</f>
        <v xml:space="preserve"> </v>
      </c>
      <c r="KJ46" s="5" t="str">
        <f>IF(COLUMN()&lt;DATA!$O$1*3+3,SUM(KJ47:KJ52)," ")</f>
        <v xml:space="preserve"> </v>
      </c>
      <c r="KK46" s="5" t="str">
        <f>IF(COLUMN()&lt;DATA!$O$1*3+3,SUM(KK47:KK52)," ")</f>
        <v xml:space="preserve"> </v>
      </c>
      <c r="KL46" s="5" t="str">
        <f>IF(COLUMN()&lt;DATA!$O$1*3+3,SUM(KL47:KL52)," ")</f>
        <v xml:space="preserve"> </v>
      </c>
      <c r="KM46" s="5" t="str">
        <f>IF(COLUMN()&lt;DATA!$O$1*3+3,SUM(KM47:KM52)," ")</f>
        <v xml:space="preserve"> </v>
      </c>
      <c r="KN46" s="5" t="str">
        <f>IF(COLUMN()&lt;DATA!$O$1*3+3,SUM(KN47:KN52)," ")</f>
        <v xml:space="preserve"> </v>
      </c>
      <c r="KO46" s="5" t="str">
        <f>IF(COLUMN()&lt;DATA!$O$1*3+3,SUM(KO47:KO52)," ")</f>
        <v xml:space="preserve"> </v>
      </c>
      <c r="KP46" s="5" t="str">
        <f>IF(COLUMN()&lt;DATA!$O$1*3+3,SUM(KP47:KP52)," ")</f>
        <v xml:space="preserve"> </v>
      </c>
      <c r="KQ46" s="5" t="str">
        <f>IF(COLUMN()&lt;DATA!$O$1*3+3,SUM(KQ47:KQ52)," ")</f>
        <v xml:space="preserve"> </v>
      </c>
      <c r="KR46" s="5" t="str">
        <f>IF(COLUMN()&lt;DATA!$O$1*3+3,SUM(KR47:KR52)," ")</f>
        <v xml:space="preserve"> </v>
      </c>
      <c r="KS46" s="5" t="str">
        <f>IF(COLUMN()&lt;DATA!$O$1*3+3,SUM(KS47:KS52)," ")</f>
        <v xml:space="preserve"> </v>
      </c>
      <c r="KT46" s="5" t="str">
        <f>IF(COLUMN()&lt;DATA!$O$1*3+3,SUM(KT47:KT52)," ")</f>
        <v xml:space="preserve"> </v>
      </c>
      <c r="KU46" s="5" t="str">
        <f>IF(COLUMN()&lt;DATA!$O$1*3+3,SUM(KU47:KU52)," ")</f>
        <v xml:space="preserve"> </v>
      </c>
      <c r="KV46" s="5" t="str">
        <f>IF(COLUMN()&lt;DATA!$O$1*3+3,SUM(KV47:KV52)," ")</f>
        <v xml:space="preserve"> </v>
      </c>
      <c r="KW46" s="5" t="str">
        <f>IF(COLUMN()&lt;DATA!$O$1*3+3,SUM(KW47:KW52)," ")</f>
        <v xml:space="preserve"> </v>
      </c>
      <c r="KX46" s="5" t="str">
        <f>IF(COLUMN()&lt;DATA!$O$1*3+3,SUM(KX47:KX52)," ")</f>
        <v xml:space="preserve"> </v>
      </c>
      <c r="KY46" s="5" t="str">
        <f>IF(COLUMN()&lt;DATA!$O$1*3+3,SUM(KY47:KY52)," ")</f>
        <v xml:space="preserve"> </v>
      </c>
      <c r="KZ46" s="5" t="str">
        <f>IF(COLUMN()&lt;DATA!$O$1*3+3,SUM(KZ47:KZ52)," ")</f>
        <v xml:space="preserve"> </v>
      </c>
    </row>
    <row r="47" ht="15.75">
      <c r="A47" s="20" t="s">
        <v>88</v>
      </c>
      <c r="B47" s="11">
        <f>IF(ISERROR(VLOOKUP(CONCATENATE(INDIRECT(ADDRESS(2,COLUMN())),"O3",A47),DATA!D2:L872,6,FALSE)),0,VLOOKUP(CONCATENATE(INDIRECT(ADDRESS(2,COLUMN())),"O3",A47),DATA!D2:L872,6,FALSE))</f>
        <v>2</v>
      </c>
      <c r="C47" s="11">
        <f>IF(ISERROR(VLOOKUP(CONCATENATE(INDIRECT(ADDRESS(2,COLUMN()-1)),"O3",A47),DATA!D2:L872,7,FALSE)),0,VLOOKUP(CONCATENATE(INDIRECT(ADDRESS(2,COLUMN()-1)),"O3",A47),DATA!D2:L872,7,FALSE))</f>
        <v>0</v>
      </c>
      <c r="D47" s="11">
        <f>IF(ISERROR(VLOOKUP(CONCATENATE(INDIRECT(ADDRESS(2,COLUMN()-2)),"O3",A47),DATA!D2:L872,8,FALSE)),0,VLOOKUP(CONCATENATE(INDIRECT(ADDRESS(2,COLUMN()-2)),"O3",A47),DATA!D2:L872,8,FALSE))</f>
        <v>0</v>
      </c>
      <c r="E47" s="11">
        <f>IF(ISERROR(VLOOKUP(CONCATENATE(INDIRECT(ADDRESS(2,COLUMN())),"O3",A47),DATA!D2:L872,6,FALSE)),0,VLOOKUP(CONCATENATE(INDIRECT(ADDRESS(2,COLUMN())),"O3",A47),DATA!D2:L872,6,FALSE))</f>
        <v>1</v>
      </c>
      <c r="F47" s="11">
        <f>IF(ISERROR(VLOOKUP(CONCATENATE(INDIRECT(ADDRESS(2,COLUMN()-1)),"O3",A47),DATA!D2:L872,7,FALSE)),0,VLOOKUP(CONCATENATE(INDIRECT(ADDRESS(2,COLUMN()-1)),"O3",A47),DATA!D2:L872,7,FALSE))</f>
        <v>0</v>
      </c>
      <c r="G47" s="11">
        <f>IF(ISERROR(VLOOKUP(CONCATENATE(INDIRECT(ADDRESS(2,COLUMN()-2)),"O3",A47),DATA!D2:L872,8,FALSE)),0,VLOOKUP(CONCATENATE(INDIRECT(ADDRESS(2,COLUMN()-2)),"O3",A47),DATA!D2:L872,8,FALSE))</f>
        <v>0</v>
      </c>
      <c r="H47" s="11">
        <f>IF(ISERROR(VLOOKUP(CONCATENATE(INDIRECT(ADDRESS(2,COLUMN())),"O3",A47),DATA!D2:L872,6,FALSE)),0,VLOOKUP(CONCATENATE(INDIRECT(ADDRESS(2,COLUMN())),"O3",A47),DATA!D2:L872,6,FALSE))</f>
        <v>0</v>
      </c>
      <c r="I47" s="11">
        <f>IF(ISERROR(VLOOKUP(CONCATENATE(INDIRECT(ADDRESS(2,COLUMN()-1)),"O3",A47),DATA!D2:L872,7,FALSE)),0,VLOOKUP(CONCATENATE(INDIRECT(ADDRESS(2,COLUMN()-1)),"O3",A47),DATA!D2:L872,7,FALSE))</f>
        <v>0</v>
      </c>
      <c r="J47" s="11">
        <f>IF(ISERROR(VLOOKUP(CONCATENATE(INDIRECT(ADDRESS(2,COLUMN()-2)),"O3",A47),DATA!D2:L872,8,FALSE)),0,VLOOKUP(CONCATENATE(INDIRECT(ADDRESS(2,COLUMN()-2)),"O3",A47),DATA!D2:L872,8,FALSE))</f>
        <v>0</v>
      </c>
      <c r="K47" s="11">
        <f>IF(ISERROR(VLOOKUP(CONCATENATE(INDIRECT(ADDRESS(2,COLUMN())),"O3",A47),DATA!D2:L872,6,FALSE)),0,VLOOKUP(CONCATENATE(INDIRECT(ADDRESS(2,COLUMN())),"O3",A47),DATA!D2:L872,6,FALSE))</f>
        <v>0</v>
      </c>
      <c r="L47" s="11">
        <f>IF(ISERROR(VLOOKUP(CONCATENATE(INDIRECT(ADDRESS(2,COLUMN()-1)),"O3",A47),DATA!D2:L872,7,FALSE)),0,VLOOKUP(CONCATENATE(INDIRECT(ADDRESS(2,COLUMN()-1)),"O3",A47),DATA!D2:L872,7,FALSE))</f>
        <v>0</v>
      </c>
      <c r="M47" s="11">
        <f>IF(ISERROR(VLOOKUP(CONCATENATE(INDIRECT(ADDRESS(2,COLUMN()-2)),"O3",A47),DATA!D2:L872,8,FALSE)),0,VLOOKUP(CONCATENATE(INDIRECT(ADDRESS(2,COLUMN()-2)),"O3",A47),DATA!D2:L872,8,FALSE))</f>
        <v>0</v>
      </c>
      <c r="N47" s="11">
        <f>IF(ISERROR(VLOOKUP(CONCATENATE(INDIRECT(ADDRESS(2,COLUMN())),"O3",A47),DATA!D2:L872,6,FALSE)),0,VLOOKUP(CONCATENATE(INDIRECT(ADDRESS(2,COLUMN())),"O3",A47),DATA!D2:L872,6,FALSE))</f>
        <v>0</v>
      </c>
      <c r="O47" s="11">
        <f>IF(ISERROR(VLOOKUP(CONCATENATE(INDIRECT(ADDRESS(2,COLUMN()-1)),"O3",A47),DATA!D2:L872,7,FALSE)),0,VLOOKUP(CONCATENATE(INDIRECT(ADDRESS(2,COLUMN()-1)),"O3",A47),DATA!D2:L872,7,FALSE))</f>
        <v>0</v>
      </c>
      <c r="P47" s="11">
        <f>IF(ISERROR(VLOOKUP(CONCATENATE(INDIRECT(ADDRESS(2,COLUMN()-2)),"O3",A47),DATA!D2:L872,8,FALSE)),0,VLOOKUP(CONCATENATE(INDIRECT(ADDRESS(2,COLUMN()-2)),"O3",A47),DATA!D2:L872,8,FALSE))</f>
        <v>0</v>
      </c>
      <c r="Q47" s="11">
        <f>IF(ISERROR(VLOOKUP(CONCATENATE(INDIRECT(ADDRESS(2,COLUMN())),"O3",A47),DATA!D2:L872,6,FALSE)),0,VLOOKUP(CONCATENATE(INDIRECT(ADDRESS(2,COLUMN())),"O3",A47),DATA!D2:L872,6,FALSE))</f>
        <v>0</v>
      </c>
      <c r="R47" s="11">
        <f>IF(ISERROR(VLOOKUP(CONCATENATE(INDIRECT(ADDRESS(2,COLUMN()-1)),"O3",A47),DATA!D2:L872,7,FALSE)),0,VLOOKUP(CONCATENATE(INDIRECT(ADDRESS(2,COLUMN()-1)),"O3",A47),DATA!D2:L872,7,FALSE))</f>
        <v>0</v>
      </c>
      <c r="S47" s="11">
        <f>IF(ISERROR(VLOOKUP(CONCATENATE(INDIRECT(ADDRESS(2,COLUMN()-2)),"O3",A47),DATA!D2:L872,8,FALSE)),0,VLOOKUP(CONCATENATE(INDIRECT(ADDRESS(2,COLUMN()-2)),"O3",A47),DATA!D2:L872,8,FALSE))</f>
        <v>0</v>
      </c>
      <c r="T47" s="11">
        <f>IF(ISERROR(VLOOKUP(CONCATENATE(INDIRECT(ADDRESS(2,COLUMN())),"O3",A47),DATA!D2:L872,6,FALSE)),0,VLOOKUP(CONCATENATE(INDIRECT(ADDRESS(2,COLUMN())),"O3",A47),DATA!D2:L872,6,FALSE))</f>
        <v>0</v>
      </c>
      <c r="U47" s="11">
        <f>IF(ISERROR(VLOOKUP(CONCATENATE(INDIRECT(ADDRESS(2,COLUMN()-1)),"O3",A47),DATA!D2:L872,7,FALSE)),0,VLOOKUP(CONCATENATE(INDIRECT(ADDRESS(2,COLUMN()-1)),"O3",A47),DATA!D2:L872,7,FALSE))</f>
        <v>0</v>
      </c>
      <c r="V47" s="11">
        <f>IF(ISERROR(VLOOKUP(CONCATENATE(INDIRECT(ADDRESS(2,COLUMN()-2)),"O3",A47),DATA!D2:L872,8,FALSE)),0,VLOOKUP(CONCATENATE(INDIRECT(ADDRESS(2,COLUMN()-2)),"O3",A47),DATA!D2:L872,8,FALSE))</f>
        <v>0</v>
      </c>
      <c r="W47" s="11">
        <f>IF(ISERROR(VLOOKUP(CONCATENATE(INDIRECT(ADDRESS(2,COLUMN())),"O3",A47),DATA!D2:L872,6,FALSE)),0,VLOOKUP(CONCATENATE(INDIRECT(ADDRESS(2,COLUMN())),"O3",A47),DATA!D2:L872,6,FALSE))</f>
        <v>0</v>
      </c>
      <c r="X47" s="11">
        <f>IF(ISERROR(VLOOKUP(CONCATENATE(INDIRECT(ADDRESS(2,COLUMN()-1)),"O3",A47),DATA!D2:L872,7,FALSE)),0,VLOOKUP(CONCATENATE(INDIRECT(ADDRESS(2,COLUMN()-1)),"O3",A47),DATA!D2:L872,7,FALSE))</f>
        <v>0</v>
      </c>
      <c r="Y47" s="11">
        <f>IF(ISERROR(VLOOKUP(CONCATENATE(INDIRECT(ADDRESS(2,COLUMN()-2)),"O3",A47),DATA!D2:L872,8,FALSE)),0,VLOOKUP(CONCATENATE(INDIRECT(ADDRESS(2,COLUMN()-2)),"O3",A47),DATA!D2:L872,8,FALSE))</f>
        <v>0</v>
      </c>
      <c r="Z47" s="11">
        <f>IF(ISERROR(VLOOKUP(CONCATENATE(INDIRECT(ADDRESS(2,COLUMN())),"O3",A47),DATA!D2:L872,6,FALSE)),0,VLOOKUP(CONCATENATE(INDIRECT(ADDRESS(2,COLUMN())),"O3",A47),DATA!D2:L872,6,FALSE))</f>
        <v>0</v>
      </c>
      <c r="AA47" s="11">
        <f>IF(ISERROR(VLOOKUP(CONCATENATE(INDIRECT(ADDRESS(2,COLUMN()-1)),"O3",A47),DATA!D2:L872,7,FALSE)),0,VLOOKUP(CONCATENATE(INDIRECT(ADDRESS(2,COLUMN()-1)),"O3",A47),DATA!D2:L872,7,FALSE))</f>
        <v>0</v>
      </c>
      <c r="AB47" s="11">
        <f>IF(ISERROR(VLOOKUP(CONCATENATE(INDIRECT(ADDRESS(2,COLUMN()-2)),"O3",A47),DATA!D2:L872,8,FALSE)),0,VLOOKUP(CONCATENATE(INDIRECT(ADDRESS(2,COLUMN()-2)),"O3",A47),DATA!D2:L872,8,FALSE))</f>
        <v>0</v>
      </c>
      <c r="AC47" s="11">
        <f>IF(ISERROR(VLOOKUP(CONCATENATE(INDIRECT(ADDRESS(2,COLUMN())),"O3",A47),DATA!D2:L872,6,FALSE)),0,VLOOKUP(CONCATENATE(INDIRECT(ADDRESS(2,COLUMN())),"O3",A47),DATA!D2:L872,6,FALSE))</f>
        <v>0</v>
      </c>
      <c r="AD47" s="11">
        <f>IF(ISERROR(VLOOKUP(CONCATENATE(INDIRECT(ADDRESS(2,COLUMN()-1)),"O3",A47),DATA!D2:L872,7,FALSE)),0,VLOOKUP(CONCATENATE(INDIRECT(ADDRESS(2,COLUMN()-1)),"O3",A47),DATA!D2:L872,7,FALSE))</f>
        <v>0</v>
      </c>
      <c r="AE47" s="11">
        <f>IF(ISERROR(VLOOKUP(CONCATENATE(INDIRECT(ADDRESS(2,COLUMN()-2)),"O3",A47),DATA!D2:L872,8,FALSE)),0,VLOOKUP(CONCATENATE(INDIRECT(ADDRESS(2,COLUMN()-2)),"O3",A47),DATA!D2:L872,8,FALSE))</f>
        <v>0</v>
      </c>
      <c r="AF47" s="11">
        <f>IF(ISERROR(VLOOKUP(CONCATENATE(INDIRECT(ADDRESS(2,COLUMN())),"O3",A47),DATA!D2:L872,6,FALSE)),0,VLOOKUP(CONCATENATE(INDIRECT(ADDRESS(2,COLUMN())),"O3",A47),DATA!D2:L872,6,FALSE))</f>
        <v>0</v>
      </c>
      <c r="AG47" s="11">
        <f>IF(ISERROR(VLOOKUP(CONCATENATE(INDIRECT(ADDRESS(2,COLUMN()-1)),"O3",A47),DATA!D2:L872,7,FALSE)),0,VLOOKUP(CONCATENATE(INDIRECT(ADDRESS(2,COLUMN()-1)),"O3",A47),DATA!D2:L872,7,FALSE))</f>
        <v>0</v>
      </c>
      <c r="AH47" s="11">
        <f>IF(ISERROR(VLOOKUP(CONCATENATE(INDIRECT(ADDRESS(2,COLUMN()-2)),"O3",A47),DATA!D2:L872,8,FALSE)),0,VLOOKUP(CONCATENATE(INDIRECT(ADDRESS(2,COLUMN()-2)),"O3",A47),DATA!D2:L872,8,FALSE))</f>
        <v>0</v>
      </c>
      <c r="AI47" s="11">
        <f>IF(ISERROR(VLOOKUP(CONCATENATE(INDIRECT(ADDRESS(2,COLUMN())),"O3",A47),DATA!D2:L872,6,FALSE)),0,VLOOKUP(CONCATENATE(INDIRECT(ADDRESS(2,COLUMN())),"O3",A47),DATA!D2:L872,6,FALSE))</f>
        <v>0</v>
      </c>
      <c r="AJ47" s="11">
        <f>IF(ISERROR(VLOOKUP(CONCATENATE(INDIRECT(ADDRESS(2,COLUMN()-1)),"O3",A47),DATA!D2:L872,7,FALSE)),0,VLOOKUP(CONCATENATE(INDIRECT(ADDRESS(2,COLUMN()-1)),"O3",A47),DATA!D2:L872,7,FALSE))</f>
        <v>0</v>
      </c>
      <c r="AK47" s="11">
        <f>IF(ISERROR(VLOOKUP(CONCATENATE(INDIRECT(ADDRESS(2,COLUMN()-2)),"O3",A47),DATA!D2:L872,8,FALSE)),0,VLOOKUP(CONCATENATE(INDIRECT(ADDRESS(2,COLUMN()-2)),"O3",A47),DATA!D2:L872,8,FALSE))</f>
        <v>0</v>
      </c>
      <c r="AL47" s="11">
        <f>IF(ISERROR(VLOOKUP(CONCATENATE(INDIRECT(ADDRESS(2,COLUMN())),"O3",A47),DATA!D2:L872,6,FALSE)),0,VLOOKUP(CONCATENATE(INDIRECT(ADDRESS(2,COLUMN())),"O3",A47),DATA!D2:L872,6,FALSE))</f>
        <v>0</v>
      </c>
      <c r="AM47" s="11">
        <f>IF(ISERROR(VLOOKUP(CONCATENATE(INDIRECT(ADDRESS(2,COLUMN()-1)),"O3",A47),DATA!D2:L872,7,FALSE)),0,VLOOKUP(CONCATENATE(INDIRECT(ADDRESS(2,COLUMN()-1)),"O3",A47),DATA!D2:L872,7,FALSE))</f>
        <v>0</v>
      </c>
      <c r="AN47" s="11">
        <f>IF(ISERROR(VLOOKUP(CONCATENATE(INDIRECT(ADDRESS(2,COLUMN()-2)),"O3",A47),DATA!D2:L872,8,FALSE)),0,VLOOKUP(CONCATENATE(INDIRECT(ADDRESS(2,COLUMN()-2)),"O3",A47),DATA!D2:L872,8,FALSE))</f>
        <v>0</v>
      </c>
      <c r="AO47" s="11">
        <f>IF(ISERROR(VLOOKUP(CONCATENATE(INDIRECT(ADDRESS(2,COLUMN())),"O3",A47),DATA!D2:L872,6,FALSE)),0,VLOOKUP(CONCATENATE(INDIRECT(ADDRESS(2,COLUMN())),"O3",A47),DATA!D2:L872,6,FALSE))</f>
        <v>0</v>
      </c>
      <c r="AP47" s="11">
        <f>IF(ISERROR(VLOOKUP(CONCATENATE(INDIRECT(ADDRESS(2,COLUMN()-1)),"O3",A47),DATA!D2:L872,7,FALSE)),0,VLOOKUP(CONCATENATE(INDIRECT(ADDRESS(2,COLUMN()-1)),"O3",A47),DATA!D2:L872,7,FALSE))</f>
        <v>0</v>
      </c>
      <c r="AQ47" s="11">
        <f>IF(ISERROR(VLOOKUP(CONCATENATE(INDIRECT(ADDRESS(2,COLUMN()-2)),"O3",A47),DATA!D2:L872,8,FALSE)),0,VLOOKUP(CONCATENATE(INDIRECT(ADDRESS(2,COLUMN()-2)),"O3",A47),DATA!D2:L872,8,FALSE))</f>
        <v>0</v>
      </c>
      <c r="AR47" s="11">
        <f>IF(ISERROR(VLOOKUP(CONCATENATE(INDIRECT(ADDRESS(2,COLUMN())),"O3",A47),DATA!D2:L872,6,FALSE)),0,VLOOKUP(CONCATENATE(INDIRECT(ADDRESS(2,COLUMN())),"O3",A47),DATA!D2:L872,6,FALSE))</f>
        <v>0</v>
      </c>
      <c r="AS47" s="11">
        <f>IF(ISERROR(VLOOKUP(CONCATENATE(INDIRECT(ADDRESS(2,COLUMN()-1)),"O3",A47),DATA!D2:L872,7,FALSE)),0,VLOOKUP(CONCATENATE(INDIRECT(ADDRESS(2,COLUMN()-1)),"O3",A47),DATA!D2:L872,7,FALSE))</f>
        <v>0</v>
      </c>
      <c r="AT47" s="11">
        <f>IF(ISERROR(VLOOKUP(CONCATENATE(INDIRECT(ADDRESS(2,COLUMN()-2)),"O3",A47),DATA!D2:L872,8,FALSE)),0,VLOOKUP(CONCATENATE(INDIRECT(ADDRESS(2,COLUMN()-2)),"O3",A47),DATA!D2:L872,8,FALSE))</f>
        <v>0</v>
      </c>
      <c r="AU47" s="11">
        <f>IF(ISERROR(VLOOKUP(CONCATENATE(INDIRECT(ADDRESS(2,COLUMN())),"O3",A47),DATA!D2:L872,6,FALSE)),0,VLOOKUP(CONCATENATE(INDIRECT(ADDRESS(2,COLUMN())),"O3",A47),DATA!D2:L872,6,FALSE))</f>
        <v>0</v>
      </c>
      <c r="AV47" s="11">
        <f>IF(ISERROR(VLOOKUP(CONCATENATE(INDIRECT(ADDRESS(2,COLUMN()-1)),"O3",A47),DATA!D2:L872,7,FALSE)),0,VLOOKUP(CONCATENATE(INDIRECT(ADDRESS(2,COLUMN()-1)),"O3",A47),DATA!D2:L872,7,FALSE))</f>
        <v>0</v>
      </c>
      <c r="AW47" s="11">
        <f>IF(ISERROR(VLOOKUP(CONCATENATE(INDIRECT(ADDRESS(2,COLUMN()-2)),"O3",A47),DATA!D2:L872,8,FALSE)),0,VLOOKUP(CONCATENATE(INDIRECT(ADDRESS(2,COLUMN()-2)),"O3",A47),DATA!D2:L872,8,FALSE))</f>
        <v>0</v>
      </c>
      <c r="AX47" s="11">
        <f>IF(ISERROR(VLOOKUP(CONCATENATE(INDIRECT(ADDRESS(2,COLUMN())),"O3",A47),DATA!D2:L872,6,FALSE)),0,VLOOKUP(CONCATENATE(INDIRECT(ADDRESS(2,COLUMN())),"O3",A47),DATA!D2:L872,6,FALSE))</f>
        <v>0</v>
      </c>
      <c r="AY47" s="11">
        <f>IF(ISERROR(VLOOKUP(CONCATENATE(INDIRECT(ADDRESS(2,COLUMN()-1)),"O3",A47),DATA!D2:L872,7,FALSE)),0,VLOOKUP(CONCATENATE(INDIRECT(ADDRESS(2,COLUMN()-1)),"O3",A47),DATA!D2:L872,7,FALSE))</f>
        <v>0</v>
      </c>
      <c r="AZ47" s="11">
        <f>IF(ISERROR(VLOOKUP(CONCATENATE(INDIRECT(ADDRESS(2,COLUMN()-2)),"O3",A47),DATA!D2:L872,8,FALSE)),0,VLOOKUP(CONCATENATE(INDIRECT(ADDRESS(2,COLUMN()-2)),"O3",A47),DATA!D2:L872,8,FALSE))</f>
        <v>0</v>
      </c>
      <c r="BA47" s="11">
        <f>IF(ISERROR(VLOOKUP(CONCATENATE(INDIRECT(ADDRESS(2,COLUMN())),"O3",A47),DATA!D2:L872,6,FALSE)),0,VLOOKUP(CONCATENATE(INDIRECT(ADDRESS(2,COLUMN())),"O3",A47),DATA!D2:L872,6,FALSE))</f>
        <v>0</v>
      </c>
      <c r="BB47" s="11">
        <f>IF(ISERROR(VLOOKUP(CONCATENATE(INDIRECT(ADDRESS(2,COLUMN()-1)),"O3",A47),DATA!D2:L872,7,FALSE)),0,VLOOKUP(CONCATENATE(INDIRECT(ADDRESS(2,COLUMN()-1)),"O3",A47),DATA!D2:L872,7,FALSE))</f>
        <v>0</v>
      </c>
      <c r="BC47" s="11">
        <f>IF(ISERROR(VLOOKUP(CONCATENATE(INDIRECT(ADDRESS(2,COLUMN()-2)),"O3",A47),DATA!D2:L872,8,FALSE)),0,VLOOKUP(CONCATENATE(INDIRECT(ADDRESS(2,COLUMN()-2)),"O3",A47),DATA!D2:L872,8,FALSE))</f>
        <v>0</v>
      </c>
      <c r="BD47" s="11">
        <f>IF(ISERROR(VLOOKUP(CONCATENATE(INDIRECT(ADDRESS(2,COLUMN())),"O3",A47),DATA!D2:L872,6,FALSE)),0,VLOOKUP(CONCATENATE(INDIRECT(ADDRESS(2,COLUMN())),"O3",A47),DATA!D2:L872,6,FALSE))</f>
        <v>0</v>
      </c>
      <c r="BE47" s="11">
        <f>IF(ISERROR(VLOOKUP(CONCATENATE(INDIRECT(ADDRESS(2,COLUMN()-1)),"O3",A47),DATA!D2:L872,7,FALSE)),0,VLOOKUP(CONCATENATE(INDIRECT(ADDRESS(2,COLUMN()-1)),"O3",A47),DATA!D2:L872,7,FALSE))</f>
        <v>0</v>
      </c>
      <c r="BF47" s="11">
        <f>IF(ISERROR(VLOOKUP(CONCATENATE(INDIRECT(ADDRESS(2,COLUMN()-2)),"O3",A47),DATA!D2:L872,8,FALSE)),0,VLOOKUP(CONCATENATE(INDIRECT(ADDRESS(2,COLUMN()-2)),"O3",A47),DATA!D2:L872,8,FALSE))</f>
        <v>0</v>
      </c>
      <c r="BG47" s="11">
        <f>IF(ISERROR(VLOOKUP(CONCATENATE(INDIRECT(ADDRESS(2,COLUMN())),"O3",A47),DATA!D2:L872,6,FALSE)),0,VLOOKUP(CONCATENATE(INDIRECT(ADDRESS(2,COLUMN())),"O3",A47),DATA!D2:L872,6,FALSE))</f>
        <v>0</v>
      </c>
      <c r="BH47" s="11">
        <f>IF(ISERROR(VLOOKUP(CONCATENATE(INDIRECT(ADDRESS(2,COLUMN()-1)),"O3",A47),DATA!D2:L872,7,FALSE)),0,VLOOKUP(CONCATENATE(INDIRECT(ADDRESS(2,COLUMN()-1)),"O3",A47),DATA!D2:L872,7,FALSE))</f>
        <v>0</v>
      </c>
      <c r="BI47" s="11">
        <f>IF(ISERROR(VLOOKUP(CONCATENATE(INDIRECT(ADDRESS(2,COLUMN()-2)),"O3",A47),DATA!D2:L872,8,FALSE)),0,VLOOKUP(CONCATENATE(INDIRECT(ADDRESS(2,COLUMN()-2)),"O3",A47),DATA!D2:L872,8,FALSE))</f>
        <v>0</v>
      </c>
      <c r="BJ47" s="11">
        <f>IF(ISERROR(VLOOKUP(CONCATENATE(INDIRECT(ADDRESS(2,COLUMN())),"O3",A47),DATA!D2:L872,6,FALSE)),0,VLOOKUP(CONCATENATE(INDIRECT(ADDRESS(2,COLUMN())),"O3",A47),DATA!D2:L872,6,FALSE))</f>
        <v>0</v>
      </c>
      <c r="BK47" s="11">
        <f>IF(ISERROR(VLOOKUP(CONCATENATE(INDIRECT(ADDRESS(2,COLUMN()-1)),"O3",A47),DATA!D2:L872,7,FALSE)),0,VLOOKUP(CONCATENATE(INDIRECT(ADDRESS(2,COLUMN()-1)),"O3",A47),DATA!D2:L872,7,FALSE))</f>
        <v>0</v>
      </c>
      <c r="BL47" s="11">
        <f>IF(ISERROR(VLOOKUP(CONCATENATE(INDIRECT(ADDRESS(2,COLUMN()-2)),"O3",A47),DATA!D2:L872,8,FALSE)),0,VLOOKUP(CONCATENATE(INDIRECT(ADDRESS(2,COLUMN()-2)),"O3",A47),DATA!D2:L872,8,FALSE))</f>
        <v>0</v>
      </c>
      <c r="BM47" s="11">
        <f>IF(ISERROR(VLOOKUP(CONCATENATE(INDIRECT(ADDRESS(2,COLUMN())),"O3",A47),DATA!D2:L872,6,FALSE)),0,VLOOKUP(CONCATENATE(INDIRECT(ADDRESS(2,COLUMN())),"O3",A47),DATA!D2:L872,6,FALSE))</f>
        <v>0</v>
      </c>
      <c r="BN47" s="11">
        <f>IF(ISERROR(VLOOKUP(CONCATENATE(INDIRECT(ADDRESS(2,COLUMN()-1)),"O3",A47),DATA!D2:L872,7,FALSE)),0,VLOOKUP(CONCATENATE(INDIRECT(ADDRESS(2,COLUMN()-1)),"O3",A47),DATA!D2:L872,7,FALSE))</f>
        <v>0</v>
      </c>
      <c r="BO47" s="11">
        <f>IF(ISERROR(VLOOKUP(CONCATENATE(INDIRECT(ADDRESS(2,COLUMN()-2)),"O3",A47),DATA!D2:L872,8,FALSE)),0,VLOOKUP(CONCATENATE(INDIRECT(ADDRESS(2,COLUMN()-2)),"O3",A47),DATA!D2:L872,8,FALSE))</f>
        <v>0</v>
      </c>
      <c r="BP47" s="11">
        <f>IF(ISERROR(VLOOKUP(CONCATENATE(INDIRECT(ADDRESS(2,COLUMN())),"O3",A47),DATA!D2:L872,6,FALSE)),0,VLOOKUP(CONCATENATE(INDIRECT(ADDRESS(2,COLUMN())),"O3",A47),DATA!D2:L872,6,FALSE))</f>
        <v>0</v>
      </c>
      <c r="BQ47" s="11">
        <f>IF(ISERROR(VLOOKUP(CONCATENATE(INDIRECT(ADDRESS(2,COLUMN()-1)),"O3",A47),DATA!D2:L872,7,FALSE)),0,VLOOKUP(CONCATENATE(INDIRECT(ADDRESS(2,COLUMN()-1)),"O3",A47),DATA!D2:L872,7,FALSE))</f>
        <v>0</v>
      </c>
      <c r="BR47" s="11">
        <f>IF(ISERROR(VLOOKUP(CONCATENATE(INDIRECT(ADDRESS(2,COLUMN()-2)),"O3",A47),DATA!D2:L872,8,FALSE)),0,VLOOKUP(CONCATENATE(INDIRECT(ADDRESS(2,COLUMN()-2)),"O3",A47),DATA!D2:L872,8,FALSE))</f>
        <v>0</v>
      </c>
      <c r="BS47" s="11">
        <f>IF(ISERROR(VLOOKUP(CONCATENATE(INDIRECT(ADDRESS(2,COLUMN())),"O3",A47),DATA!D2:L872,6,FALSE)),0,VLOOKUP(CONCATENATE(INDIRECT(ADDRESS(2,COLUMN())),"O3",A47),DATA!D2:L872,6,FALSE))</f>
        <v>0</v>
      </c>
      <c r="BT47" s="11">
        <f>IF(ISERROR(VLOOKUP(CONCATENATE(INDIRECT(ADDRESS(2,COLUMN()-1)),"O3",A47),DATA!D2:L872,7,FALSE)),0,VLOOKUP(CONCATENATE(INDIRECT(ADDRESS(2,COLUMN()-1)),"O3",A47),DATA!D2:L872,7,FALSE))</f>
        <v>0</v>
      </c>
      <c r="BU47" s="11">
        <f>IF(ISERROR(VLOOKUP(CONCATENATE(INDIRECT(ADDRESS(2,COLUMN()-2)),"O3",A47),DATA!D2:L872,8,FALSE)),0,VLOOKUP(CONCATENATE(INDIRECT(ADDRESS(2,COLUMN()-2)),"O3",A47),DATA!D2:L872,8,FALSE))</f>
        <v>0</v>
      </c>
      <c r="BV47" s="11">
        <f>IF(ISERROR(VLOOKUP(CONCATENATE(INDIRECT(ADDRESS(2,COLUMN())),"O3",A47),DATA!D2:L872,6,FALSE)),0,VLOOKUP(CONCATENATE(INDIRECT(ADDRESS(2,COLUMN())),"O3",A47),DATA!D2:L872,6,FALSE))</f>
        <v>0</v>
      </c>
      <c r="BW47" s="11">
        <f>IF(ISERROR(VLOOKUP(CONCATENATE(INDIRECT(ADDRESS(2,COLUMN()-1)),"O3",A47),DATA!D2:L872,7,FALSE)),0,VLOOKUP(CONCATENATE(INDIRECT(ADDRESS(2,COLUMN()-1)),"O3",A47),DATA!D2:L872,7,FALSE))</f>
        <v>0</v>
      </c>
      <c r="BX47" s="11">
        <f>IF(ISERROR(VLOOKUP(CONCATENATE(INDIRECT(ADDRESS(2,COLUMN()-2)),"O3",A47),DATA!D2:L872,8,FALSE)),0,VLOOKUP(CONCATENATE(INDIRECT(ADDRESS(2,COLUMN()-2)),"O3",A47),DATA!D2:L872,8,FALSE))</f>
        <v>0</v>
      </c>
      <c r="BY47" s="11">
        <f>IF(ISERROR(VLOOKUP(CONCATENATE(INDIRECT(ADDRESS(2,COLUMN())),"O3",A47),DATA!D2:L872,6,FALSE)),0,VLOOKUP(CONCATENATE(INDIRECT(ADDRESS(2,COLUMN())),"O3",A47),DATA!D2:L872,6,FALSE))</f>
        <v>0</v>
      </c>
      <c r="BZ47" s="11">
        <f>IF(ISERROR(VLOOKUP(CONCATENATE(INDIRECT(ADDRESS(2,COLUMN()-1)),"O3",A47),DATA!D2:L872,7,FALSE)),0,VLOOKUP(CONCATENATE(INDIRECT(ADDRESS(2,COLUMN()-1)),"O3",A47),DATA!D2:L872,7,FALSE))</f>
        <v>0</v>
      </c>
      <c r="CA47" s="11">
        <f>IF(ISERROR(VLOOKUP(CONCATENATE(INDIRECT(ADDRESS(2,COLUMN()-2)),"O3",A47),DATA!D2:L872,8,FALSE)),0,VLOOKUP(CONCATENATE(INDIRECT(ADDRESS(2,COLUMN()-2)),"O3",A47),DATA!D2:L872,8,FALSE))</f>
        <v>0</v>
      </c>
      <c r="CB47" s="11">
        <f>IF(ISERROR(VLOOKUP(CONCATENATE(INDIRECT(ADDRESS(2,COLUMN())),"O3",A47),DATA!D2:L872,6,FALSE)),0,VLOOKUP(CONCATENATE(INDIRECT(ADDRESS(2,COLUMN())),"O3",A47),DATA!D2:L872,6,FALSE))</f>
        <v>0</v>
      </c>
      <c r="CC47" s="11">
        <f>IF(ISERROR(VLOOKUP(CONCATENATE(INDIRECT(ADDRESS(2,COLUMN()-1)),"O3",A47),DATA!D2:L872,7,FALSE)),0,VLOOKUP(CONCATENATE(INDIRECT(ADDRESS(2,COLUMN()-1)),"O3",A47),DATA!D2:L872,7,FALSE))</f>
        <v>0</v>
      </c>
      <c r="CD47" s="11">
        <f>IF(ISERROR(VLOOKUP(CONCATENATE(INDIRECT(ADDRESS(2,COLUMN()-2)),"O3",A47),DATA!D2:L872,8,FALSE)),0,VLOOKUP(CONCATENATE(INDIRECT(ADDRESS(2,COLUMN()-2)),"O3",A47),DATA!D2:L872,8,FALSE))</f>
        <v>0</v>
      </c>
      <c r="CE47" s="11">
        <f>IF(ISERROR(VLOOKUP(CONCATENATE(INDIRECT(ADDRESS(2,COLUMN())),"O3",A47),DATA!D2:L872,6,FALSE)),0,VLOOKUP(CONCATENATE(INDIRECT(ADDRESS(2,COLUMN())),"O3",A47),DATA!D2:L872,6,FALSE))</f>
        <v>0</v>
      </c>
      <c r="CF47" s="11">
        <f>IF(ISERROR(VLOOKUP(CONCATENATE(INDIRECT(ADDRESS(2,COLUMN()-1)),"O3",A47),DATA!D2:L872,7,FALSE)),0,VLOOKUP(CONCATENATE(INDIRECT(ADDRESS(2,COLUMN()-1)),"O3",A47),DATA!D2:L872,7,FALSE))</f>
        <v>0</v>
      </c>
      <c r="CG47" s="11">
        <f>IF(ISERROR(VLOOKUP(CONCATENATE(INDIRECT(ADDRESS(2,COLUMN()-2)),"O3",A47),DATA!D2:L872,8,FALSE)),0,VLOOKUP(CONCATENATE(INDIRECT(ADDRESS(2,COLUMN()-2)),"O3",A47),DATA!D2:L872,8,FALSE))</f>
        <v>0</v>
      </c>
      <c r="CH47" s="11">
        <f>IF(ISERROR(VLOOKUP(CONCATENATE(INDIRECT(ADDRESS(2,COLUMN())),"O3",A47),DATA!D2:L872,6,FALSE)),0,VLOOKUP(CONCATENATE(INDIRECT(ADDRESS(2,COLUMN())),"O3",A47),DATA!D2:L872,6,FALSE))</f>
        <v>0</v>
      </c>
      <c r="CI47" s="11">
        <f>IF(ISERROR(VLOOKUP(CONCATENATE(INDIRECT(ADDRESS(2,COLUMN()-1)),"O3",A47),DATA!D2:L872,7,FALSE)),0,VLOOKUP(CONCATENATE(INDIRECT(ADDRESS(2,COLUMN()-1)),"O3",A47),DATA!D2:L872,7,FALSE))</f>
        <v>0</v>
      </c>
      <c r="CJ47" s="11">
        <f>IF(ISERROR(VLOOKUP(CONCATENATE(INDIRECT(ADDRESS(2,COLUMN()-2)),"O3",A47),DATA!D2:L872,8,FALSE)),0,VLOOKUP(CONCATENATE(INDIRECT(ADDRESS(2,COLUMN()-2)),"O3",A47),DATA!D2:L872,8,FALSE))</f>
        <v>0</v>
      </c>
      <c r="CK47" s="11">
        <f>IF(ISERROR(VLOOKUP(CONCATENATE(INDIRECT(ADDRESS(2,COLUMN())),"O3",A47),DATA!D2:L872,6,FALSE)),0,VLOOKUP(CONCATENATE(INDIRECT(ADDRESS(2,COLUMN())),"O3",A47),DATA!D2:L872,6,FALSE))</f>
        <v>0</v>
      </c>
      <c r="CL47" s="11">
        <f>IF(ISERROR(VLOOKUP(CONCATENATE(INDIRECT(ADDRESS(2,COLUMN()-1)),"O3",A47),DATA!D2:L872,7,FALSE)),0,VLOOKUP(CONCATENATE(INDIRECT(ADDRESS(2,COLUMN()-1)),"O3",A47),DATA!D2:L872,7,FALSE))</f>
        <v>0</v>
      </c>
      <c r="CM47" s="11">
        <f>IF(ISERROR(VLOOKUP(CONCATENATE(INDIRECT(ADDRESS(2,COLUMN()-2)),"O3",A47),DATA!D2:L872,8,FALSE)),0,VLOOKUP(CONCATENATE(INDIRECT(ADDRESS(2,COLUMN()-2)),"O3",A47),DATA!D2:L872,8,FALSE))</f>
        <v>0</v>
      </c>
      <c r="CN47" s="11">
        <f>IF(ISERROR(VLOOKUP(CONCATENATE(INDIRECT(ADDRESS(2,COLUMN())),"O3",A47),DATA!D2:L872,6,FALSE)),0,VLOOKUP(CONCATENATE(INDIRECT(ADDRESS(2,COLUMN())),"O3",A47),DATA!D2:L872,6,FALSE))</f>
        <v>0</v>
      </c>
      <c r="CO47" s="11">
        <f>IF(ISERROR(VLOOKUP(CONCATENATE(INDIRECT(ADDRESS(2,COLUMN()-1)),"O3",A47),DATA!D2:L872,7,FALSE)),0,VLOOKUP(CONCATENATE(INDIRECT(ADDRESS(2,COLUMN()-1)),"O3",A47),DATA!D2:L872,7,FALSE))</f>
        <v>0</v>
      </c>
      <c r="CP47" s="11">
        <f>IF(ISERROR(VLOOKUP(CONCATENATE(INDIRECT(ADDRESS(2,COLUMN()-2)),"O3",A47),DATA!D2:L872,8,FALSE)),0,VLOOKUP(CONCATENATE(INDIRECT(ADDRESS(2,COLUMN()-2)),"O3",A47),DATA!D2:L872,8,FALSE))</f>
        <v>0</v>
      </c>
      <c r="CQ47" s="11">
        <f>IF(ISERROR(VLOOKUP(CONCATENATE(INDIRECT(ADDRESS(2,COLUMN())),"O3",A47),DATA!D2:L872,6,FALSE)),0,VLOOKUP(CONCATENATE(INDIRECT(ADDRESS(2,COLUMN())),"O3",A47),DATA!D2:L872,6,FALSE))</f>
        <v>0</v>
      </c>
      <c r="CR47" s="11">
        <f>IF(ISERROR(VLOOKUP(CONCATENATE(INDIRECT(ADDRESS(2,COLUMN()-1)),"O3",A47),DATA!D2:L872,7,FALSE)),0,VLOOKUP(CONCATENATE(INDIRECT(ADDRESS(2,COLUMN()-1)),"O3",A47),DATA!D2:L872,7,FALSE))</f>
        <v>0</v>
      </c>
      <c r="CS47" s="11">
        <f>IF(ISERROR(VLOOKUP(CONCATENATE(INDIRECT(ADDRESS(2,COLUMN()-2)),"O3",A47),DATA!D2:L872,8,FALSE)),0,VLOOKUP(CONCATENATE(INDIRECT(ADDRESS(2,COLUMN()-2)),"O3",A47),DATA!D2:L872,8,FALSE))</f>
        <v>0</v>
      </c>
      <c r="CT47" s="11">
        <f>IF(ISERROR(VLOOKUP(CONCATENATE(INDIRECT(ADDRESS(2,COLUMN())),"O3",A47),DATA!D2:L872,6,FALSE)),0,VLOOKUP(CONCATENATE(INDIRECT(ADDRESS(2,COLUMN())),"O3",A47),DATA!D2:L872,6,FALSE))</f>
        <v>0</v>
      </c>
      <c r="CU47" s="11">
        <f>IF(ISERROR(VLOOKUP(CONCATENATE(INDIRECT(ADDRESS(2,COLUMN()-1)),"O3",A47),DATA!D2:L872,7,FALSE)),0,VLOOKUP(CONCATENATE(INDIRECT(ADDRESS(2,COLUMN()-1)),"O3",A47),DATA!D2:L872,7,FALSE))</f>
        <v>0</v>
      </c>
      <c r="CV47" s="11">
        <f>IF(ISERROR(VLOOKUP(CONCATENATE(INDIRECT(ADDRESS(2,COLUMN()-2)),"O3",A47),DATA!D2:L872,8,FALSE)),0,VLOOKUP(CONCATENATE(INDIRECT(ADDRESS(2,COLUMN()-2)),"O3",A47),DATA!D2:L872,8,FALSE))</f>
        <v>0</v>
      </c>
      <c r="CW47" s="11">
        <f>IF(ISERROR(VLOOKUP(CONCATENATE(INDIRECT(ADDRESS(2,COLUMN())),"O3",A47),DATA!D2:L872,6,FALSE)),0,VLOOKUP(CONCATENATE(INDIRECT(ADDRESS(2,COLUMN())),"O3",A47),DATA!D2:L872,6,FALSE))</f>
        <v>0</v>
      </c>
      <c r="CX47" s="11">
        <f>IF(ISERROR(VLOOKUP(CONCATENATE(INDIRECT(ADDRESS(2,COLUMN()-1)),"O3",A47),DATA!D2:L872,7,FALSE)),0,VLOOKUP(CONCATENATE(INDIRECT(ADDRESS(2,COLUMN()-1)),"O3",A47),DATA!D2:L872,7,FALSE))</f>
        <v>0</v>
      </c>
      <c r="CY47" s="11">
        <f>IF(ISERROR(VLOOKUP(CONCATENATE(INDIRECT(ADDRESS(2,COLUMN()-2)),"O3",A47),DATA!D2:L872,8,FALSE)),0,VLOOKUP(CONCATENATE(INDIRECT(ADDRESS(2,COLUMN()-2)),"O3",A47),DATA!D2:L872,8,FALSE))</f>
        <v>0</v>
      </c>
      <c r="CZ47" s="11">
        <f>IF(ISERROR(VLOOKUP(CONCATENATE(INDIRECT(ADDRESS(2,COLUMN())),"O3",A47),DATA!D2:L872,6,FALSE)),0,VLOOKUP(CONCATENATE(INDIRECT(ADDRESS(2,COLUMN())),"O3",A47),DATA!D2:L872,6,FALSE))</f>
        <v>0</v>
      </c>
      <c r="DA47" s="11">
        <f>IF(ISERROR(VLOOKUP(CONCATENATE(INDIRECT(ADDRESS(2,COLUMN()-1)),"O3",A47),DATA!D2:L872,7,FALSE)),0,VLOOKUP(CONCATENATE(INDIRECT(ADDRESS(2,COLUMN()-1)),"O3",A47),DATA!D2:L872,7,FALSE))</f>
        <v>0</v>
      </c>
      <c r="DB47" s="11">
        <f>IF(ISERROR(VLOOKUP(CONCATENATE(INDIRECT(ADDRESS(2,COLUMN()-2)),"O3",A47),DATA!D2:L872,8,FALSE)),0,VLOOKUP(CONCATENATE(INDIRECT(ADDRESS(2,COLUMN()-2)),"O3",A47),DATA!D2:L872,8,FALSE))</f>
        <v>0</v>
      </c>
      <c r="DC47" s="11">
        <f>IF(ISERROR(VLOOKUP(CONCATENATE(INDIRECT(ADDRESS(2,COLUMN())),"O3",A47),DATA!D2:L872,6,FALSE)),0,VLOOKUP(CONCATENATE(INDIRECT(ADDRESS(2,COLUMN())),"O3",A47),DATA!D2:L872,6,FALSE))</f>
        <v>0</v>
      </c>
      <c r="DD47" s="11">
        <f>IF(ISERROR(VLOOKUP(CONCATENATE(INDIRECT(ADDRESS(2,COLUMN()-1)),"O3",A47),DATA!D2:L872,7,FALSE)),0,VLOOKUP(CONCATENATE(INDIRECT(ADDRESS(2,COLUMN()-1)),"O3",A47),DATA!D2:L872,7,FALSE))</f>
        <v>0</v>
      </c>
      <c r="DE47" s="11">
        <f>IF(ISERROR(VLOOKUP(CONCATENATE(INDIRECT(ADDRESS(2,COLUMN()-2)),"O3",A47),DATA!D2:L872,8,FALSE)),0,VLOOKUP(CONCATENATE(INDIRECT(ADDRESS(2,COLUMN()-2)),"O3",A47),DATA!D2:L872,8,FALSE))</f>
        <v>0</v>
      </c>
      <c r="DF47" s="11">
        <f>IF(ISERROR(VLOOKUP(CONCATENATE(INDIRECT(ADDRESS(2,COLUMN())),"O3",A47),DATA!D2:L872,6,FALSE)),0,VLOOKUP(CONCATENATE(INDIRECT(ADDRESS(2,COLUMN())),"O3",A47),DATA!D2:L872,6,FALSE))</f>
        <v>0</v>
      </c>
      <c r="DG47" s="11">
        <f>IF(ISERROR(VLOOKUP(CONCATENATE(INDIRECT(ADDRESS(2,COLUMN()-1)),"O3",A47),DATA!D2:L872,7,FALSE)),0,VLOOKUP(CONCATENATE(INDIRECT(ADDRESS(2,COLUMN()-1)),"O3",A47),DATA!D2:L872,7,FALSE))</f>
        <v>0</v>
      </c>
      <c r="DH47" s="11">
        <f>IF(ISERROR(VLOOKUP(CONCATENATE(INDIRECT(ADDRESS(2,COLUMN()-2)),"O3",A47),DATA!D2:L872,8,FALSE)),0,VLOOKUP(CONCATENATE(INDIRECT(ADDRESS(2,COLUMN()-2)),"O3",A47),DATA!D2:L872,8,FALSE))</f>
        <v>0</v>
      </c>
      <c r="DI47" s="11">
        <f>IF(ISERROR(VLOOKUP(CONCATENATE(INDIRECT(ADDRESS(2,COLUMN())),"O3",A47),DATA!D2:L872,6,FALSE)),0,VLOOKUP(CONCATENATE(INDIRECT(ADDRESS(2,COLUMN())),"O3",A47),DATA!D2:L872,6,FALSE))</f>
        <v>0</v>
      </c>
      <c r="DJ47" s="11">
        <f>IF(ISERROR(VLOOKUP(CONCATENATE(INDIRECT(ADDRESS(2,COLUMN()-1)),"O3",A47),DATA!D2:L872,7,FALSE)),0,VLOOKUP(CONCATENATE(INDIRECT(ADDRESS(2,COLUMN()-1)),"O3",A47),DATA!D2:L872,7,FALSE))</f>
        <v>0</v>
      </c>
      <c r="DK47" s="11">
        <f>IF(ISERROR(VLOOKUP(CONCATENATE(INDIRECT(ADDRESS(2,COLUMN()-2)),"O3",A47),DATA!D2:L872,8,FALSE)),0,VLOOKUP(CONCATENATE(INDIRECT(ADDRESS(2,COLUMN()-2)),"O3",A47),DATA!D2:L872,8,FALSE))</f>
        <v>0</v>
      </c>
      <c r="DL47" s="11">
        <f>IF(ISERROR(VLOOKUP(CONCATENATE(INDIRECT(ADDRESS(2,COLUMN())),"O3",A47),DATA!D2:L872,6,FALSE)),0,VLOOKUP(CONCATENATE(INDIRECT(ADDRESS(2,COLUMN())),"O3",A47),DATA!D2:L872,6,FALSE))</f>
        <v>0</v>
      </c>
      <c r="DM47" s="11">
        <f>IF(ISERROR(VLOOKUP(CONCATENATE(INDIRECT(ADDRESS(2,COLUMN()-1)),"O3",A47),DATA!D2:L872,7,FALSE)),0,VLOOKUP(CONCATENATE(INDIRECT(ADDRESS(2,COLUMN()-1)),"O3",A47),DATA!D2:L872,7,FALSE))</f>
        <v>0</v>
      </c>
      <c r="DN47" s="11">
        <f>IF(ISERROR(VLOOKUP(CONCATENATE(INDIRECT(ADDRESS(2,COLUMN()-2)),"O3",A47),DATA!D2:L872,8,FALSE)),0,VLOOKUP(CONCATENATE(INDIRECT(ADDRESS(2,COLUMN()-2)),"O3",A47),DATA!D2:L872,8,FALSE))</f>
        <v>0</v>
      </c>
      <c r="DO47" s="11">
        <f>IF(ISERROR(VLOOKUP(CONCATENATE(INDIRECT(ADDRESS(2,COLUMN())),"O3",A47),DATA!D2:L872,6,FALSE)),0,VLOOKUP(CONCATENATE(INDIRECT(ADDRESS(2,COLUMN())),"O3",A47),DATA!D2:L872,6,FALSE))</f>
        <v>0</v>
      </c>
      <c r="DP47" s="11">
        <f>IF(ISERROR(VLOOKUP(CONCATENATE(INDIRECT(ADDRESS(2,COLUMN()-1)),"O3",A47),DATA!D2:L872,7,FALSE)),0,VLOOKUP(CONCATENATE(INDIRECT(ADDRESS(2,COLUMN()-1)),"O3",A47),DATA!D2:L872,7,FALSE))</f>
        <v>0</v>
      </c>
      <c r="DQ47" s="11">
        <f>IF(ISERROR(VLOOKUP(CONCATENATE(INDIRECT(ADDRESS(2,COLUMN()-2)),"O3",A47),DATA!D2:L872,8,FALSE)),0,VLOOKUP(CONCATENATE(INDIRECT(ADDRESS(2,COLUMN()-2)),"O3",A47),DATA!D2:L872,8,FALSE))</f>
        <v>0</v>
      </c>
      <c r="DR47" s="11">
        <f>IF(ISERROR(VLOOKUP(CONCATENATE(INDIRECT(ADDRESS(2,COLUMN())),"O3",A47),DATA!D2:L872,6,FALSE)),0,VLOOKUP(CONCATENATE(INDIRECT(ADDRESS(2,COLUMN())),"O3",A47),DATA!D2:L872,6,FALSE))</f>
        <v>0</v>
      </c>
      <c r="DS47" s="11">
        <f>IF(ISERROR(VLOOKUP(CONCATENATE(INDIRECT(ADDRESS(2,COLUMN()-1)),"O3",A47),DATA!D2:L872,7,FALSE)),0,VLOOKUP(CONCATENATE(INDIRECT(ADDRESS(2,COLUMN()-1)),"O3",A47),DATA!D2:L872,7,FALSE))</f>
        <v>0</v>
      </c>
      <c r="DT47" s="11">
        <f>IF(ISERROR(VLOOKUP(CONCATENATE(INDIRECT(ADDRESS(2,COLUMN()-2)),"O3",A47),DATA!D2:L872,8,FALSE)),0,VLOOKUP(CONCATENATE(INDIRECT(ADDRESS(2,COLUMN()-2)),"O3",A47),DATA!D2:L872,8,FALSE))</f>
        <v>0</v>
      </c>
      <c r="DU47" s="11">
        <f>IF(ISERROR(VLOOKUP(CONCATENATE(INDIRECT(ADDRESS(2,COLUMN())),"O3",A47),DATA!D2:L872,6,FALSE)),0,VLOOKUP(CONCATENATE(INDIRECT(ADDRESS(2,COLUMN())),"O3",A47),DATA!D2:L872,6,FALSE))</f>
        <v>0</v>
      </c>
      <c r="DV47" s="11">
        <f>IF(ISERROR(VLOOKUP(CONCATENATE(INDIRECT(ADDRESS(2,COLUMN()-1)),"O3",A47),DATA!D2:L872,7,FALSE)),0,VLOOKUP(CONCATENATE(INDIRECT(ADDRESS(2,COLUMN()-1)),"O3",A47),DATA!D2:L872,7,FALSE))</f>
        <v>0</v>
      </c>
      <c r="DW47" s="11">
        <f>IF(ISERROR(VLOOKUP(CONCATENATE(INDIRECT(ADDRESS(2,COLUMN()-2)),"O3",A47),DATA!D2:L872,8,FALSE)),0,VLOOKUP(CONCATENATE(INDIRECT(ADDRESS(2,COLUMN()-2)),"O3",A47),DATA!D2:L872,8,FALSE))</f>
        <v>0</v>
      </c>
      <c r="DX47" s="62">
        <f>SUM(B47:INDIRECT(ADDRESS(47,127)))</f>
        <v>3</v>
      </c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  <c r="IW47" s="24"/>
      <c r="IX47" s="24"/>
      <c r="IY47" s="24"/>
      <c r="IZ47" s="24"/>
      <c r="JA47" s="24"/>
      <c r="JB47" s="24"/>
      <c r="JC47" s="24"/>
      <c r="JD47" s="24"/>
      <c r="JE47" s="24"/>
      <c r="JF47" s="24"/>
      <c r="JG47" s="24"/>
      <c r="JH47" s="24"/>
      <c r="JI47" s="24"/>
      <c r="JJ47" s="24"/>
      <c r="JK47" s="24"/>
      <c r="JL47" s="24"/>
      <c r="JM47" s="24"/>
      <c r="JN47" s="24"/>
      <c r="JO47" s="24"/>
      <c r="JP47" s="24"/>
      <c r="JQ47" s="24"/>
      <c r="JR47" s="24"/>
      <c r="JS47" s="24"/>
      <c r="JT47" s="24"/>
      <c r="JU47" s="24"/>
      <c r="JV47" s="24"/>
      <c r="JW47" s="24"/>
      <c r="JX47" s="24"/>
      <c r="JY47" s="24"/>
      <c r="JZ47" s="24"/>
      <c r="KA47" s="24"/>
      <c r="KB47" s="24"/>
      <c r="KC47" s="24"/>
      <c r="KD47" s="24"/>
      <c r="KE47" s="24"/>
      <c r="KF47" s="24"/>
      <c r="KG47" s="24"/>
      <c r="KH47" s="24"/>
      <c r="KI47" s="24"/>
      <c r="KJ47" s="24"/>
      <c r="KK47" s="24"/>
      <c r="KL47" s="24"/>
      <c r="KM47" s="24"/>
      <c r="KN47" s="24"/>
      <c r="KO47" s="24"/>
      <c r="KP47" s="24"/>
      <c r="KQ47" s="24"/>
      <c r="KR47" s="24"/>
      <c r="KS47" s="24"/>
      <c r="KT47" s="24"/>
      <c r="KU47" s="24"/>
      <c r="KV47" s="24"/>
      <c r="KW47" s="24"/>
      <c r="KX47" s="24"/>
      <c r="KY47" s="24"/>
      <c r="KZ47" s="24"/>
    </row>
    <row r="48" ht="15.75">
      <c r="A48" s="20" t="s">
        <v>29</v>
      </c>
      <c r="B48" s="11">
        <f>IF(ISERROR(VLOOKUP(CONCATENATE(INDIRECT(ADDRESS(2,COLUMN())),"O3",A48),DATA!D2:L872,6,FALSE)),0,VLOOKUP(CONCATENATE(INDIRECT(ADDRESS(2,COLUMN())),"O3",A48),DATA!D2:L872,6,FALSE))</f>
        <v>451</v>
      </c>
      <c r="C48" s="11">
        <f>IF(ISERROR(VLOOKUP(CONCATENATE(INDIRECT(ADDRESS(2,COLUMN()-1)),"O3",A48),DATA!D2:L872,7,FALSE)),0,VLOOKUP(CONCATENATE(INDIRECT(ADDRESS(2,COLUMN()-1)),"O3",A48),DATA!D2:L872,7,FALSE))</f>
        <v>5</v>
      </c>
      <c r="D48" s="11">
        <f>IF(ISERROR(VLOOKUP(CONCATENATE(INDIRECT(ADDRESS(2,COLUMN()-2)),"O3",A48),DATA!D2:L872,8,FALSE)),0,VLOOKUP(CONCATENATE(INDIRECT(ADDRESS(2,COLUMN()-2)),"O3",A48),DATA!D2:L872,8,FALSE))</f>
        <v>0</v>
      </c>
      <c r="E48" s="11">
        <f>IF(ISERROR(VLOOKUP(CONCATENATE(INDIRECT(ADDRESS(2,COLUMN())),"O3",A48),DATA!D2:L872,6,FALSE)),0,VLOOKUP(CONCATENATE(INDIRECT(ADDRESS(2,COLUMN())),"O3",A48),DATA!D2:L872,6,FALSE))</f>
        <v>135</v>
      </c>
      <c r="F48" s="11">
        <f>IF(ISERROR(VLOOKUP(CONCATENATE(INDIRECT(ADDRESS(2,COLUMN()-1)),"O3",A48),DATA!D2:L872,7,FALSE)),0,VLOOKUP(CONCATENATE(INDIRECT(ADDRESS(2,COLUMN()-1)),"O3",A48),DATA!D2:L872,7,FALSE))</f>
        <v>1</v>
      </c>
      <c r="G48" s="11">
        <f>IF(ISERROR(VLOOKUP(CONCATENATE(INDIRECT(ADDRESS(2,COLUMN()-2)),"O3",A48),DATA!D2:L872,8,FALSE)),0,VLOOKUP(CONCATENATE(INDIRECT(ADDRESS(2,COLUMN()-2)),"O3",A48),DATA!D2:L872,8,FALSE))</f>
        <v>0</v>
      </c>
      <c r="H48" s="11">
        <f>IF(ISERROR(VLOOKUP(CONCATENATE(INDIRECT(ADDRESS(2,COLUMN())),"O3",A48),DATA!D2:L872,6,FALSE)),0,VLOOKUP(CONCATENATE(INDIRECT(ADDRESS(2,COLUMN())),"O3",A48),DATA!D2:L872,6,FALSE))</f>
        <v>95</v>
      </c>
      <c r="I48" s="11">
        <f>IF(ISERROR(VLOOKUP(CONCATENATE(INDIRECT(ADDRESS(2,COLUMN()-1)),"O3",A48),DATA!D2:L872,7,FALSE)),0,VLOOKUP(CONCATENATE(INDIRECT(ADDRESS(2,COLUMN()-1)),"O3",A48),DATA!D2:L872,7,FALSE))</f>
        <v>3</v>
      </c>
      <c r="J48" s="11">
        <f>IF(ISERROR(VLOOKUP(CONCATENATE(INDIRECT(ADDRESS(2,COLUMN()-2)),"O3",A48),DATA!D2:L872,8,FALSE)),0,VLOOKUP(CONCATENATE(INDIRECT(ADDRESS(2,COLUMN()-2)),"O3",A48),DATA!D2:L872,8,FALSE))</f>
        <v>0</v>
      </c>
      <c r="K48" s="11">
        <f>IF(ISERROR(VLOOKUP(CONCATENATE(INDIRECT(ADDRESS(2,COLUMN())),"O3",A48),DATA!D2:L872,6,FALSE)),0,VLOOKUP(CONCATENATE(INDIRECT(ADDRESS(2,COLUMN())),"O3",A48),DATA!D2:L872,6,FALSE))</f>
        <v>33</v>
      </c>
      <c r="L48" s="11">
        <f>IF(ISERROR(VLOOKUP(CONCATENATE(INDIRECT(ADDRESS(2,COLUMN()-1)),"O3",A48),DATA!D2:L872,7,FALSE)),0,VLOOKUP(CONCATENATE(INDIRECT(ADDRESS(2,COLUMN()-1)),"O3",A48),DATA!D2:L872,7,FALSE))</f>
        <v>0</v>
      </c>
      <c r="M48" s="11">
        <f>IF(ISERROR(VLOOKUP(CONCATENATE(INDIRECT(ADDRESS(2,COLUMN()-2)),"O3",A48),DATA!D2:L872,8,FALSE)),0,VLOOKUP(CONCATENATE(INDIRECT(ADDRESS(2,COLUMN()-2)),"O3",A48),DATA!D2:L872,8,FALSE))</f>
        <v>0</v>
      </c>
      <c r="N48" s="11">
        <f>IF(ISERROR(VLOOKUP(CONCATENATE(INDIRECT(ADDRESS(2,COLUMN())),"O3",A48),DATA!D2:L872,6,FALSE)),0,VLOOKUP(CONCATENATE(INDIRECT(ADDRESS(2,COLUMN())),"O3",A48),DATA!D2:L872,6,FALSE))</f>
        <v>109</v>
      </c>
      <c r="O48" s="11">
        <f>IF(ISERROR(VLOOKUP(CONCATENATE(INDIRECT(ADDRESS(2,COLUMN()-1)),"O3",A48),DATA!D2:L872,7,FALSE)),0,VLOOKUP(CONCATENATE(INDIRECT(ADDRESS(2,COLUMN()-1)),"O3",A48),DATA!D2:L872,7,FALSE))</f>
        <v>0</v>
      </c>
      <c r="P48" s="11">
        <f>IF(ISERROR(VLOOKUP(CONCATENATE(INDIRECT(ADDRESS(2,COLUMN()-2)),"O3",A48),DATA!D2:L872,8,FALSE)),0,VLOOKUP(CONCATENATE(INDIRECT(ADDRESS(2,COLUMN()-2)),"O3",A48),DATA!D2:L872,8,FALSE))</f>
        <v>0</v>
      </c>
      <c r="Q48" s="11">
        <f>IF(ISERROR(VLOOKUP(CONCATENATE(INDIRECT(ADDRESS(2,COLUMN())),"O3",A48),DATA!D2:L872,6,FALSE)),0,VLOOKUP(CONCATENATE(INDIRECT(ADDRESS(2,COLUMN())),"O3",A48),DATA!D2:L872,6,FALSE))</f>
        <v>90</v>
      </c>
      <c r="R48" s="11">
        <f>IF(ISERROR(VLOOKUP(CONCATENATE(INDIRECT(ADDRESS(2,COLUMN()-1)),"O3",A48),DATA!D2:L872,7,FALSE)),0,VLOOKUP(CONCATENATE(INDIRECT(ADDRESS(2,COLUMN()-1)),"O3",A48),DATA!D2:L872,7,FALSE))</f>
        <v>0</v>
      </c>
      <c r="S48" s="11">
        <f>IF(ISERROR(VLOOKUP(CONCATENATE(INDIRECT(ADDRESS(2,COLUMN()-2)),"O3",A48),DATA!D2:L872,8,FALSE)),0,VLOOKUP(CONCATENATE(INDIRECT(ADDRESS(2,COLUMN()-2)),"O3",A48),DATA!D2:L872,8,FALSE))</f>
        <v>0</v>
      </c>
      <c r="T48" s="11">
        <f>IF(ISERROR(VLOOKUP(CONCATENATE(INDIRECT(ADDRESS(2,COLUMN())),"O3",A48),DATA!D2:L872,6,FALSE)),0,VLOOKUP(CONCATENATE(INDIRECT(ADDRESS(2,COLUMN())),"O3",A48),DATA!D2:L872,6,FALSE))</f>
        <v>42</v>
      </c>
      <c r="U48" s="11">
        <f>IF(ISERROR(VLOOKUP(CONCATENATE(INDIRECT(ADDRESS(2,COLUMN()-1)),"O3",A48),DATA!D2:L872,7,FALSE)),0,VLOOKUP(CONCATENATE(INDIRECT(ADDRESS(2,COLUMN()-1)),"O3",A48),DATA!D2:L872,7,FALSE))</f>
        <v>0</v>
      </c>
      <c r="V48" s="11">
        <f>IF(ISERROR(VLOOKUP(CONCATENATE(INDIRECT(ADDRESS(2,COLUMN()-2)),"O3",A48),DATA!D2:L872,8,FALSE)),0,VLOOKUP(CONCATENATE(INDIRECT(ADDRESS(2,COLUMN()-2)),"O3",A48),DATA!D2:L872,8,FALSE))</f>
        <v>0</v>
      </c>
      <c r="W48" s="11">
        <f>IF(ISERROR(VLOOKUP(CONCATENATE(INDIRECT(ADDRESS(2,COLUMN())),"O3",A48),DATA!D2:L872,6,FALSE)),0,VLOOKUP(CONCATENATE(INDIRECT(ADDRESS(2,COLUMN())),"O3",A48),DATA!D2:L872,6,FALSE))</f>
        <v>74</v>
      </c>
      <c r="X48" s="11">
        <f>IF(ISERROR(VLOOKUP(CONCATENATE(INDIRECT(ADDRESS(2,COLUMN()-1)),"O3",A48),DATA!D2:L872,7,FALSE)),0,VLOOKUP(CONCATENATE(INDIRECT(ADDRESS(2,COLUMN()-1)),"O3",A48),DATA!D2:L872,7,FALSE))</f>
        <v>0</v>
      </c>
      <c r="Y48" s="11">
        <f>IF(ISERROR(VLOOKUP(CONCATENATE(INDIRECT(ADDRESS(2,COLUMN()-2)),"O3",A48),DATA!D2:L872,8,FALSE)),0,VLOOKUP(CONCATENATE(INDIRECT(ADDRESS(2,COLUMN()-2)),"O3",A48),DATA!D2:L872,8,FALSE))</f>
        <v>0</v>
      </c>
      <c r="Z48" s="11">
        <f>IF(ISERROR(VLOOKUP(CONCATENATE(INDIRECT(ADDRESS(2,COLUMN())),"O3",A48),DATA!D2:L872,6,FALSE)),0,VLOOKUP(CONCATENATE(INDIRECT(ADDRESS(2,COLUMN())),"O3",A48),DATA!D2:L872,6,FALSE))</f>
        <v>55</v>
      </c>
      <c r="AA48" s="11">
        <f>IF(ISERROR(VLOOKUP(CONCATENATE(INDIRECT(ADDRESS(2,COLUMN()-1)),"O3",A48),DATA!D2:L872,7,FALSE)),0,VLOOKUP(CONCATENATE(INDIRECT(ADDRESS(2,COLUMN()-1)),"O3",A48),DATA!D2:L872,7,FALSE))</f>
        <v>0</v>
      </c>
      <c r="AB48" s="11">
        <f>IF(ISERROR(VLOOKUP(CONCATENATE(INDIRECT(ADDRESS(2,COLUMN()-2)),"O3",A48),DATA!D2:L872,8,FALSE)),0,VLOOKUP(CONCATENATE(INDIRECT(ADDRESS(2,COLUMN()-2)),"O3",A48),DATA!D2:L872,8,FALSE))</f>
        <v>0</v>
      </c>
      <c r="AC48" s="11">
        <f>IF(ISERROR(VLOOKUP(CONCATENATE(INDIRECT(ADDRESS(2,COLUMN())),"O3",A48),DATA!D2:L872,6,FALSE)),0,VLOOKUP(CONCATENATE(INDIRECT(ADDRESS(2,COLUMN())),"O3",A48),DATA!D2:L872,6,FALSE))</f>
        <v>33</v>
      </c>
      <c r="AD48" s="11">
        <f>IF(ISERROR(VLOOKUP(CONCATENATE(INDIRECT(ADDRESS(2,COLUMN()-1)),"O3",A48),DATA!D2:L872,7,FALSE)),0,VLOOKUP(CONCATENATE(INDIRECT(ADDRESS(2,COLUMN()-1)),"O3",A48),DATA!D2:L872,7,FALSE))</f>
        <v>0</v>
      </c>
      <c r="AE48" s="11">
        <f>IF(ISERROR(VLOOKUP(CONCATENATE(INDIRECT(ADDRESS(2,COLUMN()-2)),"O3",A48),DATA!D2:L872,8,FALSE)),0,VLOOKUP(CONCATENATE(INDIRECT(ADDRESS(2,COLUMN()-2)),"O3",A48),DATA!D2:L872,8,FALSE))</f>
        <v>0</v>
      </c>
      <c r="AF48" s="11">
        <f>IF(ISERROR(VLOOKUP(CONCATENATE(INDIRECT(ADDRESS(2,COLUMN())),"O3",A48),DATA!D2:L872,6,FALSE)),0,VLOOKUP(CONCATENATE(INDIRECT(ADDRESS(2,COLUMN())),"O3",A48),DATA!D2:L872,6,FALSE))</f>
        <v>2</v>
      </c>
      <c r="AG48" s="11">
        <f>IF(ISERROR(VLOOKUP(CONCATENATE(INDIRECT(ADDRESS(2,COLUMN()-1)),"O3",A48),DATA!D2:L872,7,FALSE)),0,VLOOKUP(CONCATENATE(INDIRECT(ADDRESS(2,COLUMN()-1)),"O3",A48),DATA!D2:L872,7,FALSE))</f>
        <v>0</v>
      </c>
      <c r="AH48" s="11">
        <f>IF(ISERROR(VLOOKUP(CONCATENATE(INDIRECT(ADDRESS(2,COLUMN()-2)),"O3",A48),DATA!D2:L872,8,FALSE)),0,VLOOKUP(CONCATENATE(INDIRECT(ADDRESS(2,COLUMN()-2)),"O3",A48),DATA!D2:L872,8,FALSE))</f>
        <v>0</v>
      </c>
      <c r="AI48" s="11">
        <f>IF(ISERROR(VLOOKUP(CONCATENATE(INDIRECT(ADDRESS(2,COLUMN())),"O3",A48),DATA!D2:L872,6,FALSE)),0,VLOOKUP(CONCATENATE(INDIRECT(ADDRESS(2,COLUMN())),"O3",A48),DATA!D2:L872,6,FALSE))</f>
        <v>81</v>
      </c>
      <c r="AJ48" s="11">
        <f>IF(ISERROR(VLOOKUP(CONCATENATE(INDIRECT(ADDRESS(2,COLUMN()-1)),"O3",A48),DATA!D2:L872,7,FALSE)),0,VLOOKUP(CONCATENATE(INDIRECT(ADDRESS(2,COLUMN()-1)),"O3",A48),DATA!D2:L872,7,FALSE))</f>
        <v>0</v>
      </c>
      <c r="AK48" s="11">
        <f>IF(ISERROR(VLOOKUP(CONCATENATE(INDIRECT(ADDRESS(2,COLUMN()-2)),"O3",A48),DATA!D2:L872,8,FALSE)),0,VLOOKUP(CONCATENATE(INDIRECT(ADDRESS(2,COLUMN()-2)),"O3",A48),DATA!D2:L872,8,FALSE))</f>
        <v>0</v>
      </c>
      <c r="AL48" s="11">
        <f>IF(ISERROR(VLOOKUP(CONCATENATE(INDIRECT(ADDRESS(2,COLUMN())),"O3",A48),DATA!D2:L872,6,FALSE)),0,VLOOKUP(CONCATENATE(INDIRECT(ADDRESS(2,COLUMN())),"O3",A48),DATA!D2:L872,6,FALSE))</f>
        <v>185</v>
      </c>
      <c r="AM48" s="11">
        <f>IF(ISERROR(VLOOKUP(CONCATENATE(INDIRECT(ADDRESS(2,COLUMN()-1)),"O3",A48),DATA!D2:L872,7,FALSE)),0,VLOOKUP(CONCATENATE(INDIRECT(ADDRESS(2,COLUMN()-1)),"O3",A48),DATA!D2:L872,7,FALSE))</f>
        <v>0</v>
      </c>
      <c r="AN48" s="11">
        <f>IF(ISERROR(VLOOKUP(CONCATENATE(INDIRECT(ADDRESS(2,COLUMN()-2)),"O3",A48),DATA!D2:L872,8,FALSE)),0,VLOOKUP(CONCATENATE(INDIRECT(ADDRESS(2,COLUMN()-2)),"O3",A48),DATA!D2:L872,8,FALSE))</f>
        <v>0</v>
      </c>
      <c r="AO48" s="11">
        <f>IF(ISERROR(VLOOKUP(CONCATENATE(INDIRECT(ADDRESS(2,COLUMN())),"O3",A48),DATA!D2:L872,6,FALSE)),0,VLOOKUP(CONCATENATE(INDIRECT(ADDRESS(2,COLUMN())),"O3",A48),DATA!D2:L872,6,FALSE))</f>
        <v>25</v>
      </c>
      <c r="AP48" s="11">
        <f>IF(ISERROR(VLOOKUP(CONCATENATE(INDIRECT(ADDRESS(2,COLUMN()-1)),"O3",A48),DATA!D2:L872,7,FALSE)),0,VLOOKUP(CONCATENATE(INDIRECT(ADDRESS(2,COLUMN()-1)),"O3",A48),DATA!D2:L872,7,FALSE))</f>
        <v>0</v>
      </c>
      <c r="AQ48" s="11">
        <f>IF(ISERROR(VLOOKUP(CONCATENATE(INDIRECT(ADDRESS(2,COLUMN()-2)),"O3",A48),DATA!D2:L872,8,FALSE)),0,VLOOKUP(CONCATENATE(INDIRECT(ADDRESS(2,COLUMN()-2)),"O3",A48),DATA!D2:L872,8,FALSE))</f>
        <v>0</v>
      </c>
      <c r="AR48" s="11">
        <f>IF(ISERROR(VLOOKUP(CONCATENATE(INDIRECT(ADDRESS(2,COLUMN())),"O3",A48),DATA!D2:L872,6,FALSE)),0,VLOOKUP(CONCATENATE(INDIRECT(ADDRESS(2,COLUMN())),"O3",A48),DATA!D2:L872,6,FALSE))</f>
        <v>43</v>
      </c>
      <c r="AS48" s="11">
        <f>IF(ISERROR(VLOOKUP(CONCATENATE(INDIRECT(ADDRESS(2,COLUMN()-1)),"O3",A48),DATA!D2:L872,7,FALSE)),0,VLOOKUP(CONCATENATE(INDIRECT(ADDRESS(2,COLUMN()-1)),"O3",A48),DATA!D2:L872,7,FALSE))</f>
        <v>0</v>
      </c>
      <c r="AT48" s="11">
        <f>IF(ISERROR(VLOOKUP(CONCATENATE(INDIRECT(ADDRESS(2,COLUMN()-2)),"O3",A48),DATA!D2:L872,8,FALSE)),0,VLOOKUP(CONCATENATE(INDIRECT(ADDRESS(2,COLUMN()-2)),"O3",A48),DATA!D2:L872,8,FALSE))</f>
        <v>0</v>
      </c>
      <c r="AU48" s="11">
        <f>IF(ISERROR(VLOOKUP(CONCATENATE(INDIRECT(ADDRESS(2,COLUMN())),"O3",A48),DATA!D2:L872,6,FALSE)),0,VLOOKUP(CONCATENATE(INDIRECT(ADDRESS(2,COLUMN())),"O3",A48),DATA!D2:L872,6,FALSE))</f>
        <v>19</v>
      </c>
      <c r="AV48" s="11">
        <f>IF(ISERROR(VLOOKUP(CONCATENATE(INDIRECT(ADDRESS(2,COLUMN()-1)),"O3",A48),DATA!D2:L872,7,FALSE)),0,VLOOKUP(CONCATENATE(INDIRECT(ADDRESS(2,COLUMN()-1)),"O3",A48),DATA!D2:L872,7,FALSE))</f>
        <v>0</v>
      </c>
      <c r="AW48" s="11">
        <f>IF(ISERROR(VLOOKUP(CONCATENATE(INDIRECT(ADDRESS(2,COLUMN()-2)),"O3",A48),DATA!D2:L872,8,FALSE)),0,VLOOKUP(CONCATENATE(INDIRECT(ADDRESS(2,COLUMN()-2)),"O3",A48),DATA!D2:L872,8,FALSE))</f>
        <v>0</v>
      </c>
      <c r="AX48" s="11">
        <f>IF(ISERROR(VLOOKUP(CONCATENATE(INDIRECT(ADDRESS(2,COLUMN())),"O3",A48),DATA!D2:L872,6,FALSE)),0,VLOOKUP(CONCATENATE(INDIRECT(ADDRESS(2,COLUMN())),"O3",A48),DATA!D2:L872,6,FALSE))</f>
        <v>111</v>
      </c>
      <c r="AY48" s="11">
        <f>IF(ISERROR(VLOOKUP(CONCATENATE(INDIRECT(ADDRESS(2,COLUMN()-1)),"O3",A48),DATA!D2:L872,7,FALSE)),0,VLOOKUP(CONCATENATE(INDIRECT(ADDRESS(2,COLUMN()-1)),"O3",A48),DATA!D2:L872,7,FALSE))</f>
        <v>1</v>
      </c>
      <c r="AZ48" s="11">
        <f>IF(ISERROR(VLOOKUP(CONCATENATE(INDIRECT(ADDRESS(2,COLUMN()-2)),"O3",A48),DATA!D2:L872,8,FALSE)),0,VLOOKUP(CONCATENATE(INDIRECT(ADDRESS(2,COLUMN()-2)),"O3",A48),DATA!D2:L872,8,FALSE))</f>
        <v>0</v>
      </c>
      <c r="BA48" s="11">
        <f>IF(ISERROR(VLOOKUP(CONCATENATE(INDIRECT(ADDRESS(2,COLUMN())),"O3",A48),DATA!D2:L872,6,FALSE)),0,VLOOKUP(CONCATENATE(INDIRECT(ADDRESS(2,COLUMN())),"O3",A48),DATA!D2:L872,6,FALSE))</f>
        <v>59</v>
      </c>
      <c r="BB48" s="11">
        <f>IF(ISERROR(VLOOKUP(CONCATENATE(INDIRECT(ADDRESS(2,COLUMN()-1)),"O3",A48),DATA!D2:L872,7,FALSE)),0,VLOOKUP(CONCATENATE(INDIRECT(ADDRESS(2,COLUMN()-1)),"O3",A48),DATA!D2:L872,7,FALSE))</f>
        <v>0</v>
      </c>
      <c r="BC48" s="11">
        <f>IF(ISERROR(VLOOKUP(CONCATENATE(INDIRECT(ADDRESS(2,COLUMN()-2)),"O3",A48),DATA!D2:L872,8,FALSE)),0,VLOOKUP(CONCATENATE(INDIRECT(ADDRESS(2,COLUMN()-2)),"O3",A48),DATA!D2:L872,8,FALSE))</f>
        <v>0</v>
      </c>
      <c r="BD48" s="11">
        <f>IF(ISERROR(VLOOKUP(CONCATENATE(INDIRECT(ADDRESS(2,COLUMN())),"O3",A48),DATA!D2:L872,6,FALSE)),0,VLOOKUP(CONCATENATE(INDIRECT(ADDRESS(2,COLUMN())),"O3",A48),DATA!D2:L872,6,FALSE))</f>
        <v>50</v>
      </c>
      <c r="BE48" s="11">
        <f>IF(ISERROR(VLOOKUP(CONCATENATE(INDIRECT(ADDRESS(2,COLUMN()-1)),"O3",A48),DATA!D2:L872,7,FALSE)),0,VLOOKUP(CONCATENATE(INDIRECT(ADDRESS(2,COLUMN()-1)),"O3",A48),DATA!D2:L872,7,FALSE))</f>
        <v>0</v>
      </c>
      <c r="BF48" s="11">
        <f>IF(ISERROR(VLOOKUP(CONCATENATE(INDIRECT(ADDRESS(2,COLUMN()-2)),"O3",A48),DATA!D2:L872,8,FALSE)),0,VLOOKUP(CONCATENATE(INDIRECT(ADDRESS(2,COLUMN()-2)),"O3",A48),DATA!D2:L872,8,FALSE))</f>
        <v>0</v>
      </c>
      <c r="BG48" s="11">
        <f>IF(ISERROR(VLOOKUP(CONCATENATE(INDIRECT(ADDRESS(2,COLUMN())),"O3",A48),DATA!D2:L872,6,FALSE)),0,VLOOKUP(CONCATENATE(INDIRECT(ADDRESS(2,COLUMN())),"O3",A48),DATA!D2:L872,6,FALSE))</f>
        <v>145</v>
      </c>
      <c r="BH48" s="11">
        <f>IF(ISERROR(VLOOKUP(CONCATENATE(INDIRECT(ADDRESS(2,COLUMN()-1)),"O3",A48),DATA!D2:L872,7,FALSE)),0,VLOOKUP(CONCATENATE(INDIRECT(ADDRESS(2,COLUMN()-1)),"O3",A48),DATA!D2:L872,7,FALSE))</f>
        <v>0</v>
      </c>
      <c r="BI48" s="11">
        <f>IF(ISERROR(VLOOKUP(CONCATENATE(INDIRECT(ADDRESS(2,COLUMN()-2)),"O3",A48),DATA!D2:L872,8,FALSE)),0,VLOOKUP(CONCATENATE(INDIRECT(ADDRESS(2,COLUMN()-2)),"O3",A48),DATA!D2:L872,8,FALSE))</f>
        <v>0</v>
      </c>
      <c r="BJ48" s="11">
        <f>IF(ISERROR(VLOOKUP(CONCATENATE(INDIRECT(ADDRESS(2,COLUMN())),"O3",A48),DATA!D2:L872,6,FALSE)),0,VLOOKUP(CONCATENATE(INDIRECT(ADDRESS(2,COLUMN())),"O3",A48),DATA!D2:L872,6,FALSE))</f>
        <v>6</v>
      </c>
      <c r="BK48" s="11">
        <f>IF(ISERROR(VLOOKUP(CONCATENATE(INDIRECT(ADDRESS(2,COLUMN()-1)),"O3",A48),DATA!D2:L872,7,FALSE)),0,VLOOKUP(CONCATENATE(INDIRECT(ADDRESS(2,COLUMN()-1)),"O3",A48),DATA!D2:L872,7,FALSE))</f>
        <v>0</v>
      </c>
      <c r="BL48" s="11">
        <f>IF(ISERROR(VLOOKUP(CONCATENATE(INDIRECT(ADDRESS(2,COLUMN()-2)),"O3",A48),DATA!D2:L872,8,FALSE)),0,VLOOKUP(CONCATENATE(INDIRECT(ADDRESS(2,COLUMN()-2)),"O3",A48),DATA!D2:L872,8,FALSE))</f>
        <v>0</v>
      </c>
      <c r="BM48" s="11">
        <f>IF(ISERROR(VLOOKUP(CONCATENATE(INDIRECT(ADDRESS(2,COLUMN())),"O3",A48),DATA!D2:L872,6,FALSE)),0,VLOOKUP(CONCATENATE(INDIRECT(ADDRESS(2,COLUMN())),"O3",A48),DATA!D2:L872,6,FALSE))</f>
        <v>0</v>
      </c>
      <c r="BN48" s="11">
        <f>IF(ISERROR(VLOOKUP(CONCATENATE(INDIRECT(ADDRESS(2,COLUMN()-1)),"O3",A48),DATA!D2:L872,7,FALSE)),0,VLOOKUP(CONCATENATE(INDIRECT(ADDRESS(2,COLUMN()-1)),"O3",A48),DATA!D2:L872,7,FALSE))</f>
        <v>0</v>
      </c>
      <c r="BO48" s="11">
        <f>IF(ISERROR(VLOOKUP(CONCATENATE(INDIRECT(ADDRESS(2,COLUMN()-2)),"O3",A48),DATA!D2:L872,8,FALSE)),0,VLOOKUP(CONCATENATE(INDIRECT(ADDRESS(2,COLUMN()-2)),"O3",A48),DATA!D2:L872,8,FALSE))</f>
        <v>0</v>
      </c>
      <c r="BP48" s="11">
        <f>IF(ISERROR(VLOOKUP(CONCATENATE(INDIRECT(ADDRESS(2,COLUMN())),"O3",A48),DATA!D2:L872,6,FALSE)),0,VLOOKUP(CONCATENATE(INDIRECT(ADDRESS(2,COLUMN())),"O3",A48),DATA!D2:L872,6,FALSE))</f>
        <v>0</v>
      </c>
      <c r="BQ48" s="11">
        <f>IF(ISERROR(VLOOKUP(CONCATENATE(INDIRECT(ADDRESS(2,COLUMN()-1)),"O3",A48),DATA!D2:L872,7,FALSE)),0,VLOOKUP(CONCATENATE(INDIRECT(ADDRESS(2,COLUMN()-1)),"O3",A48),DATA!D2:L872,7,FALSE))</f>
        <v>0</v>
      </c>
      <c r="BR48" s="11">
        <f>IF(ISERROR(VLOOKUP(CONCATENATE(INDIRECT(ADDRESS(2,COLUMN()-2)),"O3",A48),DATA!D2:L872,8,FALSE)),0,VLOOKUP(CONCATENATE(INDIRECT(ADDRESS(2,COLUMN()-2)),"O3",A48),DATA!D2:L872,8,FALSE))</f>
        <v>0</v>
      </c>
      <c r="BS48" s="11">
        <f>IF(ISERROR(VLOOKUP(CONCATENATE(INDIRECT(ADDRESS(2,COLUMN())),"O3",A48),DATA!D2:L872,6,FALSE)),0,VLOOKUP(CONCATENATE(INDIRECT(ADDRESS(2,COLUMN())),"O3",A48),DATA!D2:L872,6,FALSE))</f>
        <v>29</v>
      </c>
      <c r="BT48" s="11">
        <f>IF(ISERROR(VLOOKUP(CONCATENATE(INDIRECT(ADDRESS(2,COLUMN()-1)),"O3",A48),DATA!D2:L872,7,FALSE)),0,VLOOKUP(CONCATENATE(INDIRECT(ADDRESS(2,COLUMN()-1)),"O3",A48),DATA!D2:L872,7,FALSE))</f>
        <v>0</v>
      </c>
      <c r="BU48" s="11">
        <f>IF(ISERROR(VLOOKUP(CONCATENATE(INDIRECT(ADDRESS(2,COLUMN()-2)),"O3",A48),DATA!D2:L872,8,FALSE)),0,VLOOKUP(CONCATENATE(INDIRECT(ADDRESS(2,COLUMN()-2)),"O3",A48),DATA!D2:L872,8,FALSE))</f>
        <v>0</v>
      </c>
      <c r="BV48" s="11">
        <f>IF(ISERROR(VLOOKUP(CONCATENATE(INDIRECT(ADDRESS(2,COLUMN())),"O3",A48),DATA!D2:L872,6,FALSE)),0,VLOOKUP(CONCATENATE(INDIRECT(ADDRESS(2,COLUMN())),"O3",A48),DATA!D2:L872,6,FALSE))</f>
        <v>7</v>
      </c>
      <c r="BW48" s="11">
        <f>IF(ISERROR(VLOOKUP(CONCATENATE(INDIRECT(ADDRESS(2,COLUMN()-1)),"O3",A48),DATA!D2:L872,7,FALSE)),0,VLOOKUP(CONCATENATE(INDIRECT(ADDRESS(2,COLUMN()-1)),"O3",A48),DATA!D2:L872,7,FALSE))</f>
        <v>0</v>
      </c>
      <c r="BX48" s="11">
        <f>IF(ISERROR(VLOOKUP(CONCATENATE(INDIRECT(ADDRESS(2,COLUMN()-2)),"O3",A48),DATA!D2:L872,8,FALSE)),0,VLOOKUP(CONCATENATE(INDIRECT(ADDRESS(2,COLUMN()-2)),"O3",A48),DATA!D2:L872,8,FALSE))</f>
        <v>0</v>
      </c>
      <c r="BY48" s="11">
        <f>IF(ISERROR(VLOOKUP(CONCATENATE(INDIRECT(ADDRESS(2,COLUMN())),"O3",A48),DATA!D2:L872,6,FALSE)),0,VLOOKUP(CONCATENATE(INDIRECT(ADDRESS(2,COLUMN())),"O3",A48),DATA!D2:L872,6,FALSE))</f>
        <v>6</v>
      </c>
      <c r="BZ48" s="11">
        <f>IF(ISERROR(VLOOKUP(CONCATENATE(INDIRECT(ADDRESS(2,COLUMN()-1)),"O3",A48),DATA!D2:L872,7,FALSE)),0,VLOOKUP(CONCATENATE(INDIRECT(ADDRESS(2,COLUMN()-1)),"O3",A48),DATA!D2:L872,7,FALSE))</f>
        <v>0</v>
      </c>
      <c r="CA48" s="11">
        <f>IF(ISERROR(VLOOKUP(CONCATENATE(INDIRECT(ADDRESS(2,COLUMN()-2)),"O3",A48),DATA!D2:L872,8,FALSE)),0,VLOOKUP(CONCATENATE(INDIRECT(ADDRESS(2,COLUMN()-2)),"O3",A48),DATA!D2:L872,8,FALSE))</f>
        <v>0</v>
      </c>
      <c r="CB48" s="11">
        <f>IF(ISERROR(VLOOKUP(CONCATENATE(INDIRECT(ADDRESS(2,COLUMN())),"O3",A48),DATA!D2:L872,6,FALSE)),0,VLOOKUP(CONCATENATE(INDIRECT(ADDRESS(2,COLUMN())),"O3",A48),DATA!D2:L872,6,FALSE))</f>
        <v>0</v>
      </c>
      <c r="CC48" s="11">
        <f>IF(ISERROR(VLOOKUP(CONCATENATE(INDIRECT(ADDRESS(2,COLUMN()-1)),"O3",A48),DATA!D2:L872,7,FALSE)),0,VLOOKUP(CONCATENATE(INDIRECT(ADDRESS(2,COLUMN()-1)),"O3",A48),DATA!D2:L872,7,FALSE))</f>
        <v>0</v>
      </c>
      <c r="CD48" s="11">
        <f>IF(ISERROR(VLOOKUP(CONCATENATE(INDIRECT(ADDRESS(2,COLUMN()-2)),"O3",A48),DATA!D2:L872,8,FALSE)),0,VLOOKUP(CONCATENATE(INDIRECT(ADDRESS(2,COLUMN()-2)),"O3",A48),DATA!D2:L872,8,FALSE))</f>
        <v>0</v>
      </c>
      <c r="CE48" s="11">
        <f>IF(ISERROR(VLOOKUP(CONCATENATE(INDIRECT(ADDRESS(2,COLUMN())),"O3",A48),DATA!D2:L872,6,FALSE)),0,VLOOKUP(CONCATENATE(INDIRECT(ADDRESS(2,COLUMN())),"O3",A48),DATA!D2:L872,6,FALSE))</f>
        <v>0</v>
      </c>
      <c r="CF48" s="11">
        <f>IF(ISERROR(VLOOKUP(CONCATENATE(INDIRECT(ADDRESS(2,COLUMN()-1)),"O3",A48),DATA!D2:L872,7,FALSE)),0,VLOOKUP(CONCATENATE(INDIRECT(ADDRESS(2,COLUMN()-1)),"O3",A48),DATA!D2:L872,7,FALSE))</f>
        <v>0</v>
      </c>
      <c r="CG48" s="11">
        <f>IF(ISERROR(VLOOKUP(CONCATENATE(INDIRECT(ADDRESS(2,COLUMN()-2)),"O3",A48),DATA!D2:L872,8,FALSE)),0,VLOOKUP(CONCATENATE(INDIRECT(ADDRESS(2,COLUMN()-2)),"O3",A48),DATA!D2:L872,8,FALSE))</f>
        <v>0</v>
      </c>
      <c r="CH48" s="11">
        <f>IF(ISERROR(VLOOKUP(CONCATENATE(INDIRECT(ADDRESS(2,COLUMN())),"O3",A48),DATA!D2:L872,6,FALSE)),0,VLOOKUP(CONCATENATE(INDIRECT(ADDRESS(2,COLUMN())),"O3",A48),DATA!D2:L872,6,FALSE))</f>
        <v>0</v>
      </c>
      <c r="CI48" s="11">
        <f>IF(ISERROR(VLOOKUP(CONCATENATE(INDIRECT(ADDRESS(2,COLUMN()-1)),"O3",A48),DATA!D2:L872,7,FALSE)),0,VLOOKUP(CONCATENATE(INDIRECT(ADDRESS(2,COLUMN()-1)),"O3",A48),DATA!D2:L872,7,FALSE))</f>
        <v>0</v>
      </c>
      <c r="CJ48" s="11">
        <f>IF(ISERROR(VLOOKUP(CONCATENATE(INDIRECT(ADDRESS(2,COLUMN()-2)),"O3",A48),DATA!D2:L872,8,FALSE)),0,VLOOKUP(CONCATENATE(INDIRECT(ADDRESS(2,COLUMN()-2)),"O3",A48),DATA!D2:L872,8,FALSE))</f>
        <v>0</v>
      </c>
      <c r="CK48" s="11">
        <f>IF(ISERROR(VLOOKUP(CONCATENATE(INDIRECT(ADDRESS(2,COLUMN())),"O3",A48),DATA!D2:L872,6,FALSE)),0,VLOOKUP(CONCATENATE(INDIRECT(ADDRESS(2,COLUMN())),"O3",A48),DATA!D2:L872,6,FALSE))</f>
        <v>9</v>
      </c>
      <c r="CL48" s="11">
        <f>IF(ISERROR(VLOOKUP(CONCATENATE(INDIRECT(ADDRESS(2,COLUMN()-1)),"O3",A48),DATA!D2:L872,7,FALSE)),0,VLOOKUP(CONCATENATE(INDIRECT(ADDRESS(2,COLUMN()-1)),"O3",A48),DATA!D2:L872,7,FALSE))</f>
        <v>0</v>
      </c>
      <c r="CM48" s="11">
        <f>IF(ISERROR(VLOOKUP(CONCATENATE(INDIRECT(ADDRESS(2,COLUMN()-2)),"O3",A48),DATA!D2:L872,8,FALSE)),0,VLOOKUP(CONCATENATE(INDIRECT(ADDRESS(2,COLUMN()-2)),"O3",A48),DATA!D2:L872,8,FALSE))</f>
        <v>0</v>
      </c>
      <c r="CN48" s="11">
        <f>IF(ISERROR(VLOOKUP(CONCATENATE(INDIRECT(ADDRESS(2,COLUMN())),"O3",A48),DATA!D2:L872,6,FALSE)),0,VLOOKUP(CONCATENATE(INDIRECT(ADDRESS(2,COLUMN())),"O3",A48),DATA!D2:L872,6,FALSE))</f>
        <v>18</v>
      </c>
      <c r="CO48" s="11">
        <f>IF(ISERROR(VLOOKUP(CONCATENATE(INDIRECT(ADDRESS(2,COLUMN()-1)),"O3",A48),DATA!D2:L872,7,FALSE)),0,VLOOKUP(CONCATENATE(INDIRECT(ADDRESS(2,COLUMN()-1)),"O3",A48),DATA!D2:L872,7,FALSE))</f>
        <v>0</v>
      </c>
      <c r="CP48" s="11">
        <f>IF(ISERROR(VLOOKUP(CONCATENATE(INDIRECT(ADDRESS(2,COLUMN()-2)),"O3",A48),DATA!D2:L872,8,FALSE)),0,VLOOKUP(CONCATENATE(INDIRECT(ADDRESS(2,COLUMN()-2)),"O3",A48),DATA!D2:L872,8,FALSE))</f>
        <v>0</v>
      </c>
      <c r="CQ48" s="11">
        <f>IF(ISERROR(VLOOKUP(CONCATENATE(INDIRECT(ADDRESS(2,COLUMN())),"O3",A48),DATA!D2:L872,6,FALSE)),0,VLOOKUP(CONCATENATE(INDIRECT(ADDRESS(2,COLUMN())),"O3",A48),DATA!D2:L872,6,FALSE))</f>
        <v>1</v>
      </c>
      <c r="CR48" s="11">
        <f>IF(ISERROR(VLOOKUP(CONCATENATE(INDIRECT(ADDRESS(2,COLUMN()-1)),"O3",A48),DATA!D2:L872,7,FALSE)),0,VLOOKUP(CONCATENATE(INDIRECT(ADDRESS(2,COLUMN()-1)),"O3",A48),DATA!D2:L872,7,FALSE))</f>
        <v>0</v>
      </c>
      <c r="CS48" s="11">
        <f>IF(ISERROR(VLOOKUP(CONCATENATE(INDIRECT(ADDRESS(2,COLUMN()-2)),"O3",A48),DATA!D2:L872,8,FALSE)),0,VLOOKUP(CONCATENATE(INDIRECT(ADDRESS(2,COLUMN()-2)),"O3",A48),DATA!D2:L872,8,FALSE))</f>
        <v>0</v>
      </c>
      <c r="CT48" s="11">
        <f>IF(ISERROR(VLOOKUP(CONCATENATE(INDIRECT(ADDRESS(2,COLUMN())),"O3",A48),DATA!D2:L872,6,FALSE)),0,VLOOKUP(CONCATENATE(INDIRECT(ADDRESS(2,COLUMN())),"O3",A48),DATA!D2:L872,6,FALSE))</f>
        <v>4</v>
      </c>
      <c r="CU48" s="11">
        <f>IF(ISERROR(VLOOKUP(CONCATENATE(INDIRECT(ADDRESS(2,COLUMN()-1)),"O3",A48),DATA!D2:L872,7,FALSE)),0,VLOOKUP(CONCATENATE(INDIRECT(ADDRESS(2,COLUMN()-1)),"O3",A48),DATA!D2:L872,7,FALSE))</f>
        <v>0</v>
      </c>
      <c r="CV48" s="11">
        <f>IF(ISERROR(VLOOKUP(CONCATENATE(INDIRECT(ADDRESS(2,COLUMN()-2)),"O3",A48),DATA!D2:L872,8,FALSE)),0,VLOOKUP(CONCATENATE(INDIRECT(ADDRESS(2,COLUMN()-2)),"O3",A48),DATA!D2:L872,8,FALSE))</f>
        <v>0</v>
      </c>
      <c r="CW48" s="11">
        <f>IF(ISERROR(VLOOKUP(CONCATENATE(INDIRECT(ADDRESS(2,COLUMN())),"O3",A48),DATA!D2:L872,6,FALSE)),0,VLOOKUP(CONCATENATE(INDIRECT(ADDRESS(2,COLUMN())),"O3",A48),DATA!D2:L872,6,FALSE))</f>
        <v>0</v>
      </c>
      <c r="CX48" s="11">
        <f>IF(ISERROR(VLOOKUP(CONCATENATE(INDIRECT(ADDRESS(2,COLUMN()-1)),"O3",A48),DATA!D2:L872,7,FALSE)),0,VLOOKUP(CONCATENATE(INDIRECT(ADDRESS(2,COLUMN()-1)),"O3",A48),DATA!D2:L872,7,FALSE))</f>
        <v>0</v>
      </c>
      <c r="CY48" s="11">
        <f>IF(ISERROR(VLOOKUP(CONCATENATE(INDIRECT(ADDRESS(2,COLUMN()-2)),"O3",A48),DATA!D2:L872,8,FALSE)),0,VLOOKUP(CONCATENATE(INDIRECT(ADDRESS(2,COLUMN()-2)),"O3",A48),DATA!D2:L872,8,FALSE))</f>
        <v>0</v>
      </c>
      <c r="CZ48" s="11">
        <f>IF(ISERROR(VLOOKUP(CONCATENATE(INDIRECT(ADDRESS(2,COLUMN())),"O3",A48),DATA!D2:L872,6,FALSE)),0,VLOOKUP(CONCATENATE(INDIRECT(ADDRESS(2,COLUMN())),"O3",A48),DATA!D2:L872,6,FALSE))</f>
        <v>0</v>
      </c>
      <c r="DA48" s="11">
        <f>IF(ISERROR(VLOOKUP(CONCATENATE(INDIRECT(ADDRESS(2,COLUMN()-1)),"O3",A48),DATA!D2:L872,7,FALSE)),0,VLOOKUP(CONCATENATE(INDIRECT(ADDRESS(2,COLUMN()-1)),"O3",A48),DATA!D2:L872,7,FALSE))</f>
        <v>0</v>
      </c>
      <c r="DB48" s="11">
        <f>IF(ISERROR(VLOOKUP(CONCATENATE(INDIRECT(ADDRESS(2,COLUMN()-2)),"O3",A48),DATA!D2:L872,8,FALSE)),0,VLOOKUP(CONCATENATE(INDIRECT(ADDRESS(2,COLUMN()-2)),"O3",A48),DATA!D2:L872,8,FALSE))</f>
        <v>0</v>
      </c>
      <c r="DC48" s="11">
        <f>IF(ISERROR(VLOOKUP(CONCATENATE(INDIRECT(ADDRESS(2,COLUMN())),"O3",A48),DATA!D2:L872,6,FALSE)),0,VLOOKUP(CONCATENATE(INDIRECT(ADDRESS(2,COLUMN())),"O3",A48),DATA!D2:L872,6,FALSE))</f>
        <v>0</v>
      </c>
      <c r="DD48" s="11">
        <f>IF(ISERROR(VLOOKUP(CONCATENATE(INDIRECT(ADDRESS(2,COLUMN()-1)),"O3",A48),DATA!D2:L872,7,FALSE)),0,VLOOKUP(CONCATENATE(INDIRECT(ADDRESS(2,COLUMN()-1)),"O3",A48),DATA!D2:L872,7,FALSE))</f>
        <v>0</v>
      </c>
      <c r="DE48" s="11">
        <f>IF(ISERROR(VLOOKUP(CONCATENATE(INDIRECT(ADDRESS(2,COLUMN()-2)),"O3",A48),DATA!D2:L872,8,FALSE)),0,VLOOKUP(CONCATENATE(INDIRECT(ADDRESS(2,COLUMN()-2)),"O3",A48),DATA!D2:L872,8,FALSE))</f>
        <v>0</v>
      </c>
      <c r="DF48" s="11">
        <f>IF(ISERROR(VLOOKUP(CONCATENATE(INDIRECT(ADDRESS(2,COLUMN())),"O3",A48),DATA!D2:L872,6,FALSE)),0,VLOOKUP(CONCATENATE(INDIRECT(ADDRESS(2,COLUMN())),"O3",A48),DATA!D2:L872,6,FALSE))</f>
        <v>1</v>
      </c>
      <c r="DG48" s="11">
        <f>IF(ISERROR(VLOOKUP(CONCATENATE(INDIRECT(ADDRESS(2,COLUMN()-1)),"O3",A48),DATA!D2:L872,7,FALSE)),0,VLOOKUP(CONCATENATE(INDIRECT(ADDRESS(2,COLUMN()-1)),"O3",A48),DATA!D2:L872,7,FALSE))</f>
        <v>0</v>
      </c>
      <c r="DH48" s="11">
        <f>IF(ISERROR(VLOOKUP(CONCATENATE(INDIRECT(ADDRESS(2,COLUMN()-2)),"O3",A48),DATA!D2:L872,8,FALSE)),0,VLOOKUP(CONCATENATE(INDIRECT(ADDRESS(2,COLUMN()-2)),"O3",A48),DATA!D2:L872,8,FALSE))</f>
        <v>0</v>
      </c>
      <c r="DI48" s="11">
        <f>IF(ISERROR(VLOOKUP(CONCATENATE(INDIRECT(ADDRESS(2,COLUMN())),"O3",A48),DATA!D2:L872,6,FALSE)),0,VLOOKUP(CONCATENATE(INDIRECT(ADDRESS(2,COLUMN())),"O3",A48),DATA!D2:L872,6,FALSE))</f>
        <v>0</v>
      </c>
      <c r="DJ48" s="11">
        <f>IF(ISERROR(VLOOKUP(CONCATENATE(INDIRECT(ADDRESS(2,COLUMN()-1)),"O3",A48),DATA!D2:L872,7,FALSE)),0,VLOOKUP(CONCATENATE(INDIRECT(ADDRESS(2,COLUMN()-1)),"O3",A48),DATA!D2:L872,7,FALSE))</f>
        <v>0</v>
      </c>
      <c r="DK48" s="11">
        <f>IF(ISERROR(VLOOKUP(CONCATENATE(INDIRECT(ADDRESS(2,COLUMN()-2)),"O3",A48),DATA!D2:L872,8,FALSE)),0,VLOOKUP(CONCATENATE(INDIRECT(ADDRESS(2,COLUMN()-2)),"O3",A48),DATA!D2:L872,8,FALSE))</f>
        <v>0</v>
      </c>
      <c r="DL48" s="11">
        <f>IF(ISERROR(VLOOKUP(CONCATENATE(INDIRECT(ADDRESS(2,COLUMN())),"O3",A48),DATA!D2:L872,6,FALSE)),0,VLOOKUP(CONCATENATE(INDIRECT(ADDRESS(2,COLUMN())),"O3",A48),DATA!D2:L872,6,FALSE))</f>
        <v>0</v>
      </c>
      <c r="DM48" s="11">
        <f>IF(ISERROR(VLOOKUP(CONCATENATE(INDIRECT(ADDRESS(2,COLUMN()-1)),"O3",A48),DATA!D2:L872,7,FALSE)),0,VLOOKUP(CONCATENATE(INDIRECT(ADDRESS(2,COLUMN()-1)),"O3",A48),DATA!D2:L872,7,FALSE))</f>
        <v>0</v>
      </c>
      <c r="DN48" s="11">
        <f>IF(ISERROR(VLOOKUP(CONCATENATE(INDIRECT(ADDRESS(2,COLUMN()-2)),"O3",A48),DATA!D2:L872,8,FALSE)),0,VLOOKUP(CONCATENATE(INDIRECT(ADDRESS(2,COLUMN()-2)),"O3",A48),DATA!D2:L872,8,FALSE))</f>
        <v>0</v>
      </c>
      <c r="DO48" s="11">
        <f>IF(ISERROR(VLOOKUP(CONCATENATE(INDIRECT(ADDRESS(2,COLUMN())),"O3",A48),DATA!D2:L872,6,FALSE)),0,VLOOKUP(CONCATENATE(INDIRECT(ADDRESS(2,COLUMN())),"O3",A48),DATA!D2:L872,6,FALSE))</f>
        <v>0</v>
      </c>
      <c r="DP48" s="11">
        <f>IF(ISERROR(VLOOKUP(CONCATENATE(INDIRECT(ADDRESS(2,COLUMN()-1)),"O3",A48),DATA!D2:L872,7,FALSE)),0,VLOOKUP(CONCATENATE(INDIRECT(ADDRESS(2,COLUMN()-1)),"O3",A48),DATA!D2:L872,7,FALSE))</f>
        <v>0</v>
      </c>
      <c r="DQ48" s="11">
        <f>IF(ISERROR(VLOOKUP(CONCATENATE(INDIRECT(ADDRESS(2,COLUMN()-2)),"O3",A48),DATA!D2:L872,8,FALSE)),0,VLOOKUP(CONCATENATE(INDIRECT(ADDRESS(2,COLUMN()-2)),"O3",A48),DATA!D2:L872,8,FALSE))</f>
        <v>0</v>
      </c>
      <c r="DR48" s="11">
        <f>IF(ISERROR(VLOOKUP(CONCATENATE(INDIRECT(ADDRESS(2,COLUMN())),"O3",A48),DATA!D2:L872,6,FALSE)),0,VLOOKUP(CONCATENATE(INDIRECT(ADDRESS(2,COLUMN())),"O3",A48),DATA!D2:L872,6,FALSE))</f>
        <v>0</v>
      </c>
      <c r="DS48" s="11">
        <f>IF(ISERROR(VLOOKUP(CONCATENATE(INDIRECT(ADDRESS(2,COLUMN()-1)),"O3",A48),DATA!D2:L872,7,FALSE)),0,VLOOKUP(CONCATENATE(INDIRECT(ADDRESS(2,COLUMN()-1)),"O3",A48),DATA!D2:L872,7,FALSE))</f>
        <v>0</v>
      </c>
      <c r="DT48" s="11">
        <f>IF(ISERROR(VLOOKUP(CONCATENATE(INDIRECT(ADDRESS(2,COLUMN()-2)),"O3",A48),DATA!D2:L872,8,FALSE)),0,VLOOKUP(CONCATENATE(INDIRECT(ADDRESS(2,COLUMN()-2)),"O3",A48),DATA!D2:L872,8,FALSE))</f>
        <v>0</v>
      </c>
      <c r="DU48" s="11">
        <f>IF(ISERROR(VLOOKUP(CONCATENATE(INDIRECT(ADDRESS(2,COLUMN())),"O3",A48),DATA!D2:L872,6,FALSE)),0,VLOOKUP(CONCATENATE(INDIRECT(ADDRESS(2,COLUMN())),"O3",A48),DATA!D2:L872,6,FALSE))</f>
        <v>1</v>
      </c>
      <c r="DV48" s="11">
        <f>IF(ISERROR(VLOOKUP(CONCATENATE(INDIRECT(ADDRESS(2,COLUMN()-1)),"O3",A48),DATA!D2:L872,7,FALSE)),0,VLOOKUP(CONCATENATE(INDIRECT(ADDRESS(2,COLUMN()-1)),"O3",A48),DATA!D2:L872,7,FALSE))</f>
        <v>0</v>
      </c>
      <c r="DW48" s="11">
        <f>IF(ISERROR(VLOOKUP(CONCATENATE(INDIRECT(ADDRESS(2,COLUMN()-2)),"O3",A48),DATA!D2:L872,8,FALSE)),0,VLOOKUP(CONCATENATE(INDIRECT(ADDRESS(2,COLUMN()-2)),"O3",A48),DATA!D2:L872,8,FALSE))</f>
        <v>0</v>
      </c>
      <c r="DX48" s="62">
        <f>SUM(B48:INDIRECT(ADDRESS(48,127)))</f>
        <v>1929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  <c r="IW48" s="24"/>
      <c r="IX48" s="24"/>
      <c r="IY48" s="24"/>
      <c r="IZ48" s="24"/>
      <c r="JA48" s="24"/>
      <c r="JB48" s="24"/>
      <c r="JC48" s="24"/>
      <c r="JD48" s="24"/>
      <c r="JE48" s="24"/>
      <c r="JF48" s="24"/>
      <c r="JG48" s="24"/>
      <c r="JH48" s="24"/>
      <c r="JI48" s="24"/>
      <c r="JJ48" s="24"/>
      <c r="JK48" s="24"/>
      <c r="JL48" s="24"/>
      <c r="JM48" s="24"/>
      <c r="JN48" s="24"/>
      <c r="JO48" s="24"/>
      <c r="JP48" s="24"/>
      <c r="JQ48" s="24"/>
      <c r="JR48" s="24"/>
      <c r="JS48" s="24"/>
      <c r="JT48" s="24"/>
      <c r="JU48" s="24"/>
      <c r="JV48" s="24"/>
      <c r="JW48" s="24"/>
      <c r="JX48" s="24"/>
      <c r="JY48" s="24"/>
      <c r="JZ48" s="24"/>
      <c r="KA48" s="24"/>
      <c r="KB48" s="24"/>
      <c r="KC48" s="24"/>
      <c r="KD48" s="24"/>
      <c r="KE48" s="24"/>
      <c r="KF48" s="24"/>
      <c r="KG48" s="24"/>
      <c r="KH48" s="24"/>
      <c r="KI48" s="24"/>
      <c r="KJ48" s="24"/>
      <c r="KK48" s="24"/>
      <c r="KL48" s="24"/>
      <c r="KM48" s="24"/>
      <c r="KN48" s="24"/>
      <c r="KO48" s="24"/>
      <c r="KP48" s="24"/>
      <c r="KQ48" s="24"/>
      <c r="KR48" s="24"/>
      <c r="KS48" s="24"/>
      <c r="KT48" s="24"/>
      <c r="KU48" s="24"/>
      <c r="KV48" s="24"/>
      <c r="KW48" s="24"/>
      <c r="KX48" s="24"/>
      <c r="KY48" s="24"/>
      <c r="KZ48" s="24"/>
    </row>
    <row r="49" ht="15.75">
      <c r="A49" s="20" t="s">
        <v>89</v>
      </c>
      <c r="B49" s="11">
        <f>IF(ISERROR(VLOOKUP(CONCATENATE(INDIRECT(ADDRESS(2,COLUMN())),"O3",A49),DATA!D2:L872,6,FALSE)),0,VLOOKUP(CONCATENATE(INDIRECT(ADDRESS(2,COLUMN())),"O3",A49),DATA!D2:L872,6,FALSE))</f>
        <v>139</v>
      </c>
      <c r="C49" s="11">
        <f>IF(ISERROR(VLOOKUP(CONCATENATE(INDIRECT(ADDRESS(2,COLUMN()-1)),"O3",A49),DATA!D2:L872,7,FALSE)),0,VLOOKUP(CONCATENATE(INDIRECT(ADDRESS(2,COLUMN()-1)),"O3",A49),DATA!D2:L872,7,FALSE))</f>
        <v>0</v>
      </c>
      <c r="D49" s="11">
        <f>IF(ISERROR(VLOOKUP(CONCATENATE(INDIRECT(ADDRESS(2,COLUMN()-2)),"O3",A49),DATA!D2:L872,8,FALSE)),0,VLOOKUP(CONCATENATE(INDIRECT(ADDRESS(2,COLUMN()-2)),"O3",A49),DATA!D2:L872,8,FALSE))</f>
        <v>0</v>
      </c>
      <c r="E49" s="11">
        <f>IF(ISERROR(VLOOKUP(CONCATENATE(INDIRECT(ADDRESS(2,COLUMN())),"O3",A49),DATA!D2:L872,6,FALSE)),0,VLOOKUP(CONCATENATE(INDIRECT(ADDRESS(2,COLUMN())),"O3",A49),DATA!D2:L872,6,FALSE))</f>
        <v>49</v>
      </c>
      <c r="F49" s="11">
        <f>IF(ISERROR(VLOOKUP(CONCATENATE(INDIRECT(ADDRESS(2,COLUMN()-1)),"O3",A49),DATA!D2:L872,7,FALSE)),0,VLOOKUP(CONCATENATE(INDIRECT(ADDRESS(2,COLUMN()-1)),"O3",A49),DATA!D2:L872,7,FALSE))</f>
        <v>0</v>
      </c>
      <c r="G49" s="11">
        <f>IF(ISERROR(VLOOKUP(CONCATENATE(INDIRECT(ADDRESS(2,COLUMN()-2)),"O3",A49),DATA!D2:L872,8,FALSE)),0,VLOOKUP(CONCATENATE(INDIRECT(ADDRESS(2,COLUMN()-2)),"O3",A49),DATA!D2:L872,8,FALSE))</f>
        <v>0</v>
      </c>
      <c r="H49" s="11">
        <f>IF(ISERROR(VLOOKUP(CONCATENATE(INDIRECT(ADDRESS(2,COLUMN())),"O3",A49),DATA!D2:L872,6,FALSE)),0,VLOOKUP(CONCATENATE(INDIRECT(ADDRESS(2,COLUMN())),"O3",A49),DATA!D2:L872,6,FALSE))</f>
        <v>3</v>
      </c>
      <c r="I49" s="11">
        <f>IF(ISERROR(VLOOKUP(CONCATENATE(INDIRECT(ADDRESS(2,COLUMN()-1)),"O3",A49),DATA!D2:L872,7,FALSE)),0,VLOOKUP(CONCATENATE(INDIRECT(ADDRESS(2,COLUMN()-1)),"O3",A49),DATA!D2:L872,7,FALSE))</f>
        <v>0</v>
      </c>
      <c r="J49" s="11">
        <f>IF(ISERROR(VLOOKUP(CONCATENATE(INDIRECT(ADDRESS(2,COLUMN()-2)),"O3",A49),DATA!D2:L872,8,FALSE)),0,VLOOKUP(CONCATENATE(INDIRECT(ADDRESS(2,COLUMN()-2)),"O3",A49),DATA!D2:L872,8,FALSE))</f>
        <v>0</v>
      </c>
      <c r="K49" s="11">
        <f>IF(ISERROR(VLOOKUP(CONCATENATE(INDIRECT(ADDRESS(2,COLUMN())),"O3",A49),DATA!D2:L872,6,FALSE)),0,VLOOKUP(CONCATENATE(INDIRECT(ADDRESS(2,COLUMN())),"O3",A49),DATA!D2:L872,6,FALSE))</f>
        <v>3</v>
      </c>
      <c r="L49" s="11">
        <f>IF(ISERROR(VLOOKUP(CONCATENATE(INDIRECT(ADDRESS(2,COLUMN()-1)),"O3",A49),DATA!D2:L872,7,FALSE)),0,VLOOKUP(CONCATENATE(INDIRECT(ADDRESS(2,COLUMN()-1)),"O3",A49),DATA!D2:L872,7,FALSE))</f>
        <v>0</v>
      </c>
      <c r="M49" s="11">
        <f>IF(ISERROR(VLOOKUP(CONCATENATE(INDIRECT(ADDRESS(2,COLUMN()-2)),"O3",A49),DATA!D2:L872,8,FALSE)),0,VLOOKUP(CONCATENATE(INDIRECT(ADDRESS(2,COLUMN()-2)),"O3",A49),DATA!D2:L872,8,FALSE))</f>
        <v>0</v>
      </c>
      <c r="N49" s="11">
        <f>IF(ISERROR(VLOOKUP(CONCATENATE(INDIRECT(ADDRESS(2,COLUMN())),"O3",A49),DATA!D2:L872,6,FALSE)),0,VLOOKUP(CONCATENATE(INDIRECT(ADDRESS(2,COLUMN())),"O3",A49),DATA!D2:L872,6,FALSE))</f>
        <v>0</v>
      </c>
      <c r="O49" s="11">
        <f>IF(ISERROR(VLOOKUP(CONCATENATE(INDIRECT(ADDRESS(2,COLUMN()-1)),"O3",A49),DATA!D2:L872,7,FALSE)),0,VLOOKUP(CONCATENATE(INDIRECT(ADDRESS(2,COLUMN()-1)),"O3",A49),DATA!D2:L872,7,FALSE))</f>
        <v>0</v>
      </c>
      <c r="P49" s="11">
        <f>IF(ISERROR(VLOOKUP(CONCATENATE(INDIRECT(ADDRESS(2,COLUMN()-2)),"O3",A49),DATA!D2:L872,8,FALSE)),0,VLOOKUP(CONCATENATE(INDIRECT(ADDRESS(2,COLUMN()-2)),"O3",A49),DATA!D2:L872,8,FALSE))</f>
        <v>0</v>
      </c>
      <c r="Q49" s="11">
        <f>IF(ISERROR(VLOOKUP(CONCATENATE(INDIRECT(ADDRESS(2,COLUMN())),"O3",A49),DATA!D2:L872,6,FALSE)),0,VLOOKUP(CONCATENATE(INDIRECT(ADDRESS(2,COLUMN())),"O3",A49),DATA!D2:L872,6,FALSE))</f>
        <v>1</v>
      </c>
      <c r="R49" s="11">
        <f>IF(ISERROR(VLOOKUP(CONCATENATE(INDIRECT(ADDRESS(2,COLUMN()-1)),"O3",A49),DATA!D2:L872,7,FALSE)),0,VLOOKUP(CONCATENATE(INDIRECT(ADDRESS(2,COLUMN()-1)),"O3",A49),DATA!D2:L872,7,FALSE))</f>
        <v>0</v>
      </c>
      <c r="S49" s="11">
        <f>IF(ISERROR(VLOOKUP(CONCATENATE(INDIRECT(ADDRESS(2,COLUMN()-2)),"O3",A49),DATA!D2:L872,8,FALSE)),0,VLOOKUP(CONCATENATE(INDIRECT(ADDRESS(2,COLUMN()-2)),"O3",A49),DATA!D2:L872,8,FALSE))</f>
        <v>0</v>
      </c>
      <c r="T49" s="11">
        <f>IF(ISERROR(VLOOKUP(CONCATENATE(INDIRECT(ADDRESS(2,COLUMN())),"O3",A49),DATA!D2:L872,6,FALSE)),0,VLOOKUP(CONCATENATE(INDIRECT(ADDRESS(2,COLUMN())),"O3",A49),DATA!D2:L872,6,FALSE))</f>
        <v>1</v>
      </c>
      <c r="U49" s="11">
        <f>IF(ISERROR(VLOOKUP(CONCATENATE(INDIRECT(ADDRESS(2,COLUMN()-1)),"O3",A49),DATA!D2:L872,7,FALSE)),0,VLOOKUP(CONCATENATE(INDIRECT(ADDRESS(2,COLUMN()-1)),"O3",A49),DATA!D2:L872,7,FALSE))</f>
        <v>0</v>
      </c>
      <c r="V49" s="11">
        <f>IF(ISERROR(VLOOKUP(CONCATENATE(INDIRECT(ADDRESS(2,COLUMN()-2)),"O3",A49),DATA!D2:L872,8,FALSE)),0,VLOOKUP(CONCATENATE(INDIRECT(ADDRESS(2,COLUMN()-2)),"O3",A49),DATA!D2:L872,8,FALSE))</f>
        <v>0</v>
      </c>
      <c r="W49" s="11">
        <f>IF(ISERROR(VLOOKUP(CONCATENATE(INDIRECT(ADDRESS(2,COLUMN())),"O3",A49),DATA!D2:L872,6,FALSE)),0,VLOOKUP(CONCATENATE(INDIRECT(ADDRESS(2,COLUMN())),"O3",A49),DATA!D2:L872,6,FALSE))</f>
        <v>6</v>
      </c>
      <c r="X49" s="11">
        <f>IF(ISERROR(VLOOKUP(CONCATENATE(INDIRECT(ADDRESS(2,COLUMN()-1)),"O3",A49),DATA!D2:L872,7,FALSE)),0,VLOOKUP(CONCATENATE(INDIRECT(ADDRESS(2,COLUMN()-1)),"O3",A49),DATA!D2:L872,7,FALSE))</f>
        <v>0</v>
      </c>
      <c r="Y49" s="11">
        <f>IF(ISERROR(VLOOKUP(CONCATENATE(INDIRECT(ADDRESS(2,COLUMN()-2)),"O3",A49),DATA!D2:L872,8,FALSE)),0,VLOOKUP(CONCATENATE(INDIRECT(ADDRESS(2,COLUMN()-2)),"O3",A49),DATA!D2:L872,8,FALSE))</f>
        <v>0</v>
      </c>
      <c r="Z49" s="11">
        <f>IF(ISERROR(VLOOKUP(CONCATENATE(INDIRECT(ADDRESS(2,COLUMN())),"O3",A49),DATA!D2:L872,6,FALSE)),0,VLOOKUP(CONCATENATE(INDIRECT(ADDRESS(2,COLUMN())),"O3",A49),DATA!D2:L872,6,FALSE))</f>
        <v>0</v>
      </c>
      <c r="AA49" s="11">
        <f>IF(ISERROR(VLOOKUP(CONCATENATE(INDIRECT(ADDRESS(2,COLUMN()-1)),"O3",A49),DATA!D2:L872,7,FALSE)),0,VLOOKUP(CONCATENATE(INDIRECT(ADDRESS(2,COLUMN()-1)),"O3",A49),DATA!D2:L872,7,FALSE))</f>
        <v>0</v>
      </c>
      <c r="AB49" s="11">
        <f>IF(ISERROR(VLOOKUP(CONCATENATE(INDIRECT(ADDRESS(2,COLUMN()-2)),"O3",A49),DATA!D2:L872,8,FALSE)),0,VLOOKUP(CONCATENATE(INDIRECT(ADDRESS(2,COLUMN()-2)),"O3",A49),DATA!D2:L872,8,FALSE))</f>
        <v>0</v>
      </c>
      <c r="AC49" s="11">
        <f>IF(ISERROR(VLOOKUP(CONCATENATE(INDIRECT(ADDRESS(2,COLUMN())),"O3",A49),DATA!D2:L872,6,FALSE)),0,VLOOKUP(CONCATENATE(INDIRECT(ADDRESS(2,COLUMN())),"O3",A49),DATA!D2:L872,6,FALSE))</f>
        <v>1</v>
      </c>
      <c r="AD49" s="11">
        <f>IF(ISERROR(VLOOKUP(CONCATENATE(INDIRECT(ADDRESS(2,COLUMN()-1)),"O3",A49),DATA!D2:L872,7,FALSE)),0,VLOOKUP(CONCATENATE(INDIRECT(ADDRESS(2,COLUMN()-1)),"O3",A49),DATA!D2:L872,7,FALSE))</f>
        <v>0</v>
      </c>
      <c r="AE49" s="11">
        <f>IF(ISERROR(VLOOKUP(CONCATENATE(INDIRECT(ADDRESS(2,COLUMN()-2)),"O3",A49),DATA!D2:L872,8,FALSE)),0,VLOOKUP(CONCATENATE(INDIRECT(ADDRESS(2,COLUMN()-2)),"O3",A49),DATA!D2:L872,8,FALSE))</f>
        <v>0</v>
      </c>
      <c r="AF49" s="11">
        <f>IF(ISERROR(VLOOKUP(CONCATENATE(INDIRECT(ADDRESS(2,COLUMN())),"O3",A49),DATA!D2:L872,6,FALSE)),0,VLOOKUP(CONCATENATE(INDIRECT(ADDRESS(2,COLUMN())),"O3",A49),DATA!D2:L872,6,FALSE))</f>
        <v>0</v>
      </c>
      <c r="AG49" s="11">
        <f>IF(ISERROR(VLOOKUP(CONCATENATE(INDIRECT(ADDRESS(2,COLUMN()-1)),"O3",A49),DATA!D2:L872,7,FALSE)),0,VLOOKUP(CONCATENATE(INDIRECT(ADDRESS(2,COLUMN()-1)),"O3",A49),DATA!D2:L872,7,FALSE))</f>
        <v>0</v>
      </c>
      <c r="AH49" s="11">
        <f>IF(ISERROR(VLOOKUP(CONCATENATE(INDIRECT(ADDRESS(2,COLUMN()-2)),"O3",A49),DATA!D2:L872,8,FALSE)),0,VLOOKUP(CONCATENATE(INDIRECT(ADDRESS(2,COLUMN()-2)),"O3",A49),DATA!D2:L872,8,FALSE))</f>
        <v>0</v>
      </c>
      <c r="AI49" s="11">
        <f>IF(ISERROR(VLOOKUP(CONCATENATE(INDIRECT(ADDRESS(2,COLUMN())),"O3",A49),DATA!D2:L872,6,FALSE)),0,VLOOKUP(CONCATENATE(INDIRECT(ADDRESS(2,COLUMN())),"O3",A49),DATA!D2:L872,6,FALSE))</f>
        <v>0</v>
      </c>
      <c r="AJ49" s="11">
        <f>IF(ISERROR(VLOOKUP(CONCATENATE(INDIRECT(ADDRESS(2,COLUMN()-1)),"O3",A49),DATA!D2:L872,7,FALSE)),0,VLOOKUP(CONCATENATE(INDIRECT(ADDRESS(2,COLUMN()-1)),"O3",A49),DATA!D2:L872,7,FALSE))</f>
        <v>0</v>
      </c>
      <c r="AK49" s="11">
        <f>IF(ISERROR(VLOOKUP(CONCATENATE(INDIRECT(ADDRESS(2,COLUMN()-2)),"O3",A49),DATA!D2:L872,8,FALSE)),0,VLOOKUP(CONCATENATE(INDIRECT(ADDRESS(2,COLUMN()-2)),"O3",A49),DATA!D2:L872,8,FALSE))</f>
        <v>0</v>
      </c>
      <c r="AL49" s="11">
        <f>IF(ISERROR(VLOOKUP(CONCATENATE(INDIRECT(ADDRESS(2,COLUMN())),"O3",A49),DATA!D2:L872,6,FALSE)),0,VLOOKUP(CONCATENATE(INDIRECT(ADDRESS(2,COLUMN())),"O3",A49),DATA!D2:L872,6,FALSE))</f>
        <v>1</v>
      </c>
      <c r="AM49" s="11">
        <f>IF(ISERROR(VLOOKUP(CONCATENATE(INDIRECT(ADDRESS(2,COLUMN()-1)),"O3",A49),DATA!D2:L872,7,FALSE)),0,VLOOKUP(CONCATENATE(INDIRECT(ADDRESS(2,COLUMN()-1)),"O3",A49),DATA!D2:L872,7,FALSE))</f>
        <v>0</v>
      </c>
      <c r="AN49" s="11">
        <f>IF(ISERROR(VLOOKUP(CONCATENATE(INDIRECT(ADDRESS(2,COLUMN()-2)),"O3",A49),DATA!D2:L872,8,FALSE)),0,VLOOKUP(CONCATENATE(INDIRECT(ADDRESS(2,COLUMN()-2)),"O3",A49),DATA!D2:L872,8,FALSE))</f>
        <v>0</v>
      </c>
      <c r="AO49" s="11">
        <f>IF(ISERROR(VLOOKUP(CONCATENATE(INDIRECT(ADDRESS(2,COLUMN())),"O3",A49),DATA!D2:L872,6,FALSE)),0,VLOOKUP(CONCATENATE(INDIRECT(ADDRESS(2,COLUMN())),"O3",A49),DATA!D2:L872,6,FALSE))</f>
        <v>1</v>
      </c>
      <c r="AP49" s="11">
        <f>IF(ISERROR(VLOOKUP(CONCATENATE(INDIRECT(ADDRESS(2,COLUMN()-1)),"O3",A49),DATA!D2:L872,7,FALSE)),0,VLOOKUP(CONCATENATE(INDIRECT(ADDRESS(2,COLUMN()-1)),"O3",A49),DATA!D2:L872,7,FALSE))</f>
        <v>0</v>
      </c>
      <c r="AQ49" s="11">
        <f>IF(ISERROR(VLOOKUP(CONCATENATE(INDIRECT(ADDRESS(2,COLUMN()-2)),"O3",A49),DATA!D2:L872,8,FALSE)),0,VLOOKUP(CONCATENATE(INDIRECT(ADDRESS(2,COLUMN()-2)),"O3",A49),DATA!D2:L872,8,FALSE))</f>
        <v>0</v>
      </c>
      <c r="AR49" s="11">
        <f>IF(ISERROR(VLOOKUP(CONCATENATE(INDIRECT(ADDRESS(2,COLUMN())),"O3",A49),DATA!D2:L872,6,FALSE)),0,VLOOKUP(CONCATENATE(INDIRECT(ADDRESS(2,COLUMN())),"O3",A49),DATA!D2:L872,6,FALSE))</f>
        <v>0</v>
      </c>
      <c r="AS49" s="11">
        <f>IF(ISERROR(VLOOKUP(CONCATENATE(INDIRECT(ADDRESS(2,COLUMN()-1)),"O3",A49),DATA!D2:L872,7,FALSE)),0,VLOOKUP(CONCATENATE(INDIRECT(ADDRESS(2,COLUMN()-1)),"O3",A49),DATA!D2:L872,7,FALSE))</f>
        <v>0</v>
      </c>
      <c r="AT49" s="11">
        <f>IF(ISERROR(VLOOKUP(CONCATENATE(INDIRECT(ADDRESS(2,COLUMN()-2)),"O3",A49),DATA!D2:L872,8,FALSE)),0,VLOOKUP(CONCATENATE(INDIRECT(ADDRESS(2,COLUMN()-2)),"O3",A49),DATA!D2:L872,8,FALSE))</f>
        <v>0</v>
      </c>
      <c r="AU49" s="11">
        <f>IF(ISERROR(VLOOKUP(CONCATENATE(INDIRECT(ADDRESS(2,COLUMN())),"O3",A49),DATA!D2:L872,6,FALSE)),0,VLOOKUP(CONCATENATE(INDIRECT(ADDRESS(2,COLUMN())),"O3",A49),DATA!D2:L872,6,FALSE))</f>
        <v>0</v>
      </c>
      <c r="AV49" s="11">
        <f>IF(ISERROR(VLOOKUP(CONCATENATE(INDIRECT(ADDRESS(2,COLUMN()-1)),"O3",A49),DATA!D2:L872,7,FALSE)),0,VLOOKUP(CONCATENATE(INDIRECT(ADDRESS(2,COLUMN()-1)),"O3",A49),DATA!D2:L872,7,FALSE))</f>
        <v>0</v>
      </c>
      <c r="AW49" s="11">
        <f>IF(ISERROR(VLOOKUP(CONCATENATE(INDIRECT(ADDRESS(2,COLUMN()-2)),"O3",A49),DATA!D2:L872,8,FALSE)),0,VLOOKUP(CONCATENATE(INDIRECT(ADDRESS(2,COLUMN()-2)),"O3",A49),DATA!D2:L872,8,FALSE))</f>
        <v>0</v>
      </c>
      <c r="AX49" s="11">
        <f>IF(ISERROR(VLOOKUP(CONCATENATE(INDIRECT(ADDRESS(2,COLUMN())),"O3",A49),DATA!D2:L872,6,FALSE)),0,VLOOKUP(CONCATENATE(INDIRECT(ADDRESS(2,COLUMN())),"O3",A49),DATA!D2:L872,6,FALSE))</f>
        <v>0</v>
      </c>
      <c r="AY49" s="11">
        <f>IF(ISERROR(VLOOKUP(CONCATENATE(INDIRECT(ADDRESS(2,COLUMN()-1)),"O3",A49),DATA!D2:L872,7,FALSE)),0,VLOOKUP(CONCATENATE(INDIRECT(ADDRESS(2,COLUMN()-1)),"O3",A49),DATA!D2:L872,7,FALSE))</f>
        <v>0</v>
      </c>
      <c r="AZ49" s="11">
        <f>IF(ISERROR(VLOOKUP(CONCATENATE(INDIRECT(ADDRESS(2,COLUMN()-2)),"O3",A49),DATA!D2:L872,8,FALSE)),0,VLOOKUP(CONCATENATE(INDIRECT(ADDRESS(2,COLUMN()-2)),"O3",A49),DATA!D2:L872,8,FALSE))</f>
        <v>0</v>
      </c>
      <c r="BA49" s="11">
        <f>IF(ISERROR(VLOOKUP(CONCATENATE(INDIRECT(ADDRESS(2,COLUMN())),"O3",A49),DATA!D2:L872,6,FALSE)),0,VLOOKUP(CONCATENATE(INDIRECT(ADDRESS(2,COLUMN())),"O3",A49),DATA!D2:L872,6,FALSE))</f>
        <v>3</v>
      </c>
      <c r="BB49" s="11">
        <f>IF(ISERROR(VLOOKUP(CONCATENATE(INDIRECT(ADDRESS(2,COLUMN()-1)),"O3",A49),DATA!D2:L872,7,FALSE)),0,VLOOKUP(CONCATENATE(INDIRECT(ADDRESS(2,COLUMN()-1)),"O3",A49),DATA!D2:L872,7,FALSE))</f>
        <v>0</v>
      </c>
      <c r="BC49" s="11">
        <f>IF(ISERROR(VLOOKUP(CONCATENATE(INDIRECT(ADDRESS(2,COLUMN()-2)),"O3",A49),DATA!D2:L872,8,FALSE)),0,VLOOKUP(CONCATENATE(INDIRECT(ADDRESS(2,COLUMN()-2)),"O3",A49),DATA!D2:L872,8,FALSE))</f>
        <v>0</v>
      </c>
      <c r="BD49" s="11">
        <f>IF(ISERROR(VLOOKUP(CONCATENATE(INDIRECT(ADDRESS(2,COLUMN())),"O3",A49),DATA!D2:L872,6,FALSE)),0,VLOOKUP(CONCATENATE(INDIRECT(ADDRESS(2,COLUMN())),"O3",A49),DATA!D2:L872,6,FALSE))</f>
        <v>2</v>
      </c>
      <c r="BE49" s="11">
        <f>IF(ISERROR(VLOOKUP(CONCATENATE(INDIRECT(ADDRESS(2,COLUMN()-1)),"O3",A49),DATA!D2:L872,7,FALSE)),0,VLOOKUP(CONCATENATE(INDIRECT(ADDRESS(2,COLUMN()-1)),"O3",A49),DATA!D2:L872,7,FALSE))</f>
        <v>0</v>
      </c>
      <c r="BF49" s="11">
        <f>IF(ISERROR(VLOOKUP(CONCATENATE(INDIRECT(ADDRESS(2,COLUMN()-2)),"O3",A49),DATA!D2:L872,8,FALSE)),0,VLOOKUP(CONCATENATE(INDIRECT(ADDRESS(2,COLUMN()-2)),"O3",A49),DATA!D2:L872,8,FALSE))</f>
        <v>0</v>
      </c>
      <c r="BG49" s="11">
        <f>IF(ISERROR(VLOOKUP(CONCATENATE(INDIRECT(ADDRESS(2,COLUMN())),"O3",A49),DATA!D2:L872,6,FALSE)),0,VLOOKUP(CONCATENATE(INDIRECT(ADDRESS(2,COLUMN())),"O3",A49),DATA!D2:L872,6,FALSE))</f>
        <v>46</v>
      </c>
      <c r="BH49" s="11">
        <f>IF(ISERROR(VLOOKUP(CONCATENATE(INDIRECT(ADDRESS(2,COLUMN()-1)),"O3",A49),DATA!D2:L872,7,FALSE)),0,VLOOKUP(CONCATENATE(INDIRECT(ADDRESS(2,COLUMN()-1)),"O3",A49),DATA!D2:L872,7,FALSE))</f>
        <v>0</v>
      </c>
      <c r="BI49" s="11">
        <f>IF(ISERROR(VLOOKUP(CONCATENATE(INDIRECT(ADDRESS(2,COLUMN()-2)),"O3",A49),DATA!D2:L872,8,FALSE)),0,VLOOKUP(CONCATENATE(INDIRECT(ADDRESS(2,COLUMN()-2)),"O3",A49),DATA!D2:L872,8,FALSE))</f>
        <v>0</v>
      </c>
      <c r="BJ49" s="11">
        <f>IF(ISERROR(VLOOKUP(CONCATENATE(INDIRECT(ADDRESS(2,COLUMN())),"O3",A49),DATA!D2:L872,6,FALSE)),0,VLOOKUP(CONCATENATE(INDIRECT(ADDRESS(2,COLUMN())),"O3",A49),DATA!D2:L872,6,FALSE))</f>
        <v>0</v>
      </c>
      <c r="BK49" s="11">
        <f>IF(ISERROR(VLOOKUP(CONCATENATE(INDIRECT(ADDRESS(2,COLUMN()-1)),"O3",A49),DATA!D2:L872,7,FALSE)),0,VLOOKUP(CONCATENATE(INDIRECT(ADDRESS(2,COLUMN()-1)),"O3",A49),DATA!D2:L872,7,FALSE))</f>
        <v>0</v>
      </c>
      <c r="BL49" s="11">
        <f>IF(ISERROR(VLOOKUP(CONCATENATE(INDIRECT(ADDRESS(2,COLUMN()-2)),"O3",A49),DATA!D2:L872,8,FALSE)),0,VLOOKUP(CONCATENATE(INDIRECT(ADDRESS(2,COLUMN()-2)),"O3",A49),DATA!D2:L872,8,FALSE))</f>
        <v>0</v>
      </c>
      <c r="BM49" s="11">
        <f>IF(ISERROR(VLOOKUP(CONCATENATE(INDIRECT(ADDRESS(2,COLUMN())),"O3",A49),DATA!D2:L872,6,FALSE)),0,VLOOKUP(CONCATENATE(INDIRECT(ADDRESS(2,COLUMN())),"O3",A49),DATA!D2:L872,6,FALSE))</f>
        <v>0</v>
      </c>
      <c r="BN49" s="11">
        <f>IF(ISERROR(VLOOKUP(CONCATENATE(INDIRECT(ADDRESS(2,COLUMN()-1)),"O3",A49),DATA!D2:L872,7,FALSE)),0,VLOOKUP(CONCATENATE(INDIRECT(ADDRESS(2,COLUMN()-1)),"O3",A49),DATA!D2:L872,7,FALSE))</f>
        <v>0</v>
      </c>
      <c r="BO49" s="11">
        <f>IF(ISERROR(VLOOKUP(CONCATENATE(INDIRECT(ADDRESS(2,COLUMN()-2)),"O3",A49),DATA!D2:L872,8,FALSE)),0,VLOOKUP(CONCATENATE(INDIRECT(ADDRESS(2,COLUMN()-2)),"O3",A49),DATA!D2:L872,8,FALSE))</f>
        <v>0</v>
      </c>
      <c r="BP49" s="11">
        <f>IF(ISERROR(VLOOKUP(CONCATENATE(INDIRECT(ADDRESS(2,COLUMN())),"O3",A49),DATA!D2:L872,6,FALSE)),0,VLOOKUP(CONCATENATE(INDIRECT(ADDRESS(2,COLUMN())),"O3",A49),DATA!D2:L872,6,FALSE))</f>
        <v>0</v>
      </c>
      <c r="BQ49" s="11">
        <f>IF(ISERROR(VLOOKUP(CONCATENATE(INDIRECT(ADDRESS(2,COLUMN()-1)),"O3",A49),DATA!D2:L872,7,FALSE)),0,VLOOKUP(CONCATENATE(INDIRECT(ADDRESS(2,COLUMN()-1)),"O3",A49),DATA!D2:L872,7,FALSE))</f>
        <v>0</v>
      </c>
      <c r="BR49" s="11">
        <f>IF(ISERROR(VLOOKUP(CONCATENATE(INDIRECT(ADDRESS(2,COLUMN()-2)),"O3",A49),DATA!D2:L872,8,FALSE)),0,VLOOKUP(CONCATENATE(INDIRECT(ADDRESS(2,COLUMN()-2)),"O3",A49),DATA!D2:L872,8,FALSE))</f>
        <v>0</v>
      </c>
      <c r="BS49" s="11">
        <f>IF(ISERROR(VLOOKUP(CONCATENATE(INDIRECT(ADDRESS(2,COLUMN())),"O3",A49),DATA!D2:L872,6,FALSE)),0,VLOOKUP(CONCATENATE(INDIRECT(ADDRESS(2,COLUMN())),"O3",A49),DATA!D2:L872,6,FALSE))</f>
        <v>0</v>
      </c>
      <c r="BT49" s="11">
        <f>IF(ISERROR(VLOOKUP(CONCATENATE(INDIRECT(ADDRESS(2,COLUMN()-1)),"O3",A49),DATA!D2:L872,7,FALSE)),0,VLOOKUP(CONCATENATE(INDIRECT(ADDRESS(2,COLUMN()-1)),"O3",A49),DATA!D2:L872,7,FALSE))</f>
        <v>0</v>
      </c>
      <c r="BU49" s="11">
        <f>IF(ISERROR(VLOOKUP(CONCATENATE(INDIRECT(ADDRESS(2,COLUMN()-2)),"O3",A49),DATA!D2:L872,8,FALSE)),0,VLOOKUP(CONCATENATE(INDIRECT(ADDRESS(2,COLUMN()-2)),"O3",A49),DATA!D2:L872,8,FALSE))</f>
        <v>0</v>
      </c>
      <c r="BV49" s="11">
        <f>IF(ISERROR(VLOOKUP(CONCATENATE(INDIRECT(ADDRESS(2,COLUMN())),"O3",A49),DATA!D2:L872,6,FALSE)),0,VLOOKUP(CONCATENATE(INDIRECT(ADDRESS(2,COLUMN())),"O3",A49),DATA!D2:L872,6,FALSE))</f>
        <v>0</v>
      </c>
      <c r="BW49" s="11">
        <f>IF(ISERROR(VLOOKUP(CONCATENATE(INDIRECT(ADDRESS(2,COLUMN()-1)),"O3",A49),DATA!D2:L872,7,FALSE)),0,VLOOKUP(CONCATENATE(INDIRECT(ADDRESS(2,COLUMN()-1)),"O3",A49),DATA!D2:L872,7,FALSE))</f>
        <v>0</v>
      </c>
      <c r="BX49" s="11">
        <f>IF(ISERROR(VLOOKUP(CONCATENATE(INDIRECT(ADDRESS(2,COLUMN()-2)),"O3",A49),DATA!D2:L872,8,FALSE)),0,VLOOKUP(CONCATENATE(INDIRECT(ADDRESS(2,COLUMN()-2)),"O3",A49),DATA!D2:L872,8,FALSE))</f>
        <v>0</v>
      </c>
      <c r="BY49" s="11">
        <f>IF(ISERROR(VLOOKUP(CONCATENATE(INDIRECT(ADDRESS(2,COLUMN())),"O3",A49),DATA!D2:L872,6,FALSE)),0,VLOOKUP(CONCATENATE(INDIRECT(ADDRESS(2,COLUMN())),"O3",A49),DATA!D2:L872,6,FALSE))</f>
        <v>0</v>
      </c>
      <c r="BZ49" s="11">
        <f>IF(ISERROR(VLOOKUP(CONCATENATE(INDIRECT(ADDRESS(2,COLUMN()-1)),"O3",A49),DATA!D2:L872,7,FALSE)),0,VLOOKUP(CONCATENATE(INDIRECT(ADDRESS(2,COLUMN()-1)),"O3",A49),DATA!D2:L872,7,FALSE))</f>
        <v>0</v>
      </c>
      <c r="CA49" s="11">
        <f>IF(ISERROR(VLOOKUP(CONCATENATE(INDIRECT(ADDRESS(2,COLUMN()-2)),"O3",A49),DATA!D2:L872,8,FALSE)),0,VLOOKUP(CONCATENATE(INDIRECT(ADDRESS(2,COLUMN()-2)),"O3",A49),DATA!D2:L872,8,FALSE))</f>
        <v>0</v>
      </c>
      <c r="CB49" s="11">
        <f>IF(ISERROR(VLOOKUP(CONCATENATE(INDIRECT(ADDRESS(2,COLUMN())),"O3",A49),DATA!D2:L872,6,FALSE)),0,VLOOKUP(CONCATENATE(INDIRECT(ADDRESS(2,COLUMN())),"O3",A49),DATA!D2:L872,6,FALSE))</f>
        <v>0</v>
      </c>
      <c r="CC49" s="11">
        <f>IF(ISERROR(VLOOKUP(CONCATENATE(INDIRECT(ADDRESS(2,COLUMN()-1)),"O3",A49),DATA!D2:L872,7,FALSE)),0,VLOOKUP(CONCATENATE(INDIRECT(ADDRESS(2,COLUMN()-1)),"O3",A49),DATA!D2:L872,7,FALSE))</f>
        <v>0</v>
      </c>
      <c r="CD49" s="11">
        <f>IF(ISERROR(VLOOKUP(CONCATENATE(INDIRECT(ADDRESS(2,COLUMN()-2)),"O3",A49),DATA!D2:L872,8,FALSE)),0,VLOOKUP(CONCATENATE(INDIRECT(ADDRESS(2,COLUMN()-2)),"O3",A49),DATA!D2:L872,8,FALSE))</f>
        <v>0</v>
      </c>
      <c r="CE49" s="11">
        <f>IF(ISERROR(VLOOKUP(CONCATENATE(INDIRECT(ADDRESS(2,COLUMN())),"O3",A49),DATA!D2:L872,6,FALSE)),0,VLOOKUP(CONCATENATE(INDIRECT(ADDRESS(2,COLUMN())),"O3",A49),DATA!D2:L872,6,FALSE))</f>
        <v>0</v>
      </c>
      <c r="CF49" s="11">
        <f>IF(ISERROR(VLOOKUP(CONCATENATE(INDIRECT(ADDRESS(2,COLUMN()-1)),"O3",A49),DATA!D2:L872,7,FALSE)),0,VLOOKUP(CONCATENATE(INDIRECT(ADDRESS(2,COLUMN()-1)),"O3",A49),DATA!D2:L872,7,FALSE))</f>
        <v>0</v>
      </c>
      <c r="CG49" s="11">
        <f>IF(ISERROR(VLOOKUP(CONCATENATE(INDIRECT(ADDRESS(2,COLUMN()-2)),"O3",A49),DATA!D2:L872,8,FALSE)),0,VLOOKUP(CONCATENATE(INDIRECT(ADDRESS(2,COLUMN()-2)),"O3",A49),DATA!D2:L872,8,FALSE))</f>
        <v>0</v>
      </c>
      <c r="CH49" s="11">
        <f>IF(ISERROR(VLOOKUP(CONCATENATE(INDIRECT(ADDRESS(2,COLUMN())),"O3",A49),DATA!D2:L872,6,FALSE)),0,VLOOKUP(CONCATENATE(INDIRECT(ADDRESS(2,COLUMN())),"O3",A49),DATA!D2:L872,6,FALSE))</f>
        <v>0</v>
      </c>
      <c r="CI49" s="11">
        <f>IF(ISERROR(VLOOKUP(CONCATENATE(INDIRECT(ADDRESS(2,COLUMN()-1)),"O3",A49),DATA!D2:L872,7,FALSE)),0,VLOOKUP(CONCATENATE(INDIRECT(ADDRESS(2,COLUMN()-1)),"O3",A49),DATA!D2:L872,7,FALSE))</f>
        <v>0</v>
      </c>
      <c r="CJ49" s="11">
        <f>IF(ISERROR(VLOOKUP(CONCATENATE(INDIRECT(ADDRESS(2,COLUMN()-2)),"O3",A49),DATA!D2:L872,8,FALSE)),0,VLOOKUP(CONCATENATE(INDIRECT(ADDRESS(2,COLUMN()-2)),"O3",A49),DATA!D2:L872,8,FALSE))</f>
        <v>0</v>
      </c>
      <c r="CK49" s="11">
        <f>IF(ISERROR(VLOOKUP(CONCATENATE(INDIRECT(ADDRESS(2,COLUMN())),"O3",A49),DATA!D2:L872,6,FALSE)),0,VLOOKUP(CONCATENATE(INDIRECT(ADDRESS(2,COLUMN())),"O3",A49),DATA!D2:L872,6,FALSE))</f>
        <v>0</v>
      </c>
      <c r="CL49" s="11">
        <f>IF(ISERROR(VLOOKUP(CONCATENATE(INDIRECT(ADDRESS(2,COLUMN()-1)),"O3",A49),DATA!D2:L872,7,FALSE)),0,VLOOKUP(CONCATENATE(INDIRECT(ADDRESS(2,COLUMN()-1)),"O3",A49),DATA!D2:L872,7,FALSE))</f>
        <v>0</v>
      </c>
      <c r="CM49" s="11">
        <f>IF(ISERROR(VLOOKUP(CONCATENATE(INDIRECT(ADDRESS(2,COLUMN()-2)),"O3",A49),DATA!D2:L872,8,FALSE)),0,VLOOKUP(CONCATENATE(INDIRECT(ADDRESS(2,COLUMN()-2)),"O3",A49),DATA!D2:L872,8,FALSE))</f>
        <v>0</v>
      </c>
      <c r="CN49" s="11">
        <f>IF(ISERROR(VLOOKUP(CONCATENATE(INDIRECT(ADDRESS(2,COLUMN())),"O3",A49),DATA!D2:L872,6,FALSE)),0,VLOOKUP(CONCATENATE(INDIRECT(ADDRESS(2,COLUMN())),"O3",A49),DATA!D2:L872,6,FALSE))</f>
        <v>16</v>
      </c>
      <c r="CO49" s="11">
        <f>IF(ISERROR(VLOOKUP(CONCATENATE(INDIRECT(ADDRESS(2,COLUMN()-1)),"O3",A49),DATA!D2:L872,7,FALSE)),0,VLOOKUP(CONCATENATE(INDIRECT(ADDRESS(2,COLUMN()-1)),"O3",A49),DATA!D2:L872,7,FALSE))</f>
        <v>0</v>
      </c>
      <c r="CP49" s="11">
        <f>IF(ISERROR(VLOOKUP(CONCATENATE(INDIRECT(ADDRESS(2,COLUMN()-2)),"O3",A49),DATA!D2:L872,8,FALSE)),0,VLOOKUP(CONCATENATE(INDIRECT(ADDRESS(2,COLUMN()-2)),"O3",A49),DATA!D2:L872,8,FALSE))</f>
        <v>0</v>
      </c>
      <c r="CQ49" s="11">
        <f>IF(ISERROR(VLOOKUP(CONCATENATE(INDIRECT(ADDRESS(2,COLUMN())),"O3",A49),DATA!D2:L872,6,FALSE)),0,VLOOKUP(CONCATENATE(INDIRECT(ADDRESS(2,COLUMN())),"O3",A49),DATA!D2:L872,6,FALSE))</f>
        <v>0</v>
      </c>
      <c r="CR49" s="11">
        <f>IF(ISERROR(VLOOKUP(CONCATENATE(INDIRECT(ADDRESS(2,COLUMN()-1)),"O3",A49),DATA!D2:L872,7,FALSE)),0,VLOOKUP(CONCATENATE(INDIRECT(ADDRESS(2,COLUMN()-1)),"O3",A49),DATA!D2:L872,7,FALSE))</f>
        <v>0</v>
      </c>
      <c r="CS49" s="11">
        <f>IF(ISERROR(VLOOKUP(CONCATENATE(INDIRECT(ADDRESS(2,COLUMN()-2)),"O3",A49),DATA!D2:L872,8,FALSE)),0,VLOOKUP(CONCATENATE(INDIRECT(ADDRESS(2,COLUMN()-2)),"O3",A49),DATA!D2:L872,8,FALSE))</f>
        <v>0</v>
      </c>
      <c r="CT49" s="11">
        <f>IF(ISERROR(VLOOKUP(CONCATENATE(INDIRECT(ADDRESS(2,COLUMN())),"O3",A49),DATA!D2:L872,6,FALSE)),0,VLOOKUP(CONCATENATE(INDIRECT(ADDRESS(2,COLUMN())),"O3",A49),DATA!D2:L872,6,FALSE))</f>
        <v>0</v>
      </c>
      <c r="CU49" s="11">
        <f>IF(ISERROR(VLOOKUP(CONCATENATE(INDIRECT(ADDRESS(2,COLUMN()-1)),"O3",A49),DATA!D2:L872,7,FALSE)),0,VLOOKUP(CONCATENATE(INDIRECT(ADDRESS(2,COLUMN()-1)),"O3",A49),DATA!D2:L872,7,FALSE))</f>
        <v>0</v>
      </c>
      <c r="CV49" s="11">
        <f>IF(ISERROR(VLOOKUP(CONCATENATE(INDIRECT(ADDRESS(2,COLUMN()-2)),"O3",A49),DATA!D2:L872,8,FALSE)),0,VLOOKUP(CONCATENATE(INDIRECT(ADDRESS(2,COLUMN()-2)),"O3",A49),DATA!D2:L872,8,FALSE))</f>
        <v>0</v>
      </c>
      <c r="CW49" s="11">
        <f>IF(ISERROR(VLOOKUP(CONCATENATE(INDIRECT(ADDRESS(2,COLUMN())),"O3",A49),DATA!D2:L872,6,FALSE)),0,VLOOKUP(CONCATENATE(INDIRECT(ADDRESS(2,COLUMN())),"O3",A49),DATA!D2:L872,6,FALSE))</f>
        <v>0</v>
      </c>
      <c r="CX49" s="11">
        <f>IF(ISERROR(VLOOKUP(CONCATENATE(INDIRECT(ADDRESS(2,COLUMN()-1)),"O3",A49),DATA!D2:L872,7,FALSE)),0,VLOOKUP(CONCATENATE(INDIRECT(ADDRESS(2,COLUMN()-1)),"O3",A49),DATA!D2:L872,7,FALSE))</f>
        <v>0</v>
      </c>
      <c r="CY49" s="11">
        <f>IF(ISERROR(VLOOKUP(CONCATENATE(INDIRECT(ADDRESS(2,COLUMN()-2)),"O3",A49),DATA!D2:L872,8,FALSE)),0,VLOOKUP(CONCATENATE(INDIRECT(ADDRESS(2,COLUMN()-2)),"O3",A49),DATA!D2:L872,8,FALSE))</f>
        <v>0</v>
      </c>
      <c r="CZ49" s="11">
        <f>IF(ISERROR(VLOOKUP(CONCATENATE(INDIRECT(ADDRESS(2,COLUMN())),"O3",A49),DATA!D2:L872,6,FALSE)),0,VLOOKUP(CONCATENATE(INDIRECT(ADDRESS(2,COLUMN())),"O3",A49),DATA!D2:L872,6,FALSE))</f>
        <v>0</v>
      </c>
      <c r="DA49" s="11">
        <f>IF(ISERROR(VLOOKUP(CONCATENATE(INDIRECT(ADDRESS(2,COLUMN()-1)),"O3",A49),DATA!D2:L872,7,FALSE)),0,VLOOKUP(CONCATENATE(INDIRECT(ADDRESS(2,COLUMN()-1)),"O3",A49),DATA!D2:L872,7,FALSE))</f>
        <v>0</v>
      </c>
      <c r="DB49" s="11">
        <f>IF(ISERROR(VLOOKUP(CONCATENATE(INDIRECT(ADDRESS(2,COLUMN()-2)),"O3",A49),DATA!D2:L872,8,FALSE)),0,VLOOKUP(CONCATENATE(INDIRECT(ADDRESS(2,COLUMN()-2)),"O3",A49),DATA!D2:L872,8,FALSE))</f>
        <v>0</v>
      </c>
      <c r="DC49" s="11">
        <f>IF(ISERROR(VLOOKUP(CONCATENATE(INDIRECT(ADDRESS(2,COLUMN())),"O3",A49),DATA!D2:L872,6,FALSE)),0,VLOOKUP(CONCATENATE(INDIRECT(ADDRESS(2,COLUMN())),"O3",A49),DATA!D2:L872,6,FALSE))</f>
        <v>0</v>
      </c>
      <c r="DD49" s="11">
        <f>IF(ISERROR(VLOOKUP(CONCATENATE(INDIRECT(ADDRESS(2,COLUMN()-1)),"O3",A49),DATA!D2:L872,7,FALSE)),0,VLOOKUP(CONCATENATE(INDIRECT(ADDRESS(2,COLUMN()-1)),"O3",A49),DATA!D2:L872,7,FALSE))</f>
        <v>0</v>
      </c>
      <c r="DE49" s="11">
        <f>IF(ISERROR(VLOOKUP(CONCATENATE(INDIRECT(ADDRESS(2,COLUMN()-2)),"O3",A49),DATA!D2:L872,8,FALSE)),0,VLOOKUP(CONCATENATE(INDIRECT(ADDRESS(2,COLUMN()-2)),"O3",A49),DATA!D2:L872,8,FALSE))</f>
        <v>0</v>
      </c>
      <c r="DF49" s="11">
        <f>IF(ISERROR(VLOOKUP(CONCATENATE(INDIRECT(ADDRESS(2,COLUMN())),"O3",A49),DATA!D2:L872,6,FALSE)),0,VLOOKUP(CONCATENATE(INDIRECT(ADDRESS(2,COLUMN())),"O3",A49),DATA!D2:L872,6,FALSE))</f>
        <v>0</v>
      </c>
      <c r="DG49" s="11">
        <f>IF(ISERROR(VLOOKUP(CONCATENATE(INDIRECT(ADDRESS(2,COLUMN()-1)),"O3",A49),DATA!D2:L872,7,FALSE)),0,VLOOKUP(CONCATENATE(INDIRECT(ADDRESS(2,COLUMN()-1)),"O3",A49),DATA!D2:L872,7,FALSE))</f>
        <v>0</v>
      </c>
      <c r="DH49" s="11">
        <f>IF(ISERROR(VLOOKUP(CONCATENATE(INDIRECT(ADDRESS(2,COLUMN()-2)),"O3",A49),DATA!D2:L872,8,FALSE)),0,VLOOKUP(CONCATENATE(INDIRECT(ADDRESS(2,COLUMN()-2)),"O3",A49),DATA!D2:L872,8,FALSE))</f>
        <v>0</v>
      </c>
      <c r="DI49" s="11">
        <f>IF(ISERROR(VLOOKUP(CONCATENATE(INDIRECT(ADDRESS(2,COLUMN())),"O3",A49),DATA!D2:L872,6,FALSE)),0,VLOOKUP(CONCATENATE(INDIRECT(ADDRESS(2,COLUMN())),"O3",A49),DATA!D2:L872,6,FALSE))</f>
        <v>0</v>
      </c>
      <c r="DJ49" s="11">
        <f>IF(ISERROR(VLOOKUP(CONCATENATE(INDIRECT(ADDRESS(2,COLUMN()-1)),"O3",A49),DATA!D2:L872,7,FALSE)),0,VLOOKUP(CONCATENATE(INDIRECT(ADDRESS(2,COLUMN()-1)),"O3",A49),DATA!D2:L872,7,FALSE))</f>
        <v>0</v>
      </c>
      <c r="DK49" s="11">
        <f>IF(ISERROR(VLOOKUP(CONCATENATE(INDIRECT(ADDRESS(2,COLUMN()-2)),"O3",A49),DATA!D2:L872,8,FALSE)),0,VLOOKUP(CONCATENATE(INDIRECT(ADDRESS(2,COLUMN()-2)),"O3",A49),DATA!D2:L872,8,FALSE))</f>
        <v>0</v>
      </c>
      <c r="DL49" s="11">
        <f>IF(ISERROR(VLOOKUP(CONCATENATE(INDIRECT(ADDRESS(2,COLUMN())),"O3",A49),DATA!D2:L872,6,FALSE)),0,VLOOKUP(CONCATENATE(INDIRECT(ADDRESS(2,COLUMN())),"O3",A49),DATA!D2:L872,6,FALSE))</f>
        <v>0</v>
      </c>
      <c r="DM49" s="11">
        <f>IF(ISERROR(VLOOKUP(CONCATENATE(INDIRECT(ADDRESS(2,COLUMN()-1)),"O3",A49),DATA!D2:L872,7,FALSE)),0,VLOOKUP(CONCATENATE(INDIRECT(ADDRESS(2,COLUMN()-1)),"O3",A49),DATA!D2:L872,7,FALSE))</f>
        <v>0</v>
      </c>
      <c r="DN49" s="11">
        <f>IF(ISERROR(VLOOKUP(CONCATENATE(INDIRECT(ADDRESS(2,COLUMN()-2)),"O3",A49),DATA!D2:L872,8,FALSE)),0,VLOOKUP(CONCATENATE(INDIRECT(ADDRESS(2,COLUMN()-2)),"O3",A49),DATA!D2:L872,8,FALSE))</f>
        <v>0</v>
      </c>
      <c r="DO49" s="11">
        <f>IF(ISERROR(VLOOKUP(CONCATENATE(INDIRECT(ADDRESS(2,COLUMN())),"O3",A49),DATA!D2:L872,6,FALSE)),0,VLOOKUP(CONCATENATE(INDIRECT(ADDRESS(2,COLUMN())),"O3",A49),DATA!D2:L872,6,FALSE))</f>
        <v>0</v>
      </c>
      <c r="DP49" s="11">
        <f>IF(ISERROR(VLOOKUP(CONCATENATE(INDIRECT(ADDRESS(2,COLUMN()-1)),"O3",A49),DATA!D2:L872,7,FALSE)),0,VLOOKUP(CONCATENATE(INDIRECT(ADDRESS(2,COLUMN()-1)),"O3",A49),DATA!D2:L872,7,FALSE))</f>
        <v>0</v>
      </c>
      <c r="DQ49" s="11">
        <f>IF(ISERROR(VLOOKUP(CONCATENATE(INDIRECT(ADDRESS(2,COLUMN()-2)),"O3",A49),DATA!D2:L872,8,FALSE)),0,VLOOKUP(CONCATENATE(INDIRECT(ADDRESS(2,COLUMN()-2)),"O3",A49),DATA!D2:L872,8,FALSE))</f>
        <v>0</v>
      </c>
      <c r="DR49" s="11">
        <f>IF(ISERROR(VLOOKUP(CONCATENATE(INDIRECT(ADDRESS(2,COLUMN())),"O3",A49),DATA!D2:L872,6,FALSE)),0,VLOOKUP(CONCATENATE(INDIRECT(ADDRESS(2,COLUMN())),"O3",A49),DATA!D2:L872,6,FALSE))</f>
        <v>0</v>
      </c>
      <c r="DS49" s="11">
        <f>IF(ISERROR(VLOOKUP(CONCATENATE(INDIRECT(ADDRESS(2,COLUMN()-1)),"O3",A49),DATA!D2:L872,7,FALSE)),0,VLOOKUP(CONCATENATE(INDIRECT(ADDRESS(2,COLUMN()-1)),"O3",A49),DATA!D2:L872,7,FALSE))</f>
        <v>0</v>
      </c>
      <c r="DT49" s="11">
        <f>IF(ISERROR(VLOOKUP(CONCATENATE(INDIRECT(ADDRESS(2,COLUMN()-2)),"O3",A49),DATA!D2:L872,8,FALSE)),0,VLOOKUP(CONCATENATE(INDIRECT(ADDRESS(2,COLUMN()-2)),"O3",A49),DATA!D2:L872,8,FALSE))</f>
        <v>0</v>
      </c>
      <c r="DU49" s="11">
        <f>IF(ISERROR(VLOOKUP(CONCATENATE(INDIRECT(ADDRESS(2,COLUMN())),"O3",A49),DATA!D2:L872,6,FALSE)),0,VLOOKUP(CONCATENATE(INDIRECT(ADDRESS(2,COLUMN())),"O3",A49),DATA!D2:L872,6,FALSE))</f>
        <v>0</v>
      </c>
      <c r="DV49" s="11">
        <f>IF(ISERROR(VLOOKUP(CONCATENATE(INDIRECT(ADDRESS(2,COLUMN()-1)),"O3",A49),DATA!D2:L872,7,FALSE)),0,VLOOKUP(CONCATENATE(INDIRECT(ADDRESS(2,COLUMN()-1)),"O3",A49),DATA!D2:L872,7,FALSE))</f>
        <v>0</v>
      </c>
      <c r="DW49" s="11">
        <f>IF(ISERROR(VLOOKUP(CONCATENATE(INDIRECT(ADDRESS(2,COLUMN()-2)),"O3",A49),DATA!D2:L872,8,FALSE)),0,VLOOKUP(CONCATENATE(INDIRECT(ADDRESS(2,COLUMN()-2)),"O3",A49),DATA!D2:L872,8,FALSE))</f>
        <v>0</v>
      </c>
      <c r="DX49" s="62">
        <f>SUM(B49:INDIRECT(ADDRESS(49,127)))</f>
        <v>272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  <c r="IV49" s="24"/>
      <c r="IW49" s="24"/>
      <c r="IX49" s="24"/>
      <c r="IY49" s="24"/>
      <c r="IZ49" s="24"/>
      <c r="JA49" s="24"/>
      <c r="JB49" s="24"/>
      <c r="JC49" s="24"/>
      <c r="JD49" s="24"/>
      <c r="JE49" s="24"/>
      <c r="JF49" s="24"/>
      <c r="JG49" s="24"/>
      <c r="JH49" s="24"/>
      <c r="JI49" s="24"/>
      <c r="JJ49" s="24"/>
      <c r="JK49" s="24"/>
      <c r="JL49" s="24"/>
      <c r="JM49" s="24"/>
      <c r="JN49" s="24"/>
      <c r="JO49" s="24"/>
      <c r="JP49" s="24"/>
      <c r="JQ49" s="24"/>
      <c r="JR49" s="24"/>
      <c r="JS49" s="24"/>
      <c r="JT49" s="24"/>
      <c r="JU49" s="24"/>
      <c r="JV49" s="24"/>
      <c r="JW49" s="24"/>
      <c r="JX49" s="24"/>
      <c r="JY49" s="24"/>
      <c r="JZ49" s="24"/>
      <c r="KA49" s="24"/>
      <c r="KB49" s="24"/>
      <c r="KC49" s="24"/>
      <c r="KD49" s="24"/>
      <c r="KE49" s="24"/>
      <c r="KF49" s="24"/>
      <c r="KG49" s="24"/>
      <c r="KH49" s="24"/>
      <c r="KI49" s="24"/>
      <c r="KJ49" s="24"/>
      <c r="KK49" s="24"/>
      <c r="KL49" s="24"/>
      <c r="KM49" s="24"/>
      <c r="KN49" s="24"/>
      <c r="KO49" s="24"/>
      <c r="KP49" s="24"/>
      <c r="KQ49" s="24"/>
      <c r="KR49" s="24"/>
      <c r="KS49" s="24"/>
      <c r="KT49" s="24"/>
      <c r="KU49" s="24"/>
      <c r="KV49" s="24"/>
      <c r="KW49" s="24"/>
      <c r="KX49" s="24"/>
      <c r="KY49" s="24"/>
      <c r="KZ49" s="24"/>
    </row>
    <row r="50" ht="15.75">
      <c r="A50" s="20" t="s">
        <v>90</v>
      </c>
      <c r="B50" s="11">
        <f>IF(ISERROR(VLOOKUP(CONCATENATE(INDIRECT(ADDRESS(2,COLUMN())),"O3",A50),DATA!D2:L872,6,FALSE)),0,VLOOKUP(CONCATENATE(INDIRECT(ADDRESS(2,COLUMN())),"O3",A50),DATA!D2:L872,6,FALSE))</f>
        <v>1</v>
      </c>
      <c r="C50" s="11">
        <f>IF(ISERROR(VLOOKUP(CONCATENATE(INDIRECT(ADDRESS(2,COLUMN()-1)),"O3",A50),DATA!D2:L872,7,FALSE)),0,VLOOKUP(CONCATENATE(INDIRECT(ADDRESS(2,COLUMN()-1)),"O3",A50),DATA!D2:L872,7,FALSE))</f>
        <v>0</v>
      </c>
      <c r="D50" s="11">
        <f>IF(ISERROR(VLOOKUP(CONCATENATE(INDIRECT(ADDRESS(2,COLUMN()-2)),"O3",A50),DATA!D2:L872,8,FALSE)),0,VLOOKUP(CONCATENATE(INDIRECT(ADDRESS(2,COLUMN()-2)),"O3",A50),DATA!D2:L872,8,FALSE))</f>
        <v>0</v>
      </c>
      <c r="E50" s="11">
        <f>IF(ISERROR(VLOOKUP(CONCATENATE(INDIRECT(ADDRESS(2,COLUMN())),"O3",A50),DATA!D2:L872,6,FALSE)),0,VLOOKUP(CONCATENATE(INDIRECT(ADDRESS(2,COLUMN())),"O3",A50),DATA!D2:L872,6,FALSE))</f>
        <v>2</v>
      </c>
      <c r="F50" s="11">
        <f>IF(ISERROR(VLOOKUP(CONCATENATE(INDIRECT(ADDRESS(2,COLUMN()-1)),"O3",A50),DATA!D2:L872,7,FALSE)),0,VLOOKUP(CONCATENATE(INDIRECT(ADDRESS(2,COLUMN()-1)),"O3",A50),DATA!D2:L872,7,FALSE))</f>
        <v>0</v>
      </c>
      <c r="G50" s="11">
        <f>IF(ISERROR(VLOOKUP(CONCATENATE(INDIRECT(ADDRESS(2,COLUMN()-2)),"O3",A50),DATA!D2:L872,8,FALSE)),0,VLOOKUP(CONCATENATE(INDIRECT(ADDRESS(2,COLUMN()-2)),"O3",A50),DATA!D2:L872,8,FALSE))</f>
        <v>0</v>
      </c>
      <c r="H50" s="11">
        <f>IF(ISERROR(VLOOKUP(CONCATENATE(INDIRECT(ADDRESS(2,COLUMN())),"O3",A50),DATA!D2:L872,6,FALSE)),0,VLOOKUP(CONCATENATE(INDIRECT(ADDRESS(2,COLUMN())),"O3",A50),DATA!D2:L872,6,FALSE))</f>
        <v>0</v>
      </c>
      <c r="I50" s="11">
        <f>IF(ISERROR(VLOOKUP(CONCATENATE(INDIRECT(ADDRESS(2,COLUMN()-1)),"O3",A50),DATA!D2:L872,7,FALSE)),0,VLOOKUP(CONCATENATE(INDIRECT(ADDRESS(2,COLUMN()-1)),"O3",A50),DATA!D2:L872,7,FALSE))</f>
        <v>0</v>
      </c>
      <c r="J50" s="11">
        <f>IF(ISERROR(VLOOKUP(CONCATENATE(INDIRECT(ADDRESS(2,COLUMN()-2)),"O3",A50),DATA!D2:L872,8,FALSE)),0,VLOOKUP(CONCATENATE(INDIRECT(ADDRESS(2,COLUMN()-2)),"O3",A50),DATA!D2:L872,8,FALSE))</f>
        <v>0</v>
      </c>
      <c r="K50" s="11">
        <f>IF(ISERROR(VLOOKUP(CONCATENATE(INDIRECT(ADDRESS(2,COLUMN())),"O3",A50),DATA!D2:L872,6,FALSE)),0,VLOOKUP(CONCATENATE(INDIRECT(ADDRESS(2,COLUMN())),"O3",A50),DATA!D2:L872,6,FALSE))</f>
        <v>0</v>
      </c>
      <c r="L50" s="11">
        <f>IF(ISERROR(VLOOKUP(CONCATENATE(INDIRECT(ADDRESS(2,COLUMN()-1)),"O3",A50),DATA!D2:L872,7,FALSE)),0,VLOOKUP(CONCATENATE(INDIRECT(ADDRESS(2,COLUMN()-1)),"O3",A50),DATA!D2:L872,7,FALSE))</f>
        <v>0</v>
      </c>
      <c r="M50" s="11">
        <f>IF(ISERROR(VLOOKUP(CONCATENATE(INDIRECT(ADDRESS(2,COLUMN()-2)),"O3",A50),DATA!D2:L872,8,FALSE)),0,VLOOKUP(CONCATENATE(INDIRECT(ADDRESS(2,COLUMN()-2)),"O3",A50),DATA!D2:L872,8,FALSE))</f>
        <v>0</v>
      </c>
      <c r="N50" s="11">
        <f>IF(ISERROR(VLOOKUP(CONCATENATE(INDIRECT(ADDRESS(2,COLUMN())),"O3",A50),DATA!D2:L872,6,FALSE)),0,VLOOKUP(CONCATENATE(INDIRECT(ADDRESS(2,COLUMN())),"O3",A50),DATA!D2:L872,6,FALSE))</f>
        <v>0</v>
      </c>
      <c r="O50" s="11">
        <f>IF(ISERROR(VLOOKUP(CONCATENATE(INDIRECT(ADDRESS(2,COLUMN()-1)),"O3",A50),DATA!D2:L872,7,FALSE)),0,VLOOKUP(CONCATENATE(INDIRECT(ADDRESS(2,COLUMN()-1)),"O3",A50),DATA!D2:L872,7,FALSE))</f>
        <v>0</v>
      </c>
      <c r="P50" s="11">
        <f>IF(ISERROR(VLOOKUP(CONCATENATE(INDIRECT(ADDRESS(2,COLUMN()-2)),"O3",A50),DATA!D2:L872,8,FALSE)),0,VLOOKUP(CONCATENATE(INDIRECT(ADDRESS(2,COLUMN()-2)),"O3",A50),DATA!D2:L872,8,FALSE))</f>
        <v>0</v>
      </c>
      <c r="Q50" s="11">
        <f>IF(ISERROR(VLOOKUP(CONCATENATE(INDIRECT(ADDRESS(2,COLUMN())),"O3",A50),DATA!D2:L872,6,FALSE)),0,VLOOKUP(CONCATENATE(INDIRECT(ADDRESS(2,COLUMN())),"O3",A50),DATA!D2:L872,6,FALSE))</f>
        <v>0</v>
      </c>
      <c r="R50" s="11">
        <f>IF(ISERROR(VLOOKUP(CONCATENATE(INDIRECT(ADDRESS(2,COLUMN()-1)),"O3",A50),DATA!D2:L872,7,FALSE)),0,VLOOKUP(CONCATENATE(INDIRECT(ADDRESS(2,COLUMN()-1)),"O3",A50),DATA!D2:L872,7,FALSE))</f>
        <v>0</v>
      </c>
      <c r="S50" s="11">
        <f>IF(ISERROR(VLOOKUP(CONCATENATE(INDIRECT(ADDRESS(2,COLUMN()-2)),"O3",A50),DATA!D2:L872,8,FALSE)),0,VLOOKUP(CONCATENATE(INDIRECT(ADDRESS(2,COLUMN()-2)),"O3",A50),DATA!D2:L872,8,FALSE))</f>
        <v>0</v>
      </c>
      <c r="T50" s="11">
        <f>IF(ISERROR(VLOOKUP(CONCATENATE(INDIRECT(ADDRESS(2,COLUMN())),"O3",A50),DATA!D2:L872,6,FALSE)),0,VLOOKUP(CONCATENATE(INDIRECT(ADDRESS(2,COLUMN())),"O3",A50),DATA!D2:L872,6,FALSE))</f>
        <v>0</v>
      </c>
      <c r="U50" s="11">
        <f>IF(ISERROR(VLOOKUP(CONCATENATE(INDIRECT(ADDRESS(2,COLUMN()-1)),"O3",A50),DATA!D2:L872,7,FALSE)),0,VLOOKUP(CONCATENATE(INDIRECT(ADDRESS(2,COLUMN()-1)),"O3",A50),DATA!D2:L872,7,FALSE))</f>
        <v>0</v>
      </c>
      <c r="V50" s="11">
        <f>IF(ISERROR(VLOOKUP(CONCATENATE(INDIRECT(ADDRESS(2,COLUMN()-2)),"O3",A50),DATA!D2:L872,8,FALSE)),0,VLOOKUP(CONCATENATE(INDIRECT(ADDRESS(2,COLUMN()-2)),"O3",A50),DATA!D2:L872,8,FALSE))</f>
        <v>0</v>
      </c>
      <c r="W50" s="11">
        <f>IF(ISERROR(VLOOKUP(CONCATENATE(INDIRECT(ADDRESS(2,COLUMN())),"O3",A50),DATA!D2:L872,6,FALSE)),0,VLOOKUP(CONCATENATE(INDIRECT(ADDRESS(2,COLUMN())),"O3",A50),DATA!D2:L872,6,FALSE))</f>
        <v>0</v>
      </c>
      <c r="X50" s="11">
        <f>IF(ISERROR(VLOOKUP(CONCATENATE(INDIRECT(ADDRESS(2,COLUMN()-1)),"O3",A50),DATA!D2:L872,7,FALSE)),0,VLOOKUP(CONCATENATE(INDIRECT(ADDRESS(2,COLUMN()-1)),"O3",A50),DATA!D2:L872,7,FALSE))</f>
        <v>0</v>
      </c>
      <c r="Y50" s="11">
        <f>IF(ISERROR(VLOOKUP(CONCATENATE(INDIRECT(ADDRESS(2,COLUMN()-2)),"O3",A50),DATA!D2:L872,8,FALSE)),0,VLOOKUP(CONCATENATE(INDIRECT(ADDRESS(2,COLUMN()-2)),"O3",A50),DATA!D2:L872,8,FALSE))</f>
        <v>0</v>
      </c>
      <c r="Z50" s="11">
        <f>IF(ISERROR(VLOOKUP(CONCATENATE(INDIRECT(ADDRESS(2,COLUMN())),"O3",A50),DATA!D2:L872,6,FALSE)),0,VLOOKUP(CONCATENATE(INDIRECT(ADDRESS(2,COLUMN())),"O3",A50),DATA!D2:L872,6,FALSE))</f>
        <v>0</v>
      </c>
      <c r="AA50" s="11">
        <f>IF(ISERROR(VLOOKUP(CONCATENATE(INDIRECT(ADDRESS(2,COLUMN()-1)),"O3",A50),DATA!D2:L872,7,FALSE)),0,VLOOKUP(CONCATENATE(INDIRECT(ADDRESS(2,COLUMN()-1)),"O3",A50),DATA!D2:L872,7,FALSE))</f>
        <v>0</v>
      </c>
      <c r="AB50" s="11">
        <f>IF(ISERROR(VLOOKUP(CONCATENATE(INDIRECT(ADDRESS(2,COLUMN()-2)),"O3",A50),DATA!D2:L872,8,FALSE)),0,VLOOKUP(CONCATENATE(INDIRECT(ADDRESS(2,COLUMN()-2)),"O3",A50),DATA!D2:L872,8,FALSE))</f>
        <v>0</v>
      </c>
      <c r="AC50" s="11">
        <f>IF(ISERROR(VLOOKUP(CONCATENATE(INDIRECT(ADDRESS(2,COLUMN())),"O3",A50),DATA!D2:L872,6,FALSE)),0,VLOOKUP(CONCATENATE(INDIRECT(ADDRESS(2,COLUMN())),"O3",A50),DATA!D2:L872,6,FALSE))</f>
        <v>0</v>
      </c>
      <c r="AD50" s="11">
        <f>IF(ISERROR(VLOOKUP(CONCATENATE(INDIRECT(ADDRESS(2,COLUMN()-1)),"O3",A50),DATA!D2:L872,7,FALSE)),0,VLOOKUP(CONCATENATE(INDIRECT(ADDRESS(2,COLUMN()-1)),"O3",A50),DATA!D2:L872,7,FALSE))</f>
        <v>0</v>
      </c>
      <c r="AE50" s="11">
        <f>IF(ISERROR(VLOOKUP(CONCATENATE(INDIRECT(ADDRESS(2,COLUMN()-2)),"O3",A50),DATA!D2:L872,8,FALSE)),0,VLOOKUP(CONCATENATE(INDIRECT(ADDRESS(2,COLUMN()-2)),"O3",A50),DATA!D2:L872,8,FALSE))</f>
        <v>0</v>
      </c>
      <c r="AF50" s="11">
        <f>IF(ISERROR(VLOOKUP(CONCATENATE(INDIRECT(ADDRESS(2,COLUMN())),"O3",A50),DATA!D2:L872,6,FALSE)),0,VLOOKUP(CONCATENATE(INDIRECT(ADDRESS(2,COLUMN())),"O3",A50),DATA!D2:L872,6,FALSE))</f>
        <v>0</v>
      </c>
      <c r="AG50" s="11">
        <f>IF(ISERROR(VLOOKUP(CONCATENATE(INDIRECT(ADDRESS(2,COLUMN()-1)),"O3",A50),DATA!D2:L872,7,FALSE)),0,VLOOKUP(CONCATENATE(INDIRECT(ADDRESS(2,COLUMN()-1)),"O3",A50),DATA!D2:L872,7,FALSE))</f>
        <v>0</v>
      </c>
      <c r="AH50" s="11">
        <f>IF(ISERROR(VLOOKUP(CONCATENATE(INDIRECT(ADDRESS(2,COLUMN()-2)),"O3",A50),DATA!D2:L872,8,FALSE)),0,VLOOKUP(CONCATENATE(INDIRECT(ADDRESS(2,COLUMN()-2)),"O3",A50),DATA!D2:L872,8,FALSE))</f>
        <v>0</v>
      </c>
      <c r="AI50" s="11">
        <f>IF(ISERROR(VLOOKUP(CONCATENATE(INDIRECT(ADDRESS(2,COLUMN())),"O3",A50),DATA!D2:L872,6,FALSE)),0,VLOOKUP(CONCATENATE(INDIRECT(ADDRESS(2,COLUMN())),"O3",A50),DATA!D2:L872,6,FALSE))</f>
        <v>0</v>
      </c>
      <c r="AJ50" s="11">
        <f>IF(ISERROR(VLOOKUP(CONCATENATE(INDIRECT(ADDRESS(2,COLUMN()-1)),"O3",A50),DATA!D2:L872,7,FALSE)),0,VLOOKUP(CONCATENATE(INDIRECT(ADDRESS(2,COLUMN()-1)),"O3",A50),DATA!D2:L872,7,FALSE))</f>
        <v>0</v>
      </c>
      <c r="AK50" s="11">
        <f>IF(ISERROR(VLOOKUP(CONCATENATE(INDIRECT(ADDRESS(2,COLUMN()-2)),"O3",A50),DATA!D2:L872,8,FALSE)),0,VLOOKUP(CONCATENATE(INDIRECT(ADDRESS(2,COLUMN()-2)),"O3",A50),DATA!D2:L872,8,FALSE))</f>
        <v>0</v>
      </c>
      <c r="AL50" s="11">
        <f>IF(ISERROR(VLOOKUP(CONCATENATE(INDIRECT(ADDRESS(2,COLUMN())),"O3",A50),DATA!D2:L872,6,FALSE)),0,VLOOKUP(CONCATENATE(INDIRECT(ADDRESS(2,COLUMN())),"O3",A50),DATA!D2:L872,6,FALSE))</f>
        <v>0</v>
      </c>
      <c r="AM50" s="11">
        <f>IF(ISERROR(VLOOKUP(CONCATENATE(INDIRECT(ADDRESS(2,COLUMN()-1)),"O3",A50),DATA!D2:L872,7,FALSE)),0,VLOOKUP(CONCATENATE(INDIRECT(ADDRESS(2,COLUMN()-1)),"O3",A50),DATA!D2:L872,7,FALSE))</f>
        <v>0</v>
      </c>
      <c r="AN50" s="11">
        <f>IF(ISERROR(VLOOKUP(CONCATENATE(INDIRECT(ADDRESS(2,COLUMN()-2)),"O3",A50),DATA!D2:L872,8,FALSE)),0,VLOOKUP(CONCATENATE(INDIRECT(ADDRESS(2,COLUMN()-2)),"O3",A50),DATA!D2:L872,8,FALSE))</f>
        <v>0</v>
      </c>
      <c r="AO50" s="11">
        <f>IF(ISERROR(VLOOKUP(CONCATENATE(INDIRECT(ADDRESS(2,COLUMN())),"O3",A50),DATA!D2:L872,6,FALSE)),0,VLOOKUP(CONCATENATE(INDIRECT(ADDRESS(2,COLUMN())),"O3",A50),DATA!D2:L872,6,FALSE))</f>
        <v>0</v>
      </c>
      <c r="AP50" s="11">
        <f>IF(ISERROR(VLOOKUP(CONCATENATE(INDIRECT(ADDRESS(2,COLUMN()-1)),"O3",A50),DATA!D2:L872,7,FALSE)),0,VLOOKUP(CONCATENATE(INDIRECT(ADDRESS(2,COLUMN()-1)),"O3",A50),DATA!D2:L872,7,FALSE))</f>
        <v>0</v>
      </c>
      <c r="AQ50" s="11">
        <f>IF(ISERROR(VLOOKUP(CONCATENATE(INDIRECT(ADDRESS(2,COLUMN()-2)),"O3",A50),DATA!D2:L872,8,FALSE)),0,VLOOKUP(CONCATENATE(INDIRECT(ADDRESS(2,COLUMN()-2)),"O3",A50),DATA!D2:L872,8,FALSE))</f>
        <v>0</v>
      </c>
      <c r="AR50" s="11">
        <f>IF(ISERROR(VLOOKUP(CONCATENATE(INDIRECT(ADDRESS(2,COLUMN())),"O3",A50),DATA!D2:L872,6,FALSE)),0,VLOOKUP(CONCATENATE(INDIRECT(ADDRESS(2,COLUMN())),"O3",A50),DATA!D2:L872,6,FALSE))</f>
        <v>0</v>
      </c>
      <c r="AS50" s="11">
        <f>IF(ISERROR(VLOOKUP(CONCATENATE(INDIRECT(ADDRESS(2,COLUMN()-1)),"O3",A50),DATA!D2:L872,7,FALSE)),0,VLOOKUP(CONCATENATE(INDIRECT(ADDRESS(2,COLUMN()-1)),"O3",A50),DATA!D2:L872,7,FALSE))</f>
        <v>0</v>
      </c>
      <c r="AT50" s="11">
        <f>IF(ISERROR(VLOOKUP(CONCATENATE(INDIRECT(ADDRESS(2,COLUMN()-2)),"O3",A50),DATA!D2:L872,8,FALSE)),0,VLOOKUP(CONCATENATE(INDIRECT(ADDRESS(2,COLUMN()-2)),"O3",A50),DATA!D2:L872,8,FALSE))</f>
        <v>0</v>
      </c>
      <c r="AU50" s="11">
        <f>IF(ISERROR(VLOOKUP(CONCATENATE(INDIRECT(ADDRESS(2,COLUMN())),"O3",A50),DATA!D2:L872,6,FALSE)),0,VLOOKUP(CONCATENATE(INDIRECT(ADDRESS(2,COLUMN())),"O3",A50),DATA!D2:L872,6,FALSE))</f>
        <v>0</v>
      </c>
      <c r="AV50" s="11">
        <f>IF(ISERROR(VLOOKUP(CONCATENATE(INDIRECT(ADDRESS(2,COLUMN()-1)),"O3",A50),DATA!D2:L872,7,FALSE)),0,VLOOKUP(CONCATENATE(INDIRECT(ADDRESS(2,COLUMN()-1)),"O3",A50),DATA!D2:L872,7,FALSE))</f>
        <v>0</v>
      </c>
      <c r="AW50" s="11">
        <f>IF(ISERROR(VLOOKUP(CONCATENATE(INDIRECT(ADDRESS(2,COLUMN()-2)),"O3",A50),DATA!D2:L872,8,FALSE)),0,VLOOKUP(CONCATENATE(INDIRECT(ADDRESS(2,COLUMN()-2)),"O3",A50),DATA!D2:L872,8,FALSE))</f>
        <v>0</v>
      </c>
      <c r="AX50" s="11">
        <f>IF(ISERROR(VLOOKUP(CONCATENATE(INDIRECT(ADDRESS(2,COLUMN())),"O3",A50),DATA!D2:L872,6,FALSE)),0,VLOOKUP(CONCATENATE(INDIRECT(ADDRESS(2,COLUMN())),"O3",A50),DATA!D2:L872,6,FALSE))</f>
        <v>0</v>
      </c>
      <c r="AY50" s="11">
        <f>IF(ISERROR(VLOOKUP(CONCATENATE(INDIRECT(ADDRESS(2,COLUMN()-1)),"O3",A50),DATA!D2:L872,7,FALSE)),0,VLOOKUP(CONCATENATE(INDIRECT(ADDRESS(2,COLUMN()-1)),"O3",A50),DATA!D2:L872,7,FALSE))</f>
        <v>0</v>
      </c>
      <c r="AZ50" s="11">
        <f>IF(ISERROR(VLOOKUP(CONCATENATE(INDIRECT(ADDRESS(2,COLUMN()-2)),"O3",A50),DATA!D2:L872,8,FALSE)),0,VLOOKUP(CONCATENATE(INDIRECT(ADDRESS(2,COLUMN()-2)),"O3",A50),DATA!D2:L872,8,FALSE))</f>
        <v>0</v>
      </c>
      <c r="BA50" s="11">
        <f>IF(ISERROR(VLOOKUP(CONCATENATE(INDIRECT(ADDRESS(2,COLUMN())),"O3",A50),DATA!D2:L872,6,FALSE)),0,VLOOKUP(CONCATENATE(INDIRECT(ADDRESS(2,COLUMN())),"O3",A50),DATA!D2:L872,6,FALSE))</f>
        <v>0</v>
      </c>
      <c r="BB50" s="11">
        <f>IF(ISERROR(VLOOKUP(CONCATENATE(INDIRECT(ADDRESS(2,COLUMN()-1)),"O3",A50),DATA!D2:L872,7,FALSE)),0,VLOOKUP(CONCATENATE(INDIRECT(ADDRESS(2,COLUMN()-1)),"O3",A50),DATA!D2:L872,7,FALSE))</f>
        <v>0</v>
      </c>
      <c r="BC50" s="11">
        <f>IF(ISERROR(VLOOKUP(CONCATENATE(INDIRECT(ADDRESS(2,COLUMN()-2)),"O3",A50),DATA!D2:L872,8,FALSE)),0,VLOOKUP(CONCATENATE(INDIRECT(ADDRESS(2,COLUMN()-2)),"O3",A50),DATA!D2:L872,8,FALSE))</f>
        <v>0</v>
      </c>
      <c r="BD50" s="11">
        <f>IF(ISERROR(VLOOKUP(CONCATENATE(INDIRECT(ADDRESS(2,COLUMN())),"O3",A50),DATA!D2:L872,6,FALSE)),0,VLOOKUP(CONCATENATE(INDIRECT(ADDRESS(2,COLUMN())),"O3",A50),DATA!D2:L872,6,FALSE))</f>
        <v>0</v>
      </c>
      <c r="BE50" s="11">
        <f>IF(ISERROR(VLOOKUP(CONCATENATE(INDIRECT(ADDRESS(2,COLUMN()-1)),"O3",A50),DATA!D2:L872,7,FALSE)),0,VLOOKUP(CONCATENATE(INDIRECT(ADDRESS(2,COLUMN()-1)),"O3",A50),DATA!D2:L872,7,FALSE))</f>
        <v>0</v>
      </c>
      <c r="BF50" s="11">
        <f>IF(ISERROR(VLOOKUP(CONCATENATE(INDIRECT(ADDRESS(2,COLUMN()-2)),"O3",A50),DATA!D2:L872,8,FALSE)),0,VLOOKUP(CONCATENATE(INDIRECT(ADDRESS(2,COLUMN()-2)),"O3",A50),DATA!D2:L872,8,FALSE))</f>
        <v>0</v>
      </c>
      <c r="BG50" s="11">
        <f>IF(ISERROR(VLOOKUP(CONCATENATE(INDIRECT(ADDRESS(2,COLUMN())),"O3",A50),DATA!D2:L872,6,FALSE)),0,VLOOKUP(CONCATENATE(INDIRECT(ADDRESS(2,COLUMN())),"O3",A50),DATA!D2:L872,6,FALSE))</f>
        <v>0</v>
      </c>
      <c r="BH50" s="11">
        <f>IF(ISERROR(VLOOKUP(CONCATENATE(INDIRECT(ADDRESS(2,COLUMN()-1)),"O3",A50),DATA!D2:L872,7,FALSE)),0,VLOOKUP(CONCATENATE(INDIRECT(ADDRESS(2,COLUMN()-1)),"O3",A50),DATA!D2:L872,7,FALSE))</f>
        <v>0</v>
      </c>
      <c r="BI50" s="11">
        <f>IF(ISERROR(VLOOKUP(CONCATENATE(INDIRECT(ADDRESS(2,COLUMN()-2)),"O3",A50),DATA!D2:L872,8,FALSE)),0,VLOOKUP(CONCATENATE(INDIRECT(ADDRESS(2,COLUMN()-2)),"O3",A50),DATA!D2:L872,8,FALSE))</f>
        <v>0</v>
      </c>
      <c r="BJ50" s="11">
        <f>IF(ISERROR(VLOOKUP(CONCATENATE(INDIRECT(ADDRESS(2,COLUMN())),"O3",A50),DATA!D2:L872,6,FALSE)),0,VLOOKUP(CONCATENATE(INDIRECT(ADDRESS(2,COLUMN())),"O3",A50),DATA!D2:L872,6,FALSE))</f>
        <v>0</v>
      </c>
      <c r="BK50" s="11">
        <f>IF(ISERROR(VLOOKUP(CONCATENATE(INDIRECT(ADDRESS(2,COLUMN()-1)),"O3",A50),DATA!D2:L872,7,FALSE)),0,VLOOKUP(CONCATENATE(INDIRECT(ADDRESS(2,COLUMN()-1)),"O3",A50),DATA!D2:L872,7,FALSE))</f>
        <v>0</v>
      </c>
      <c r="BL50" s="11">
        <f>IF(ISERROR(VLOOKUP(CONCATENATE(INDIRECT(ADDRESS(2,COLUMN()-2)),"O3",A50),DATA!D2:L872,8,FALSE)),0,VLOOKUP(CONCATENATE(INDIRECT(ADDRESS(2,COLUMN()-2)),"O3",A50),DATA!D2:L872,8,FALSE))</f>
        <v>0</v>
      </c>
      <c r="BM50" s="11">
        <f>IF(ISERROR(VLOOKUP(CONCATENATE(INDIRECT(ADDRESS(2,COLUMN())),"O3",A50),DATA!D2:L872,6,FALSE)),0,VLOOKUP(CONCATENATE(INDIRECT(ADDRESS(2,COLUMN())),"O3",A50),DATA!D2:L872,6,FALSE))</f>
        <v>0</v>
      </c>
      <c r="BN50" s="11">
        <f>IF(ISERROR(VLOOKUP(CONCATENATE(INDIRECT(ADDRESS(2,COLUMN()-1)),"O3",A50),DATA!D2:L872,7,FALSE)),0,VLOOKUP(CONCATENATE(INDIRECT(ADDRESS(2,COLUMN()-1)),"O3",A50),DATA!D2:L872,7,FALSE))</f>
        <v>0</v>
      </c>
      <c r="BO50" s="11">
        <f>IF(ISERROR(VLOOKUP(CONCATENATE(INDIRECT(ADDRESS(2,COLUMN()-2)),"O3",A50),DATA!D2:L872,8,FALSE)),0,VLOOKUP(CONCATENATE(INDIRECT(ADDRESS(2,COLUMN()-2)),"O3",A50),DATA!D2:L872,8,FALSE))</f>
        <v>0</v>
      </c>
      <c r="BP50" s="11">
        <f>IF(ISERROR(VLOOKUP(CONCATENATE(INDIRECT(ADDRESS(2,COLUMN())),"O3",A50),DATA!D2:L872,6,FALSE)),0,VLOOKUP(CONCATENATE(INDIRECT(ADDRESS(2,COLUMN())),"O3",A50),DATA!D2:L872,6,FALSE))</f>
        <v>0</v>
      </c>
      <c r="BQ50" s="11">
        <f>IF(ISERROR(VLOOKUP(CONCATENATE(INDIRECT(ADDRESS(2,COLUMN()-1)),"O3",A50),DATA!D2:L872,7,FALSE)),0,VLOOKUP(CONCATENATE(INDIRECT(ADDRESS(2,COLUMN()-1)),"O3",A50),DATA!D2:L872,7,FALSE))</f>
        <v>0</v>
      </c>
      <c r="BR50" s="11">
        <f>IF(ISERROR(VLOOKUP(CONCATENATE(INDIRECT(ADDRESS(2,COLUMN()-2)),"O3",A50),DATA!D2:L872,8,FALSE)),0,VLOOKUP(CONCATENATE(INDIRECT(ADDRESS(2,COLUMN()-2)),"O3",A50),DATA!D2:L872,8,FALSE))</f>
        <v>0</v>
      </c>
      <c r="BS50" s="11">
        <f>IF(ISERROR(VLOOKUP(CONCATENATE(INDIRECT(ADDRESS(2,COLUMN())),"O3",A50),DATA!D2:L872,6,FALSE)),0,VLOOKUP(CONCATENATE(INDIRECT(ADDRESS(2,COLUMN())),"O3",A50),DATA!D2:L872,6,FALSE))</f>
        <v>0</v>
      </c>
      <c r="BT50" s="11">
        <f>IF(ISERROR(VLOOKUP(CONCATENATE(INDIRECT(ADDRESS(2,COLUMN()-1)),"O3",A50),DATA!D2:L872,7,FALSE)),0,VLOOKUP(CONCATENATE(INDIRECT(ADDRESS(2,COLUMN()-1)),"O3",A50),DATA!D2:L872,7,FALSE))</f>
        <v>0</v>
      </c>
      <c r="BU50" s="11">
        <f>IF(ISERROR(VLOOKUP(CONCATENATE(INDIRECT(ADDRESS(2,COLUMN()-2)),"O3",A50),DATA!D2:L872,8,FALSE)),0,VLOOKUP(CONCATENATE(INDIRECT(ADDRESS(2,COLUMN()-2)),"O3",A50),DATA!D2:L872,8,FALSE))</f>
        <v>0</v>
      </c>
      <c r="BV50" s="11">
        <f>IF(ISERROR(VLOOKUP(CONCATENATE(INDIRECT(ADDRESS(2,COLUMN())),"O3",A50),DATA!D2:L872,6,FALSE)),0,VLOOKUP(CONCATENATE(INDIRECT(ADDRESS(2,COLUMN())),"O3",A50),DATA!D2:L872,6,FALSE))</f>
        <v>0</v>
      </c>
      <c r="BW50" s="11">
        <f>IF(ISERROR(VLOOKUP(CONCATENATE(INDIRECT(ADDRESS(2,COLUMN()-1)),"O3",A50),DATA!D2:L872,7,FALSE)),0,VLOOKUP(CONCATENATE(INDIRECT(ADDRESS(2,COLUMN()-1)),"O3",A50),DATA!D2:L872,7,FALSE))</f>
        <v>0</v>
      </c>
      <c r="BX50" s="11">
        <f>IF(ISERROR(VLOOKUP(CONCATENATE(INDIRECT(ADDRESS(2,COLUMN()-2)),"O3",A50),DATA!D2:L872,8,FALSE)),0,VLOOKUP(CONCATENATE(INDIRECT(ADDRESS(2,COLUMN()-2)),"O3",A50),DATA!D2:L872,8,FALSE))</f>
        <v>0</v>
      </c>
      <c r="BY50" s="11">
        <f>IF(ISERROR(VLOOKUP(CONCATENATE(INDIRECT(ADDRESS(2,COLUMN())),"O3",A50),DATA!D2:L872,6,FALSE)),0,VLOOKUP(CONCATENATE(INDIRECT(ADDRESS(2,COLUMN())),"O3",A50),DATA!D2:L872,6,FALSE))</f>
        <v>0</v>
      </c>
      <c r="BZ50" s="11">
        <f>IF(ISERROR(VLOOKUP(CONCATENATE(INDIRECT(ADDRESS(2,COLUMN()-1)),"O3",A50),DATA!D2:L872,7,FALSE)),0,VLOOKUP(CONCATENATE(INDIRECT(ADDRESS(2,COLUMN()-1)),"O3",A50),DATA!D2:L872,7,FALSE))</f>
        <v>0</v>
      </c>
      <c r="CA50" s="11">
        <f>IF(ISERROR(VLOOKUP(CONCATENATE(INDIRECT(ADDRESS(2,COLUMN()-2)),"O3",A50),DATA!D2:L872,8,FALSE)),0,VLOOKUP(CONCATENATE(INDIRECT(ADDRESS(2,COLUMN()-2)),"O3",A50),DATA!D2:L872,8,FALSE))</f>
        <v>0</v>
      </c>
      <c r="CB50" s="11">
        <f>IF(ISERROR(VLOOKUP(CONCATENATE(INDIRECT(ADDRESS(2,COLUMN())),"O3",A50),DATA!D2:L872,6,FALSE)),0,VLOOKUP(CONCATENATE(INDIRECT(ADDRESS(2,COLUMN())),"O3",A50),DATA!D2:L872,6,FALSE))</f>
        <v>0</v>
      </c>
      <c r="CC50" s="11">
        <f>IF(ISERROR(VLOOKUP(CONCATENATE(INDIRECT(ADDRESS(2,COLUMN()-1)),"O3",A50),DATA!D2:L872,7,FALSE)),0,VLOOKUP(CONCATENATE(INDIRECT(ADDRESS(2,COLUMN()-1)),"O3",A50),DATA!D2:L872,7,FALSE))</f>
        <v>0</v>
      </c>
      <c r="CD50" s="11">
        <f>IF(ISERROR(VLOOKUP(CONCATENATE(INDIRECT(ADDRESS(2,COLUMN()-2)),"O3",A50),DATA!D2:L872,8,FALSE)),0,VLOOKUP(CONCATENATE(INDIRECT(ADDRESS(2,COLUMN()-2)),"O3",A50),DATA!D2:L872,8,FALSE))</f>
        <v>0</v>
      </c>
      <c r="CE50" s="11">
        <f>IF(ISERROR(VLOOKUP(CONCATENATE(INDIRECT(ADDRESS(2,COLUMN())),"O3",A50),DATA!D2:L872,6,FALSE)),0,VLOOKUP(CONCATENATE(INDIRECT(ADDRESS(2,COLUMN())),"O3",A50),DATA!D2:L872,6,FALSE))</f>
        <v>0</v>
      </c>
      <c r="CF50" s="11">
        <f>IF(ISERROR(VLOOKUP(CONCATENATE(INDIRECT(ADDRESS(2,COLUMN()-1)),"O3",A50),DATA!D2:L872,7,FALSE)),0,VLOOKUP(CONCATENATE(INDIRECT(ADDRESS(2,COLUMN()-1)),"O3",A50),DATA!D2:L872,7,FALSE))</f>
        <v>0</v>
      </c>
      <c r="CG50" s="11">
        <f>IF(ISERROR(VLOOKUP(CONCATENATE(INDIRECT(ADDRESS(2,COLUMN()-2)),"O3",A50),DATA!D2:L872,8,FALSE)),0,VLOOKUP(CONCATENATE(INDIRECT(ADDRESS(2,COLUMN()-2)),"O3",A50),DATA!D2:L872,8,FALSE))</f>
        <v>0</v>
      </c>
      <c r="CH50" s="11">
        <f>IF(ISERROR(VLOOKUP(CONCATENATE(INDIRECT(ADDRESS(2,COLUMN())),"O3",A50),DATA!D2:L872,6,FALSE)),0,VLOOKUP(CONCATENATE(INDIRECT(ADDRESS(2,COLUMN())),"O3",A50),DATA!D2:L872,6,FALSE))</f>
        <v>0</v>
      </c>
      <c r="CI50" s="11">
        <f>IF(ISERROR(VLOOKUP(CONCATENATE(INDIRECT(ADDRESS(2,COLUMN()-1)),"O3",A50),DATA!D2:L872,7,FALSE)),0,VLOOKUP(CONCATENATE(INDIRECT(ADDRESS(2,COLUMN()-1)),"O3",A50),DATA!D2:L872,7,FALSE))</f>
        <v>0</v>
      </c>
      <c r="CJ50" s="11">
        <f>IF(ISERROR(VLOOKUP(CONCATENATE(INDIRECT(ADDRESS(2,COLUMN()-2)),"O3",A50),DATA!D2:L872,8,FALSE)),0,VLOOKUP(CONCATENATE(INDIRECT(ADDRESS(2,COLUMN()-2)),"O3",A50),DATA!D2:L872,8,FALSE))</f>
        <v>0</v>
      </c>
      <c r="CK50" s="11">
        <f>IF(ISERROR(VLOOKUP(CONCATENATE(INDIRECT(ADDRESS(2,COLUMN())),"O3",A50),DATA!D2:L872,6,FALSE)),0,VLOOKUP(CONCATENATE(INDIRECT(ADDRESS(2,COLUMN())),"O3",A50),DATA!D2:L872,6,FALSE))</f>
        <v>0</v>
      </c>
      <c r="CL50" s="11">
        <f>IF(ISERROR(VLOOKUP(CONCATENATE(INDIRECT(ADDRESS(2,COLUMN()-1)),"O3",A50),DATA!D2:L872,7,FALSE)),0,VLOOKUP(CONCATENATE(INDIRECT(ADDRESS(2,COLUMN()-1)),"O3",A50),DATA!D2:L872,7,FALSE))</f>
        <v>0</v>
      </c>
      <c r="CM50" s="11">
        <f>IF(ISERROR(VLOOKUP(CONCATENATE(INDIRECT(ADDRESS(2,COLUMN()-2)),"O3",A50),DATA!D2:L872,8,FALSE)),0,VLOOKUP(CONCATENATE(INDIRECT(ADDRESS(2,COLUMN()-2)),"O3",A50),DATA!D2:L872,8,FALSE))</f>
        <v>0</v>
      </c>
      <c r="CN50" s="11">
        <f>IF(ISERROR(VLOOKUP(CONCATENATE(INDIRECT(ADDRESS(2,COLUMN())),"O3",A50),DATA!D2:L872,6,FALSE)),0,VLOOKUP(CONCATENATE(INDIRECT(ADDRESS(2,COLUMN())),"O3",A50),DATA!D2:L872,6,FALSE))</f>
        <v>0</v>
      </c>
      <c r="CO50" s="11">
        <f>IF(ISERROR(VLOOKUP(CONCATENATE(INDIRECT(ADDRESS(2,COLUMN()-1)),"O3",A50),DATA!D2:L872,7,FALSE)),0,VLOOKUP(CONCATENATE(INDIRECT(ADDRESS(2,COLUMN()-1)),"O3",A50),DATA!D2:L872,7,FALSE))</f>
        <v>0</v>
      </c>
      <c r="CP50" s="11">
        <f>IF(ISERROR(VLOOKUP(CONCATENATE(INDIRECT(ADDRESS(2,COLUMN()-2)),"O3",A50),DATA!D2:L872,8,FALSE)),0,VLOOKUP(CONCATENATE(INDIRECT(ADDRESS(2,COLUMN()-2)),"O3",A50),DATA!D2:L872,8,FALSE))</f>
        <v>0</v>
      </c>
      <c r="CQ50" s="11">
        <f>IF(ISERROR(VLOOKUP(CONCATENATE(INDIRECT(ADDRESS(2,COLUMN())),"O3",A50),DATA!D2:L872,6,FALSE)),0,VLOOKUP(CONCATENATE(INDIRECT(ADDRESS(2,COLUMN())),"O3",A50),DATA!D2:L872,6,FALSE))</f>
        <v>0</v>
      </c>
      <c r="CR50" s="11">
        <f>IF(ISERROR(VLOOKUP(CONCATENATE(INDIRECT(ADDRESS(2,COLUMN()-1)),"O3",A50),DATA!D2:L872,7,FALSE)),0,VLOOKUP(CONCATENATE(INDIRECT(ADDRESS(2,COLUMN()-1)),"O3",A50),DATA!D2:L872,7,FALSE))</f>
        <v>0</v>
      </c>
      <c r="CS50" s="11">
        <f>IF(ISERROR(VLOOKUP(CONCATENATE(INDIRECT(ADDRESS(2,COLUMN()-2)),"O3",A50),DATA!D2:L872,8,FALSE)),0,VLOOKUP(CONCATENATE(INDIRECT(ADDRESS(2,COLUMN()-2)),"O3",A50),DATA!D2:L872,8,FALSE))</f>
        <v>0</v>
      </c>
      <c r="CT50" s="11">
        <f>IF(ISERROR(VLOOKUP(CONCATENATE(INDIRECT(ADDRESS(2,COLUMN())),"O3",A50),DATA!D2:L872,6,FALSE)),0,VLOOKUP(CONCATENATE(INDIRECT(ADDRESS(2,COLUMN())),"O3",A50),DATA!D2:L872,6,FALSE))</f>
        <v>0</v>
      </c>
      <c r="CU50" s="11">
        <f>IF(ISERROR(VLOOKUP(CONCATENATE(INDIRECT(ADDRESS(2,COLUMN()-1)),"O3",A50),DATA!D2:L872,7,FALSE)),0,VLOOKUP(CONCATENATE(INDIRECT(ADDRESS(2,COLUMN()-1)),"O3",A50),DATA!D2:L872,7,FALSE))</f>
        <v>0</v>
      </c>
      <c r="CV50" s="11">
        <f>IF(ISERROR(VLOOKUP(CONCATENATE(INDIRECT(ADDRESS(2,COLUMN()-2)),"O3",A50),DATA!D2:L872,8,FALSE)),0,VLOOKUP(CONCATENATE(INDIRECT(ADDRESS(2,COLUMN()-2)),"O3",A50),DATA!D2:L872,8,FALSE))</f>
        <v>0</v>
      </c>
      <c r="CW50" s="11">
        <f>IF(ISERROR(VLOOKUP(CONCATENATE(INDIRECT(ADDRESS(2,COLUMN())),"O3",A50),DATA!D2:L872,6,FALSE)),0,VLOOKUP(CONCATENATE(INDIRECT(ADDRESS(2,COLUMN())),"O3",A50),DATA!D2:L872,6,FALSE))</f>
        <v>0</v>
      </c>
      <c r="CX50" s="11">
        <f>IF(ISERROR(VLOOKUP(CONCATENATE(INDIRECT(ADDRESS(2,COLUMN()-1)),"O3",A50),DATA!D2:L872,7,FALSE)),0,VLOOKUP(CONCATENATE(INDIRECT(ADDRESS(2,COLUMN()-1)),"O3",A50),DATA!D2:L872,7,FALSE))</f>
        <v>0</v>
      </c>
      <c r="CY50" s="11">
        <f>IF(ISERROR(VLOOKUP(CONCATENATE(INDIRECT(ADDRESS(2,COLUMN()-2)),"O3",A50),DATA!D2:L872,8,FALSE)),0,VLOOKUP(CONCATENATE(INDIRECT(ADDRESS(2,COLUMN()-2)),"O3",A50),DATA!D2:L872,8,FALSE))</f>
        <v>0</v>
      </c>
      <c r="CZ50" s="11">
        <f>IF(ISERROR(VLOOKUP(CONCATENATE(INDIRECT(ADDRESS(2,COLUMN())),"O3",A50),DATA!D2:L872,6,FALSE)),0,VLOOKUP(CONCATENATE(INDIRECT(ADDRESS(2,COLUMN())),"O3",A50),DATA!D2:L872,6,FALSE))</f>
        <v>0</v>
      </c>
      <c r="DA50" s="11">
        <f>IF(ISERROR(VLOOKUP(CONCATENATE(INDIRECT(ADDRESS(2,COLUMN()-1)),"O3",A50),DATA!D2:L872,7,FALSE)),0,VLOOKUP(CONCATENATE(INDIRECT(ADDRESS(2,COLUMN()-1)),"O3",A50),DATA!D2:L872,7,FALSE))</f>
        <v>0</v>
      </c>
      <c r="DB50" s="11">
        <f>IF(ISERROR(VLOOKUP(CONCATENATE(INDIRECT(ADDRESS(2,COLUMN()-2)),"O3",A50),DATA!D2:L872,8,FALSE)),0,VLOOKUP(CONCATENATE(INDIRECT(ADDRESS(2,COLUMN()-2)),"O3",A50),DATA!D2:L872,8,FALSE))</f>
        <v>0</v>
      </c>
      <c r="DC50" s="11">
        <f>IF(ISERROR(VLOOKUP(CONCATENATE(INDIRECT(ADDRESS(2,COLUMN())),"O3",A50),DATA!D2:L872,6,FALSE)),0,VLOOKUP(CONCATENATE(INDIRECT(ADDRESS(2,COLUMN())),"O3",A50),DATA!D2:L872,6,FALSE))</f>
        <v>0</v>
      </c>
      <c r="DD50" s="11">
        <f>IF(ISERROR(VLOOKUP(CONCATENATE(INDIRECT(ADDRESS(2,COLUMN()-1)),"O3",A50),DATA!D2:L872,7,FALSE)),0,VLOOKUP(CONCATENATE(INDIRECT(ADDRESS(2,COLUMN()-1)),"O3",A50),DATA!D2:L872,7,FALSE))</f>
        <v>0</v>
      </c>
      <c r="DE50" s="11">
        <f>IF(ISERROR(VLOOKUP(CONCATENATE(INDIRECT(ADDRESS(2,COLUMN()-2)),"O3",A50),DATA!D2:L872,8,FALSE)),0,VLOOKUP(CONCATENATE(INDIRECT(ADDRESS(2,COLUMN()-2)),"O3",A50),DATA!D2:L872,8,FALSE))</f>
        <v>0</v>
      </c>
      <c r="DF50" s="11">
        <f>IF(ISERROR(VLOOKUP(CONCATENATE(INDIRECT(ADDRESS(2,COLUMN())),"O3",A50),DATA!D2:L872,6,FALSE)),0,VLOOKUP(CONCATENATE(INDIRECT(ADDRESS(2,COLUMN())),"O3",A50),DATA!D2:L872,6,FALSE))</f>
        <v>0</v>
      </c>
      <c r="DG50" s="11">
        <f>IF(ISERROR(VLOOKUP(CONCATENATE(INDIRECT(ADDRESS(2,COLUMN()-1)),"O3",A50),DATA!D2:L872,7,FALSE)),0,VLOOKUP(CONCATENATE(INDIRECT(ADDRESS(2,COLUMN()-1)),"O3",A50),DATA!D2:L872,7,FALSE))</f>
        <v>0</v>
      </c>
      <c r="DH50" s="11">
        <f>IF(ISERROR(VLOOKUP(CONCATENATE(INDIRECT(ADDRESS(2,COLUMN()-2)),"O3",A50),DATA!D2:L872,8,FALSE)),0,VLOOKUP(CONCATENATE(INDIRECT(ADDRESS(2,COLUMN()-2)),"O3",A50),DATA!D2:L872,8,FALSE))</f>
        <v>0</v>
      </c>
      <c r="DI50" s="11">
        <f>IF(ISERROR(VLOOKUP(CONCATENATE(INDIRECT(ADDRESS(2,COLUMN())),"O3",A50),DATA!D2:L872,6,FALSE)),0,VLOOKUP(CONCATENATE(INDIRECT(ADDRESS(2,COLUMN())),"O3",A50),DATA!D2:L872,6,FALSE))</f>
        <v>0</v>
      </c>
      <c r="DJ50" s="11">
        <f>IF(ISERROR(VLOOKUP(CONCATENATE(INDIRECT(ADDRESS(2,COLUMN()-1)),"O3",A50),DATA!D2:L872,7,FALSE)),0,VLOOKUP(CONCATENATE(INDIRECT(ADDRESS(2,COLUMN()-1)),"O3",A50),DATA!D2:L872,7,FALSE))</f>
        <v>0</v>
      </c>
      <c r="DK50" s="11">
        <f>IF(ISERROR(VLOOKUP(CONCATENATE(INDIRECT(ADDRESS(2,COLUMN()-2)),"O3",A50),DATA!D2:L872,8,FALSE)),0,VLOOKUP(CONCATENATE(INDIRECT(ADDRESS(2,COLUMN()-2)),"O3",A50),DATA!D2:L872,8,FALSE))</f>
        <v>0</v>
      </c>
      <c r="DL50" s="11">
        <f>IF(ISERROR(VLOOKUP(CONCATENATE(INDIRECT(ADDRESS(2,COLUMN())),"O3",A50),DATA!D2:L872,6,FALSE)),0,VLOOKUP(CONCATENATE(INDIRECT(ADDRESS(2,COLUMN())),"O3",A50),DATA!D2:L872,6,FALSE))</f>
        <v>0</v>
      </c>
      <c r="DM50" s="11">
        <f>IF(ISERROR(VLOOKUP(CONCATENATE(INDIRECT(ADDRESS(2,COLUMN()-1)),"O3",A50),DATA!D2:L872,7,FALSE)),0,VLOOKUP(CONCATENATE(INDIRECT(ADDRESS(2,COLUMN()-1)),"O3",A50),DATA!D2:L872,7,FALSE))</f>
        <v>0</v>
      </c>
      <c r="DN50" s="11">
        <f>IF(ISERROR(VLOOKUP(CONCATENATE(INDIRECT(ADDRESS(2,COLUMN()-2)),"O3",A50),DATA!D2:L872,8,FALSE)),0,VLOOKUP(CONCATENATE(INDIRECT(ADDRESS(2,COLUMN()-2)),"O3",A50),DATA!D2:L872,8,FALSE))</f>
        <v>0</v>
      </c>
      <c r="DO50" s="11">
        <f>IF(ISERROR(VLOOKUP(CONCATENATE(INDIRECT(ADDRESS(2,COLUMN())),"O3",A50),DATA!D2:L872,6,FALSE)),0,VLOOKUP(CONCATENATE(INDIRECT(ADDRESS(2,COLUMN())),"O3",A50),DATA!D2:L872,6,FALSE))</f>
        <v>0</v>
      </c>
      <c r="DP50" s="11">
        <f>IF(ISERROR(VLOOKUP(CONCATENATE(INDIRECT(ADDRESS(2,COLUMN()-1)),"O3",A50),DATA!D2:L872,7,FALSE)),0,VLOOKUP(CONCATENATE(INDIRECT(ADDRESS(2,COLUMN()-1)),"O3",A50),DATA!D2:L872,7,FALSE))</f>
        <v>0</v>
      </c>
      <c r="DQ50" s="11">
        <f>IF(ISERROR(VLOOKUP(CONCATENATE(INDIRECT(ADDRESS(2,COLUMN()-2)),"O3",A50),DATA!D2:L872,8,FALSE)),0,VLOOKUP(CONCATENATE(INDIRECT(ADDRESS(2,COLUMN()-2)),"O3",A50),DATA!D2:L872,8,FALSE))</f>
        <v>0</v>
      </c>
      <c r="DR50" s="11">
        <f>IF(ISERROR(VLOOKUP(CONCATENATE(INDIRECT(ADDRESS(2,COLUMN())),"O3",A50),DATA!D2:L872,6,FALSE)),0,VLOOKUP(CONCATENATE(INDIRECT(ADDRESS(2,COLUMN())),"O3",A50),DATA!D2:L872,6,FALSE))</f>
        <v>0</v>
      </c>
      <c r="DS50" s="11">
        <f>IF(ISERROR(VLOOKUP(CONCATENATE(INDIRECT(ADDRESS(2,COLUMN()-1)),"O3",A50),DATA!D2:L872,7,FALSE)),0,VLOOKUP(CONCATENATE(INDIRECT(ADDRESS(2,COLUMN()-1)),"O3",A50),DATA!D2:L872,7,FALSE))</f>
        <v>0</v>
      </c>
      <c r="DT50" s="11">
        <f>IF(ISERROR(VLOOKUP(CONCATENATE(INDIRECT(ADDRESS(2,COLUMN()-2)),"O3",A50),DATA!D2:L872,8,FALSE)),0,VLOOKUP(CONCATENATE(INDIRECT(ADDRESS(2,COLUMN()-2)),"O3",A50),DATA!D2:L872,8,FALSE))</f>
        <v>0</v>
      </c>
      <c r="DU50" s="11">
        <f>IF(ISERROR(VLOOKUP(CONCATENATE(INDIRECT(ADDRESS(2,COLUMN())),"O3",A50),DATA!D2:L872,6,FALSE)),0,VLOOKUP(CONCATENATE(INDIRECT(ADDRESS(2,COLUMN())),"O3",A50),DATA!D2:L872,6,FALSE))</f>
        <v>0</v>
      </c>
      <c r="DV50" s="11">
        <f>IF(ISERROR(VLOOKUP(CONCATENATE(INDIRECT(ADDRESS(2,COLUMN()-1)),"O3",A50),DATA!D2:L872,7,FALSE)),0,VLOOKUP(CONCATENATE(INDIRECT(ADDRESS(2,COLUMN()-1)),"O3",A50),DATA!D2:L872,7,FALSE))</f>
        <v>0</v>
      </c>
      <c r="DW50" s="11">
        <f>IF(ISERROR(VLOOKUP(CONCATENATE(INDIRECT(ADDRESS(2,COLUMN()-2)),"O3",A50),DATA!D2:L872,8,FALSE)),0,VLOOKUP(CONCATENATE(INDIRECT(ADDRESS(2,COLUMN()-2)),"O3",A50),DATA!D2:L872,8,FALSE))</f>
        <v>0</v>
      </c>
      <c r="DX50" s="62">
        <f>SUM(B50:INDIRECT(ADDRESS(50,127)))</f>
        <v>3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  <c r="IW50" s="24"/>
      <c r="IX50" s="24"/>
      <c r="IY50" s="24"/>
      <c r="IZ50" s="24"/>
      <c r="JA50" s="24"/>
      <c r="JB50" s="24"/>
      <c r="JC50" s="24"/>
      <c r="JD50" s="24"/>
      <c r="JE50" s="24"/>
      <c r="JF50" s="24"/>
      <c r="JG50" s="24"/>
      <c r="JH50" s="24"/>
      <c r="JI50" s="24"/>
      <c r="JJ50" s="24"/>
      <c r="JK50" s="24"/>
      <c r="JL50" s="24"/>
      <c r="JM50" s="24"/>
      <c r="JN50" s="24"/>
      <c r="JO50" s="24"/>
      <c r="JP50" s="24"/>
      <c r="JQ50" s="24"/>
      <c r="JR50" s="24"/>
      <c r="JS50" s="24"/>
      <c r="JT50" s="24"/>
      <c r="JU50" s="24"/>
      <c r="JV50" s="24"/>
      <c r="JW50" s="24"/>
      <c r="JX50" s="24"/>
      <c r="JY50" s="24"/>
      <c r="JZ50" s="24"/>
      <c r="KA50" s="24"/>
      <c r="KB50" s="24"/>
      <c r="KC50" s="24"/>
      <c r="KD50" s="24"/>
      <c r="KE50" s="24"/>
      <c r="KF50" s="24"/>
      <c r="KG50" s="24"/>
      <c r="KH50" s="24"/>
      <c r="KI50" s="24"/>
      <c r="KJ50" s="24"/>
      <c r="KK50" s="24"/>
      <c r="KL50" s="24"/>
      <c r="KM50" s="24"/>
      <c r="KN50" s="24"/>
      <c r="KO50" s="24"/>
      <c r="KP50" s="24"/>
      <c r="KQ50" s="24"/>
      <c r="KR50" s="24"/>
      <c r="KS50" s="24"/>
      <c r="KT50" s="24"/>
      <c r="KU50" s="24"/>
      <c r="KV50" s="24"/>
      <c r="KW50" s="24"/>
      <c r="KX50" s="24"/>
      <c r="KY50" s="24"/>
      <c r="KZ50" s="24"/>
    </row>
    <row r="51" ht="15.75">
      <c r="A51" s="20" t="s">
        <v>30</v>
      </c>
      <c r="B51" s="11">
        <f>IF(ISERROR(VLOOKUP(CONCATENATE(INDIRECT(ADDRESS(2,COLUMN())),"O3",A51),DATA!D2:L872,6,FALSE)),0,VLOOKUP(CONCATENATE(INDIRECT(ADDRESS(2,COLUMN())),"O3",A51),DATA!D2:L872,6,FALSE))</f>
        <v>0</v>
      </c>
      <c r="C51" s="11">
        <f>IF(ISERROR(VLOOKUP(CONCATENATE(INDIRECT(ADDRESS(2,COLUMN()-1)),"O3",A51),DATA!D2:L872,7,FALSE)),0,VLOOKUP(CONCATENATE(INDIRECT(ADDRESS(2,COLUMN()-1)),"O3",A51),DATA!D2:L872,7,FALSE))</f>
        <v>0</v>
      </c>
      <c r="D51" s="11">
        <f>IF(ISERROR(VLOOKUP(CONCATENATE(INDIRECT(ADDRESS(2,COLUMN()-2)),"O3",A51),DATA!D2:L872,8,FALSE)),0,VLOOKUP(CONCATENATE(INDIRECT(ADDRESS(2,COLUMN()-2)),"O3",A51),DATA!D2:L872,8,FALSE))</f>
        <v>0</v>
      </c>
      <c r="E51" s="11">
        <f>IF(ISERROR(VLOOKUP(CONCATENATE(INDIRECT(ADDRESS(2,COLUMN())),"O3",A51),DATA!D2:L872,6,FALSE)),0,VLOOKUP(CONCATENATE(INDIRECT(ADDRESS(2,COLUMN())),"O3",A51),DATA!D2:L872,6,FALSE))</f>
        <v>0</v>
      </c>
      <c r="F51" s="11">
        <f>IF(ISERROR(VLOOKUP(CONCATENATE(INDIRECT(ADDRESS(2,COLUMN()-1)),"O3",A51),DATA!D2:L872,7,FALSE)),0,VLOOKUP(CONCATENATE(INDIRECT(ADDRESS(2,COLUMN()-1)),"O3",A51),DATA!D2:L872,7,FALSE))</f>
        <v>0</v>
      </c>
      <c r="G51" s="11">
        <f>IF(ISERROR(VLOOKUP(CONCATENATE(INDIRECT(ADDRESS(2,COLUMN()-2)),"O3",A51),DATA!D2:L872,8,FALSE)),0,VLOOKUP(CONCATENATE(INDIRECT(ADDRESS(2,COLUMN()-2)),"O3",A51),DATA!D2:L872,8,FALSE))</f>
        <v>0</v>
      </c>
      <c r="H51" s="11">
        <f>IF(ISERROR(VLOOKUP(CONCATENATE(INDIRECT(ADDRESS(2,COLUMN())),"O3",A51),DATA!D2:L872,6,FALSE)),0,VLOOKUP(CONCATENATE(INDIRECT(ADDRESS(2,COLUMN())),"O3",A51),DATA!D2:L872,6,FALSE))</f>
        <v>0</v>
      </c>
      <c r="I51" s="11">
        <f>IF(ISERROR(VLOOKUP(CONCATENATE(INDIRECT(ADDRESS(2,COLUMN()-1)),"O3",A51),DATA!D2:L872,7,FALSE)),0,VLOOKUP(CONCATENATE(INDIRECT(ADDRESS(2,COLUMN()-1)),"O3",A51),DATA!D2:L872,7,FALSE))</f>
        <v>0</v>
      </c>
      <c r="J51" s="11">
        <f>IF(ISERROR(VLOOKUP(CONCATENATE(INDIRECT(ADDRESS(2,COLUMN()-2)),"O3",A51),DATA!D2:L872,8,FALSE)),0,VLOOKUP(CONCATENATE(INDIRECT(ADDRESS(2,COLUMN()-2)),"O3",A51),DATA!D2:L872,8,FALSE))</f>
        <v>0</v>
      </c>
      <c r="K51" s="11">
        <f>IF(ISERROR(VLOOKUP(CONCATENATE(INDIRECT(ADDRESS(2,COLUMN())),"O3",A51),DATA!D2:L872,6,FALSE)),0,VLOOKUP(CONCATENATE(INDIRECT(ADDRESS(2,COLUMN())),"O3",A51),DATA!D2:L872,6,FALSE))</f>
        <v>0</v>
      </c>
      <c r="L51" s="11">
        <f>IF(ISERROR(VLOOKUP(CONCATENATE(INDIRECT(ADDRESS(2,COLUMN()-1)),"O3",A51),DATA!D2:L872,7,FALSE)),0,VLOOKUP(CONCATENATE(INDIRECT(ADDRESS(2,COLUMN()-1)),"O3",A51),DATA!D2:L872,7,FALSE))</f>
        <v>0</v>
      </c>
      <c r="M51" s="11">
        <f>IF(ISERROR(VLOOKUP(CONCATENATE(INDIRECT(ADDRESS(2,COLUMN()-2)),"O3",A51),DATA!D2:L872,8,FALSE)),0,VLOOKUP(CONCATENATE(INDIRECT(ADDRESS(2,COLUMN()-2)),"O3",A51),DATA!D2:L872,8,FALSE))</f>
        <v>0</v>
      </c>
      <c r="N51" s="11">
        <f>IF(ISERROR(VLOOKUP(CONCATENATE(INDIRECT(ADDRESS(2,COLUMN())),"O3",A51),DATA!D2:L872,6,FALSE)),0,VLOOKUP(CONCATENATE(INDIRECT(ADDRESS(2,COLUMN())),"O3",A51),DATA!D2:L872,6,FALSE))</f>
        <v>3</v>
      </c>
      <c r="O51" s="11">
        <f>IF(ISERROR(VLOOKUP(CONCATENATE(INDIRECT(ADDRESS(2,COLUMN()-1)),"O3",A51),DATA!D2:L872,7,FALSE)),0,VLOOKUP(CONCATENATE(INDIRECT(ADDRESS(2,COLUMN()-1)),"O3",A51),DATA!D2:L872,7,FALSE))</f>
        <v>0</v>
      </c>
      <c r="P51" s="11">
        <f>IF(ISERROR(VLOOKUP(CONCATENATE(INDIRECT(ADDRESS(2,COLUMN()-2)),"O3",A51),DATA!D2:L872,8,FALSE)),0,VLOOKUP(CONCATENATE(INDIRECT(ADDRESS(2,COLUMN()-2)),"O3",A51),DATA!D2:L872,8,FALSE))</f>
        <v>0</v>
      </c>
      <c r="Q51" s="11">
        <f>IF(ISERROR(VLOOKUP(CONCATENATE(INDIRECT(ADDRESS(2,COLUMN())),"O3",A51),DATA!D2:L872,6,FALSE)),0,VLOOKUP(CONCATENATE(INDIRECT(ADDRESS(2,COLUMN())),"O3",A51),DATA!D2:L872,6,FALSE))</f>
        <v>0</v>
      </c>
      <c r="R51" s="11">
        <f>IF(ISERROR(VLOOKUP(CONCATENATE(INDIRECT(ADDRESS(2,COLUMN()-1)),"O3",A51),DATA!D2:L872,7,FALSE)),0,VLOOKUP(CONCATENATE(INDIRECT(ADDRESS(2,COLUMN()-1)),"O3",A51),DATA!D2:L872,7,FALSE))</f>
        <v>0</v>
      </c>
      <c r="S51" s="11">
        <f>IF(ISERROR(VLOOKUP(CONCATENATE(INDIRECT(ADDRESS(2,COLUMN()-2)),"O3",A51),DATA!D2:L872,8,FALSE)),0,VLOOKUP(CONCATENATE(INDIRECT(ADDRESS(2,COLUMN()-2)),"O3",A51),DATA!D2:L872,8,FALSE))</f>
        <v>0</v>
      </c>
      <c r="T51" s="11">
        <f>IF(ISERROR(VLOOKUP(CONCATENATE(INDIRECT(ADDRESS(2,COLUMN())),"O3",A51),DATA!D2:L872,6,FALSE)),0,VLOOKUP(CONCATENATE(INDIRECT(ADDRESS(2,COLUMN())),"O3",A51),DATA!D2:L872,6,FALSE))</f>
        <v>0</v>
      </c>
      <c r="U51" s="11">
        <f>IF(ISERROR(VLOOKUP(CONCATENATE(INDIRECT(ADDRESS(2,COLUMN()-1)),"O3",A51),DATA!D2:L872,7,FALSE)),0,VLOOKUP(CONCATENATE(INDIRECT(ADDRESS(2,COLUMN()-1)),"O3",A51),DATA!D2:L872,7,FALSE))</f>
        <v>0</v>
      </c>
      <c r="V51" s="11">
        <f>IF(ISERROR(VLOOKUP(CONCATENATE(INDIRECT(ADDRESS(2,COLUMN()-2)),"O3",A51),DATA!D2:L872,8,FALSE)),0,VLOOKUP(CONCATENATE(INDIRECT(ADDRESS(2,COLUMN()-2)),"O3",A51),DATA!D2:L872,8,FALSE))</f>
        <v>0</v>
      </c>
      <c r="W51" s="11">
        <f>IF(ISERROR(VLOOKUP(CONCATENATE(INDIRECT(ADDRESS(2,COLUMN())),"O3",A51),DATA!D2:L872,6,FALSE)),0,VLOOKUP(CONCATENATE(INDIRECT(ADDRESS(2,COLUMN())),"O3",A51),DATA!D2:L872,6,FALSE))</f>
        <v>0</v>
      </c>
      <c r="X51" s="11">
        <f>IF(ISERROR(VLOOKUP(CONCATENATE(INDIRECT(ADDRESS(2,COLUMN()-1)),"O3",A51),DATA!D2:L872,7,FALSE)),0,VLOOKUP(CONCATENATE(INDIRECT(ADDRESS(2,COLUMN()-1)),"O3",A51),DATA!D2:L872,7,FALSE))</f>
        <v>0</v>
      </c>
      <c r="Y51" s="11">
        <f>IF(ISERROR(VLOOKUP(CONCATENATE(INDIRECT(ADDRESS(2,COLUMN()-2)),"O3",A51),DATA!D2:L872,8,FALSE)),0,VLOOKUP(CONCATENATE(INDIRECT(ADDRESS(2,COLUMN()-2)),"O3",A51),DATA!D2:L872,8,FALSE))</f>
        <v>0</v>
      </c>
      <c r="Z51" s="11">
        <f>IF(ISERROR(VLOOKUP(CONCATENATE(INDIRECT(ADDRESS(2,COLUMN())),"O3",A51),DATA!D2:L872,6,FALSE)),0,VLOOKUP(CONCATENATE(INDIRECT(ADDRESS(2,COLUMN())),"O3",A51),DATA!D2:L872,6,FALSE))</f>
        <v>0</v>
      </c>
      <c r="AA51" s="11">
        <f>IF(ISERROR(VLOOKUP(CONCATENATE(INDIRECT(ADDRESS(2,COLUMN()-1)),"O3",A51),DATA!D2:L872,7,FALSE)),0,VLOOKUP(CONCATENATE(INDIRECT(ADDRESS(2,COLUMN()-1)),"O3",A51),DATA!D2:L872,7,FALSE))</f>
        <v>0</v>
      </c>
      <c r="AB51" s="11">
        <f>IF(ISERROR(VLOOKUP(CONCATENATE(INDIRECT(ADDRESS(2,COLUMN()-2)),"O3",A51),DATA!D2:L872,8,FALSE)),0,VLOOKUP(CONCATENATE(INDIRECT(ADDRESS(2,COLUMN()-2)),"O3",A51),DATA!D2:L872,8,FALSE))</f>
        <v>0</v>
      </c>
      <c r="AC51" s="11">
        <f>IF(ISERROR(VLOOKUP(CONCATENATE(INDIRECT(ADDRESS(2,COLUMN())),"O3",A51),DATA!D2:L872,6,FALSE)),0,VLOOKUP(CONCATENATE(INDIRECT(ADDRESS(2,COLUMN())),"O3",A51),DATA!D2:L872,6,FALSE))</f>
        <v>0</v>
      </c>
      <c r="AD51" s="11">
        <f>IF(ISERROR(VLOOKUP(CONCATENATE(INDIRECT(ADDRESS(2,COLUMN()-1)),"O3",A51),DATA!D2:L872,7,FALSE)),0,VLOOKUP(CONCATENATE(INDIRECT(ADDRESS(2,COLUMN()-1)),"O3",A51),DATA!D2:L872,7,FALSE))</f>
        <v>0</v>
      </c>
      <c r="AE51" s="11">
        <f>IF(ISERROR(VLOOKUP(CONCATENATE(INDIRECT(ADDRESS(2,COLUMN()-2)),"O3",A51),DATA!D2:L872,8,FALSE)),0,VLOOKUP(CONCATENATE(INDIRECT(ADDRESS(2,COLUMN()-2)),"O3",A51),DATA!D2:L872,8,FALSE))</f>
        <v>0</v>
      </c>
      <c r="AF51" s="11">
        <f>IF(ISERROR(VLOOKUP(CONCATENATE(INDIRECT(ADDRESS(2,COLUMN())),"O3",A51),DATA!D2:L872,6,FALSE)),0,VLOOKUP(CONCATENATE(INDIRECT(ADDRESS(2,COLUMN())),"O3",A51),DATA!D2:L872,6,FALSE))</f>
        <v>0</v>
      </c>
      <c r="AG51" s="11">
        <f>IF(ISERROR(VLOOKUP(CONCATENATE(INDIRECT(ADDRESS(2,COLUMN()-1)),"O3",A51),DATA!D2:L872,7,FALSE)),0,VLOOKUP(CONCATENATE(INDIRECT(ADDRESS(2,COLUMN()-1)),"O3",A51),DATA!D2:L872,7,FALSE))</f>
        <v>0</v>
      </c>
      <c r="AH51" s="11">
        <f>IF(ISERROR(VLOOKUP(CONCATENATE(INDIRECT(ADDRESS(2,COLUMN()-2)),"O3",A51),DATA!D2:L872,8,FALSE)),0,VLOOKUP(CONCATENATE(INDIRECT(ADDRESS(2,COLUMN()-2)),"O3",A51),DATA!D2:L872,8,FALSE))</f>
        <v>0</v>
      </c>
      <c r="AI51" s="11">
        <f>IF(ISERROR(VLOOKUP(CONCATENATE(INDIRECT(ADDRESS(2,COLUMN())),"O3",A51),DATA!D2:L872,6,FALSE)),0,VLOOKUP(CONCATENATE(INDIRECT(ADDRESS(2,COLUMN())),"O3",A51),DATA!D2:L872,6,FALSE))</f>
        <v>0</v>
      </c>
      <c r="AJ51" s="11">
        <f>IF(ISERROR(VLOOKUP(CONCATENATE(INDIRECT(ADDRESS(2,COLUMN()-1)),"O3",A51),DATA!D2:L872,7,FALSE)),0,VLOOKUP(CONCATENATE(INDIRECT(ADDRESS(2,COLUMN()-1)),"O3",A51),DATA!D2:L872,7,FALSE))</f>
        <v>0</v>
      </c>
      <c r="AK51" s="11">
        <f>IF(ISERROR(VLOOKUP(CONCATENATE(INDIRECT(ADDRESS(2,COLUMN()-2)),"O3",A51),DATA!D2:L872,8,FALSE)),0,VLOOKUP(CONCATENATE(INDIRECT(ADDRESS(2,COLUMN()-2)),"O3",A51),DATA!D2:L872,8,FALSE))</f>
        <v>0</v>
      </c>
      <c r="AL51" s="11">
        <f>IF(ISERROR(VLOOKUP(CONCATENATE(INDIRECT(ADDRESS(2,COLUMN())),"O3",A51),DATA!D2:L872,6,FALSE)),0,VLOOKUP(CONCATENATE(INDIRECT(ADDRESS(2,COLUMN())),"O3",A51),DATA!D2:L872,6,FALSE))</f>
        <v>0</v>
      </c>
      <c r="AM51" s="11">
        <f>IF(ISERROR(VLOOKUP(CONCATENATE(INDIRECT(ADDRESS(2,COLUMN()-1)),"O3",A51),DATA!D2:L872,7,FALSE)),0,VLOOKUP(CONCATENATE(INDIRECT(ADDRESS(2,COLUMN()-1)),"O3",A51),DATA!D2:L872,7,FALSE))</f>
        <v>0</v>
      </c>
      <c r="AN51" s="11">
        <f>IF(ISERROR(VLOOKUP(CONCATENATE(INDIRECT(ADDRESS(2,COLUMN()-2)),"O3",A51),DATA!D2:L872,8,FALSE)),0,VLOOKUP(CONCATENATE(INDIRECT(ADDRESS(2,COLUMN()-2)),"O3",A51),DATA!D2:L872,8,FALSE))</f>
        <v>0</v>
      </c>
      <c r="AO51" s="11">
        <f>IF(ISERROR(VLOOKUP(CONCATENATE(INDIRECT(ADDRESS(2,COLUMN())),"O3",A51),DATA!D2:L872,6,FALSE)),0,VLOOKUP(CONCATENATE(INDIRECT(ADDRESS(2,COLUMN())),"O3",A51),DATA!D2:L872,6,FALSE))</f>
        <v>4</v>
      </c>
      <c r="AP51" s="11">
        <f>IF(ISERROR(VLOOKUP(CONCATENATE(INDIRECT(ADDRESS(2,COLUMN()-1)),"O3",A51),DATA!D2:L872,7,FALSE)),0,VLOOKUP(CONCATENATE(INDIRECT(ADDRESS(2,COLUMN()-1)),"O3",A51),DATA!D2:L872,7,FALSE))</f>
        <v>0</v>
      </c>
      <c r="AQ51" s="11">
        <f>IF(ISERROR(VLOOKUP(CONCATENATE(INDIRECT(ADDRESS(2,COLUMN()-2)),"O3",A51),DATA!D2:L872,8,FALSE)),0,VLOOKUP(CONCATENATE(INDIRECT(ADDRESS(2,COLUMN()-2)),"O3",A51),DATA!D2:L872,8,FALSE))</f>
        <v>0</v>
      </c>
      <c r="AR51" s="11">
        <f>IF(ISERROR(VLOOKUP(CONCATENATE(INDIRECT(ADDRESS(2,COLUMN())),"O3",A51),DATA!D2:L872,6,FALSE)),0,VLOOKUP(CONCATENATE(INDIRECT(ADDRESS(2,COLUMN())),"O3",A51),DATA!D2:L872,6,FALSE))</f>
        <v>0</v>
      </c>
      <c r="AS51" s="11">
        <f>IF(ISERROR(VLOOKUP(CONCATENATE(INDIRECT(ADDRESS(2,COLUMN()-1)),"O3",A51),DATA!D2:L872,7,FALSE)),0,VLOOKUP(CONCATENATE(INDIRECT(ADDRESS(2,COLUMN()-1)),"O3",A51),DATA!D2:L872,7,FALSE))</f>
        <v>0</v>
      </c>
      <c r="AT51" s="11">
        <f>IF(ISERROR(VLOOKUP(CONCATENATE(INDIRECT(ADDRESS(2,COLUMN()-2)),"O3",A51),DATA!D2:L872,8,FALSE)),0,VLOOKUP(CONCATENATE(INDIRECT(ADDRESS(2,COLUMN()-2)),"O3",A51),DATA!D2:L872,8,FALSE))</f>
        <v>0</v>
      </c>
      <c r="AU51" s="11">
        <f>IF(ISERROR(VLOOKUP(CONCATENATE(INDIRECT(ADDRESS(2,COLUMN())),"O3",A51),DATA!D2:L872,6,FALSE)),0,VLOOKUP(CONCATENATE(INDIRECT(ADDRESS(2,COLUMN())),"O3",A51),DATA!D2:L872,6,FALSE))</f>
        <v>1</v>
      </c>
      <c r="AV51" s="11">
        <f>IF(ISERROR(VLOOKUP(CONCATENATE(INDIRECT(ADDRESS(2,COLUMN()-1)),"O3",A51),DATA!D2:L872,7,FALSE)),0,VLOOKUP(CONCATENATE(INDIRECT(ADDRESS(2,COLUMN()-1)),"O3",A51),DATA!D2:L872,7,FALSE))</f>
        <v>0</v>
      </c>
      <c r="AW51" s="11">
        <f>IF(ISERROR(VLOOKUP(CONCATENATE(INDIRECT(ADDRESS(2,COLUMN()-2)),"O3",A51),DATA!D2:L872,8,FALSE)),0,VLOOKUP(CONCATENATE(INDIRECT(ADDRESS(2,COLUMN()-2)),"O3",A51),DATA!D2:L872,8,FALSE))</f>
        <v>0</v>
      </c>
      <c r="AX51" s="11">
        <f>IF(ISERROR(VLOOKUP(CONCATENATE(INDIRECT(ADDRESS(2,COLUMN())),"O3",A51),DATA!D2:L872,6,FALSE)),0,VLOOKUP(CONCATENATE(INDIRECT(ADDRESS(2,COLUMN())),"O3",A51),DATA!D2:L872,6,FALSE))</f>
        <v>0</v>
      </c>
      <c r="AY51" s="11">
        <f>IF(ISERROR(VLOOKUP(CONCATENATE(INDIRECT(ADDRESS(2,COLUMN()-1)),"O3",A51),DATA!D2:L872,7,FALSE)),0,VLOOKUP(CONCATENATE(INDIRECT(ADDRESS(2,COLUMN()-1)),"O3",A51),DATA!D2:L872,7,FALSE))</f>
        <v>0</v>
      </c>
      <c r="AZ51" s="11">
        <f>IF(ISERROR(VLOOKUP(CONCATENATE(INDIRECT(ADDRESS(2,COLUMN()-2)),"O3",A51),DATA!D2:L872,8,FALSE)),0,VLOOKUP(CONCATENATE(INDIRECT(ADDRESS(2,COLUMN()-2)),"O3",A51),DATA!D2:L872,8,FALSE))</f>
        <v>0</v>
      </c>
      <c r="BA51" s="11">
        <f>IF(ISERROR(VLOOKUP(CONCATENATE(INDIRECT(ADDRESS(2,COLUMN())),"O3",A51),DATA!D2:L872,6,FALSE)),0,VLOOKUP(CONCATENATE(INDIRECT(ADDRESS(2,COLUMN())),"O3",A51),DATA!D2:L872,6,FALSE))</f>
        <v>0</v>
      </c>
      <c r="BB51" s="11">
        <f>IF(ISERROR(VLOOKUP(CONCATENATE(INDIRECT(ADDRESS(2,COLUMN()-1)),"O3",A51),DATA!D2:L872,7,FALSE)),0,VLOOKUP(CONCATENATE(INDIRECT(ADDRESS(2,COLUMN()-1)),"O3",A51),DATA!D2:L872,7,FALSE))</f>
        <v>0</v>
      </c>
      <c r="BC51" s="11">
        <f>IF(ISERROR(VLOOKUP(CONCATENATE(INDIRECT(ADDRESS(2,COLUMN()-2)),"O3",A51),DATA!D2:L872,8,FALSE)),0,VLOOKUP(CONCATENATE(INDIRECT(ADDRESS(2,COLUMN()-2)),"O3",A51),DATA!D2:L872,8,FALSE))</f>
        <v>0</v>
      </c>
      <c r="BD51" s="11">
        <f>IF(ISERROR(VLOOKUP(CONCATENATE(INDIRECT(ADDRESS(2,COLUMN())),"O3",A51),DATA!D2:L872,6,FALSE)),0,VLOOKUP(CONCATENATE(INDIRECT(ADDRESS(2,COLUMN())),"O3",A51),DATA!D2:L872,6,FALSE))</f>
        <v>2</v>
      </c>
      <c r="BE51" s="11">
        <f>IF(ISERROR(VLOOKUP(CONCATENATE(INDIRECT(ADDRESS(2,COLUMN()-1)),"O3",A51),DATA!D2:L872,7,FALSE)),0,VLOOKUP(CONCATENATE(INDIRECT(ADDRESS(2,COLUMN()-1)),"O3",A51),DATA!D2:L872,7,FALSE))</f>
        <v>0</v>
      </c>
      <c r="BF51" s="11">
        <f>IF(ISERROR(VLOOKUP(CONCATENATE(INDIRECT(ADDRESS(2,COLUMN()-2)),"O3",A51),DATA!D2:L872,8,FALSE)),0,VLOOKUP(CONCATENATE(INDIRECT(ADDRESS(2,COLUMN()-2)),"O3",A51),DATA!D2:L872,8,FALSE))</f>
        <v>0</v>
      </c>
      <c r="BG51" s="11">
        <f>IF(ISERROR(VLOOKUP(CONCATENATE(INDIRECT(ADDRESS(2,COLUMN())),"O3",A51),DATA!D2:L872,6,FALSE)),0,VLOOKUP(CONCATENATE(INDIRECT(ADDRESS(2,COLUMN())),"O3",A51),DATA!D2:L872,6,FALSE))</f>
        <v>1</v>
      </c>
      <c r="BH51" s="11">
        <f>IF(ISERROR(VLOOKUP(CONCATENATE(INDIRECT(ADDRESS(2,COLUMN()-1)),"O3",A51),DATA!D2:L872,7,FALSE)),0,VLOOKUP(CONCATENATE(INDIRECT(ADDRESS(2,COLUMN()-1)),"O3",A51),DATA!D2:L872,7,FALSE))</f>
        <v>0</v>
      </c>
      <c r="BI51" s="11">
        <f>IF(ISERROR(VLOOKUP(CONCATENATE(INDIRECT(ADDRESS(2,COLUMN()-2)),"O3",A51),DATA!D2:L872,8,FALSE)),0,VLOOKUP(CONCATENATE(INDIRECT(ADDRESS(2,COLUMN()-2)),"O3",A51),DATA!D2:L872,8,FALSE))</f>
        <v>0</v>
      </c>
      <c r="BJ51" s="11">
        <f>IF(ISERROR(VLOOKUP(CONCATENATE(INDIRECT(ADDRESS(2,COLUMN())),"O3",A51),DATA!D2:L872,6,FALSE)),0,VLOOKUP(CONCATENATE(INDIRECT(ADDRESS(2,COLUMN())),"O3",A51),DATA!D2:L872,6,FALSE))</f>
        <v>0</v>
      </c>
      <c r="BK51" s="11">
        <f>IF(ISERROR(VLOOKUP(CONCATENATE(INDIRECT(ADDRESS(2,COLUMN()-1)),"O3",A51),DATA!D2:L872,7,FALSE)),0,VLOOKUP(CONCATENATE(INDIRECT(ADDRESS(2,COLUMN()-1)),"O3",A51),DATA!D2:L872,7,FALSE))</f>
        <v>0</v>
      </c>
      <c r="BL51" s="11">
        <f>IF(ISERROR(VLOOKUP(CONCATENATE(INDIRECT(ADDRESS(2,COLUMN()-2)),"O3",A51),DATA!D2:L872,8,FALSE)),0,VLOOKUP(CONCATENATE(INDIRECT(ADDRESS(2,COLUMN()-2)),"O3",A51),DATA!D2:L872,8,FALSE))</f>
        <v>0</v>
      </c>
      <c r="BM51" s="11">
        <f>IF(ISERROR(VLOOKUP(CONCATENATE(INDIRECT(ADDRESS(2,COLUMN())),"O3",A51),DATA!D2:L872,6,FALSE)),0,VLOOKUP(CONCATENATE(INDIRECT(ADDRESS(2,COLUMN())),"O3",A51),DATA!D2:L872,6,FALSE))</f>
        <v>0</v>
      </c>
      <c r="BN51" s="11">
        <f>IF(ISERROR(VLOOKUP(CONCATENATE(INDIRECT(ADDRESS(2,COLUMN()-1)),"O3",A51),DATA!D2:L872,7,FALSE)),0,VLOOKUP(CONCATENATE(INDIRECT(ADDRESS(2,COLUMN()-1)),"O3",A51),DATA!D2:L872,7,FALSE))</f>
        <v>0</v>
      </c>
      <c r="BO51" s="11">
        <f>IF(ISERROR(VLOOKUP(CONCATENATE(INDIRECT(ADDRESS(2,COLUMN()-2)),"O3",A51),DATA!D2:L872,8,FALSE)),0,VLOOKUP(CONCATENATE(INDIRECT(ADDRESS(2,COLUMN()-2)),"O3",A51),DATA!D2:L872,8,FALSE))</f>
        <v>0</v>
      </c>
      <c r="BP51" s="11">
        <f>IF(ISERROR(VLOOKUP(CONCATENATE(INDIRECT(ADDRESS(2,COLUMN())),"O3",A51),DATA!D2:L872,6,FALSE)),0,VLOOKUP(CONCATENATE(INDIRECT(ADDRESS(2,COLUMN())),"O3",A51),DATA!D2:L872,6,FALSE))</f>
        <v>0</v>
      </c>
      <c r="BQ51" s="11">
        <f>IF(ISERROR(VLOOKUP(CONCATENATE(INDIRECT(ADDRESS(2,COLUMN()-1)),"O3",A51),DATA!D2:L872,7,FALSE)),0,VLOOKUP(CONCATENATE(INDIRECT(ADDRESS(2,COLUMN()-1)),"O3",A51),DATA!D2:L872,7,FALSE))</f>
        <v>0</v>
      </c>
      <c r="BR51" s="11">
        <f>IF(ISERROR(VLOOKUP(CONCATENATE(INDIRECT(ADDRESS(2,COLUMN()-2)),"O3",A51),DATA!D2:L872,8,FALSE)),0,VLOOKUP(CONCATENATE(INDIRECT(ADDRESS(2,COLUMN()-2)),"O3",A51),DATA!D2:L872,8,FALSE))</f>
        <v>0</v>
      </c>
      <c r="BS51" s="11">
        <f>IF(ISERROR(VLOOKUP(CONCATENATE(INDIRECT(ADDRESS(2,COLUMN())),"O3",A51),DATA!D2:L872,6,FALSE)),0,VLOOKUP(CONCATENATE(INDIRECT(ADDRESS(2,COLUMN())),"O3",A51),DATA!D2:L872,6,FALSE))</f>
        <v>0</v>
      </c>
      <c r="BT51" s="11">
        <f>IF(ISERROR(VLOOKUP(CONCATENATE(INDIRECT(ADDRESS(2,COLUMN()-1)),"O3",A51),DATA!D2:L872,7,FALSE)),0,VLOOKUP(CONCATENATE(INDIRECT(ADDRESS(2,COLUMN()-1)),"O3",A51),DATA!D2:L872,7,FALSE))</f>
        <v>0</v>
      </c>
      <c r="BU51" s="11">
        <f>IF(ISERROR(VLOOKUP(CONCATENATE(INDIRECT(ADDRESS(2,COLUMN()-2)),"O3",A51),DATA!D2:L872,8,FALSE)),0,VLOOKUP(CONCATENATE(INDIRECT(ADDRESS(2,COLUMN()-2)),"O3",A51),DATA!D2:L872,8,FALSE))</f>
        <v>0</v>
      </c>
      <c r="BV51" s="11">
        <f>IF(ISERROR(VLOOKUP(CONCATENATE(INDIRECT(ADDRESS(2,COLUMN())),"O3",A51),DATA!D2:L872,6,FALSE)),0,VLOOKUP(CONCATENATE(INDIRECT(ADDRESS(2,COLUMN())),"O3",A51),DATA!D2:L872,6,FALSE))</f>
        <v>0</v>
      </c>
      <c r="BW51" s="11">
        <f>IF(ISERROR(VLOOKUP(CONCATENATE(INDIRECT(ADDRESS(2,COLUMN()-1)),"O3",A51),DATA!D2:L872,7,FALSE)),0,VLOOKUP(CONCATENATE(INDIRECT(ADDRESS(2,COLUMN()-1)),"O3",A51),DATA!D2:L872,7,FALSE))</f>
        <v>0</v>
      </c>
      <c r="BX51" s="11">
        <f>IF(ISERROR(VLOOKUP(CONCATENATE(INDIRECT(ADDRESS(2,COLUMN()-2)),"O3",A51),DATA!D2:L872,8,FALSE)),0,VLOOKUP(CONCATENATE(INDIRECT(ADDRESS(2,COLUMN()-2)),"O3",A51),DATA!D2:L872,8,FALSE))</f>
        <v>0</v>
      </c>
      <c r="BY51" s="11">
        <f>IF(ISERROR(VLOOKUP(CONCATENATE(INDIRECT(ADDRESS(2,COLUMN())),"O3",A51),DATA!D2:L872,6,FALSE)),0,VLOOKUP(CONCATENATE(INDIRECT(ADDRESS(2,COLUMN())),"O3",A51),DATA!D2:L872,6,FALSE))</f>
        <v>0</v>
      </c>
      <c r="BZ51" s="11">
        <f>IF(ISERROR(VLOOKUP(CONCATENATE(INDIRECT(ADDRESS(2,COLUMN()-1)),"O3",A51),DATA!D2:L872,7,FALSE)),0,VLOOKUP(CONCATENATE(INDIRECT(ADDRESS(2,COLUMN()-1)),"O3",A51),DATA!D2:L872,7,FALSE))</f>
        <v>0</v>
      </c>
      <c r="CA51" s="11">
        <f>IF(ISERROR(VLOOKUP(CONCATENATE(INDIRECT(ADDRESS(2,COLUMN()-2)),"O3",A51),DATA!D2:L872,8,FALSE)),0,VLOOKUP(CONCATENATE(INDIRECT(ADDRESS(2,COLUMN()-2)),"O3",A51),DATA!D2:L872,8,FALSE))</f>
        <v>0</v>
      </c>
      <c r="CB51" s="11">
        <f>IF(ISERROR(VLOOKUP(CONCATENATE(INDIRECT(ADDRESS(2,COLUMN())),"O3",A51),DATA!D2:L872,6,FALSE)),0,VLOOKUP(CONCATENATE(INDIRECT(ADDRESS(2,COLUMN())),"O3",A51),DATA!D2:L872,6,FALSE))</f>
        <v>0</v>
      </c>
      <c r="CC51" s="11">
        <f>IF(ISERROR(VLOOKUP(CONCATENATE(INDIRECT(ADDRESS(2,COLUMN()-1)),"O3",A51),DATA!D2:L872,7,FALSE)),0,VLOOKUP(CONCATENATE(INDIRECT(ADDRESS(2,COLUMN()-1)),"O3",A51),DATA!D2:L872,7,FALSE))</f>
        <v>0</v>
      </c>
      <c r="CD51" s="11">
        <f>IF(ISERROR(VLOOKUP(CONCATENATE(INDIRECT(ADDRESS(2,COLUMN()-2)),"O3",A51),DATA!D2:L872,8,FALSE)),0,VLOOKUP(CONCATENATE(INDIRECT(ADDRESS(2,COLUMN()-2)),"O3",A51),DATA!D2:L872,8,FALSE))</f>
        <v>0</v>
      </c>
      <c r="CE51" s="11">
        <f>IF(ISERROR(VLOOKUP(CONCATENATE(INDIRECT(ADDRESS(2,COLUMN())),"O3",A51),DATA!D2:L872,6,FALSE)),0,VLOOKUP(CONCATENATE(INDIRECT(ADDRESS(2,COLUMN())),"O3",A51),DATA!D2:L872,6,FALSE))</f>
        <v>0</v>
      </c>
      <c r="CF51" s="11">
        <f>IF(ISERROR(VLOOKUP(CONCATENATE(INDIRECT(ADDRESS(2,COLUMN()-1)),"O3",A51),DATA!D2:L872,7,FALSE)),0,VLOOKUP(CONCATENATE(INDIRECT(ADDRESS(2,COLUMN()-1)),"O3",A51),DATA!D2:L872,7,FALSE))</f>
        <v>0</v>
      </c>
      <c r="CG51" s="11">
        <f>IF(ISERROR(VLOOKUP(CONCATENATE(INDIRECT(ADDRESS(2,COLUMN()-2)),"O3",A51),DATA!D2:L872,8,FALSE)),0,VLOOKUP(CONCATENATE(INDIRECT(ADDRESS(2,COLUMN()-2)),"O3",A51),DATA!D2:L872,8,FALSE))</f>
        <v>0</v>
      </c>
      <c r="CH51" s="11">
        <f>IF(ISERROR(VLOOKUP(CONCATENATE(INDIRECT(ADDRESS(2,COLUMN())),"O3",A51),DATA!D2:L872,6,FALSE)),0,VLOOKUP(CONCATENATE(INDIRECT(ADDRESS(2,COLUMN())),"O3",A51),DATA!D2:L872,6,FALSE))</f>
        <v>0</v>
      </c>
      <c r="CI51" s="11">
        <f>IF(ISERROR(VLOOKUP(CONCATENATE(INDIRECT(ADDRESS(2,COLUMN()-1)),"O3",A51),DATA!D2:L872,7,FALSE)),0,VLOOKUP(CONCATENATE(INDIRECT(ADDRESS(2,COLUMN()-1)),"O3",A51),DATA!D2:L872,7,FALSE))</f>
        <v>0</v>
      </c>
      <c r="CJ51" s="11">
        <f>IF(ISERROR(VLOOKUP(CONCATENATE(INDIRECT(ADDRESS(2,COLUMN()-2)),"O3",A51),DATA!D2:L872,8,FALSE)),0,VLOOKUP(CONCATENATE(INDIRECT(ADDRESS(2,COLUMN()-2)),"O3",A51),DATA!D2:L872,8,FALSE))</f>
        <v>0</v>
      </c>
      <c r="CK51" s="11">
        <f>IF(ISERROR(VLOOKUP(CONCATENATE(INDIRECT(ADDRESS(2,COLUMN())),"O3",A51),DATA!D2:L872,6,FALSE)),0,VLOOKUP(CONCATENATE(INDIRECT(ADDRESS(2,COLUMN())),"O3",A51),DATA!D2:L872,6,FALSE))</f>
        <v>0</v>
      </c>
      <c r="CL51" s="11">
        <f>IF(ISERROR(VLOOKUP(CONCATENATE(INDIRECT(ADDRESS(2,COLUMN()-1)),"O3",A51),DATA!D2:L872,7,FALSE)),0,VLOOKUP(CONCATENATE(INDIRECT(ADDRESS(2,COLUMN()-1)),"O3",A51),DATA!D2:L872,7,FALSE))</f>
        <v>0</v>
      </c>
      <c r="CM51" s="11">
        <f>IF(ISERROR(VLOOKUP(CONCATENATE(INDIRECT(ADDRESS(2,COLUMN()-2)),"O3",A51),DATA!D2:L872,8,FALSE)),0,VLOOKUP(CONCATENATE(INDIRECT(ADDRESS(2,COLUMN()-2)),"O3",A51),DATA!D2:L872,8,FALSE))</f>
        <v>0</v>
      </c>
      <c r="CN51" s="11">
        <f>IF(ISERROR(VLOOKUP(CONCATENATE(INDIRECT(ADDRESS(2,COLUMN())),"O3",A51),DATA!D2:L872,6,FALSE)),0,VLOOKUP(CONCATENATE(INDIRECT(ADDRESS(2,COLUMN())),"O3",A51),DATA!D2:L872,6,FALSE))</f>
        <v>0</v>
      </c>
      <c r="CO51" s="11">
        <f>IF(ISERROR(VLOOKUP(CONCATENATE(INDIRECT(ADDRESS(2,COLUMN()-1)),"O3",A51),DATA!D2:L872,7,FALSE)),0,VLOOKUP(CONCATENATE(INDIRECT(ADDRESS(2,COLUMN()-1)),"O3",A51),DATA!D2:L872,7,FALSE))</f>
        <v>0</v>
      </c>
      <c r="CP51" s="11">
        <f>IF(ISERROR(VLOOKUP(CONCATENATE(INDIRECT(ADDRESS(2,COLUMN()-2)),"O3",A51),DATA!D2:L872,8,FALSE)),0,VLOOKUP(CONCATENATE(INDIRECT(ADDRESS(2,COLUMN()-2)),"O3",A51),DATA!D2:L872,8,FALSE))</f>
        <v>0</v>
      </c>
      <c r="CQ51" s="11">
        <f>IF(ISERROR(VLOOKUP(CONCATENATE(INDIRECT(ADDRESS(2,COLUMN())),"O3",A51),DATA!D2:L872,6,FALSE)),0,VLOOKUP(CONCATENATE(INDIRECT(ADDRESS(2,COLUMN())),"O3",A51),DATA!D2:L872,6,FALSE))</f>
        <v>0</v>
      </c>
      <c r="CR51" s="11">
        <f>IF(ISERROR(VLOOKUP(CONCATENATE(INDIRECT(ADDRESS(2,COLUMN()-1)),"O3",A51),DATA!D2:L872,7,FALSE)),0,VLOOKUP(CONCATENATE(INDIRECT(ADDRESS(2,COLUMN()-1)),"O3",A51),DATA!D2:L872,7,FALSE))</f>
        <v>0</v>
      </c>
      <c r="CS51" s="11">
        <f>IF(ISERROR(VLOOKUP(CONCATENATE(INDIRECT(ADDRESS(2,COLUMN()-2)),"O3",A51),DATA!D2:L872,8,FALSE)),0,VLOOKUP(CONCATENATE(INDIRECT(ADDRESS(2,COLUMN()-2)),"O3",A51),DATA!D2:L872,8,FALSE))</f>
        <v>0</v>
      </c>
      <c r="CT51" s="11">
        <f>IF(ISERROR(VLOOKUP(CONCATENATE(INDIRECT(ADDRESS(2,COLUMN())),"O3",A51),DATA!D2:L872,6,FALSE)),0,VLOOKUP(CONCATENATE(INDIRECT(ADDRESS(2,COLUMN())),"O3",A51),DATA!D2:L872,6,FALSE))</f>
        <v>0</v>
      </c>
      <c r="CU51" s="11">
        <f>IF(ISERROR(VLOOKUP(CONCATENATE(INDIRECT(ADDRESS(2,COLUMN()-1)),"O3",A51),DATA!D2:L872,7,FALSE)),0,VLOOKUP(CONCATENATE(INDIRECT(ADDRESS(2,COLUMN()-1)),"O3",A51),DATA!D2:L872,7,FALSE))</f>
        <v>0</v>
      </c>
      <c r="CV51" s="11">
        <f>IF(ISERROR(VLOOKUP(CONCATENATE(INDIRECT(ADDRESS(2,COLUMN()-2)),"O3",A51),DATA!D2:L872,8,FALSE)),0,VLOOKUP(CONCATENATE(INDIRECT(ADDRESS(2,COLUMN()-2)),"O3",A51),DATA!D2:L872,8,FALSE))</f>
        <v>0</v>
      </c>
      <c r="CW51" s="11">
        <f>IF(ISERROR(VLOOKUP(CONCATENATE(INDIRECT(ADDRESS(2,COLUMN())),"O3",A51),DATA!D2:L872,6,FALSE)),0,VLOOKUP(CONCATENATE(INDIRECT(ADDRESS(2,COLUMN())),"O3",A51),DATA!D2:L872,6,FALSE))</f>
        <v>0</v>
      </c>
      <c r="CX51" s="11">
        <f>IF(ISERROR(VLOOKUP(CONCATENATE(INDIRECT(ADDRESS(2,COLUMN()-1)),"O3",A51),DATA!D2:L872,7,FALSE)),0,VLOOKUP(CONCATENATE(INDIRECT(ADDRESS(2,COLUMN()-1)),"O3",A51),DATA!D2:L872,7,FALSE))</f>
        <v>0</v>
      </c>
      <c r="CY51" s="11">
        <f>IF(ISERROR(VLOOKUP(CONCATENATE(INDIRECT(ADDRESS(2,COLUMN()-2)),"O3",A51),DATA!D2:L872,8,FALSE)),0,VLOOKUP(CONCATENATE(INDIRECT(ADDRESS(2,COLUMN()-2)),"O3",A51),DATA!D2:L872,8,FALSE))</f>
        <v>0</v>
      </c>
      <c r="CZ51" s="11">
        <f>IF(ISERROR(VLOOKUP(CONCATENATE(INDIRECT(ADDRESS(2,COLUMN())),"O3",A51),DATA!D2:L872,6,FALSE)),0,VLOOKUP(CONCATENATE(INDIRECT(ADDRESS(2,COLUMN())),"O3",A51),DATA!D2:L872,6,FALSE))</f>
        <v>0</v>
      </c>
      <c r="DA51" s="11">
        <f>IF(ISERROR(VLOOKUP(CONCATENATE(INDIRECT(ADDRESS(2,COLUMN()-1)),"O3",A51),DATA!D2:L872,7,FALSE)),0,VLOOKUP(CONCATENATE(INDIRECT(ADDRESS(2,COLUMN()-1)),"O3",A51),DATA!D2:L872,7,FALSE))</f>
        <v>0</v>
      </c>
      <c r="DB51" s="11">
        <f>IF(ISERROR(VLOOKUP(CONCATENATE(INDIRECT(ADDRESS(2,COLUMN()-2)),"O3",A51),DATA!D2:L872,8,FALSE)),0,VLOOKUP(CONCATENATE(INDIRECT(ADDRESS(2,COLUMN()-2)),"O3",A51),DATA!D2:L872,8,FALSE))</f>
        <v>0</v>
      </c>
      <c r="DC51" s="11">
        <f>IF(ISERROR(VLOOKUP(CONCATENATE(INDIRECT(ADDRESS(2,COLUMN())),"O3",A51),DATA!D2:L872,6,FALSE)),0,VLOOKUP(CONCATENATE(INDIRECT(ADDRESS(2,COLUMN())),"O3",A51),DATA!D2:L872,6,FALSE))</f>
        <v>0</v>
      </c>
      <c r="DD51" s="11">
        <f>IF(ISERROR(VLOOKUP(CONCATENATE(INDIRECT(ADDRESS(2,COLUMN()-1)),"O3",A51),DATA!D2:L872,7,FALSE)),0,VLOOKUP(CONCATENATE(INDIRECT(ADDRESS(2,COLUMN()-1)),"O3",A51),DATA!D2:L872,7,FALSE))</f>
        <v>0</v>
      </c>
      <c r="DE51" s="11">
        <f>IF(ISERROR(VLOOKUP(CONCATENATE(INDIRECT(ADDRESS(2,COLUMN()-2)),"O3",A51),DATA!D2:L872,8,FALSE)),0,VLOOKUP(CONCATENATE(INDIRECT(ADDRESS(2,COLUMN()-2)),"O3",A51),DATA!D2:L872,8,FALSE))</f>
        <v>0</v>
      </c>
      <c r="DF51" s="11">
        <f>IF(ISERROR(VLOOKUP(CONCATENATE(INDIRECT(ADDRESS(2,COLUMN())),"O3",A51),DATA!D2:L872,6,FALSE)),0,VLOOKUP(CONCATENATE(INDIRECT(ADDRESS(2,COLUMN())),"O3",A51),DATA!D2:L872,6,FALSE))</f>
        <v>0</v>
      </c>
      <c r="DG51" s="11">
        <f>IF(ISERROR(VLOOKUP(CONCATENATE(INDIRECT(ADDRESS(2,COLUMN()-1)),"O3",A51),DATA!D2:L872,7,FALSE)),0,VLOOKUP(CONCATENATE(INDIRECT(ADDRESS(2,COLUMN()-1)),"O3",A51),DATA!D2:L872,7,FALSE))</f>
        <v>0</v>
      </c>
      <c r="DH51" s="11">
        <f>IF(ISERROR(VLOOKUP(CONCATENATE(INDIRECT(ADDRESS(2,COLUMN()-2)),"O3",A51),DATA!D2:L872,8,FALSE)),0,VLOOKUP(CONCATENATE(INDIRECT(ADDRESS(2,COLUMN()-2)),"O3",A51),DATA!D2:L872,8,FALSE))</f>
        <v>0</v>
      </c>
      <c r="DI51" s="11">
        <f>IF(ISERROR(VLOOKUP(CONCATENATE(INDIRECT(ADDRESS(2,COLUMN())),"O3",A51),DATA!D2:L872,6,FALSE)),0,VLOOKUP(CONCATENATE(INDIRECT(ADDRESS(2,COLUMN())),"O3",A51),DATA!D2:L872,6,FALSE))</f>
        <v>0</v>
      </c>
      <c r="DJ51" s="11">
        <f>IF(ISERROR(VLOOKUP(CONCATENATE(INDIRECT(ADDRESS(2,COLUMN()-1)),"O3",A51),DATA!D2:L872,7,FALSE)),0,VLOOKUP(CONCATENATE(INDIRECT(ADDRESS(2,COLUMN()-1)),"O3",A51),DATA!D2:L872,7,FALSE))</f>
        <v>0</v>
      </c>
      <c r="DK51" s="11">
        <f>IF(ISERROR(VLOOKUP(CONCATENATE(INDIRECT(ADDRESS(2,COLUMN()-2)),"O3",A51),DATA!D2:L872,8,FALSE)),0,VLOOKUP(CONCATENATE(INDIRECT(ADDRESS(2,COLUMN()-2)),"O3",A51),DATA!D2:L872,8,FALSE))</f>
        <v>0</v>
      </c>
      <c r="DL51" s="11">
        <f>IF(ISERROR(VLOOKUP(CONCATENATE(INDIRECT(ADDRESS(2,COLUMN())),"O3",A51),DATA!D2:L872,6,FALSE)),0,VLOOKUP(CONCATENATE(INDIRECT(ADDRESS(2,COLUMN())),"O3",A51),DATA!D2:L872,6,FALSE))</f>
        <v>0</v>
      </c>
      <c r="DM51" s="11">
        <f>IF(ISERROR(VLOOKUP(CONCATENATE(INDIRECT(ADDRESS(2,COLUMN()-1)),"O3",A51),DATA!D2:L872,7,FALSE)),0,VLOOKUP(CONCATENATE(INDIRECT(ADDRESS(2,COLUMN()-1)),"O3",A51),DATA!D2:L872,7,FALSE))</f>
        <v>0</v>
      </c>
      <c r="DN51" s="11">
        <f>IF(ISERROR(VLOOKUP(CONCATENATE(INDIRECT(ADDRESS(2,COLUMN()-2)),"O3",A51),DATA!D2:L872,8,FALSE)),0,VLOOKUP(CONCATENATE(INDIRECT(ADDRESS(2,COLUMN()-2)),"O3",A51),DATA!D2:L872,8,FALSE))</f>
        <v>0</v>
      </c>
      <c r="DO51" s="11">
        <f>IF(ISERROR(VLOOKUP(CONCATENATE(INDIRECT(ADDRESS(2,COLUMN())),"O3",A51),DATA!D2:L872,6,FALSE)),0,VLOOKUP(CONCATENATE(INDIRECT(ADDRESS(2,COLUMN())),"O3",A51),DATA!D2:L872,6,FALSE))</f>
        <v>0</v>
      </c>
      <c r="DP51" s="11">
        <f>IF(ISERROR(VLOOKUP(CONCATENATE(INDIRECT(ADDRESS(2,COLUMN()-1)),"O3",A51),DATA!D2:L872,7,FALSE)),0,VLOOKUP(CONCATENATE(INDIRECT(ADDRESS(2,COLUMN()-1)),"O3",A51),DATA!D2:L872,7,FALSE))</f>
        <v>0</v>
      </c>
      <c r="DQ51" s="11">
        <f>IF(ISERROR(VLOOKUP(CONCATENATE(INDIRECT(ADDRESS(2,COLUMN()-2)),"O3",A51),DATA!D2:L872,8,FALSE)),0,VLOOKUP(CONCATENATE(INDIRECT(ADDRESS(2,COLUMN()-2)),"O3",A51),DATA!D2:L872,8,FALSE))</f>
        <v>0</v>
      </c>
      <c r="DR51" s="11">
        <f>IF(ISERROR(VLOOKUP(CONCATENATE(INDIRECT(ADDRESS(2,COLUMN())),"O3",A51),DATA!D2:L872,6,FALSE)),0,VLOOKUP(CONCATENATE(INDIRECT(ADDRESS(2,COLUMN())),"O3",A51),DATA!D2:L872,6,FALSE))</f>
        <v>0</v>
      </c>
      <c r="DS51" s="11">
        <f>IF(ISERROR(VLOOKUP(CONCATENATE(INDIRECT(ADDRESS(2,COLUMN()-1)),"O3",A51),DATA!D2:L872,7,FALSE)),0,VLOOKUP(CONCATENATE(INDIRECT(ADDRESS(2,COLUMN()-1)),"O3",A51),DATA!D2:L872,7,FALSE))</f>
        <v>0</v>
      </c>
      <c r="DT51" s="11">
        <f>IF(ISERROR(VLOOKUP(CONCATENATE(INDIRECT(ADDRESS(2,COLUMN()-2)),"O3",A51),DATA!D2:L872,8,FALSE)),0,VLOOKUP(CONCATENATE(INDIRECT(ADDRESS(2,COLUMN()-2)),"O3",A51),DATA!D2:L872,8,FALSE))</f>
        <v>0</v>
      </c>
      <c r="DU51" s="11">
        <f>IF(ISERROR(VLOOKUP(CONCATENATE(INDIRECT(ADDRESS(2,COLUMN())),"O3",A51),DATA!D2:L872,6,FALSE)),0,VLOOKUP(CONCATENATE(INDIRECT(ADDRESS(2,COLUMN())),"O3",A51),DATA!D2:L872,6,FALSE))</f>
        <v>0</v>
      </c>
      <c r="DV51" s="11">
        <f>IF(ISERROR(VLOOKUP(CONCATENATE(INDIRECT(ADDRESS(2,COLUMN()-1)),"O3",A51),DATA!D2:L872,7,FALSE)),0,VLOOKUP(CONCATENATE(INDIRECT(ADDRESS(2,COLUMN()-1)),"O3",A51),DATA!D2:L872,7,FALSE))</f>
        <v>0</v>
      </c>
      <c r="DW51" s="11">
        <f>IF(ISERROR(VLOOKUP(CONCATENATE(INDIRECT(ADDRESS(2,COLUMN()-2)),"O3",A51),DATA!D2:L872,8,FALSE)),0,VLOOKUP(CONCATENATE(INDIRECT(ADDRESS(2,COLUMN()-2)),"O3",A51),DATA!D2:L872,8,FALSE))</f>
        <v>0</v>
      </c>
      <c r="DX51" s="62">
        <f>SUM(B51:INDIRECT(ADDRESS(51,127)))</f>
        <v>11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  <c r="IW51" s="24"/>
      <c r="IX51" s="24"/>
      <c r="IY51" s="24"/>
      <c r="IZ51" s="24"/>
      <c r="JA51" s="24"/>
      <c r="JB51" s="24"/>
      <c r="JC51" s="24"/>
      <c r="JD51" s="24"/>
      <c r="JE51" s="24"/>
      <c r="JF51" s="24"/>
      <c r="JG51" s="24"/>
      <c r="JH51" s="24"/>
      <c r="JI51" s="24"/>
      <c r="JJ51" s="24"/>
      <c r="JK51" s="24"/>
      <c r="JL51" s="24"/>
      <c r="JM51" s="24"/>
      <c r="JN51" s="24"/>
      <c r="JO51" s="24"/>
      <c r="JP51" s="24"/>
      <c r="JQ51" s="24"/>
      <c r="JR51" s="24"/>
      <c r="JS51" s="24"/>
      <c r="JT51" s="24"/>
      <c r="JU51" s="24"/>
      <c r="JV51" s="24"/>
      <c r="JW51" s="24"/>
      <c r="JX51" s="24"/>
      <c r="JY51" s="24"/>
      <c r="JZ51" s="24"/>
      <c r="KA51" s="24"/>
      <c r="KB51" s="24"/>
      <c r="KC51" s="24"/>
      <c r="KD51" s="24"/>
      <c r="KE51" s="24"/>
      <c r="KF51" s="24"/>
      <c r="KG51" s="24"/>
      <c r="KH51" s="24"/>
      <c r="KI51" s="24"/>
      <c r="KJ51" s="24"/>
      <c r="KK51" s="24"/>
      <c r="KL51" s="24"/>
      <c r="KM51" s="24"/>
      <c r="KN51" s="24"/>
      <c r="KO51" s="24"/>
      <c r="KP51" s="24"/>
      <c r="KQ51" s="24"/>
      <c r="KR51" s="24"/>
      <c r="KS51" s="24"/>
      <c r="KT51" s="24"/>
      <c r="KU51" s="24"/>
      <c r="KV51" s="24"/>
      <c r="KW51" s="24"/>
      <c r="KX51" s="24"/>
      <c r="KY51" s="24"/>
      <c r="KZ51" s="24"/>
    </row>
    <row r="52" ht="16.5" thickBot="1">
      <c r="A52" s="23" t="s">
        <v>96</v>
      </c>
      <c r="B52" s="11">
        <f>IF(ISERROR(VLOOKUP(CONCATENATE(INDIRECT(ADDRESS(2,COLUMN())),"O3",A52),DATA!D2:L872,6,FALSE)),0,VLOOKUP(CONCATENATE(INDIRECT(ADDRESS(2,COLUMN())),"O3",A52),DATA!D2:L872,6,FALSE))</f>
        <v>119</v>
      </c>
      <c r="C52" s="11">
        <f>IF(ISERROR(VLOOKUP(CONCATENATE(INDIRECT(ADDRESS(2,COLUMN()-1)),"O3",A52),DATA!D2:L872,7,FALSE)),0,VLOOKUP(CONCATENATE(INDIRECT(ADDRESS(2,COLUMN()-1)),"O3",A52),DATA!D2:L872,7,FALSE))</f>
        <v>0</v>
      </c>
      <c r="D52" s="11">
        <f>IF(ISERROR(VLOOKUP(CONCATENATE(INDIRECT(ADDRESS(2,COLUMN()-2)),"O3",A52),DATA!D2:L872,8,FALSE)),0,VLOOKUP(CONCATENATE(INDIRECT(ADDRESS(2,COLUMN()-2)),"O3",A52),DATA!D2:L872,8,FALSE))</f>
        <v>0</v>
      </c>
      <c r="E52" s="11">
        <f>IF(ISERROR(VLOOKUP(CONCATENATE(INDIRECT(ADDRESS(2,COLUMN())),"O3",A52),DATA!D2:L872,6,FALSE)),0,VLOOKUP(CONCATENATE(INDIRECT(ADDRESS(2,COLUMN())),"O3",A52),DATA!D2:L872,6,FALSE))</f>
        <v>19</v>
      </c>
      <c r="F52" s="11">
        <f>IF(ISERROR(VLOOKUP(CONCATENATE(INDIRECT(ADDRESS(2,COLUMN()-1)),"O3",A52),DATA!D2:L872,7,FALSE)),0,VLOOKUP(CONCATENATE(INDIRECT(ADDRESS(2,COLUMN()-1)),"O3",A52),DATA!D2:L872,7,FALSE))</f>
        <v>0</v>
      </c>
      <c r="G52" s="11">
        <f>IF(ISERROR(VLOOKUP(CONCATENATE(INDIRECT(ADDRESS(2,COLUMN()-2)),"O3",A52),DATA!D2:L872,8,FALSE)),0,VLOOKUP(CONCATENATE(INDIRECT(ADDRESS(2,COLUMN()-2)),"O3",A52),DATA!D2:L872,8,FALSE))</f>
        <v>0</v>
      </c>
      <c r="H52" s="11">
        <f>IF(ISERROR(VLOOKUP(CONCATENATE(INDIRECT(ADDRESS(2,COLUMN())),"O3",A52),DATA!D2:L872,6,FALSE)),0,VLOOKUP(CONCATENATE(INDIRECT(ADDRESS(2,COLUMN())),"O3",A52),DATA!D2:L872,6,FALSE))</f>
        <v>63</v>
      </c>
      <c r="I52" s="11">
        <f>IF(ISERROR(VLOOKUP(CONCATENATE(INDIRECT(ADDRESS(2,COLUMN()-1)),"O3",A52),DATA!D2:L872,7,FALSE)),0,VLOOKUP(CONCATENATE(INDIRECT(ADDRESS(2,COLUMN()-1)),"O3",A52),DATA!D2:L872,7,FALSE))</f>
        <v>0</v>
      </c>
      <c r="J52" s="11">
        <f>IF(ISERROR(VLOOKUP(CONCATENATE(INDIRECT(ADDRESS(2,COLUMN()-2)),"O3",A52),DATA!D2:L872,8,FALSE)),0,VLOOKUP(CONCATENATE(INDIRECT(ADDRESS(2,COLUMN()-2)),"O3",A52),DATA!D2:L872,8,FALSE))</f>
        <v>0</v>
      </c>
      <c r="K52" s="11">
        <f>IF(ISERROR(VLOOKUP(CONCATENATE(INDIRECT(ADDRESS(2,COLUMN())),"O3",A52),DATA!D2:L872,6,FALSE)),0,VLOOKUP(CONCATENATE(INDIRECT(ADDRESS(2,COLUMN())),"O3",A52),DATA!D2:L872,6,FALSE))</f>
        <v>38</v>
      </c>
      <c r="L52" s="11">
        <f>IF(ISERROR(VLOOKUP(CONCATENATE(INDIRECT(ADDRESS(2,COLUMN()-1)),"O3",A52),DATA!D2:L872,7,FALSE)),0,VLOOKUP(CONCATENATE(INDIRECT(ADDRESS(2,COLUMN()-1)),"O3",A52),DATA!D2:L872,7,FALSE))</f>
        <v>0</v>
      </c>
      <c r="M52" s="11">
        <f>IF(ISERROR(VLOOKUP(CONCATENATE(INDIRECT(ADDRESS(2,COLUMN()-2)),"O3",A52),DATA!D2:L872,8,FALSE)),0,VLOOKUP(CONCATENATE(INDIRECT(ADDRESS(2,COLUMN()-2)),"O3",A52),DATA!D2:L872,8,FALSE))</f>
        <v>0</v>
      </c>
      <c r="N52" s="11">
        <f>IF(ISERROR(VLOOKUP(CONCATENATE(INDIRECT(ADDRESS(2,COLUMN())),"O3",A52),DATA!D2:L872,6,FALSE)),0,VLOOKUP(CONCATENATE(INDIRECT(ADDRESS(2,COLUMN())),"O3",A52),DATA!D2:L872,6,FALSE))</f>
        <v>0</v>
      </c>
      <c r="O52" s="11">
        <f>IF(ISERROR(VLOOKUP(CONCATENATE(INDIRECT(ADDRESS(2,COLUMN()-1)),"O3",A52),DATA!D2:L872,7,FALSE)),0,VLOOKUP(CONCATENATE(INDIRECT(ADDRESS(2,COLUMN()-1)),"O3",A52),DATA!D2:L872,7,FALSE))</f>
        <v>0</v>
      </c>
      <c r="P52" s="11">
        <f>IF(ISERROR(VLOOKUP(CONCATENATE(INDIRECT(ADDRESS(2,COLUMN()-2)),"O3",A52),DATA!D2:L872,8,FALSE)),0,VLOOKUP(CONCATENATE(INDIRECT(ADDRESS(2,COLUMN()-2)),"O3",A52),DATA!D2:L872,8,FALSE))</f>
        <v>0</v>
      </c>
      <c r="Q52" s="11">
        <f>IF(ISERROR(VLOOKUP(CONCATENATE(INDIRECT(ADDRESS(2,COLUMN())),"O3",A52),DATA!D2:L872,6,FALSE)),0,VLOOKUP(CONCATENATE(INDIRECT(ADDRESS(2,COLUMN())),"O3",A52),DATA!D2:L872,6,FALSE))</f>
        <v>61</v>
      </c>
      <c r="R52" s="11">
        <f>IF(ISERROR(VLOOKUP(CONCATENATE(INDIRECT(ADDRESS(2,COLUMN()-1)),"O3",A52),DATA!D2:L872,7,FALSE)),0,VLOOKUP(CONCATENATE(INDIRECT(ADDRESS(2,COLUMN()-1)),"O3",A52),DATA!D2:L872,7,FALSE))</f>
        <v>0</v>
      </c>
      <c r="S52" s="11">
        <f>IF(ISERROR(VLOOKUP(CONCATENATE(INDIRECT(ADDRESS(2,COLUMN()-2)),"O3",A52),DATA!D2:L872,8,FALSE)),0,VLOOKUP(CONCATENATE(INDIRECT(ADDRESS(2,COLUMN()-2)),"O3",A52),DATA!D2:L872,8,FALSE))</f>
        <v>0</v>
      </c>
      <c r="T52" s="11">
        <f>IF(ISERROR(VLOOKUP(CONCATENATE(INDIRECT(ADDRESS(2,COLUMN())),"O3",A52),DATA!D2:L872,6,FALSE)),0,VLOOKUP(CONCATENATE(INDIRECT(ADDRESS(2,COLUMN())),"O3",A52),DATA!D2:L872,6,FALSE))</f>
        <v>22</v>
      </c>
      <c r="U52" s="11">
        <f>IF(ISERROR(VLOOKUP(CONCATENATE(INDIRECT(ADDRESS(2,COLUMN()-1)),"O3",A52),DATA!D2:L872,7,FALSE)),0,VLOOKUP(CONCATENATE(INDIRECT(ADDRESS(2,COLUMN()-1)),"O3",A52),DATA!D2:L872,7,FALSE))</f>
        <v>0</v>
      </c>
      <c r="V52" s="11">
        <f>IF(ISERROR(VLOOKUP(CONCATENATE(INDIRECT(ADDRESS(2,COLUMN()-2)),"O3",A52),DATA!D2:L872,8,FALSE)),0,VLOOKUP(CONCATENATE(INDIRECT(ADDRESS(2,COLUMN()-2)),"O3",A52),DATA!D2:L872,8,FALSE))</f>
        <v>0</v>
      </c>
      <c r="W52" s="11">
        <f>IF(ISERROR(VLOOKUP(CONCATENATE(INDIRECT(ADDRESS(2,COLUMN())),"O3",A52),DATA!D2:L872,6,FALSE)),0,VLOOKUP(CONCATENATE(INDIRECT(ADDRESS(2,COLUMN())),"O3",A52),DATA!D2:L872,6,FALSE))</f>
        <v>51</v>
      </c>
      <c r="X52" s="11">
        <f>IF(ISERROR(VLOOKUP(CONCATENATE(INDIRECT(ADDRESS(2,COLUMN()-1)),"O3",A52),DATA!D2:L872,7,FALSE)),0,VLOOKUP(CONCATENATE(INDIRECT(ADDRESS(2,COLUMN()-1)),"O3",A52),DATA!D2:L872,7,FALSE))</f>
        <v>0</v>
      </c>
      <c r="Y52" s="11">
        <f>IF(ISERROR(VLOOKUP(CONCATENATE(INDIRECT(ADDRESS(2,COLUMN()-2)),"O3",A52),DATA!D2:L872,8,FALSE)),0,VLOOKUP(CONCATENATE(INDIRECT(ADDRESS(2,COLUMN()-2)),"O3",A52),DATA!D2:L872,8,FALSE))</f>
        <v>0</v>
      </c>
      <c r="Z52" s="11">
        <f>IF(ISERROR(VLOOKUP(CONCATENATE(INDIRECT(ADDRESS(2,COLUMN())),"O3",A52),DATA!D2:L872,6,FALSE)),0,VLOOKUP(CONCATENATE(INDIRECT(ADDRESS(2,COLUMN())),"O3",A52),DATA!D2:L872,6,FALSE))</f>
        <v>2</v>
      </c>
      <c r="AA52" s="11">
        <f>IF(ISERROR(VLOOKUP(CONCATENATE(INDIRECT(ADDRESS(2,COLUMN()-1)),"O3",A52),DATA!D2:L872,7,FALSE)),0,VLOOKUP(CONCATENATE(INDIRECT(ADDRESS(2,COLUMN()-1)),"O3",A52),DATA!D2:L872,7,FALSE))</f>
        <v>0</v>
      </c>
      <c r="AB52" s="11">
        <f>IF(ISERROR(VLOOKUP(CONCATENATE(INDIRECT(ADDRESS(2,COLUMN()-2)),"O3",A52),DATA!D2:L872,8,FALSE)),0,VLOOKUP(CONCATENATE(INDIRECT(ADDRESS(2,COLUMN()-2)),"O3",A52),DATA!D2:L872,8,FALSE))</f>
        <v>0</v>
      </c>
      <c r="AC52" s="11">
        <f>IF(ISERROR(VLOOKUP(CONCATENATE(INDIRECT(ADDRESS(2,COLUMN())),"O3",A52),DATA!D2:L872,6,FALSE)),0,VLOOKUP(CONCATENATE(INDIRECT(ADDRESS(2,COLUMN())),"O3",A52),DATA!D2:L872,6,FALSE))</f>
        <v>4</v>
      </c>
      <c r="AD52" s="11">
        <f>IF(ISERROR(VLOOKUP(CONCATENATE(INDIRECT(ADDRESS(2,COLUMN()-1)),"O3",A52),DATA!D2:L872,7,FALSE)),0,VLOOKUP(CONCATENATE(INDIRECT(ADDRESS(2,COLUMN()-1)),"O3",A52),DATA!D2:L872,7,FALSE))</f>
        <v>0</v>
      </c>
      <c r="AE52" s="11">
        <f>IF(ISERROR(VLOOKUP(CONCATENATE(INDIRECT(ADDRESS(2,COLUMN()-2)),"O3",A52),DATA!D2:L872,8,FALSE)),0,VLOOKUP(CONCATENATE(INDIRECT(ADDRESS(2,COLUMN()-2)),"O3",A52),DATA!D2:L872,8,FALSE))</f>
        <v>0</v>
      </c>
      <c r="AF52" s="11">
        <f>IF(ISERROR(VLOOKUP(CONCATENATE(INDIRECT(ADDRESS(2,COLUMN())),"O3",A52),DATA!D2:L872,6,FALSE)),0,VLOOKUP(CONCATENATE(INDIRECT(ADDRESS(2,COLUMN())),"O3",A52),DATA!D2:L872,6,FALSE))</f>
        <v>2</v>
      </c>
      <c r="AG52" s="11">
        <f>IF(ISERROR(VLOOKUP(CONCATENATE(INDIRECT(ADDRESS(2,COLUMN()-1)),"O3",A52),DATA!D2:L872,7,FALSE)),0,VLOOKUP(CONCATENATE(INDIRECT(ADDRESS(2,COLUMN()-1)),"O3",A52),DATA!D2:L872,7,FALSE))</f>
        <v>0</v>
      </c>
      <c r="AH52" s="11">
        <f>IF(ISERROR(VLOOKUP(CONCATENATE(INDIRECT(ADDRESS(2,COLUMN()-2)),"O3",A52),DATA!D2:L872,8,FALSE)),0,VLOOKUP(CONCATENATE(INDIRECT(ADDRESS(2,COLUMN()-2)),"O3",A52),DATA!D2:L872,8,FALSE))</f>
        <v>0</v>
      </c>
      <c r="AI52" s="11">
        <f>IF(ISERROR(VLOOKUP(CONCATENATE(INDIRECT(ADDRESS(2,COLUMN())),"O3",A52),DATA!D2:L872,6,FALSE)),0,VLOOKUP(CONCATENATE(INDIRECT(ADDRESS(2,COLUMN())),"O3",A52),DATA!D2:L872,6,FALSE))</f>
        <v>13</v>
      </c>
      <c r="AJ52" s="11">
        <f>IF(ISERROR(VLOOKUP(CONCATENATE(INDIRECT(ADDRESS(2,COLUMN()-1)),"O3",A52),DATA!D2:L872,7,FALSE)),0,VLOOKUP(CONCATENATE(INDIRECT(ADDRESS(2,COLUMN()-1)),"O3",A52),DATA!D2:L872,7,FALSE))</f>
        <v>0</v>
      </c>
      <c r="AK52" s="11">
        <f>IF(ISERROR(VLOOKUP(CONCATENATE(INDIRECT(ADDRESS(2,COLUMN()-2)),"O3",A52),DATA!D2:L872,8,FALSE)),0,VLOOKUP(CONCATENATE(INDIRECT(ADDRESS(2,COLUMN()-2)),"O3",A52),DATA!D2:L872,8,FALSE))</f>
        <v>0</v>
      </c>
      <c r="AL52" s="11">
        <f>IF(ISERROR(VLOOKUP(CONCATENATE(INDIRECT(ADDRESS(2,COLUMN())),"O3",A52),DATA!D2:L872,6,FALSE)),0,VLOOKUP(CONCATENATE(INDIRECT(ADDRESS(2,COLUMN())),"O3",A52),DATA!D2:L872,6,FALSE))</f>
        <v>0</v>
      </c>
      <c r="AM52" s="11">
        <f>IF(ISERROR(VLOOKUP(CONCATENATE(INDIRECT(ADDRESS(2,COLUMN()-1)),"O3",A52),DATA!D2:L872,7,FALSE)),0,VLOOKUP(CONCATENATE(INDIRECT(ADDRESS(2,COLUMN()-1)),"O3",A52),DATA!D2:L872,7,FALSE))</f>
        <v>0</v>
      </c>
      <c r="AN52" s="11">
        <f>IF(ISERROR(VLOOKUP(CONCATENATE(INDIRECT(ADDRESS(2,COLUMN()-2)),"O3",A52),DATA!D2:L872,8,FALSE)),0,VLOOKUP(CONCATENATE(INDIRECT(ADDRESS(2,COLUMN()-2)),"O3",A52),DATA!D2:L872,8,FALSE))</f>
        <v>0</v>
      </c>
      <c r="AO52" s="11">
        <f>IF(ISERROR(VLOOKUP(CONCATENATE(INDIRECT(ADDRESS(2,COLUMN())),"O3",A52),DATA!D2:L872,6,FALSE)),0,VLOOKUP(CONCATENATE(INDIRECT(ADDRESS(2,COLUMN())),"O3",A52),DATA!D2:L872,6,FALSE))</f>
        <v>0</v>
      </c>
      <c r="AP52" s="11">
        <f>IF(ISERROR(VLOOKUP(CONCATENATE(INDIRECT(ADDRESS(2,COLUMN()-1)),"O3",A52),DATA!D2:L872,7,FALSE)),0,VLOOKUP(CONCATENATE(INDIRECT(ADDRESS(2,COLUMN()-1)),"O3",A52),DATA!D2:L872,7,FALSE))</f>
        <v>0</v>
      </c>
      <c r="AQ52" s="11">
        <f>IF(ISERROR(VLOOKUP(CONCATENATE(INDIRECT(ADDRESS(2,COLUMN()-2)),"O3",A52),DATA!D2:L872,8,FALSE)),0,VLOOKUP(CONCATENATE(INDIRECT(ADDRESS(2,COLUMN()-2)),"O3",A52),DATA!D2:L872,8,FALSE))</f>
        <v>0</v>
      </c>
      <c r="AR52" s="11">
        <f>IF(ISERROR(VLOOKUP(CONCATENATE(INDIRECT(ADDRESS(2,COLUMN())),"O3",A52),DATA!D2:L872,6,FALSE)),0,VLOOKUP(CONCATENATE(INDIRECT(ADDRESS(2,COLUMN())),"O3",A52),DATA!D2:L872,6,FALSE))</f>
        <v>28</v>
      </c>
      <c r="AS52" s="11">
        <f>IF(ISERROR(VLOOKUP(CONCATENATE(INDIRECT(ADDRESS(2,COLUMN()-1)),"O3",A52),DATA!D2:L872,7,FALSE)),0,VLOOKUP(CONCATENATE(INDIRECT(ADDRESS(2,COLUMN()-1)),"O3",A52),DATA!D2:L872,7,FALSE))</f>
        <v>0</v>
      </c>
      <c r="AT52" s="11">
        <f>IF(ISERROR(VLOOKUP(CONCATENATE(INDIRECT(ADDRESS(2,COLUMN()-2)),"O3",A52),DATA!D2:L872,8,FALSE)),0,VLOOKUP(CONCATENATE(INDIRECT(ADDRESS(2,COLUMN()-2)),"O3",A52),DATA!D2:L872,8,FALSE))</f>
        <v>0</v>
      </c>
      <c r="AU52" s="11">
        <f>IF(ISERROR(VLOOKUP(CONCATENATE(INDIRECT(ADDRESS(2,COLUMN())),"O3",A52),DATA!D2:L872,6,FALSE)),0,VLOOKUP(CONCATENATE(INDIRECT(ADDRESS(2,COLUMN())),"O3",A52),DATA!D2:L872,6,FALSE))</f>
        <v>10</v>
      </c>
      <c r="AV52" s="11">
        <f>IF(ISERROR(VLOOKUP(CONCATENATE(INDIRECT(ADDRESS(2,COLUMN()-1)),"O3",A52),DATA!D2:L872,7,FALSE)),0,VLOOKUP(CONCATENATE(INDIRECT(ADDRESS(2,COLUMN()-1)),"O3",A52),DATA!D2:L872,7,FALSE))</f>
        <v>0</v>
      </c>
      <c r="AW52" s="11">
        <f>IF(ISERROR(VLOOKUP(CONCATENATE(INDIRECT(ADDRESS(2,COLUMN()-2)),"O3",A52),DATA!D2:L872,8,FALSE)),0,VLOOKUP(CONCATENATE(INDIRECT(ADDRESS(2,COLUMN()-2)),"O3",A52),DATA!D2:L872,8,FALSE))</f>
        <v>0</v>
      </c>
      <c r="AX52" s="11">
        <f>IF(ISERROR(VLOOKUP(CONCATENATE(INDIRECT(ADDRESS(2,COLUMN())),"O3",A52),DATA!D2:L872,6,FALSE)),0,VLOOKUP(CONCATENATE(INDIRECT(ADDRESS(2,COLUMN())),"O3",A52),DATA!D2:L872,6,FALSE))</f>
        <v>8</v>
      </c>
      <c r="AY52" s="11">
        <f>IF(ISERROR(VLOOKUP(CONCATENATE(INDIRECT(ADDRESS(2,COLUMN()-1)),"O3",A52),DATA!D2:L872,7,FALSE)),0,VLOOKUP(CONCATENATE(INDIRECT(ADDRESS(2,COLUMN()-1)),"O3",A52),DATA!D2:L872,7,FALSE))</f>
        <v>0</v>
      </c>
      <c r="AZ52" s="11">
        <f>IF(ISERROR(VLOOKUP(CONCATENATE(INDIRECT(ADDRESS(2,COLUMN()-2)),"O3",A52),DATA!D2:L872,8,FALSE)),0,VLOOKUP(CONCATENATE(INDIRECT(ADDRESS(2,COLUMN()-2)),"O3",A52),DATA!D2:L872,8,FALSE))</f>
        <v>0</v>
      </c>
      <c r="BA52" s="11">
        <f>IF(ISERROR(VLOOKUP(CONCATENATE(INDIRECT(ADDRESS(2,COLUMN())),"O3",A52),DATA!D2:L872,6,FALSE)),0,VLOOKUP(CONCATENATE(INDIRECT(ADDRESS(2,COLUMN())),"O3",A52),DATA!D2:L872,6,FALSE))</f>
        <v>25</v>
      </c>
      <c r="BB52" s="11">
        <f>IF(ISERROR(VLOOKUP(CONCATENATE(INDIRECT(ADDRESS(2,COLUMN()-1)),"O3",A52),DATA!D2:L872,7,FALSE)),0,VLOOKUP(CONCATENATE(INDIRECT(ADDRESS(2,COLUMN()-1)),"O3",A52),DATA!D2:L872,7,FALSE))</f>
        <v>0</v>
      </c>
      <c r="BC52" s="11">
        <f>IF(ISERROR(VLOOKUP(CONCATENATE(INDIRECT(ADDRESS(2,COLUMN()-2)),"O3",A52),DATA!D2:L872,8,FALSE)),0,VLOOKUP(CONCATENATE(INDIRECT(ADDRESS(2,COLUMN()-2)),"O3",A52),DATA!D2:L872,8,FALSE))</f>
        <v>0</v>
      </c>
      <c r="BD52" s="11">
        <f>IF(ISERROR(VLOOKUP(CONCATENATE(INDIRECT(ADDRESS(2,COLUMN())),"O3",A52),DATA!D2:L872,6,FALSE)),0,VLOOKUP(CONCATENATE(INDIRECT(ADDRESS(2,COLUMN())),"O3",A52),DATA!D2:L872,6,FALSE))</f>
        <v>13</v>
      </c>
      <c r="BE52" s="11">
        <f>IF(ISERROR(VLOOKUP(CONCATENATE(INDIRECT(ADDRESS(2,COLUMN()-1)),"O3",A52),DATA!D2:L872,7,FALSE)),0,VLOOKUP(CONCATENATE(INDIRECT(ADDRESS(2,COLUMN()-1)),"O3",A52),DATA!D2:L872,7,FALSE))</f>
        <v>0</v>
      </c>
      <c r="BF52" s="11">
        <f>IF(ISERROR(VLOOKUP(CONCATENATE(INDIRECT(ADDRESS(2,COLUMN()-2)),"O3",A52),DATA!D2:L872,8,FALSE)),0,VLOOKUP(CONCATENATE(INDIRECT(ADDRESS(2,COLUMN()-2)),"O3",A52),DATA!D2:L872,8,FALSE))</f>
        <v>0</v>
      </c>
      <c r="BG52" s="11">
        <f>IF(ISERROR(VLOOKUP(CONCATENATE(INDIRECT(ADDRESS(2,COLUMN())),"O3",A52),DATA!D2:L872,6,FALSE)),0,VLOOKUP(CONCATENATE(INDIRECT(ADDRESS(2,COLUMN())),"O3",A52),DATA!D2:L872,6,FALSE))</f>
        <v>1</v>
      </c>
      <c r="BH52" s="11">
        <f>IF(ISERROR(VLOOKUP(CONCATENATE(INDIRECT(ADDRESS(2,COLUMN()-1)),"O3",A52),DATA!D2:L872,7,FALSE)),0,VLOOKUP(CONCATENATE(INDIRECT(ADDRESS(2,COLUMN()-1)),"O3",A52),DATA!D2:L872,7,FALSE))</f>
        <v>0</v>
      </c>
      <c r="BI52" s="11">
        <f>IF(ISERROR(VLOOKUP(CONCATENATE(INDIRECT(ADDRESS(2,COLUMN()-2)),"O3",A52),DATA!D2:L872,8,FALSE)),0,VLOOKUP(CONCATENATE(INDIRECT(ADDRESS(2,COLUMN()-2)),"O3",A52),DATA!D2:L872,8,FALSE))</f>
        <v>0</v>
      </c>
      <c r="BJ52" s="11">
        <f>IF(ISERROR(VLOOKUP(CONCATENATE(INDIRECT(ADDRESS(2,COLUMN())),"O3",A52),DATA!D2:L872,6,FALSE)),0,VLOOKUP(CONCATENATE(INDIRECT(ADDRESS(2,COLUMN())),"O3",A52),DATA!D2:L872,6,FALSE))</f>
        <v>2</v>
      </c>
      <c r="BK52" s="11">
        <f>IF(ISERROR(VLOOKUP(CONCATENATE(INDIRECT(ADDRESS(2,COLUMN()-1)),"O3",A52),DATA!D2:L872,7,FALSE)),0,VLOOKUP(CONCATENATE(INDIRECT(ADDRESS(2,COLUMN()-1)),"O3",A52),DATA!D2:L872,7,FALSE))</f>
        <v>0</v>
      </c>
      <c r="BL52" s="11">
        <f>IF(ISERROR(VLOOKUP(CONCATENATE(INDIRECT(ADDRESS(2,COLUMN()-2)),"O3",A52),DATA!D2:L872,8,FALSE)),0,VLOOKUP(CONCATENATE(INDIRECT(ADDRESS(2,COLUMN()-2)),"O3",A52),DATA!D2:L872,8,FALSE))</f>
        <v>0</v>
      </c>
      <c r="BM52" s="11">
        <f>IF(ISERROR(VLOOKUP(CONCATENATE(INDIRECT(ADDRESS(2,COLUMN())),"O3",A52),DATA!D2:L872,6,FALSE)),0,VLOOKUP(CONCATENATE(INDIRECT(ADDRESS(2,COLUMN())),"O3",A52),DATA!D2:L872,6,FALSE))</f>
        <v>0</v>
      </c>
      <c r="BN52" s="11">
        <f>IF(ISERROR(VLOOKUP(CONCATENATE(INDIRECT(ADDRESS(2,COLUMN()-1)),"O3",A52),DATA!D2:L872,7,FALSE)),0,VLOOKUP(CONCATENATE(INDIRECT(ADDRESS(2,COLUMN()-1)),"O3",A52),DATA!D2:L872,7,FALSE))</f>
        <v>0</v>
      </c>
      <c r="BO52" s="11">
        <f>IF(ISERROR(VLOOKUP(CONCATENATE(INDIRECT(ADDRESS(2,COLUMN()-2)),"O3",A52),DATA!D2:L872,8,FALSE)),0,VLOOKUP(CONCATENATE(INDIRECT(ADDRESS(2,COLUMN()-2)),"O3",A52),DATA!D2:L872,8,FALSE))</f>
        <v>0</v>
      </c>
      <c r="BP52" s="11">
        <f>IF(ISERROR(VLOOKUP(CONCATENATE(INDIRECT(ADDRESS(2,COLUMN())),"O3",A52),DATA!D2:L872,6,FALSE)),0,VLOOKUP(CONCATENATE(INDIRECT(ADDRESS(2,COLUMN())),"O3",A52),DATA!D2:L872,6,FALSE))</f>
        <v>0</v>
      </c>
      <c r="BQ52" s="11">
        <f>IF(ISERROR(VLOOKUP(CONCATENATE(INDIRECT(ADDRESS(2,COLUMN()-1)),"O3",A52),DATA!D2:L872,7,FALSE)),0,VLOOKUP(CONCATENATE(INDIRECT(ADDRESS(2,COLUMN()-1)),"O3",A52),DATA!D2:L872,7,FALSE))</f>
        <v>0</v>
      </c>
      <c r="BR52" s="11">
        <f>IF(ISERROR(VLOOKUP(CONCATENATE(INDIRECT(ADDRESS(2,COLUMN()-2)),"O3",A52),DATA!D2:L872,8,FALSE)),0,VLOOKUP(CONCATENATE(INDIRECT(ADDRESS(2,COLUMN()-2)),"O3",A52),DATA!D2:L872,8,FALSE))</f>
        <v>0</v>
      </c>
      <c r="BS52" s="11">
        <f>IF(ISERROR(VLOOKUP(CONCATENATE(INDIRECT(ADDRESS(2,COLUMN())),"O3",A52),DATA!D2:L872,6,FALSE)),0,VLOOKUP(CONCATENATE(INDIRECT(ADDRESS(2,COLUMN())),"O3",A52),DATA!D2:L872,6,FALSE))</f>
        <v>1</v>
      </c>
      <c r="BT52" s="11">
        <f>IF(ISERROR(VLOOKUP(CONCATENATE(INDIRECT(ADDRESS(2,COLUMN()-1)),"O3",A52),DATA!D2:L872,7,FALSE)),0,VLOOKUP(CONCATENATE(INDIRECT(ADDRESS(2,COLUMN()-1)),"O3",A52),DATA!D2:L872,7,FALSE))</f>
        <v>0</v>
      </c>
      <c r="BU52" s="11">
        <f>IF(ISERROR(VLOOKUP(CONCATENATE(INDIRECT(ADDRESS(2,COLUMN()-2)),"O3",A52),DATA!D2:L872,8,FALSE)),0,VLOOKUP(CONCATENATE(INDIRECT(ADDRESS(2,COLUMN()-2)),"O3",A52),DATA!D2:L872,8,FALSE))</f>
        <v>0</v>
      </c>
      <c r="BV52" s="11">
        <f>IF(ISERROR(VLOOKUP(CONCATENATE(INDIRECT(ADDRESS(2,COLUMN())),"O3",A52),DATA!D2:L872,6,FALSE)),0,VLOOKUP(CONCATENATE(INDIRECT(ADDRESS(2,COLUMN())),"O3",A52),DATA!D2:L872,6,FALSE))</f>
        <v>1</v>
      </c>
      <c r="BW52" s="11">
        <f>IF(ISERROR(VLOOKUP(CONCATENATE(INDIRECT(ADDRESS(2,COLUMN()-1)),"O3",A52),DATA!D2:L872,7,FALSE)),0,VLOOKUP(CONCATENATE(INDIRECT(ADDRESS(2,COLUMN()-1)),"O3",A52),DATA!D2:L872,7,FALSE))</f>
        <v>0</v>
      </c>
      <c r="BX52" s="11">
        <f>IF(ISERROR(VLOOKUP(CONCATENATE(INDIRECT(ADDRESS(2,COLUMN()-2)),"O3",A52),DATA!D2:L872,8,FALSE)),0,VLOOKUP(CONCATENATE(INDIRECT(ADDRESS(2,COLUMN()-2)),"O3",A52),DATA!D2:L872,8,FALSE))</f>
        <v>0</v>
      </c>
      <c r="BY52" s="11">
        <f>IF(ISERROR(VLOOKUP(CONCATENATE(INDIRECT(ADDRESS(2,COLUMN())),"O3",A52),DATA!D2:L872,6,FALSE)),0,VLOOKUP(CONCATENATE(INDIRECT(ADDRESS(2,COLUMN())),"O3",A52),DATA!D2:L872,6,FALSE))</f>
        <v>1</v>
      </c>
      <c r="BZ52" s="11">
        <f>IF(ISERROR(VLOOKUP(CONCATENATE(INDIRECT(ADDRESS(2,COLUMN()-1)),"O3",A52),DATA!D2:L872,7,FALSE)),0,VLOOKUP(CONCATENATE(INDIRECT(ADDRESS(2,COLUMN()-1)),"O3",A52),DATA!D2:L872,7,FALSE))</f>
        <v>0</v>
      </c>
      <c r="CA52" s="11">
        <f>IF(ISERROR(VLOOKUP(CONCATENATE(INDIRECT(ADDRESS(2,COLUMN()-2)),"O3",A52),DATA!D2:L872,8,FALSE)),0,VLOOKUP(CONCATENATE(INDIRECT(ADDRESS(2,COLUMN()-2)),"O3",A52),DATA!D2:L872,8,FALSE))</f>
        <v>0</v>
      </c>
      <c r="CB52" s="11">
        <f>IF(ISERROR(VLOOKUP(CONCATENATE(INDIRECT(ADDRESS(2,COLUMN())),"O3",A52),DATA!D2:L872,6,FALSE)),0,VLOOKUP(CONCATENATE(INDIRECT(ADDRESS(2,COLUMN())),"O3",A52),DATA!D2:L872,6,FALSE))</f>
        <v>0</v>
      </c>
      <c r="CC52" s="11">
        <f>IF(ISERROR(VLOOKUP(CONCATENATE(INDIRECT(ADDRESS(2,COLUMN()-1)),"O3",A52),DATA!D2:L872,7,FALSE)),0,VLOOKUP(CONCATENATE(INDIRECT(ADDRESS(2,COLUMN()-1)),"O3",A52),DATA!D2:L872,7,FALSE))</f>
        <v>0</v>
      </c>
      <c r="CD52" s="11">
        <f>IF(ISERROR(VLOOKUP(CONCATENATE(INDIRECT(ADDRESS(2,COLUMN()-2)),"O3",A52),DATA!D2:L872,8,FALSE)),0,VLOOKUP(CONCATENATE(INDIRECT(ADDRESS(2,COLUMN()-2)),"O3",A52),DATA!D2:L872,8,FALSE))</f>
        <v>0</v>
      </c>
      <c r="CE52" s="11">
        <f>IF(ISERROR(VLOOKUP(CONCATENATE(INDIRECT(ADDRESS(2,COLUMN())),"O3",A52),DATA!D2:L872,6,FALSE)),0,VLOOKUP(CONCATENATE(INDIRECT(ADDRESS(2,COLUMN())),"O3",A52),DATA!D2:L872,6,FALSE))</f>
        <v>0</v>
      </c>
      <c r="CF52" s="11">
        <f>IF(ISERROR(VLOOKUP(CONCATENATE(INDIRECT(ADDRESS(2,COLUMN()-1)),"O3",A52),DATA!D2:L872,7,FALSE)),0,VLOOKUP(CONCATENATE(INDIRECT(ADDRESS(2,COLUMN()-1)),"O3",A52),DATA!D2:L872,7,FALSE))</f>
        <v>0</v>
      </c>
      <c r="CG52" s="11">
        <f>IF(ISERROR(VLOOKUP(CONCATENATE(INDIRECT(ADDRESS(2,COLUMN()-2)),"O3",A52),DATA!D2:L872,8,FALSE)),0,VLOOKUP(CONCATENATE(INDIRECT(ADDRESS(2,COLUMN()-2)),"O3",A52),DATA!D2:L872,8,FALSE))</f>
        <v>0</v>
      </c>
      <c r="CH52" s="11">
        <f>IF(ISERROR(VLOOKUP(CONCATENATE(INDIRECT(ADDRESS(2,COLUMN())),"O3",A52),DATA!D2:L872,6,FALSE)),0,VLOOKUP(CONCATENATE(INDIRECT(ADDRESS(2,COLUMN())),"O3",A52),DATA!D2:L872,6,FALSE))</f>
        <v>0</v>
      </c>
      <c r="CI52" s="11">
        <f>IF(ISERROR(VLOOKUP(CONCATENATE(INDIRECT(ADDRESS(2,COLUMN()-1)),"O3",A52),DATA!D2:L872,7,FALSE)),0,VLOOKUP(CONCATENATE(INDIRECT(ADDRESS(2,COLUMN()-1)),"O3",A52),DATA!D2:L872,7,FALSE))</f>
        <v>0</v>
      </c>
      <c r="CJ52" s="11">
        <f>IF(ISERROR(VLOOKUP(CONCATENATE(INDIRECT(ADDRESS(2,COLUMN()-2)),"O3",A52),DATA!D2:L872,8,FALSE)),0,VLOOKUP(CONCATENATE(INDIRECT(ADDRESS(2,COLUMN()-2)),"O3",A52),DATA!D2:L872,8,FALSE))</f>
        <v>0</v>
      </c>
      <c r="CK52" s="11">
        <f>IF(ISERROR(VLOOKUP(CONCATENATE(INDIRECT(ADDRESS(2,COLUMN())),"O3",A52),DATA!D2:L872,6,FALSE)),0,VLOOKUP(CONCATENATE(INDIRECT(ADDRESS(2,COLUMN())),"O3",A52),DATA!D2:L872,6,FALSE))</f>
        <v>0</v>
      </c>
      <c r="CL52" s="11">
        <f>IF(ISERROR(VLOOKUP(CONCATENATE(INDIRECT(ADDRESS(2,COLUMN()-1)),"O3",A52),DATA!D2:L872,7,FALSE)),0,VLOOKUP(CONCATENATE(INDIRECT(ADDRESS(2,COLUMN()-1)),"O3",A52),DATA!D2:L872,7,FALSE))</f>
        <v>0</v>
      </c>
      <c r="CM52" s="11">
        <f>IF(ISERROR(VLOOKUP(CONCATENATE(INDIRECT(ADDRESS(2,COLUMN()-2)),"O3",A52),DATA!D2:L872,8,FALSE)),0,VLOOKUP(CONCATENATE(INDIRECT(ADDRESS(2,COLUMN()-2)),"O3",A52),DATA!D2:L872,8,FALSE))</f>
        <v>0</v>
      </c>
      <c r="CN52" s="11">
        <f>IF(ISERROR(VLOOKUP(CONCATENATE(INDIRECT(ADDRESS(2,COLUMN())),"O3",A52),DATA!D2:L872,6,FALSE)),0,VLOOKUP(CONCATENATE(INDIRECT(ADDRESS(2,COLUMN())),"O3",A52),DATA!D2:L872,6,FALSE))</f>
        <v>0</v>
      </c>
      <c r="CO52" s="11">
        <f>IF(ISERROR(VLOOKUP(CONCATENATE(INDIRECT(ADDRESS(2,COLUMN()-1)),"O3",A52),DATA!D2:L872,7,FALSE)),0,VLOOKUP(CONCATENATE(INDIRECT(ADDRESS(2,COLUMN()-1)),"O3",A52),DATA!D2:L872,7,FALSE))</f>
        <v>0</v>
      </c>
      <c r="CP52" s="11">
        <f>IF(ISERROR(VLOOKUP(CONCATENATE(INDIRECT(ADDRESS(2,COLUMN()-2)),"O3",A52),DATA!D2:L872,8,FALSE)),0,VLOOKUP(CONCATENATE(INDIRECT(ADDRESS(2,COLUMN()-2)),"O3",A52),DATA!D2:L872,8,FALSE))</f>
        <v>0</v>
      </c>
      <c r="CQ52" s="11">
        <f>IF(ISERROR(VLOOKUP(CONCATENATE(INDIRECT(ADDRESS(2,COLUMN())),"O3",A52),DATA!D2:L872,6,FALSE)),0,VLOOKUP(CONCATENATE(INDIRECT(ADDRESS(2,COLUMN())),"O3",A52),DATA!D2:L872,6,FALSE))</f>
        <v>0</v>
      </c>
      <c r="CR52" s="11">
        <f>IF(ISERROR(VLOOKUP(CONCATENATE(INDIRECT(ADDRESS(2,COLUMN()-1)),"O3",A52),DATA!D2:L872,7,FALSE)),0,VLOOKUP(CONCATENATE(INDIRECT(ADDRESS(2,COLUMN()-1)),"O3",A52),DATA!D2:L872,7,FALSE))</f>
        <v>0</v>
      </c>
      <c r="CS52" s="11">
        <f>IF(ISERROR(VLOOKUP(CONCATENATE(INDIRECT(ADDRESS(2,COLUMN()-2)),"O3",A52),DATA!D2:L872,8,FALSE)),0,VLOOKUP(CONCATENATE(INDIRECT(ADDRESS(2,COLUMN()-2)),"O3",A52),DATA!D2:L872,8,FALSE))</f>
        <v>0</v>
      </c>
      <c r="CT52" s="11">
        <f>IF(ISERROR(VLOOKUP(CONCATENATE(INDIRECT(ADDRESS(2,COLUMN())),"O3",A52),DATA!D2:L872,6,FALSE)),0,VLOOKUP(CONCATENATE(INDIRECT(ADDRESS(2,COLUMN())),"O3",A52),DATA!D2:L872,6,FALSE))</f>
        <v>0</v>
      </c>
      <c r="CU52" s="11">
        <f>IF(ISERROR(VLOOKUP(CONCATENATE(INDIRECT(ADDRESS(2,COLUMN()-1)),"O3",A52),DATA!D2:L872,7,FALSE)),0,VLOOKUP(CONCATENATE(INDIRECT(ADDRESS(2,COLUMN()-1)),"O3",A52),DATA!D2:L872,7,FALSE))</f>
        <v>0</v>
      </c>
      <c r="CV52" s="11">
        <f>IF(ISERROR(VLOOKUP(CONCATENATE(INDIRECT(ADDRESS(2,COLUMN()-2)),"O3",A52),DATA!D2:L872,8,FALSE)),0,VLOOKUP(CONCATENATE(INDIRECT(ADDRESS(2,COLUMN()-2)),"O3",A52),DATA!D2:L872,8,FALSE))</f>
        <v>0</v>
      </c>
      <c r="CW52" s="11">
        <f>IF(ISERROR(VLOOKUP(CONCATENATE(INDIRECT(ADDRESS(2,COLUMN())),"O3",A52),DATA!D2:L872,6,FALSE)),0,VLOOKUP(CONCATENATE(INDIRECT(ADDRESS(2,COLUMN())),"O3",A52),DATA!D2:L872,6,FALSE))</f>
        <v>0</v>
      </c>
      <c r="CX52" s="11">
        <f>IF(ISERROR(VLOOKUP(CONCATENATE(INDIRECT(ADDRESS(2,COLUMN()-1)),"O3",A52),DATA!D2:L872,7,FALSE)),0,VLOOKUP(CONCATENATE(INDIRECT(ADDRESS(2,COLUMN()-1)),"O3",A52),DATA!D2:L872,7,FALSE))</f>
        <v>0</v>
      </c>
      <c r="CY52" s="11">
        <f>IF(ISERROR(VLOOKUP(CONCATENATE(INDIRECT(ADDRESS(2,COLUMN()-2)),"O3",A52),DATA!D2:L872,8,FALSE)),0,VLOOKUP(CONCATENATE(INDIRECT(ADDRESS(2,COLUMN()-2)),"O3",A52),DATA!D2:L872,8,FALSE))</f>
        <v>0</v>
      </c>
      <c r="CZ52" s="11">
        <f>IF(ISERROR(VLOOKUP(CONCATENATE(INDIRECT(ADDRESS(2,COLUMN())),"O3",A52),DATA!D2:L872,6,FALSE)),0,VLOOKUP(CONCATENATE(INDIRECT(ADDRESS(2,COLUMN())),"O3",A52),DATA!D2:L872,6,FALSE))</f>
        <v>0</v>
      </c>
      <c r="DA52" s="11">
        <f>IF(ISERROR(VLOOKUP(CONCATENATE(INDIRECT(ADDRESS(2,COLUMN()-1)),"O3",A52),DATA!D2:L872,7,FALSE)),0,VLOOKUP(CONCATENATE(INDIRECT(ADDRESS(2,COLUMN()-1)),"O3",A52),DATA!D2:L872,7,FALSE))</f>
        <v>0</v>
      </c>
      <c r="DB52" s="11">
        <f>IF(ISERROR(VLOOKUP(CONCATENATE(INDIRECT(ADDRESS(2,COLUMN()-2)),"O3",A52),DATA!D2:L872,8,FALSE)),0,VLOOKUP(CONCATENATE(INDIRECT(ADDRESS(2,COLUMN()-2)),"O3",A52),DATA!D2:L872,8,FALSE))</f>
        <v>0</v>
      </c>
      <c r="DC52" s="11">
        <f>IF(ISERROR(VLOOKUP(CONCATENATE(INDIRECT(ADDRESS(2,COLUMN())),"O3",A52),DATA!D2:L872,6,FALSE)),0,VLOOKUP(CONCATENATE(INDIRECT(ADDRESS(2,COLUMN())),"O3",A52),DATA!D2:L872,6,FALSE))</f>
        <v>0</v>
      </c>
      <c r="DD52" s="11">
        <f>IF(ISERROR(VLOOKUP(CONCATENATE(INDIRECT(ADDRESS(2,COLUMN()-1)),"O3",A52),DATA!D2:L872,7,FALSE)),0,VLOOKUP(CONCATENATE(INDIRECT(ADDRESS(2,COLUMN()-1)),"O3",A52),DATA!D2:L872,7,FALSE))</f>
        <v>0</v>
      </c>
      <c r="DE52" s="11">
        <f>IF(ISERROR(VLOOKUP(CONCATENATE(INDIRECT(ADDRESS(2,COLUMN()-2)),"O3",A52),DATA!D2:L872,8,FALSE)),0,VLOOKUP(CONCATENATE(INDIRECT(ADDRESS(2,COLUMN()-2)),"O3",A52),DATA!D2:L872,8,FALSE))</f>
        <v>0</v>
      </c>
      <c r="DF52" s="11">
        <f>IF(ISERROR(VLOOKUP(CONCATENATE(INDIRECT(ADDRESS(2,COLUMN())),"O3",A52),DATA!D2:L872,6,FALSE)),0,VLOOKUP(CONCATENATE(INDIRECT(ADDRESS(2,COLUMN())),"O3",A52),DATA!D2:L872,6,FALSE))</f>
        <v>0</v>
      </c>
      <c r="DG52" s="11">
        <f>IF(ISERROR(VLOOKUP(CONCATENATE(INDIRECT(ADDRESS(2,COLUMN()-1)),"O3",A52),DATA!D2:L872,7,FALSE)),0,VLOOKUP(CONCATENATE(INDIRECT(ADDRESS(2,COLUMN()-1)),"O3",A52),DATA!D2:L872,7,FALSE))</f>
        <v>0</v>
      </c>
      <c r="DH52" s="11">
        <f>IF(ISERROR(VLOOKUP(CONCATENATE(INDIRECT(ADDRESS(2,COLUMN()-2)),"O3",A52),DATA!D2:L872,8,FALSE)),0,VLOOKUP(CONCATENATE(INDIRECT(ADDRESS(2,COLUMN()-2)),"O3",A52),DATA!D2:L872,8,FALSE))</f>
        <v>0</v>
      </c>
      <c r="DI52" s="11">
        <f>IF(ISERROR(VLOOKUP(CONCATENATE(INDIRECT(ADDRESS(2,COLUMN())),"O3",A52),DATA!D2:L872,6,FALSE)),0,VLOOKUP(CONCATENATE(INDIRECT(ADDRESS(2,COLUMN())),"O3",A52),DATA!D2:L872,6,FALSE))</f>
        <v>0</v>
      </c>
      <c r="DJ52" s="11">
        <f>IF(ISERROR(VLOOKUP(CONCATENATE(INDIRECT(ADDRESS(2,COLUMN()-1)),"O3",A52),DATA!D2:L872,7,FALSE)),0,VLOOKUP(CONCATENATE(INDIRECT(ADDRESS(2,COLUMN()-1)),"O3",A52),DATA!D2:L872,7,FALSE))</f>
        <v>0</v>
      </c>
      <c r="DK52" s="11">
        <f>IF(ISERROR(VLOOKUP(CONCATENATE(INDIRECT(ADDRESS(2,COLUMN()-2)),"O3",A52),DATA!D2:L872,8,FALSE)),0,VLOOKUP(CONCATENATE(INDIRECT(ADDRESS(2,COLUMN()-2)),"O3",A52),DATA!D2:L872,8,FALSE))</f>
        <v>0</v>
      </c>
      <c r="DL52" s="11">
        <f>IF(ISERROR(VLOOKUP(CONCATENATE(INDIRECT(ADDRESS(2,COLUMN())),"O3",A52),DATA!D2:L872,6,FALSE)),0,VLOOKUP(CONCATENATE(INDIRECT(ADDRESS(2,COLUMN())),"O3",A52),DATA!D2:L872,6,FALSE))</f>
        <v>0</v>
      </c>
      <c r="DM52" s="11">
        <f>IF(ISERROR(VLOOKUP(CONCATENATE(INDIRECT(ADDRESS(2,COLUMN()-1)),"O3",A52),DATA!D2:L872,7,FALSE)),0,VLOOKUP(CONCATENATE(INDIRECT(ADDRESS(2,COLUMN()-1)),"O3",A52),DATA!D2:L872,7,FALSE))</f>
        <v>0</v>
      </c>
      <c r="DN52" s="11">
        <f>IF(ISERROR(VLOOKUP(CONCATENATE(INDIRECT(ADDRESS(2,COLUMN()-2)),"O3",A52),DATA!D2:L872,8,FALSE)),0,VLOOKUP(CONCATENATE(INDIRECT(ADDRESS(2,COLUMN()-2)),"O3",A52),DATA!D2:L872,8,FALSE))</f>
        <v>0</v>
      </c>
      <c r="DO52" s="11">
        <f>IF(ISERROR(VLOOKUP(CONCATENATE(INDIRECT(ADDRESS(2,COLUMN())),"O3",A52),DATA!D2:L872,6,FALSE)),0,VLOOKUP(CONCATENATE(INDIRECT(ADDRESS(2,COLUMN())),"O3",A52),DATA!D2:L872,6,FALSE))</f>
        <v>0</v>
      </c>
      <c r="DP52" s="11">
        <f>IF(ISERROR(VLOOKUP(CONCATENATE(INDIRECT(ADDRESS(2,COLUMN()-1)),"O3",A52),DATA!D2:L872,7,FALSE)),0,VLOOKUP(CONCATENATE(INDIRECT(ADDRESS(2,COLUMN()-1)),"O3",A52),DATA!D2:L872,7,FALSE))</f>
        <v>0</v>
      </c>
      <c r="DQ52" s="11">
        <f>IF(ISERROR(VLOOKUP(CONCATENATE(INDIRECT(ADDRESS(2,COLUMN()-2)),"O3",A52),DATA!D2:L872,8,FALSE)),0,VLOOKUP(CONCATENATE(INDIRECT(ADDRESS(2,COLUMN()-2)),"O3",A52),DATA!D2:L872,8,FALSE))</f>
        <v>0</v>
      </c>
      <c r="DR52" s="11">
        <f>IF(ISERROR(VLOOKUP(CONCATENATE(INDIRECT(ADDRESS(2,COLUMN())),"O3",A52),DATA!D2:L872,6,FALSE)),0,VLOOKUP(CONCATENATE(INDIRECT(ADDRESS(2,COLUMN())),"O3",A52),DATA!D2:L872,6,FALSE))</f>
        <v>0</v>
      </c>
      <c r="DS52" s="11">
        <f>IF(ISERROR(VLOOKUP(CONCATENATE(INDIRECT(ADDRESS(2,COLUMN()-1)),"O3",A52),DATA!D2:L872,7,FALSE)),0,VLOOKUP(CONCATENATE(INDIRECT(ADDRESS(2,COLUMN()-1)),"O3",A52),DATA!D2:L872,7,FALSE))</f>
        <v>0</v>
      </c>
      <c r="DT52" s="11">
        <f>IF(ISERROR(VLOOKUP(CONCATENATE(INDIRECT(ADDRESS(2,COLUMN()-2)),"O3",A52),DATA!D2:L872,8,FALSE)),0,VLOOKUP(CONCATENATE(INDIRECT(ADDRESS(2,COLUMN()-2)),"O3",A52),DATA!D2:L872,8,FALSE))</f>
        <v>0</v>
      </c>
      <c r="DU52" s="11">
        <f>IF(ISERROR(VLOOKUP(CONCATENATE(INDIRECT(ADDRESS(2,COLUMN())),"O3",A52),DATA!D2:L872,6,FALSE)),0,VLOOKUP(CONCATENATE(INDIRECT(ADDRESS(2,COLUMN())),"O3",A52),DATA!D2:L872,6,FALSE))</f>
        <v>1</v>
      </c>
      <c r="DV52" s="11">
        <f>IF(ISERROR(VLOOKUP(CONCATENATE(INDIRECT(ADDRESS(2,COLUMN()-1)),"O3",A52),DATA!D2:L872,7,FALSE)),0,VLOOKUP(CONCATENATE(INDIRECT(ADDRESS(2,COLUMN()-1)),"O3",A52),DATA!D2:L872,7,FALSE))</f>
        <v>0</v>
      </c>
      <c r="DW52" s="11">
        <f>IF(ISERROR(VLOOKUP(CONCATENATE(INDIRECT(ADDRESS(2,COLUMN()-2)),"O3",A52),DATA!D2:L872,8,FALSE)),0,VLOOKUP(CONCATENATE(INDIRECT(ADDRESS(2,COLUMN()-2)),"O3",A52),DATA!D2:L872,8,FALSE))</f>
        <v>0</v>
      </c>
      <c r="DX52" s="62">
        <f>SUM(B52:INDIRECT(ADDRESS(52,127)))</f>
        <v>485</v>
      </c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  <c r="IW52" s="24"/>
      <c r="IX52" s="24"/>
      <c r="IY52" s="24"/>
      <c r="IZ52" s="24"/>
      <c r="JA52" s="24"/>
      <c r="JB52" s="24"/>
      <c r="JC52" s="24"/>
      <c r="JD52" s="24"/>
      <c r="JE52" s="24"/>
      <c r="JF52" s="24"/>
      <c r="JG52" s="24"/>
      <c r="JH52" s="24"/>
      <c r="JI52" s="24"/>
      <c r="JJ52" s="24"/>
      <c r="JK52" s="24"/>
      <c r="JL52" s="24"/>
      <c r="JM52" s="24"/>
      <c r="JN52" s="24"/>
      <c r="JO52" s="24"/>
      <c r="JP52" s="24"/>
      <c r="JQ52" s="24"/>
      <c r="JR52" s="24"/>
      <c r="JS52" s="24"/>
      <c r="JT52" s="24"/>
      <c r="JU52" s="24"/>
      <c r="JV52" s="24"/>
      <c r="JW52" s="24"/>
      <c r="JX52" s="24"/>
      <c r="JY52" s="24"/>
      <c r="JZ52" s="24"/>
      <c r="KA52" s="24"/>
      <c r="KB52" s="24"/>
      <c r="KC52" s="24"/>
      <c r="KD52" s="24"/>
      <c r="KE52" s="24"/>
      <c r="KF52" s="24"/>
      <c r="KG52" s="24"/>
      <c r="KH52" s="24"/>
      <c r="KI52" s="24"/>
      <c r="KJ52" s="24"/>
      <c r="KK52" s="24"/>
      <c r="KL52" s="24"/>
      <c r="KM52" s="24"/>
      <c r="KN52" s="24"/>
      <c r="KO52" s="24"/>
      <c r="KP52" s="24"/>
      <c r="KQ52" s="24"/>
      <c r="KR52" s="24"/>
      <c r="KS52" s="24"/>
      <c r="KT52" s="24"/>
      <c r="KU52" s="24"/>
      <c r="KV52" s="24"/>
      <c r="KW52" s="24"/>
      <c r="KX52" s="24"/>
      <c r="KY52" s="24"/>
      <c r="KZ52" s="24"/>
    </row>
    <row r="53" s="5" customFormat="1" ht="16.5" thickBot="1">
      <c r="A53" s="34" t="s">
        <v>18</v>
      </c>
      <c r="B53" s="105">
        <f>IF(COLUMN()&lt;DATA!$O$1*3+3,SUM(B54,B62)," ")</f>
        <v>243</v>
      </c>
      <c r="C53" s="105">
        <f>IF(COLUMN()&lt;DATA!$O$1*3+3,SUM(C54,C62)," ")</f>
        <v>0</v>
      </c>
      <c r="D53" s="105">
        <f>IF(COLUMN()&lt;DATA!$O$1*3+3,SUM(D54,D62)," ")</f>
        <v>11</v>
      </c>
      <c r="E53" s="105">
        <f>IF(COLUMN()&lt;DATA!$O$1*3+3,SUM(E54,E62)," ")</f>
        <v>121</v>
      </c>
      <c r="F53" s="105">
        <f>IF(COLUMN()&lt;DATA!$O$1*3+3,SUM(F54,F62)," ")</f>
        <v>0</v>
      </c>
      <c r="G53" s="105">
        <f>IF(COLUMN()&lt;DATA!$O$1*3+3,SUM(G54,G62)," ")</f>
        <v>3</v>
      </c>
      <c r="H53" s="105">
        <f>IF(COLUMN()&lt;DATA!$O$1*3+3,SUM(H54,H62)," ")</f>
        <v>106</v>
      </c>
      <c r="I53" s="105">
        <f>IF(COLUMN()&lt;DATA!$O$1*3+3,SUM(I54,I62)," ")</f>
        <v>0</v>
      </c>
      <c r="J53" s="105">
        <f>IF(COLUMN()&lt;DATA!$O$1*3+3,SUM(J54,J62)," ")</f>
        <v>10</v>
      </c>
      <c r="K53" s="105">
        <f>IF(COLUMN()&lt;DATA!$O$1*3+3,SUM(K54,K62)," ")</f>
        <v>98</v>
      </c>
      <c r="L53" s="105">
        <f>IF(COLUMN()&lt;DATA!$O$1*3+3,SUM(L54,L62)," ")</f>
        <v>1</v>
      </c>
      <c r="M53" s="105">
        <f>IF(COLUMN()&lt;DATA!$O$1*3+3,SUM(M54,M62)," ")</f>
        <v>4</v>
      </c>
      <c r="N53" s="105">
        <f>IF(COLUMN()&lt;DATA!$O$1*3+3,SUM(N54,N62)," ")</f>
        <v>27</v>
      </c>
      <c r="O53" s="105">
        <f>IF(COLUMN()&lt;DATA!$O$1*3+3,SUM(O54,O62)," ")</f>
        <v>0</v>
      </c>
      <c r="P53" s="105">
        <f>IF(COLUMN()&lt;DATA!$O$1*3+3,SUM(P54,P62)," ")</f>
        <v>0</v>
      </c>
      <c r="Q53" s="105">
        <f>IF(COLUMN()&lt;DATA!$O$1*3+3,SUM(Q54,Q62)," ")</f>
        <v>84</v>
      </c>
      <c r="R53" s="105">
        <f>IF(COLUMN()&lt;DATA!$O$1*3+3,SUM(R54,R62)," ")</f>
        <v>2</v>
      </c>
      <c r="S53" s="105">
        <f>IF(COLUMN()&lt;DATA!$O$1*3+3,SUM(S54,S62)," ")</f>
        <v>2</v>
      </c>
      <c r="T53" s="105">
        <f>IF(COLUMN()&lt;DATA!$O$1*3+3,SUM(T54,T62)," ")</f>
        <v>87</v>
      </c>
      <c r="U53" s="105">
        <f>IF(COLUMN()&lt;DATA!$O$1*3+3,SUM(U54,U62)," ")</f>
        <v>1</v>
      </c>
      <c r="V53" s="105">
        <f>IF(COLUMN()&lt;DATA!$O$1*3+3,SUM(V54,V62)," ")</f>
        <v>4</v>
      </c>
      <c r="W53" s="105">
        <f>IF(COLUMN()&lt;DATA!$O$1*3+3,SUM(W54,W62)," ")</f>
        <v>79</v>
      </c>
      <c r="X53" s="105">
        <f>IF(COLUMN()&lt;DATA!$O$1*3+3,SUM(X54,X62)," ")</f>
        <v>0</v>
      </c>
      <c r="Y53" s="105">
        <f>IF(COLUMN()&lt;DATA!$O$1*3+3,SUM(Y54,Y62)," ")</f>
        <v>4</v>
      </c>
      <c r="Z53" s="105">
        <f>IF(COLUMN()&lt;DATA!$O$1*3+3,SUM(Z54,Z62)," ")</f>
        <v>93</v>
      </c>
      <c r="AA53" s="105">
        <f>IF(COLUMN()&lt;DATA!$O$1*3+3,SUM(AA54,AA62)," ")</f>
        <v>0</v>
      </c>
      <c r="AB53" s="105">
        <f>IF(COLUMN()&lt;DATA!$O$1*3+3,SUM(AB54,AB62)," ")</f>
        <v>0</v>
      </c>
      <c r="AC53" s="105">
        <f>IF(COLUMN()&lt;DATA!$O$1*3+3,SUM(AC54,AC62)," ")</f>
        <v>47</v>
      </c>
      <c r="AD53" s="105">
        <f>IF(COLUMN()&lt;DATA!$O$1*3+3,SUM(AD54,AD62)," ")</f>
        <v>0</v>
      </c>
      <c r="AE53" s="105">
        <f>IF(COLUMN()&lt;DATA!$O$1*3+3,SUM(AE54,AE62)," ")</f>
        <v>0</v>
      </c>
      <c r="AF53" s="105">
        <f>IF(COLUMN()&lt;DATA!$O$1*3+3,SUM(AF54,AF62)," ")</f>
        <v>5</v>
      </c>
      <c r="AG53" s="105">
        <f>IF(COLUMN()&lt;DATA!$O$1*3+3,SUM(AG54,AG62)," ")</f>
        <v>0</v>
      </c>
      <c r="AH53" s="105">
        <f>IF(COLUMN()&lt;DATA!$O$1*3+3,SUM(AH54,AH62)," ")</f>
        <v>0</v>
      </c>
      <c r="AI53" s="105">
        <f>IF(COLUMN()&lt;DATA!$O$1*3+3,SUM(AI54,AI62)," ")</f>
        <v>45</v>
      </c>
      <c r="AJ53" s="105">
        <f>IF(COLUMN()&lt;DATA!$O$1*3+3,SUM(AJ54,AJ62)," ")</f>
        <v>0</v>
      </c>
      <c r="AK53" s="105">
        <f>IF(COLUMN()&lt;DATA!$O$1*3+3,SUM(AK54,AK62)," ")</f>
        <v>0</v>
      </c>
      <c r="AL53" s="105">
        <f>IF(COLUMN()&lt;DATA!$O$1*3+3,SUM(AL54,AL62)," ")</f>
        <v>54</v>
      </c>
      <c r="AM53" s="105">
        <f>IF(COLUMN()&lt;DATA!$O$1*3+3,SUM(AM54,AM62)," ")</f>
        <v>0</v>
      </c>
      <c r="AN53" s="105">
        <f>IF(COLUMN()&lt;DATA!$O$1*3+3,SUM(AN54,AN62)," ")</f>
        <v>0</v>
      </c>
      <c r="AO53" s="105">
        <f>IF(COLUMN()&lt;DATA!$O$1*3+3,SUM(AO54,AO62)," ")</f>
        <v>13</v>
      </c>
      <c r="AP53" s="105">
        <f>IF(COLUMN()&lt;DATA!$O$1*3+3,SUM(AP54,AP62)," ")</f>
        <v>0</v>
      </c>
      <c r="AQ53" s="105">
        <f>IF(COLUMN()&lt;DATA!$O$1*3+3,SUM(AQ54,AQ62)," ")</f>
        <v>4</v>
      </c>
      <c r="AR53" s="105">
        <f>IF(COLUMN()&lt;DATA!$O$1*3+3,SUM(AR54,AR62)," ")</f>
        <v>0</v>
      </c>
      <c r="AS53" s="105">
        <f>IF(COLUMN()&lt;DATA!$O$1*3+3,SUM(AS54,AS62)," ")</f>
        <v>0</v>
      </c>
      <c r="AT53" s="105">
        <f>IF(COLUMN()&lt;DATA!$O$1*3+3,SUM(AT54,AT62)," ")</f>
        <v>0</v>
      </c>
      <c r="AU53" s="105">
        <f>IF(COLUMN()&lt;DATA!$O$1*3+3,SUM(AU54,AU62)," ")</f>
        <v>0</v>
      </c>
      <c r="AV53" s="105">
        <f>IF(COLUMN()&lt;DATA!$O$1*3+3,SUM(AV54,AV62)," ")</f>
        <v>0</v>
      </c>
      <c r="AW53" s="105">
        <f>IF(COLUMN()&lt;DATA!$O$1*3+3,SUM(AW54,AW62)," ")</f>
        <v>0</v>
      </c>
      <c r="AX53" s="105">
        <f>IF(COLUMN()&lt;DATA!$O$1*3+3,SUM(AX54,AX62)," ")</f>
        <v>1</v>
      </c>
      <c r="AY53" s="105">
        <f>IF(COLUMN()&lt;DATA!$O$1*3+3,SUM(AY54,AY62)," ")</f>
        <v>0</v>
      </c>
      <c r="AZ53" s="105">
        <f>IF(COLUMN()&lt;DATA!$O$1*3+3,SUM(AZ54,AZ62)," ")</f>
        <v>0</v>
      </c>
      <c r="BA53" s="105">
        <f>IF(COLUMN()&lt;DATA!$O$1*3+3,SUM(BA54,BA62)," ")</f>
        <v>43</v>
      </c>
      <c r="BB53" s="105">
        <f>IF(COLUMN()&lt;DATA!$O$1*3+3,SUM(BB54,BB62)," ")</f>
        <v>0</v>
      </c>
      <c r="BC53" s="105">
        <f>IF(COLUMN()&lt;DATA!$O$1*3+3,SUM(BC54,BC62)," ")</f>
        <v>2</v>
      </c>
      <c r="BD53" s="105">
        <f>IF(COLUMN()&lt;DATA!$O$1*3+3,SUM(BD54,BD62)," ")</f>
        <v>21</v>
      </c>
      <c r="BE53" s="105">
        <f>IF(COLUMN()&lt;DATA!$O$1*3+3,SUM(BE54,BE62)," ")</f>
        <v>0</v>
      </c>
      <c r="BF53" s="105">
        <f>IF(COLUMN()&lt;DATA!$O$1*3+3,SUM(BF54,BF62)," ")</f>
        <v>1</v>
      </c>
      <c r="BG53" s="105">
        <f>IF(COLUMN()&lt;DATA!$O$1*3+3,SUM(BG54,BG62)," ")</f>
        <v>95</v>
      </c>
      <c r="BH53" s="105">
        <f>IF(COLUMN()&lt;DATA!$O$1*3+3,SUM(BH54,BH62)," ")</f>
        <v>1</v>
      </c>
      <c r="BI53" s="105">
        <f>IF(COLUMN()&lt;DATA!$O$1*3+3,SUM(BI54,BI62)," ")</f>
        <v>2</v>
      </c>
      <c r="BJ53" s="105">
        <f>IF(COLUMN()&lt;DATA!$O$1*3+3,SUM(BJ54,BJ62)," ")</f>
        <v>9</v>
      </c>
      <c r="BK53" s="105">
        <f>IF(COLUMN()&lt;DATA!$O$1*3+3,SUM(BK54,BK62)," ")</f>
        <v>0</v>
      </c>
      <c r="BL53" s="105">
        <f>IF(COLUMN()&lt;DATA!$O$1*3+3,SUM(BL54,BL62)," ")</f>
        <v>0</v>
      </c>
      <c r="BM53" s="105">
        <f>IF(COLUMN()&lt;DATA!$O$1*3+3,SUM(BM54,BM62)," ")</f>
        <v>0</v>
      </c>
      <c r="BN53" s="105">
        <f>IF(COLUMN()&lt;DATA!$O$1*3+3,SUM(BN54,BN62)," ")</f>
        <v>0</v>
      </c>
      <c r="BO53" s="105">
        <f>IF(COLUMN()&lt;DATA!$O$1*3+3,SUM(BO54,BO62)," ")</f>
        <v>0</v>
      </c>
      <c r="BP53" s="105">
        <f>IF(COLUMN()&lt;DATA!$O$1*3+3,SUM(BP54,BP62)," ")</f>
        <v>0</v>
      </c>
      <c r="BQ53" s="105">
        <f>IF(COLUMN()&lt;DATA!$O$1*3+3,SUM(BQ54,BQ62)," ")</f>
        <v>0</v>
      </c>
      <c r="BR53" s="105">
        <f>IF(COLUMN()&lt;DATA!$O$1*3+3,SUM(BR54,BR62)," ")</f>
        <v>0</v>
      </c>
      <c r="BS53" s="105">
        <f>IF(COLUMN()&lt;DATA!$O$1*3+3,SUM(BS54,BS62)," ")</f>
        <v>19</v>
      </c>
      <c r="BT53" s="105">
        <f>IF(COLUMN()&lt;DATA!$O$1*3+3,SUM(BT54,BT62)," ")</f>
        <v>0</v>
      </c>
      <c r="BU53" s="105">
        <f>IF(COLUMN()&lt;DATA!$O$1*3+3,SUM(BU54,BU62)," ")</f>
        <v>0</v>
      </c>
      <c r="BV53" s="105">
        <f>IF(COLUMN()&lt;DATA!$O$1*3+3,SUM(BV54,BV62)," ")</f>
        <v>12</v>
      </c>
      <c r="BW53" s="105">
        <f>IF(COLUMN()&lt;DATA!$O$1*3+3,SUM(BW54,BW62)," ")</f>
        <v>0</v>
      </c>
      <c r="BX53" s="105">
        <f>IF(COLUMN()&lt;DATA!$O$1*3+3,SUM(BX54,BX62)," ")</f>
        <v>0</v>
      </c>
      <c r="BY53" s="105">
        <f>IF(COLUMN()&lt;DATA!$O$1*3+3,SUM(BY54,BY62)," ")</f>
        <v>10</v>
      </c>
      <c r="BZ53" s="105">
        <f>IF(COLUMN()&lt;DATA!$O$1*3+3,SUM(BZ54,BZ62)," ")</f>
        <v>0</v>
      </c>
      <c r="CA53" s="105">
        <f>IF(COLUMN()&lt;DATA!$O$1*3+3,SUM(CA54,CA62)," ")</f>
        <v>0</v>
      </c>
      <c r="CB53" s="105">
        <f>IF(COLUMN()&lt;DATA!$O$1*3+3,SUM(CB54,CB62)," ")</f>
        <v>3</v>
      </c>
      <c r="CC53" s="105">
        <f>IF(COLUMN()&lt;DATA!$O$1*3+3,SUM(CC54,CC62)," ")</f>
        <v>0</v>
      </c>
      <c r="CD53" s="105">
        <f>IF(COLUMN()&lt;DATA!$O$1*3+3,SUM(CD54,CD62)," ")</f>
        <v>0</v>
      </c>
      <c r="CE53" s="105">
        <f>IF(COLUMN()&lt;DATA!$O$1*3+3,SUM(CE54,CE62)," ")</f>
        <v>0</v>
      </c>
      <c r="CF53" s="105">
        <f>IF(COLUMN()&lt;DATA!$O$1*3+3,SUM(CF54,CF62)," ")</f>
        <v>0</v>
      </c>
      <c r="CG53" s="105">
        <f>IF(COLUMN()&lt;DATA!$O$1*3+3,SUM(CG54,CG62)," ")</f>
        <v>0</v>
      </c>
      <c r="CH53" s="105">
        <f>IF(COLUMN()&lt;DATA!$O$1*3+3,SUM(CH54,CH62)," ")</f>
        <v>6</v>
      </c>
      <c r="CI53" s="105">
        <f>IF(COLUMN()&lt;DATA!$O$1*3+3,SUM(CI54,CI62)," ")</f>
        <v>0</v>
      </c>
      <c r="CJ53" s="105">
        <f>IF(COLUMN()&lt;DATA!$O$1*3+3,SUM(CJ54,CJ62)," ")</f>
        <v>0</v>
      </c>
      <c r="CK53" s="105">
        <f>IF(COLUMN()&lt;DATA!$O$1*3+3,SUM(CK54,CK62)," ")</f>
        <v>1</v>
      </c>
      <c r="CL53" s="105">
        <f>IF(COLUMN()&lt;DATA!$O$1*3+3,SUM(CL54,CL62)," ")</f>
        <v>0</v>
      </c>
      <c r="CM53" s="105">
        <f>IF(COLUMN()&lt;DATA!$O$1*3+3,SUM(CM54,CM62)," ")</f>
        <v>0</v>
      </c>
      <c r="CN53" s="105">
        <f>IF(COLUMN()&lt;DATA!$O$1*3+3,SUM(CN54,CN62)," ")</f>
        <v>9</v>
      </c>
      <c r="CO53" s="105">
        <f>IF(COLUMN()&lt;DATA!$O$1*3+3,SUM(CO54,CO62)," ")</f>
        <v>0</v>
      </c>
      <c r="CP53" s="105">
        <f>IF(COLUMN()&lt;DATA!$O$1*3+3,SUM(CP54,CP62)," ")</f>
        <v>1</v>
      </c>
      <c r="CQ53" s="105">
        <f>IF(COLUMN()&lt;DATA!$O$1*3+3,SUM(CQ54,CQ62)," ")</f>
        <v>6</v>
      </c>
      <c r="CR53" s="105">
        <f>IF(COLUMN()&lt;DATA!$O$1*3+3,SUM(CR54,CR62)," ")</f>
        <v>0</v>
      </c>
      <c r="CS53" s="105">
        <f>IF(COLUMN()&lt;DATA!$O$1*3+3,SUM(CS54,CS62)," ")</f>
        <v>0</v>
      </c>
      <c r="CT53" s="105">
        <f>IF(COLUMN()&lt;DATA!$O$1*3+3,SUM(CT54,CT62)," ")</f>
        <v>0</v>
      </c>
      <c r="CU53" s="105">
        <f>IF(COLUMN()&lt;DATA!$O$1*3+3,SUM(CU54,CU62)," ")</f>
        <v>0</v>
      </c>
      <c r="CV53" s="105">
        <f>IF(COLUMN()&lt;DATA!$O$1*3+3,SUM(CV54,CV62)," ")</f>
        <v>0</v>
      </c>
      <c r="CW53" s="105">
        <f>IF(COLUMN()&lt;DATA!$O$1*3+3,SUM(CW54,CW62)," ")</f>
        <v>0</v>
      </c>
      <c r="CX53" s="105">
        <f>IF(COLUMN()&lt;DATA!$O$1*3+3,SUM(CX54,CX62)," ")</f>
        <v>0</v>
      </c>
      <c r="CY53" s="105">
        <f>IF(COLUMN()&lt;DATA!$O$1*3+3,SUM(CY54,CY62)," ")</f>
        <v>0</v>
      </c>
      <c r="CZ53" s="105">
        <f>IF(COLUMN()&lt;DATA!$O$1*3+3,SUM(CZ54,CZ62)," ")</f>
        <v>1</v>
      </c>
      <c r="DA53" s="105">
        <f>IF(COLUMN()&lt;DATA!$O$1*3+3,SUM(DA54,DA62)," ")</f>
        <v>0</v>
      </c>
      <c r="DB53" s="105">
        <f>IF(COLUMN()&lt;DATA!$O$1*3+3,SUM(DB54,DB62)," ")</f>
        <v>0</v>
      </c>
      <c r="DC53" s="105">
        <f>IF(COLUMN()&lt;DATA!$O$1*3+3,SUM(DC54,DC62)," ")</f>
        <v>0</v>
      </c>
      <c r="DD53" s="105">
        <f>IF(COLUMN()&lt;DATA!$O$1*3+3,SUM(DD54,DD62)," ")</f>
        <v>0</v>
      </c>
      <c r="DE53" s="105">
        <f>IF(COLUMN()&lt;DATA!$O$1*3+3,SUM(DE54,DE62)," ")</f>
        <v>0</v>
      </c>
      <c r="DF53" s="105">
        <f>IF(COLUMN()&lt;DATA!$O$1*3+3,SUM(DF54,DF62)," ")</f>
        <v>0</v>
      </c>
      <c r="DG53" s="105">
        <f>IF(COLUMN()&lt;DATA!$O$1*3+3,SUM(DG54,DG62)," ")</f>
        <v>0</v>
      </c>
      <c r="DH53" s="105">
        <f>IF(COLUMN()&lt;DATA!$O$1*3+3,SUM(DH54,DH62)," ")</f>
        <v>0</v>
      </c>
      <c r="DI53" s="105">
        <f>IF(COLUMN()&lt;DATA!$O$1*3+3,SUM(DI54,DI62)," ")</f>
        <v>0</v>
      </c>
      <c r="DJ53" s="105">
        <f>IF(COLUMN()&lt;DATA!$O$1*3+3,SUM(DJ54,DJ62)," ")</f>
        <v>0</v>
      </c>
      <c r="DK53" s="105">
        <f>IF(COLUMN()&lt;DATA!$O$1*3+3,SUM(DK54,DK62)," ")</f>
        <v>0</v>
      </c>
      <c r="DL53" s="105">
        <f>IF(COLUMN()&lt;DATA!$O$1*3+3,SUM(DL54,DL62)," ")</f>
        <v>0</v>
      </c>
      <c r="DM53" s="105">
        <f>IF(COLUMN()&lt;DATA!$O$1*3+3,SUM(DM54,DM62)," ")</f>
        <v>0</v>
      </c>
      <c r="DN53" s="105">
        <f>IF(COLUMN()&lt;DATA!$O$1*3+3,SUM(DN54,DN62)," ")</f>
        <v>0</v>
      </c>
      <c r="DO53" s="105">
        <f>IF(COLUMN()&lt;DATA!$O$1*3+3,SUM(DO54,DO62)," ")</f>
        <v>0</v>
      </c>
      <c r="DP53" s="105">
        <f>IF(COLUMN()&lt;DATA!$O$1*3+3,SUM(DP54,DP62)," ")</f>
        <v>0</v>
      </c>
      <c r="DQ53" s="105">
        <f>IF(COLUMN()&lt;DATA!$O$1*3+3,SUM(DQ54,DQ62)," ")</f>
        <v>0</v>
      </c>
      <c r="DR53" s="105">
        <f>IF(COLUMN()&lt;DATA!$O$1*3+3,SUM(DR54,DR62)," ")</f>
        <v>0</v>
      </c>
      <c r="DS53" s="105">
        <f>IF(COLUMN()&lt;DATA!$O$1*3+3,SUM(DS54,DS62)," ")</f>
        <v>0</v>
      </c>
      <c r="DT53" s="105">
        <f>IF(COLUMN()&lt;DATA!$O$1*3+3,SUM(DT54,DT62)," ")</f>
        <v>0</v>
      </c>
      <c r="DU53" s="105">
        <f>IF(COLUMN()&lt;DATA!$O$1*3+3,SUM(DU54,DU62)," ")</f>
        <v>1</v>
      </c>
      <c r="DV53" s="105">
        <f>IF(COLUMN()&lt;DATA!$O$1*3+3,SUM(DV54,DV62)," ")</f>
        <v>0</v>
      </c>
      <c r="DW53" s="105">
        <f>IF(COLUMN()&lt;DATA!$O$1*3+3,SUM(DW54,DW62)," ")</f>
        <v>0</v>
      </c>
      <c r="DX53" s="105">
        <f>IF(COLUMN()&lt;DATA!$O$1*3+3,SUM(DX54,DX62)," ")</f>
        <v>1392</v>
      </c>
      <c r="DY53" s="38" t="str">
        <f>IF(COLUMN()&lt;DATA!$O$1*3+3,SUM(DY54,DY62)," ")</f>
        <v xml:space="preserve"> </v>
      </c>
      <c r="DZ53" s="38" t="str">
        <f>IF(COLUMN()&lt;DATA!$O$1*3+3,SUM(DZ54,DZ62)," ")</f>
        <v xml:space="preserve"> </v>
      </c>
      <c r="EA53" s="38" t="str">
        <f>IF(COLUMN()&lt;DATA!$O$1*3+3,SUM(EA54,EA62)," ")</f>
        <v xml:space="preserve"> </v>
      </c>
      <c r="EB53" s="38" t="str">
        <f>IF(COLUMN()&lt;DATA!$O$1*3+3,SUM(EB54,EB62)," ")</f>
        <v xml:space="preserve"> </v>
      </c>
      <c r="EC53" s="38" t="str">
        <f>IF(COLUMN()&lt;DATA!$O$1*3+3,SUM(EC54,EC62)," ")</f>
        <v xml:space="preserve"> </v>
      </c>
      <c r="ED53" s="38" t="str">
        <f>IF(COLUMN()&lt;DATA!$O$1*3+3,SUM(ED54,ED62)," ")</f>
        <v xml:space="preserve"> </v>
      </c>
      <c r="EE53" s="38" t="str">
        <f>IF(COLUMN()&lt;DATA!$O$1*3+3,SUM(EE54,EE62)," ")</f>
        <v xml:space="preserve"> </v>
      </c>
      <c r="EF53" s="38" t="str">
        <f>IF(COLUMN()&lt;DATA!$O$1*3+3,SUM(EF54,EF62)," ")</f>
        <v xml:space="preserve"> </v>
      </c>
      <c r="EG53" s="38" t="str">
        <f>IF(COLUMN()&lt;DATA!$O$1*3+3,SUM(EG54,EG62)," ")</f>
        <v xml:space="preserve"> </v>
      </c>
      <c r="EH53" s="38" t="str">
        <f>IF(COLUMN()&lt;DATA!$O$1*3+3,SUM(EH54,EH62)," ")</f>
        <v xml:space="preserve"> </v>
      </c>
      <c r="EI53" s="38" t="str">
        <f>IF(COLUMN()&lt;DATA!$O$1*3+3,SUM(EI54,EI62)," ")</f>
        <v xml:space="preserve"> </v>
      </c>
      <c r="EJ53" s="38" t="str">
        <f>IF(COLUMN()&lt;DATA!$O$1*3+3,SUM(EJ54,EJ62)," ")</f>
        <v xml:space="preserve"> </v>
      </c>
      <c r="EK53" s="38" t="str">
        <f>IF(COLUMN()&lt;DATA!$O$1*3+3,SUM(EK54,EK62)," ")</f>
        <v xml:space="preserve"> </v>
      </c>
      <c r="EL53" s="38" t="str">
        <f>IF(COLUMN()&lt;DATA!$O$1*3+3,SUM(EL54,EL62)," ")</f>
        <v xml:space="preserve"> </v>
      </c>
      <c r="EM53" s="38" t="str">
        <f>IF(COLUMN()&lt;DATA!$O$1*3+3,SUM(EM54,EM62)," ")</f>
        <v xml:space="preserve"> </v>
      </c>
      <c r="EN53" s="38" t="str">
        <f>IF(COLUMN()&lt;DATA!$O$1*3+3,SUM(EN54,EN62)," ")</f>
        <v xml:space="preserve"> </v>
      </c>
      <c r="EO53" s="38" t="str">
        <f>IF(COLUMN()&lt;DATA!$O$1*3+3,SUM(EO54,EO62)," ")</f>
        <v xml:space="preserve"> </v>
      </c>
      <c r="EP53" s="38" t="str">
        <f>IF(COLUMN()&lt;DATA!$O$1*3+3,SUM(EP54,EP62)," ")</f>
        <v xml:space="preserve"> </v>
      </c>
      <c r="EQ53" s="38" t="str">
        <f>IF(COLUMN()&lt;DATA!$O$1*3+3,SUM(EQ54,EQ62)," ")</f>
        <v xml:space="preserve"> </v>
      </c>
      <c r="ER53" s="38" t="str">
        <f>IF(COLUMN()&lt;DATA!$O$1*3+3,SUM(ER54,ER62)," ")</f>
        <v xml:space="preserve"> </v>
      </c>
      <c r="ES53" s="38" t="str">
        <f>IF(COLUMN()&lt;DATA!$O$1*3+3,SUM(ES54,ES62)," ")</f>
        <v xml:space="preserve"> </v>
      </c>
      <c r="ET53" s="38" t="str">
        <f>IF(COLUMN()&lt;DATA!$O$1*3+3,SUM(ET54,ET62)," ")</f>
        <v xml:space="preserve"> </v>
      </c>
      <c r="EU53" s="38" t="str">
        <f>IF(COLUMN()&lt;DATA!$O$1*3+3,SUM(EU54,EU62)," ")</f>
        <v xml:space="preserve"> </v>
      </c>
      <c r="EV53" s="38" t="str">
        <f>IF(COLUMN()&lt;DATA!$O$1*3+3,SUM(EV54,EV62)," ")</f>
        <v xml:space="preserve"> </v>
      </c>
      <c r="EW53" s="38" t="str">
        <f>IF(COLUMN()&lt;DATA!$O$1*3+3,SUM(EW54,EW62)," ")</f>
        <v xml:space="preserve"> </v>
      </c>
      <c r="EX53" s="38" t="str">
        <f>IF(COLUMN()&lt;DATA!$O$1*3+3,SUM(EX54,EX62)," ")</f>
        <v xml:space="preserve"> </v>
      </c>
      <c r="EY53" s="38" t="str">
        <f>IF(COLUMN()&lt;DATA!$O$1*3+3,SUM(EY54,EY62)," ")</f>
        <v xml:space="preserve"> </v>
      </c>
      <c r="EZ53" s="38" t="str">
        <f>IF(COLUMN()&lt;DATA!$O$1*3+3,SUM(EZ54,EZ62)," ")</f>
        <v xml:space="preserve"> </v>
      </c>
      <c r="FA53" s="38" t="str">
        <f>IF(COLUMN()&lt;DATA!$O$1*3+3,SUM(FA54,FA62)," ")</f>
        <v xml:space="preserve"> </v>
      </c>
      <c r="FB53" s="38" t="str">
        <f>IF(COLUMN()&lt;DATA!$O$1*3+3,SUM(FB54,FB62)," ")</f>
        <v xml:space="preserve"> </v>
      </c>
      <c r="FC53" s="38" t="str">
        <f>IF(COLUMN()&lt;DATA!$O$1*3+3,SUM(FC54,FC62)," ")</f>
        <v xml:space="preserve"> </v>
      </c>
      <c r="FD53" s="38" t="str">
        <f>IF(COLUMN()&lt;DATA!$O$1*3+3,SUM(FD54,FD62)," ")</f>
        <v xml:space="preserve"> </v>
      </c>
      <c r="FE53" s="38" t="str">
        <f>IF(COLUMN()&lt;DATA!$O$1*3+3,SUM(FE54,FE62)," ")</f>
        <v xml:space="preserve"> </v>
      </c>
      <c r="FF53" s="38" t="str">
        <f>IF(COLUMN()&lt;DATA!$O$1*3+3,SUM(FF54,FF62)," ")</f>
        <v xml:space="preserve"> </v>
      </c>
      <c r="FG53" s="38" t="str">
        <f>IF(COLUMN()&lt;DATA!$O$1*3+3,SUM(FG54,FG62)," ")</f>
        <v xml:space="preserve"> </v>
      </c>
      <c r="FH53" s="38" t="str">
        <f>IF(COLUMN()&lt;DATA!$O$1*3+3,SUM(FH54,FH62)," ")</f>
        <v xml:space="preserve"> </v>
      </c>
      <c r="FI53" s="38" t="str">
        <f>IF(COLUMN()&lt;DATA!$O$1*3+3,SUM(FI54,FI62)," ")</f>
        <v xml:space="preserve"> </v>
      </c>
      <c r="FJ53" s="38" t="str">
        <f>IF(COLUMN()&lt;DATA!$O$1*3+3,SUM(FJ54,FJ62)," ")</f>
        <v xml:space="preserve"> </v>
      </c>
      <c r="FK53" s="38" t="str">
        <f>IF(COLUMN()&lt;DATA!$O$1*3+3,SUM(FK54,FK62)," ")</f>
        <v xml:space="preserve"> </v>
      </c>
      <c r="FL53" s="38" t="str">
        <f>IF(COLUMN()&lt;DATA!$O$1*3+3,SUM(FL54,FL62)," ")</f>
        <v xml:space="preserve"> </v>
      </c>
      <c r="FM53" s="38" t="str">
        <f>IF(COLUMN()&lt;DATA!$O$1*3+3,SUM(FM54,FM62)," ")</f>
        <v xml:space="preserve"> </v>
      </c>
      <c r="FN53" s="38" t="str">
        <f>IF(COLUMN()&lt;DATA!$O$1*3+3,SUM(FN54,FN62)," ")</f>
        <v xml:space="preserve"> </v>
      </c>
      <c r="FO53" s="38" t="str">
        <f>IF(COLUMN()&lt;DATA!$O$1*3+3,SUM(FO54,FO62)," ")</f>
        <v xml:space="preserve"> </v>
      </c>
      <c r="FP53" s="38" t="str">
        <f>IF(COLUMN()&lt;DATA!$O$1*3+3,SUM(FP54,FP62)," ")</f>
        <v xml:space="preserve"> </v>
      </c>
      <c r="FQ53" s="38" t="str">
        <f>IF(COLUMN()&lt;DATA!$O$1*3+3,SUM(FQ54,FQ62)," ")</f>
        <v xml:space="preserve"> </v>
      </c>
      <c r="FR53" s="38" t="str">
        <f>IF(COLUMN()&lt;DATA!$O$1*3+3,SUM(FR54,FR62)," ")</f>
        <v xml:space="preserve"> </v>
      </c>
      <c r="FS53" s="38" t="str">
        <f>IF(COLUMN()&lt;DATA!$O$1*3+3,SUM(FS54,FS62)," ")</f>
        <v xml:space="preserve"> </v>
      </c>
      <c r="FT53" s="38" t="str">
        <f>IF(COLUMN()&lt;DATA!$O$1*3+3,SUM(FT54,FT62)," ")</f>
        <v xml:space="preserve"> </v>
      </c>
      <c r="FU53" s="38" t="str">
        <f>IF(COLUMN()&lt;DATA!$O$1*3+3,SUM(FU54,FU62)," ")</f>
        <v xml:space="preserve"> </v>
      </c>
      <c r="FV53" s="38" t="str">
        <f>IF(COLUMN()&lt;DATA!$O$1*3+3,SUM(FV54,FV62)," ")</f>
        <v xml:space="preserve"> </v>
      </c>
      <c r="FW53" s="38" t="str">
        <f>IF(COLUMN()&lt;DATA!$O$1*3+3,SUM(FW54,FW62)," ")</f>
        <v xml:space="preserve"> </v>
      </c>
      <c r="FX53" s="38" t="str">
        <f>IF(COLUMN()&lt;DATA!$O$1*3+3,SUM(FX54,FX62)," ")</f>
        <v xml:space="preserve"> </v>
      </c>
      <c r="FY53" s="38" t="str">
        <f>IF(COLUMN()&lt;DATA!$O$1*3+3,SUM(FY54,FY62)," ")</f>
        <v xml:space="preserve"> </v>
      </c>
      <c r="FZ53" s="38" t="str">
        <f>IF(COLUMN()&lt;DATA!$O$1*3+3,SUM(FZ54,FZ62)," ")</f>
        <v xml:space="preserve"> </v>
      </c>
      <c r="GA53" s="38" t="str">
        <f>IF(COLUMN()&lt;DATA!$O$1*3+3,SUM(GA54,GA62)," ")</f>
        <v xml:space="preserve"> </v>
      </c>
      <c r="GB53" s="38" t="str">
        <f>IF(COLUMN()&lt;DATA!$O$1*3+3,SUM(GB54,GB62)," ")</f>
        <v xml:space="preserve"> </v>
      </c>
      <c r="GC53" s="38" t="str">
        <f>IF(COLUMN()&lt;DATA!$O$1*3+3,SUM(GC54,GC62)," ")</f>
        <v xml:space="preserve"> </v>
      </c>
      <c r="GD53" s="38" t="str">
        <f>IF(COLUMN()&lt;DATA!$O$1*3+3,SUM(GD54,GD62)," ")</f>
        <v xml:space="preserve"> </v>
      </c>
      <c r="GE53" s="38" t="str">
        <f>IF(COLUMN()&lt;DATA!$O$1*3+3,SUM(GE54,GE62)," ")</f>
        <v xml:space="preserve"> </v>
      </c>
      <c r="GF53" s="38" t="str">
        <f>IF(COLUMN()&lt;DATA!$O$1*3+3,SUM(GF54,GF62)," ")</f>
        <v xml:space="preserve"> </v>
      </c>
      <c r="GG53" s="5" t="str">
        <f>IF(COLUMN()&lt;DATA!$O$1*3+3,SUM(GG54,GG62)," ")</f>
        <v xml:space="preserve"> </v>
      </c>
      <c r="GH53" s="5" t="str">
        <f>IF(COLUMN()&lt;DATA!$O$1*3+3,SUM(GH54,GH62)," ")</f>
        <v xml:space="preserve"> </v>
      </c>
      <c r="GI53" s="5" t="str">
        <f>IF(COLUMN()&lt;DATA!$O$1*3+3,SUM(GI54,GI62)," ")</f>
        <v xml:space="preserve"> </v>
      </c>
      <c r="GJ53" s="5" t="str">
        <f>IF(COLUMN()&lt;DATA!$O$1*3+3,SUM(GJ54,GJ62)," ")</f>
        <v xml:space="preserve"> </v>
      </c>
      <c r="GK53" s="5" t="str">
        <f>IF(COLUMN()&lt;DATA!$O$1*3+3,SUM(GK54,GK62)," ")</f>
        <v xml:space="preserve"> </v>
      </c>
      <c r="GL53" s="5" t="str">
        <f>IF(COLUMN()&lt;DATA!$O$1*3+3,SUM(GL54,GL62)," ")</f>
        <v xml:space="preserve"> </v>
      </c>
      <c r="GM53" s="5" t="str">
        <f>IF(COLUMN()&lt;DATA!$O$1*3+3,SUM(GM54,GM62)," ")</f>
        <v xml:space="preserve"> </v>
      </c>
      <c r="GN53" s="5" t="str">
        <f>IF(COLUMN()&lt;DATA!$O$1*3+3,SUM(GN54,GN62)," ")</f>
        <v xml:space="preserve"> </v>
      </c>
      <c r="GO53" s="5" t="str">
        <f>IF(COLUMN()&lt;DATA!$O$1*3+3,SUM(GO54,GO62)," ")</f>
        <v xml:space="preserve"> </v>
      </c>
      <c r="GP53" s="5" t="str">
        <f>IF(COLUMN()&lt;DATA!$O$1*3+3,SUM(GP54,GP62)," ")</f>
        <v xml:space="preserve"> </v>
      </c>
      <c r="GQ53" s="5" t="str">
        <f>IF(COLUMN()&lt;DATA!$O$1*3+3,SUM(GQ54,GQ62)," ")</f>
        <v xml:space="preserve"> </v>
      </c>
      <c r="GR53" s="5" t="str">
        <f>IF(COLUMN()&lt;DATA!$O$1*3+3,SUM(GR54,GR62)," ")</f>
        <v xml:space="preserve"> </v>
      </c>
      <c r="GS53" s="5" t="str">
        <f>IF(COLUMN()&lt;DATA!$O$1*3+3,SUM(GS54,GS62)," ")</f>
        <v xml:space="preserve"> </v>
      </c>
      <c r="GT53" s="5" t="str">
        <f>IF(COLUMN()&lt;DATA!$O$1*3+3,SUM(GT54,GT62)," ")</f>
        <v xml:space="preserve"> </v>
      </c>
      <c r="GU53" s="5" t="str">
        <f>IF(COLUMN()&lt;DATA!$O$1*3+3,SUM(GU54,GU62)," ")</f>
        <v xml:space="preserve"> </v>
      </c>
      <c r="GV53" s="5" t="str">
        <f>IF(COLUMN()&lt;DATA!$O$1*3+3,SUM(GV54,GV62)," ")</f>
        <v xml:space="preserve"> </v>
      </c>
      <c r="GW53" s="5" t="str">
        <f>IF(COLUMN()&lt;DATA!$O$1*3+3,SUM(GW54,GW62)," ")</f>
        <v xml:space="preserve"> </v>
      </c>
      <c r="GX53" s="5" t="str">
        <f>IF(COLUMN()&lt;DATA!$O$1*3+3,SUM(GX54,GX62)," ")</f>
        <v xml:space="preserve"> </v>
      </c>
      <c r="GY53" s="5" t="str">
        <f>IF(COLUMN()&lt;DATA!$O$1*3+3,SUM(GY54,GY62)," ")</f>
        <v xml:space="preserve"> </v>
      </c>
      <c r="GZ53" s="5" t="str">
        <f>IF(COLUMN()&lt;DATA!$O$1*3+3,SUM(GZ54,GZ62)," ")</f>
        <v xml:space="preserve"> </v>
      </c>
      <c r="HA53" s="5" t="str">
        <f>IF(COLUMN()&lt;DATA!$O$1*3+3,SUM(HA54,HA62)," ")</f>
        <v xml:space="preserve"> </v>
      </c>
      <c r="HB53" s="5" t="str">
        <f>IF(COLUMN()&lt;DATA!$O$1*3+3,SUM(HB54,HB62)," ")</f>
        <v xml:space="preserve"> </v>
      </c>
      <c r="HC53" s="5" t="str">
        <f>IF(COLUMN()&lt;DATA!$O$1*3+3,SUM(HC54,HC62)," ")</f>
        <v xml:space="preserve"> </v>
      </c>
      <c r="HD53" s="5" t="str">
        <f>IF(COLUMN()&lt;DATA!$O$1*3+3,SUM(HD54,HD62)," ")</f>
        <v xml:space="preserve"> </v>
      </c>
      <c r="HE53" s="5" t="str">
        <f>IF(COLUMN()&lt;DATA!$O$1*3+3,SUM(HE54,HE62)," ")</f>
        <v xml:space="preserve"> </v>
      </c>
      <c r="HF53" s="5" t="str">
        <f>IF(COLUMN()&lt;DATA!$O$1*3+3,SUM(HF54,HF62)," ")</f>
        <v xml:space="preserve"> </v>
      </c>
      <c r="HG53" s="5" t="str">
        <f>IF(COLUMN()&lt;DATA!$O$1*3+3,SUM(HG54,HG62)," ")</f>
        <v xml:space="preserve"> </v>
      </c>
      <c r="HH53" s="5" t="str">
        <f>IF(COLUMN()&lt;DATA!$O$1*3+3,SUM(HH54,HH62)," ")</f>
        <v xml:space="preserve"> </v>
      </c>
      <c r="HI53" s="5" t="str">
        <f>IF(COLUMN()&lt;DATA!$O$1*3+3,SUM(HI54,HI62)," ")</f>
        <v xml:space="preserve"> </v>
      </c>
      <c r="HJ53" s="5" t="str">
        <f>IF(COLUMN()&lt;DATA!$O$1*3+3,SUM(HJ54,HJ62)," ")</f>
        <v xml:space="preserve"> </v>
      </c>
      <c r="HK53" s="5" t="str">
        <f>IF(COLUMN()&lt;DATA!$O$1*3+3,SUM(HK54,HK62)," ")</f>
        <v xml:space="preserve"> </v>
      </c>
      <c r="HL53" s="5" t="str">
        <f>IF(COLUMN()&lt;DATA!$O$1*3+3,SUM(HL54,HL62)," ")</f>
        <v xml:space="preserve"> </v>
      </c>
      <c r="HM53" s="5" t="str">
        <f>IF(COLUMN()&lt;DATA!$O$1*3+3,SUM(HM54,HM62)," ")</f>
        <v xml:space="preserve"> </v>
      </c>
      <c r="HN53" s="5" t="str">
        <f>IF(COLUMN()&lt;DATA!$O$1*3+3,SUM(HN54,HN62)," ")</f>
        <v xml:space="preserve"> </v>
      </c>
      <c r="HO53" s="5" t="str">
        <f>IF(COLUMN()&lt;DATA!$O$1*3+3,SUM(HO54,HO62)," ")</f>
        <v xml:space="preserve"> </v>
      </c>
      <c r="HP53" s="5" t="str">
        <f>IF(COLUMN()&lt;DATA!$O$1*3+3,SUM(HP54,HP62)," ")</f>
        <v xml:space="preserve"> </v>
      </c>
      <c r="HQ53" s="5" t="str">
        <f>IF(COLUMN()&lt;DATA!$O$1*3+3,SUM(HQ54,HQ62)," ")</f>
        <v xml:space="preserve"> </v>
      </c>
      <c r="HR53" s="5" t="str">
        <f>IF(COLUMN()&lt;DATA!$O$1*3+3,SUM(HR54,HR62)," ")</f>
        <v xml:space="preserve"> </v>
      </c>
      <c r="HS53" s="5" t="str">
        <f>IF(COLUMN()&lt;DATA!$O$1*3+3,SUM(HS54,HS62)," ")</f>
        <v xml:space="preserve"> </v>
      </c>
      <c r="HT53" s="5" t="str">
        <f>IF(COLUMN()&lt;DATA!$O$1*3+3,SUM(HT54,HT62)," ")</f>
        <v xml:space="preserve"> </v>
      </c>
      <c r="HU53" s="5" t="str">
        <f>IF(COLUMN()&lt;DATA!$O$1*3+3,SUM(HU54,HU62)," ")</f>
        <v xml:space="preserve"> </v>
      </c>
      <c r="HV53" s="5" t="str">
        <f>IF(COLUMN()&lt;DATA!$O$1*3+3,SUM(HV54,HV62)," ")</f>
        <v xml:space="preserve"> </v>
      </c>
      <c r="HW53" s="5" t="str">
        <f>IF(COLUMN()&lt;DATA!$O$1*3+3,SUM(HW54,HW62)," ")</f>
        <v xml:space="preserve"> </v>
      </c>
      <c r="HX53" s="5" t="str">
        <f>IF(COLUMN()&lt;DATA!$O$1*3+3,SUM(HX54,HX62)," ")</f>
        <v xml:space="preserve"> </v>
      </c>
      <c r="HY53" s="5" t="str">
        <f>IF(COLUMN()&lt;DATA!$O$1*3+3,SUM(HY54,HY62)," ")</f>
        <v xml:space="preserve"> </v>
      </c>
      <c r="HZ53" s="5" t="str">
        <f>IF(COLUMN()&lt;DATA!$O$1*3+3,SUM(HZ54,HZ62)," ")</f>
        <v xml:space="preserve"> </v>
      </c>
      <c r="IA53" s="5" t="str">
        <f>IF(COLUMN()&lt;DATA!$O$1*3+3,SUM(IA54,IA62)," ")</f>
        <v xml:space="preserve"> </v>
      </c>
      <c r="IB53" s="5" t="str">
        <f>IF(COLUMN()&lt;DATA!$O$1*3+3,SUM(IB54,IB62)," ")</f>
        <v xml:space="preserve"> </v>
      </c>
      <c r="IC53" s="5" t="str">
        <f>IF(COLUMN()&lt;DATA!$O$1*3+3,SUM(IC54,IC62)," ")</f>
        <v xml:space="preserve"> </v>
      </c>
      <c r="ID53" s="5" t="str">
        <f>IF(COLUMN()&lt;DATA!$O$1*3+3,SUM(ID54,ID62)," ")</f>
        <v xml:space="preserve"> </v>
      </c>
      <c r="IE53" s="5" t="str">
        <f>IF(COLUMN()&lt;DATA!$O$1*3+3,SUM(IE54,IE62)," ")</f>
        <v xml:space="preserve"> </v>
      </c>
      <c r="IF53" s="5" t="str">
        <f>IF(COLUMN()&lt;DATA!$O$1*3+3,SUM(IF54,IF62)," ")</f>
        <v xml:space="preserve"> </v>
      </c>
      <c r="IG53" s="5" t="str">
        <f>IF(COLUMN()&lt;DATA!$O$1*3+3,SUM(IG54,IG62)," ")</f>
        <v xml:space="preserve"> </v>
      </c>
      <c r="IH53" s="5" t="str">
        <f>IF(COLUMN()&lt;DATA!$O$1*3+3,SUM(IH54,IH62)," ")</f>
        <v xml:space="preserve"> </v>
      </c>
      <c r="II53" s="5" t="str">
        <f>IF(COLUMN()&lt;DATA!$O$1*3+3,SUM(II54,II62)," ")</f>
        <v xml:space="preserve"> </v>
      </c>
      <c r="IJ53" s="5" t="str">
        <f>IF(COLUMN()&lt;DATA!$O$1*3+3,SUM(IJ54,IJ62)," ")</f>
        <v xml:space="preserve"> </v>
      </c>
      <c r="IK53" s="5" t="str">
        <f>IF(COLUMN()&lt;DATA!$O$1*3+3,SUM(IK54,IK62)," ")</f>
        <v xml:space="preserve"> </v>
      </c>
      <c r="IL53" s="5" t="str">
        <f>IF(COLUMN()&lt;DATA!$O$1*3+3,SUM(IL54,IL62)," ")</f>
        <v xml:space="preserve"> </v>
      </c>
      <c r="IM53" s="5" t="str">
        <f>IF(COLUMN()&lt;DATA!$O$1*3+3,SUM(IM54,IM62)," ")</f>
        <v xml:space="preserve"> </v>
      </c>
      <c r="IN53" s="5" t="str">
        <f>IF(COLUMN()&lt;DATA!$O$1*3+3,SUM(IN54,IN62)," ")</f>
        <v xml:space="preserve"> </v>
      </c>
      <c r="IO53" s="5" t="str">
        <f>IF(COLUMN()&lt;DATA!$O$1*3+3,SUM(IO54,IO62)," ")</f>
        <v xml:space="preserve"> </v>
      </c>
      <c r="IP53" s="5" t="str">
        <f>IF(COLUMN()&lt;DATA!$O$1*3+3,SUM(IP54,IP62)," ")</f>
        <v xml:space="preserve"> </v>
      </c>
      <c r="IQ53" s="5" t="str">
        <f>IF(COLUMN()&lt;DATA!$O$1*3+3,SUM(IQ54,IQ62)," ")</f>
        <v xml:space="preserve"> </v>
      </c>
      <c r="IR53" s="5" t="str">
        <f>IF(COLUMN()&lt;DATA!$O$1*3+3,SUM(IR54,IR62)," ")</f>
        <v xml:space="preserve"> </v>
      </c>
      <c r="IS53" s="5" t="str">
        <f>IF(COLUMN()&lt;DATA!$O$1*3+3,SUM(IS54,IS62)," ")</f>
        <v xml:space="preserve"> </v>
      </c>
      <c r="IT53" s="5" t="str">
        <f>IF(COLUMN()&lt;DATA!$O$1*3+3,SUM(IT54,IT62)," ")</f>
        <v xml:space="preserve"> </v>
      </c>
      <c r="IU53" s="5" t="str">
        <f>IF(COLUMN()&lt;DATA!$O$1*3+3,SUM(IU54,IU62)," ")</f>
        <v xml:space="preserve"> </v>
      </c>
      <c r="IV53" s="5" t="str">
        <f>IF(COLUMN()&lt;DATA!$O$1*3+3,SUM(IV54,IV62)," ")</f>
        <v xml:space="preserve"> </v>
      </c>
      <c r="IW53" s="5" t="str">
        <f>IF(COLUMN()&lt;DATA!$O$1*3+3,SUM(IW54,IW62)," ")</f>
        <v xml:space="preserve"> </v>
      </c>
      <c r="IX53" s="5" t="str">
        <f>IF(COLUMN()&lt;DATA!$O$1*3+3,SUM(IX54,IX62)," ")</f>
        <v xml:space="preserve"> </v>
      </c>
      <c r="IY53" s="5" t="str">
        <f>IF(COLUMN()&lt;DATA!$O$1*3+3,SUM(IY54,IY62)," ")</f>
        <v xml:space="preserve"> </v>
      </c>
      <c r="IZ53" s="5" t="str">
        <f>IF(COLUMN()&lt;DATA!$O$1*3+3,SUM(IZ54,IZ62)," ")</f>
        <v xml:space="preserve"> </v>
      </c>
      <c r="JA53" s="5" t="str">
        <f>IF(COLUMN()&lt;DATA!$O$1*3+3,SUM(JA54,JA62)," ")</f>
        <v xml:space="preserve"> </v>
      </c>
      <c r="JB53" s="5" t="str">
        <f>IF(COLUMN()&lt;DATA!$O$1*3+3,SUM(JB54,JB62)," ")</f>
        <v xml:space="preserve"> </v>
      </c>
      <c r="JC53" s="5" t="str">
        <f>IF(COLUMN()&lt;DATA!$O$1*3+3,SUM(JC54,JC62)," ")</f>
        <v xml:space="preserve"> </v>
      </c>
      <c r="JD53" s="5" t="str">
        <f>IF(COLUMN()&lt;DATA!$O$1*3+3,SUM(JD54,JD62)," ")</f>
        <v xml:space="preserve"> </v>
      </c>
      <c r="JE53" s="5" t="str">
        <f>IF(COLUMN()&lt;DATA!$O$1*3+3,SUM(JE54,JE62)," ")</f>
        <v xml:space="preserve"> </v>
      </c>
      <c r="JF53" s="5" t="str">
        <f>IF(COLUMN()&lt;DATA!$O$1*3+3,SUM(JF54,JF62)," ")</f>
        <v xml:space="preserve"> </v>
      </c>
      <c r="JG53" s="5" t="str">
        <f>IF(COLUMN()&lt;DATA!$O$1*3+3,SUM(JG54,JG62)," ")</f>
        <v xml:space="preserve"> </v>
      </c>
      <c r="JH53" s="5" t="str">
        <f>IF(COLUMN()&lt;DATA!$O$1*3+3,SUM(JH54,JH62)," ")</f>
        <v xml:space="preserve"> </v>
      </c>
      <c r="JI53" s="5" t="str">
        <f>IF(COLUMN()&lt;DATA!$O$1*3+3,SUM(JI54,JI62)," ")</f>
        <v xml:space="preserve"> </v>
      </c>
      <c r="JJ53" s="5" t="str">
        <f>IF(COLUMN()&lt;DATA!$O$1*3+3,SUM(JJ54,JJ62)," ")</f>
        <v xml:space="preserve"> </v>
      </c>
      <c r="JK53" s="5" t="str">
        <f>IF(COLUMN()&lt;DATA!$O$1*3+3,SUM(JK54,JK62)," ")</f>
        <v xml:space="preserve"> </v>
      </c>
      <c r="JL53" s="5" t="str">
        <f>IF(COLUMN()&lt;DATA!$O$1*3+3,SUM(JL54,JL62)," ")</f>
        <v xml:space="preserve"> </v>
      </c>
      <c r="JM53" s="5" t="str">
        <f>IF(COLUMN()&lt;DATA!$O$1*3+3,SUM(JM54,JM62)," ")</f>
        <v xml:space="preserve"> </v>
      </c>
      <c r="JN53" s="5" t="str">
        <f>IF(COLUMN()&lt;DATA!$O$1*3+3,SUM(JN54,JN62)," ")</f>
        <v xml:space="preserve"> </v>
      </c>
      <c r="JO53" s="5" t="str">
        <f>IF(COLUMN()&lt;DATA!$O$1*3+3,SUM(JO54,JO62)," ")</f>
        <v xml:space="preserve"> </v>
      </c>
      <c r="JP53" s="5" t="str">
        <f>IF(COLUMN()&lt;DATA!$O$1*3+3,SUM(JP54,JP62)," ")</f>
        <v xml:space="preserve"> </v>
      </c>
      <c r="JQ53" s="5" t="str">
        <f>IF(COLUMN()&lt;DATA!$O$1*3+3,SUM(JQ54,JQ62)," ")</f>
        <v xml:space="preserve"> </v>
      </c>
      <c r="JR53" s="5" t="str">
        <f>IF(COLUMN()&lt;DATA!$O$1*3+3,SUM(JR54,JR62)," ")</f>
        <v xml:space="preserve"> </v>
      </c>
      <c r="JS53" s="5" t="str">
        <f>IF(COLUMN()&lt;DATA!$O$1*3+3,SUM(JS54,JS62)," ")</f>
        <v xml:space="preserve"> </v>
      </c>
      <c r="JT53" s="5" t="str">
        <f>IF(COLUMN()&lt;DATA!$O$1*3+3,SUM(JT54,JT62)," ")</f>
        <v xml:space="preserve"> </v>
      </c>
      <c r="JU53" s="5" t="str">
        <f>IF(COLUMN()&lt;DATA!$O$1*3+3,SUM(JU54,JU62)," ")</f>
        <v xml:space="preserve"> </v>
      </c>
      <c r="JV53" s="5" t="str">
        <f>IF(COLUMN()&lt;DATA!$O$1*3+3,SUM(JV54,JV62)," ")</f>
        <v xml:space="preserve"> </v>
      </c>
      <c r="JW53" s="5" t="str">
        <f>IF(COLUMN()&lt;DATA!$O$1*3+3,SUM(JW54,JW62)," ")</f>
        <v xml:space="preserve"> </v>
      </c>
      <c r="JX53" s="5" t="str">
        <f>IF(COLUMN()&lt;DATA!$O$1*3+3,SUM(JX54,JX62)," ")</f>
        <v xml:space="preserve"> </v>
      </c>
      <c r="JY53" s="5" t="str">
        <f>IF(COLUMN()&lt;DATA!$O$1*3+3,SUM(JY54,JY62)," ")</f>
        <v xml:space="preserve"> </v>
      </c>
      <c r="JZ53" s="5" t="str">
        <f>IF(COLUMN()&lt;DATA!$O$1*3+3,SUM(JZ54,JZ62)," ")</f>
        <v xml:space="preserve"> </v>
      </c>
      <c r="KA53" s="5" t="str">
        <f>IF(COLUMN()&lt;DATA!$O$1*3+3,SUM(KA54,KA62)," ")</f>
        <v xml:space="preserve"> </v>
      </c>
      <c r="KB53" s="5" t="str">
        <f>IF(COLUMN()&lt;DATA!$O$1*3+3,SUM(KB54,KB62)," ")</f>
        <v xml:space="preserve"> </v>
      </c>
      <c r="KC53" s="5" t="str">
        <f>IF(COLUMN()&lt;DATA!$O$1*3+3,SUM(KC54,KC62)," ")</f>
        <v xml:space="preserve"> </v>
      </c>
      <c r="KD53" s="5" t="str">
        <f>IF(COLUMN()&lt;DATA!$O$1*3+3,SUM(KD54,KD62)," ")</f>
        <v xml:space="preserve"> </v>
      </c>
      <c r="KE53" s="5" t="str">
        <f>IF(COLUMN()&lt;DATA!$O$1*3+3,SUM(KE54,KE62)," ")</f>
        <v xml:space="preserve"> </v>
      </c>
      <c r="KF53" s="5" t="str">
        <f>IF(COLUMN()&lt;DATA!$O$1*3+3,SUM(KF54,KF62)," ")</f>
        <v xml:space="preserve"> </v>
      </c>
      <c r="KG53" s="5" t="str">
        <f>IF(COLUMN()&lt;DATA!$O$1*3+3,SUM(KG54,KG62)," ")</f>
        <v xml:space="preserve"> </v>
      </c>
      <c r="KH53" s="5" t="str">
        <f>IF(COLUMN()&lt;DATA!$O$1*3+3,SUM(KH54,KH62)," ")</f>
        <v xml:space="preserve"> </v>
      </c>
      <c r="KI53" s="5" t="str">
        <f>IF(COLUMN()&lt;DATA!$O$1*3+3,SUM(KI54,KI62)," ")</f>
        <v xml:space="preserve"> </v>
      </c>
      <c r="KJ53" s="5" t="str">
        <f>IF(COLUMN()&lt;DATA!$O$1*3+3,SUM(KJ54,KJ62)," ")</f>
        <v xml:space="preserve"> </v>
      </c>
      <c r="KK53" s="5" t="str">
        <f>IF(COLUMN()&lt;DATA!$O$1*3+3,SUM(KK54,KK62)," ")</f>
        <v xml:space="preserve"> </v>
      </c>
      <c r="KL53" s="5" t="str">
        <f>IF(COLUMN()&lt;DATA!$O$1*3+3,SUM(KL54,KL62)," ")</f>
        <v xml:space="preserve"> </v>
      </c>
      <c r="KM53" s="5" t="str">
        <f>IF(COLUMN()&lt;DATA!$O$1*3+3,SUM(KM54,KM62)," ")</f>
        <v xml:space="preserve"> </v>
      </c>
      <c r="KN53" s="5" t="str">
        <f>IF(COLUMN()&lt;DATA!$O$1*3+3,SUM(KN54,KN62)," ")</f>
        <v xml:space="preserve"> </v>
      </c>
      <c r="KO53" s="5" t="str">
        <f>IF(COLUMN()&lt;DATA!$O$1*3+3,SUM(KO54,KO62)," ")</f>
        <v xml:space="preserve"> </v>
      </c>
      <c r="KP53" s="5" t="str">
        <f>IF(COLUMN()&lt;DATA!$O$1*3+3,SUM(KP54,KP62)," ")</f>
        <v xml:space="preserve"> </v>
      </c>
      <c r="KQ53" s="5" t="str">
        <f>IF(COLUMN()&lt;DATA!$O$1*3+3,SUM(KQ54,KQ62)," ")</f>
        <v xml:space="preserve"> </v>
      </c>
      <c r="KR53" s="5" t="str">
        <f>IF(COLUMN()&lt;DATA!$O$1*3+3,SUM(KR54,KR62)," ")</f>
        <v xml:space="preserve"> </v>
      </c>
      <c r="KS53" s="5" t="str">
        <f>IF(COLUMN()&lt;DATA!$O$1*3+3,SUM(KS54,KS62)," ")</f>
        <v xml:space="preserve"> </v>
      </c>
      <c r="KT53" s="5" t="str">
        <f>IF(COLUMN()&lt;DATA!$O$1*3+3,SUM(KT54,KT62)," ")</f>
        <v xml:space="preserve"> </v>
      </c>
      <c r="KU53" s="5" t="str">
        <f>IF(COLUMN()&lt;DATA!$O$1*3+3,SUM(KU54,KU62)," ")</f>
        <v xml:space="preserve"> </v>
      </c>
      <c r="KV53" s="5" t="str">
        <f>IF(COLUMN()&lt;DATA!$O$1*3+3,SUM(KV54,KV62)," ")</f>
        <v xml:space="preserve"> </v>
      </c>
      <c r="KW53" s="5" t="str">
        <f>IF(COLUMN()&lt;DATA!$O$1*3+3,SUM(KW54,KW62)," ")</f>
        <v xml:space="preserve"> </v>
      </c>
      <c r="KX53" s="5" t="str">
        <f>IF(COLUMN()&lt;DATA!$O$1*3+3,SUM(KX54,KX62)," ")</f>
        <v xml:space="preserve"> </v>
      </c>
      <c r="KY53" s="5" t="str">
        <f>IF(COLUMN()&lt;DATA!$O$1*3+3,SUM(KY54,KY62)," ")</f>
        <v xml:space="preserve"> </v>
      </c>
      <c r="KZ53" s="5" t="str">
        <f>IF(COLUMN()&lt;DATA!$O$1*3+3,SUM(KZ54,KZ62)," ")</f>
        <v xml:space="preserve"> </v>
      </c>
    </row>
    <row r="54" s="5" customFormat="1" ht="15.75">
      <c r="A54" s="30" t="s">
        <v>69</v>
      </c>
      <c r="B54" s="110">
        <f>IF(COLUMN()&lt;DATA!$O$1*3+3,SUM(B55:B61)," ")</f>
        <v>135</v>
      </c>
      <c r="C54" s="110">
        <f>IF(COLUMN()&lt;DATA!$O$1*3+3,SUM(C55:C61)," ")</f>
        <v>0</v>
      </c>
      <c r="D54" s="110">
        <f>IF(COLUMN()&lt;DATA!$O$1*3+3,SUM(D55:D61)," ")</f>
        <v>11</v>
      </c>
      <c r="E54" s="110">
        <f>IF(COLUMN()&lt;DATA!$O$1*3+3,SUM(E55:E61)," ")</f>
        <v>41</v>
      </c>
      <c r="F54" s="110">
        <f>IF(COLUMN()&lt;DATA!$O$1*3+3,SUM(F55:F61)," ")</f>
        <v>0</v>
      </c>
      <c r="G54" s="110">
        <f>IF(COLUMN()&lt;DATA!$O$1*3+3,SUM(G55:G61)," ")</f>
        <v>3</v>
      </c>
      <c r="H54" s="110">
        <f>IF(COLUMN()&lt;DATA!$O$1*3+3,SUM(H55:H61)," ")</f>
        <v>105</v>
      </c>
      <c r="I54" s="110">
        <f>IF(COLUMN()&lt;DATA!$O$1*3+3,SUM(I55:I61)," ")</f>
        <v>0</v>
      </c>
      <c r="J54" s="110">
        <f>IF(COLUMN()&lt;DATA!$O$1*3+3,SUM(J55:J61)," ")</f>
        <v>10</v>
      </c>
      <c r="K54" s="110">
        <f>IF(COLUMN()&lt;DATA!$O$1*3+3,SUM(K55:K61)," ")</f>
        <v>75</v>
      </c>
      <c r="L54" s="110">
        <f>IF(COLUMN()&lt;DATA!$O$1*3+3,SUM(L55:L61)," ")</f>
        <v>1</v>
      </c>
      <c r="M54" s="110">
        <f>IF(COLUMN()&lt;DATA!$O$1*3+3,SUM(M55:M61)," ")</f>
        <v>4</v>
      </c>
      <c r="N54" s="110">
        <f>IF(COLUMN()&lt;DATA!$O$1*3+3,SUM(N55:N61)," ")</f>
        <v>27</v>
      </c>
      <c r="O54" s="110">
        <f>IF(COLUMN()&lt;DATA!$O$1*3+3,SUM(O55:O61)," ")</f>
        <v>0</v>
      </c>
      <c r="P54" s="110">
        <f>IF(COLUMN()&lt;DATA!$O$1*3+3,SUM(P55:P61)," ")</f>
        <v>0</v>
      </c>
      <c r="Q54" s="110">
        <f>IF(COLUMN()&lt;DATA!$O$1*3+3,SUM(Q55:Q61)," ")</f>
        <v>75</v>
      </c>
      <c r="R54" s="110">
        <f>IF(COLUMN()&lt;DATA!$O$1*3+3,SUM(R55:R61)," ")</f>
        <v>2</v>
      </c>
      <c r="S54" s="110">
        <f>IF(COLUMN()&lt;DATA!$O$1*3+3,SUM(S55:S61)," ")</f>
        <v>2</v>
      </c>
      <c r="T54" s="110">
        <f>IF(COLUMN()&lt;DATA!$O$1*3+3,SUM(T55:T61)," ")</f>
        <v>60</v>
      </c>
      <c r="U54" s="110">
        <f>IF(COLUMN()&lt;DATA!$O$1*3+3,SUM(U55:U61)," ")</f>
        <v>1</v>
      </c>
      <c r="V54" s="110">
        <f>IF(COLUMN()&lt;DATA!$O$1*3+3,SUM(V55:V61)," ")</f>
        <v>4</v>
      </c>
      <c r="W54" s="110">
        <f>IF(COLUMN()&lt;DATA!$O$1*3+3,SUM(W55:W61)," ")</f>
        <v>38</v>
      </c>
      <c r="X54" s="110">
        <f>IF(COLUMN()&lt;DATA!$O$1*3+3,SUM(X55:X61)," ")</f>
        <v>0</v>
      </c>
      <c r="Y54" s="110">
        <f>IF(COLUMN()&lt;DATA!$O$1*3+3,SUM(Y55:Y61)," ")</f>
        <v>4</v>
      </c>
      <c r="Z54" s="110">
        <f>IF(COLUMN()&lt;DATA!$O$1*3+3,SUM(Z55:Z61)," ")</f>
        <v>93</v>
      </c>
      <c r="AA54" s="110">
        <f>IF(COLUMN()&lt;DATA!$O$1*3+3,SUM(AA55:AA61)," ")</f>
        <v>0</v>
      </c>
      <c r="AB54" s="110">
        <f>IF(COLUMN()&lt;DATA!$O$1*3+3,SUM(AB55:AB61)," ")</f>
        <v>0</v>
      </c>
      <c r="AC54" s="110">
        <f>IF(COLUMN()&lt;DATA!$O$1*3+3,SUM(AC55:AC61)," ")</f>
        <v>45</v>
      </c>
      <c r="AD54" s="110">
        <f>IF(COLUMN()&lt;DATA!$O$1*3+3,SUM(AD55:AD61)," ")</f>
        <v>0</v>
      </c>
      <c r="AE54" s="110">
        <f>IF(COLUMN()&lt;DATA!$O$1*3+3,SUM(AE55:AE61)," ")</f>
        <v>0</v>
      </c>
      <c r="AF54" s="110">
        <f>IF(COLUMN()&lt;DATA!$O$1*3+3,SUM(AF55:AF61)," ")</f>
        <v>5</v>
      </c>
      <c r="AG54" s="110">
        <f>IF(COLUMN()&lt;DATA!$O$1*3+3,SUM(AG55:AG61)," ")</f>
        <v>0</v>
      </c>
      <c r="AH54" s="110">
        <f>IF(COLUMN()&lt;DATA!$O$1*3+3,SUM(AH55:AH61)," ")</f>
        <v>0</v>
      </c>
      <c r="AI54" s="110">
        <f>IF(COLUMN()&lt;DATA!$O$1*3+3,SUM(AI55:AI61)," ")</f>
        <v>44</v>
      </c>
      <c r="AJ54" s="110">
        <f>IF(COLUMN()&lt;DATA!$O$1*3+3,SUM(AJ55:AJ61)," ")</f>
        <v>0</v>
      </c>
      <c r="AK54" s="110">
        <f>IF(COLUMN()&lt;DATA!$O$1*3+3,SUM(AK55:AK61)," ")</f>
        <v>0</v>
      </c>
      <c r="AL54" s="110">
        <f>IF(COLUMN()&lt;DATA!$O$1*3+3,SUM(AL55:AL61)," ")</f>
        <v>54</v>
      </c>
      <c r="AM54" s="110">
        <f>IF(COLUMN()&lt;DATA!$O$1*3+3,SUM(AM55:AM61)," ")</f>
        <v>0</v>
      </c>
      <c r="AN54" s="110">
        <f>IF(COLUMN()&lt;DATA!$O$1*3+3,SUM(AN55:AN61)," ")</f>
        <v>0</v>
      </c>
      <c r="AO54" s="110">
        <f>IF(COLUMN()&lt;DATA!$O$1*3+3,SUM(AO55:AO61)," ")</f>
        <v>12</v>
      </c>
      <c r="AP54" s="110">
        <f>IF(COLUMN()&lt;DATA!$O$1*3+3,SUM(AP55:AP61)," ")</f>
        <v>0</v>
      </c>
      <c r="AQ54" s="110">
        <f>IF(COLUMN()&lt;DATA!$O$1*3+3,SUM(AQ55:AQ61)," ")</f>
        <v>4</v>
      </c>
      <c r="AR54" s="110">
        <f>IF(COLUMN()&lt;DATA!$O$1*3+3,SUM(AR55:AR61)," ")</f>
        <v>0</v>
      </c>
      <c r="AS54" s="110">
        <f>IF(COLUMN()&lt;DATA!$O$1*3+3,SUM(AS55:AS61)," ")</f>
        <v>0</v>
      </c>
      <c r="AT54" s="110">
        <f>IF(COLUMN()&lt;DATA!$O$1*3+3,SUM(AT55:AT61)," ")</f>
        <v>0</v>
      </c>
      <c r="AU54" s="110">
        <f>IF(COLUMN()&lt;DATA!$O$1*3+3,SUM(AU55:AU61)," ")</f>
        <v>0</v>
      </c>
      <c r="AV54" s="110">
        <f>IF(COLUMN()&lt;DATA!$O$1*3+3,SUM(AV55:AV61)," ")</f>
        <v>0</v>
      </c>
      <c r="AW54" s="110">
        <f>IF(COLUMN()&lt;DATA!$O$1*3+3,SUM(AW55:AW61)," ")</f>
        <v>0</v>
      </c>
      <c r="AX54" s="110">
        <f>IF(COLUMN()&lt;DATA!$O$1*3+3,SUM(AX55:AX61)," ")</f>
        <v>1</v>
      </c>
      <c r="AY54" s="110">
        <f>IF(COLUMN()&lt;DATA!$O$1*3+3,SUM(AY55:AY61)," ")</f>
        <v>0</v>
      </c>
      <c r="AZ54" s="110">
        <f>IF(COLUMN()&lt;DATA!$O$1*3+3,SUM(AZ55:AZ61)," ")</f>
        <v>0</v>
      </c>
      <c r="BA54" s="110">
        <f>IF(COLUMN()&lt;DATA!$O$1*3+3,SUM(BA55:BA61)," ")</f>
        <v>39</v>
      </c>
      <c r="BB54" s="110">
        <f>IF(COLUMN()&lt;DATA!$O$1*3+3,SUM(BB55:BB61)," ")</f>
        <v>0</v>
      </c>
      <c r="BC54" s="110">
        <f>IF(COLUMN()&lt;DATA!$O$1*3+3,SUM(BC55:BC61)," ")</f>
        <v>2</v>
      </c>
      <c r="BD54" s="110">
        <f>IF(COLUMN()&lt;DATA!$O$1*3+3,SUM(BD55:BD61)," ")</f>
        <v>18</v>
      </c>
      <c r="BE54" s="110">
        <f>IF(COLUMN()&lt;DATA!$O$1*3+3,SUM(BE55:BE61)," ")</f>
        <v>0</v>
      </c>
      <c r="BF54" s="110">
        <f>IF(COLUMN()&lt;DATA!$O$1*3+3,SUM(BF55:BF61)," ")</f>
        <v>1</v>
      </c>
      <c r="BG54" s="110">
        <f>IF(COLUMN()&lt;DATA!$O$1*3+3,SUM(BG55:BG61)," ")</f>
        <v>65</v>
      </c>
      <c r="BH54" s="110">
        <f>IF(COLUMN()&lt;DATA!$O$1*3+3,SUM(BH55:BH61)," ")</f>
        <v>1</v>
      </c>
      <c r="BI54" s="110">
        <f>IF(COLUMN()&lt;DATA!$O$1*3+3,SUM(BI55:BI61)," ")</f>
        <v>2</v>
      </c>
      <c r="BJ54" s="110">
        <f>IF(COLUMN()&lt;DATA!$O$1*3+3,SUM(BJ55:BJ61)," ")</f>
        <v>9</v>
      </c>
      <c r="BK54" s="110">
        <f>IF(COLUMN()&lt;DATA!$O$1*3+3,SUM(BK55:BK61)," ")</f>
        <v>0</v>
      </c>
      <c r="BL54" s="110">
        <f>IF(COLUMN()&lt;DATA!$O$1*3+3,SUM(BL55:BL61)," ")</f>
        <v>0</v>
      </c>
      <c r="BM54" s="110">
        <f>IF(COLUMN()&lt;DATA!$O$1*3+3,SUM(BM55:BM61)," ")</f>
        <v>0</v>
      </c>
      <c r="BN54" s="110">
        <f>IF(COLUMN()&lt;DATA!$O$1*3+3,SUM(BN55:BN61)," ")</f>
        <v>0</v>
      </c>
      <c r="BO54" s="110">
        <f>IF(COLUMN()&lt;DATA!$O$1*3+3,SUM(BO55:BO61)," ")</f>
        <v>0</v>
      </c>
      <c r="BP54" s="110">
        <f>IF(COLUMN()&lt;DATA!$O$1*3+3,SUM(BP55:BP61)," ")</f>
        <v>0</v>
      </c>
      <c r="BQ54" s="110">
        <f>IF(COLUMN()&lt;DATA!$O$1*3+3,SUM(BQ55:BQ61)," ")</f>
        <v>0</v>
      </c>
      <c r="BR54" s="110">
        <f>IF(COLUMN()&lt;DATA!$O$1*3+3,SUM(BR55:BR61)," ")</f>
        <v>0</v>
      </c>
      <c r="BS54" s="110">
        <f>IF(COLUMN()&lt;DATA!$O$1*3+3,SUM(BS55:BS61)," ")</f>
        <v>5</v>
      </c>
      <c r="BT54" s="110">
        <f>IF(COLUMN()&lt;DATA!$O$1*3+3,SUM(BT55:BT61)," ")</f>
        <v>0</v>
      </c>
      <c r="BU54" s="110">
        <f>IF(COLUMN()&lt;DATA!$O$1*3+3,SUM(BU55:BU61)," ")</f>
        <v>0</v>
      </c>
      <c r="BV54" s="110">
        <f>IF(COLUMN()&lt;DATA!$O$1*3+3,SUM(BV55:BV61)," ")</f>
        <v>4</v>
      </c>
      <c r="BW54" s="110">
        <f>IF(COLUMN()&lt;DATA!$O$1*3+3,SUM(BW55:BW61)," ")</f>
        <v>0</v>
      </c>
      <c r="BX54" s="110">
        <f>IF(COLUMN()&lt;DATA!$O$1*3+3,SUM(BX55:BX61)," ")</f>
        <v>0</v>
      </c>
      <c r="BY54" s="110">
        <f>IF(COLUMN()&lt;DATA!$O$1*3+3,SUM(BY55:BY61)," ")</f>
        <v>10</v>
      </c>
      <c r="BZ54" s="110">
        <f>IF(COLUMN()&lt;DATA!$O$1*3+3,SUM(BZ55:BZ61)," ")</f>
        <v>0</v>
      </c>
      <c r="CA54" s="110">
        <f>IF(COLUMN()&lt;DATA!$O$1*3+3,SUM(CA55:CA61)," ")</f>
        <v>0</v>
      </c>
      <c r="CB54" s="110">
        <f>IF(COLUMN()&lt;DATA!$O$1*3+3,SUM(CB55:CB61)," ")</f>
        <v>3</v>
      </c>
      <c r="CC54" s="110">
        <f>IF(COLUMN()&lt;DATA!$O$1*3+3,SUM(CC55:CC61)," ")</f>
        <v>0</v>
      </c>
      <c r="CD54" s="110">
        <f>IF(COLUMN()&lt;DATA!$O$1*3+3,SUM(CD55:CD61)," ")</f>
        <v>0</v>
      </c>
      <c r="CE54" s="110">
        <f>IF(COLUMN()&lt;DATA!$O$1*3+3,SUM(CE55:CE61)," ")</f>
        <v>0</v>
      </c>
      <c r="CF54" s="110">
        <f>IF(COLUMN()&lt;DATA!$O$1*3+3,SUM(CF55:CF61)," ")</f>
        <v>0</v>
      </c>
      <c r="CG54" s="110">
        <f>IF(COLUMN()&lt;DATA!$O$1*3+3,SUM(CG55:CG61)," ")</f>
        <v>0</v>
      </c>
      <c r="CH54" s="110">
        <f>IF(COLUMN()&lt;DATA!$O$1*3+3,SUM(CH55:CH61)," ")</f>
        <v>6</v>
      </c>
      <c r="CI54" s="110">
        <f>IF(COLUMN()&lt;DATA!$O$1*3+3,SUM(CI55:CI61)," ")</f>
        <v>0</v>
      </c>
      <c r="CJ54" s="110">
        <f>IF(COLUMN()&lt;DATA!$O$1*3+3,SUM(CJ55:CJ61)," ")</f>
        <v>0</v>
      </c>
      <c r="CK54" s="110">
        <f>IF(COLUMN()&lt;DATA!$O$1*3+3,SUM(CK55:CK61)," ")</f>
        <v>1</v>
      </c>
      <c r="CL54" s="110">
        <f>IF(COLUMN()&lt;DATA!$O$1*3+3,SUM(CL55:CL61)," ")</f>
        <v>0</v>
      </c>
      <c r="CM54" s="110">
        <f>IF(COLUMN()&lt;DATA!$O$1*3+3,SUM(CM55:CM61)," ")</f>
        <v>0</v>
      </c>
      <c r="CN54" s="110">
        <f>IF(COLUMN()&lt;DATA!$O$1*3+3,SUM(CN55:CN61)," ")</f>
        <v>8</v>
      </c>
      <c r="CO54" s="110">
        <f>IF(COLUMN()&lt;DATA!$O$1*3+3,SUM(CO55:CO61)," ")</f>
        <v>0</v>
      </c>
      <c r="CP54" s="110">
        <f>IF(COLUMN()&lt;DATA!$O$1*3+3,SUM(CP55:CP61)," ")</f>
        <v>1</v>
      </c>
      <c r="CQ54" s="110">
        <f>IF(COLUMN()&lt;DATA!$O$1*3+3,SUM(CQ55:CQ61)," ")</f>
        <v>6</v>
      </c>
      <c r="CR54" s="110">
        <f>IF(COLUMN()&lt;DATA!$O$1*3+3,SUM(CR55:CR61)," ")</f>
        <v>0</v>
      </c>
      <c r="CS54" s="110">
        <f>IF(COLUMN()&lt;DATA!$O$1*3+3,SUM(CS55:CS61)," ")</f>
        <v>0</v>
      </c>
      <c r="CT54" s="110">
        <f>IF(COLUMN()&lt;DATA!$O$1*3+3,SUM(CT55:CT61)," ")</f>
        <v>0</v>
      </c>
      <c r="CU54" s="110">
        <f>IF(COLUMN()&lt;DATA!$O$1*3+3,SUM(CU55:CU61)," ")</f>
        <v>0</v>
      </c>
      <c r="CV54" s="110">
        <f>IF(COLUMN()&lt;DATA!$O$1*3+3,SUM(CV55:CV61)," ")</f>
        <v>0</v>
      </c>
      <c r="CW54" s="110">
        <f>IF(COLUMN()&lt;DATA!$O$1*3+3,SUM(CW55:CW61)," ")</f>
        <v>0</v>
      </c>
      <c r="CX54" s="110">
        <f>IF(COLUMN()&lt;DATA!$O$1*3+3,SUM(CX55:CX61)," ")</f>
        <v>0</v>
      </c>
      <c r="CY54" s="110">
        <f>IF(COLUMN()&lt;DATA!$O$1*3+3,SUM(CY55:CY61)," ")</f>
        <v>0</v>
      </c>
      <c r="CZ54" s="110">
        <f>IF(COLUMN()&lt;DATA!$O$1*3+3,SUM(CZ55:CZ61)," ")</f>
        <v>1</v>
      </c>
      <c r="DA54" s="110">
        <f>IF(COLUMN()&lt;DATA!$O$1*3+3,SUM(DA55:DA61)," ")</f>
        <v>0</v>
      </c>
      <c r="DB54" s="110">
        <f>IF(COLUMN()&lt;DATA!$O$1*3+3,SUM(DB55:DB61)," ")</f>
        <v>0</v>
      </c>
      <c r="DC54" s="110">
        <f>IF(COLUMN()&lt;DATA!$O$1*3+3,SUM(DC55:DC61)," ")</f>
        <v>0</v>
      </c>
      <c r="DD54" s="110">
        <f>IF(COLUMN()&lt;DATA!$O$1*3+3,SUM(DD55:DD61)," ")</f>
        <v>0</v>
      </c>
      <c r="DE54" s="110">
        <f>IF(COLUMN()&lt;DATA!$O$1*3+3,SUM(DE55:DE61)," ")</f>
        <v>0</v>
      </c>
      <c r="DF54" s="110">
        <f>IF(COLUMN()&lt;DATA!$O$1*3+3,SUM(DF55:DF61)," ")</f>
        <v>0</v>
      </c>
      <c r="DG54" s="110">
        <f>IF(COLUMN()&lt;DATA!$O$1*3+3,SUM(DG55:DG61)," ")</f>
        <v>0</v>
      </c>
      <c r="DH54" s="110">
        <f>IF(COLUMN()&lt;DATA!$O$1*3+3,SUM(DH55:DH61)," ")</f>
        <v>0</v>
      </c>
      <c r="DI54" s="110">
        <f>IF(COLUMN()&lt;DATA!$O$1*3+3,SUM(DI55:DI61)," ")</f>
        <v>0</v>
      </c>
      <c r="DJ54" s="110">
        <f>IF(COLUMN()&lt;DATA!$O$1*3+3,SUM(DJ55:DJ61)," ")</f>
        <v>0</v>
      </c>
      <c r="DK54" s="110">
        <f>IF(COLUMN()&lt;DATA!$O$1*3+3,SUM(DK55:DK61)," ")</f>
        <v>0</v>
      </c>
      <c r="DL54" s="110">
        <f>IF(COLUMN()&lt;DATA!$O$1*3+3,SUM(DL55:DL61)," ")</f>
        <v>0</v>
      </c>
      <c r="DM54" s="110">
        <f>IF(COLUMN()&lt;DATA!$O$1*3+3,SUM(DM55:DM61)," ")</f>
        <v>0</v>
      </c>
      <c r="DN54" s="110">
        <f>IF(COLUMN()&lt;DATA!$O$1*3+3,SUM(DN55:DN61)," ")</f>
        <v>0</v>
      </c>
      <c r="DO54" s="110">
        <f>IF(COLUMN()&lt;DATA!$O$1*3+3,SUM(DO55:DO61)," ")</f>
        <v>0</v>
      </c>
      <c r="DP54" s="110">
        <f>IF(COLUMN()&lt;DATA!$O$1*3+3,SUM(DP55:DP61)," ")</f>
        <v>0</v>
      </c>
      <c r="DQ54" s="110">
        <f>IF(COLUMN()&lt;DATA!$O$1*3+3,SUM(DQ55:DQ61)," ")</f>
        <v>0</v>
      </c>
      <c r="DR54" s="110">
        <f>IF(COLUMN()&lt;DATA!$O$1*3+3,SUM(DR55:DR61)," ")</f>
        <v>0</v>
      </c>
      <c r="DS54" s="110">
        <f>IF(COLUMN()&lt;DATA!$O$1*3+3,SUM(DS55:DS61)," ")</f>
        <v>0</v>
      </c>
      <c r="DT54" s="110">
        <f>IF(COLUMN()&lt;DATA!$O$1*3+3,SUM(DT55:DT61)," ")</f>
        <v>0</v>
      </c>
      <c r="DU54" s="110">
        <f>IF(COLUMN()&lt;DATA!$O$1*3+3,SUM(DU55:DU61)," ")</f>
        <v>1</v>
      </c>
      <c r="DV54" s="110">
        <f>IF(COLUMN()&lt;DATA!$O$1*3+3,SUM(DV55:DV61)," ")</f>
        <v>0</v>
      </c>
      <c r="DW54" s="110">
        <f>IF(COLUMN()&lt;DATA!$O$1*3+3,SUM(DW55:DW61)," ")</f>
        <v>0</v>
      </c>
      <c r="DX54" s="110">
        <f>IF(COLUMN()&lt;DATA!$O$1*3+3,SUM(DX55:DX61)," ")</f>
        <v>1039</v>
      </c>
      <c r="DY54" s="38" t="str">
        <f>IF(COLUMN()&lt;DATA!$O$1*3+3,SUM(DY55:DY61)," ")</f>
        <v xml:space="preserve"> </v>
      </c>
      <c r="DZ54" s="38" t="str">
        <f>IF(COLUMN()&lt;DATA!$O$1*3+3,SUM(DZ55:DZ61)," ")</f>
        <v xml:space="preserve"> </v>
      </c>
      <c r="EA54" s="38" t="str">
        <f>IF(COLUMN()&lt;DATA!$O$1*3+3,SUM(EA55:EA61)," ")</f>
        <v xml:space="preserve"> </v>
      </c>
      <c r="EB54" s="38" t="str">
        <f>IF(COLUMN()&lt;DATA!$O$1*3+3,SUM(EB55:EB61)," ")</f>
        <v xml:space="preserve"> </v>
      </c>
      <c r="EC54" s="38" t="str">
        <f>IF(COLUMN()&lt;DATA!$O$1*3+3,SUM(EC55:EC61)," ")</f>
        <v xml:space="preserve"> </v>
      </c>
      <c r="ED54" s="38" t="str">
        <f>IF(COLUMN()&lt;DATA!$O$1*3+3,SUM(ED55:ED61)," ")</f>
        <v xml:space="preserve"> </v>
      </c>
      <c r="EE54" s="38" t="str">
        <f>IF(COLUMN()&lt;DATA!$O$1*3+3,SUM(EE55:EE61)," ")</f>
        <v xml:space="preserve"> </v>
      </c>
      <c r="EF54" s="38" t="str">
        <f>IF(COLUMN()&lt;DATA!$O$1*3+3,SUM(EF55:EF61)," ")</f>
        <v xml:space="preserve"> </v>
      </c>
      <c r="EG54" s="38" t="str">
        <f>IF(COLUMN()&lt;DATA!$O$1*3+3,SUM(EG55:EG61)," ")</f>
        <v xml:space="preserve"> </v>
      </c>
      <c r="EH54" s="38" t="str">
        <f>IF(COLUMN()&lt;DATA!$O$1*3+3,SUM(EH55:EH61)," ")</f>
        <v xml:space="preserve"> </v>
      </c>
      <c r="EI54" s="38" t="str">
        <f>IF(COLUMN()&lt;DATA!$O$1*3+3,SUM(EI55:EI61)," ")</f>
        <v xml:space="preserve"> </v>
      </c>
      <c r="EJ54" s="38" t="str">
        <f>IF(COLUMN()&lt;DATA!$O$1*3+3,SUM(EJ55:EJ61)," ")</f>
        <v xml:space="preserve"> </v>
      </c>
      <c r="EK54" s="38" t="str">
        <f>IF(COLUMN()&lt;DATA!$O$1*3+3,SUM(EK55:EK61)," ")</f>
        <v xml:space="preserve"> </v>
      </c>
      <c r="EL54" s="38" t="str">
        <f>IF(COLUMN()&lt;DATA!$O$1*3+3,SUM(EL55:EL61)," ")</f>
        <v xml:space="preserve"> </v>
      </c>
      <c r="EM54" s="38" t="str">
        <f>IF(COLUMN()&lt;DATA!$O$1*3+3,SUM(EM55:EM61)," ")</f>
        <v xml:space="preserve"> </v>
      </c>
      <c r="EN54" s="38" t="str">
        <f>IF(COLUMN()&lt;DATA!$O$1*3+3,SUM(EN55:EN61)," ")</f>
        <v xml:space="preserve"> </v>
      </c>
      <c r="EO54" s="38" t="str">
        <f>IF(COLUMN()&lt;DATA!$O$1*3+3,SUM(EO55:EO61)," ")</f>
        <v xml:space="preserve"> </v>
      </c>
      <c r="EP54" s="38" t="str">
        <f>IF(COLUMN()&lt;DATA!$O$1*3+3,SUM(EP55:EP61)," ")</f>
        <v xml:space="preserve"> </v>
      </c>
      <c r="EQ54" s="38" t="str">
        <f>IF(COLUMN()&lt;DATA!$O$1*3+3,SUM(EQ55:EQ61)," ")</f>
        <v xml:space="preserve"> </v>
      </c>
      <c r="ER54" s="38" t="str">
        <f>IF(COLUMN()&lt;DATA!$O$1*3+3,SUM(ER55:ER61)," ")</f>
        <v xml:space="preserve"> </v>
      </c>
      <c r="ES54" s="38" t="str">
        <f>IF(COLUMN()&lt;DATA!$O$1*3+3,SUM(ES55:ES61)," ")</f>
        <v xml:space="preserve"> </v>
      </c>
      <c r="ET54" s="38" t="str">
        <f>IF(COLUMN()&lt;DATA!$O$1*3+3,SUM(ET55:ET61)," ")</f>
        <v xml:space="preserve"> </v>
      </c>
      <c r="EU54" s="38" t="str">
        <f>IF(COLUMN()&lt;DATA!$O$1*3+3,SUM(EU55:EU61)," ")</f>
        <v xml:space="preserve"> </v>
      </c>
      <c r="EV54" s="38" t="str">
        <f>IF(COLUMN()&lt;DATA!$O$1*3+3,SUM(EV55:EV61)," ")</f>
        <v xml:space="preserve"> </v>
      </c>
      <c r="EW54" s="38" t="str">
        <f>IF(COLUMN()&lt;DATA!$O$1*3+3,SUM(EW55:EW61)," ")</f>
        <v xml:space="preserve"> </v>
      </c>
      <c r="EX54" s="38" t="str">
        <f>IF(COLUMN()&lt;DATA!$O$1*3+3,SUM(EX55:EX61)," ")</f>
        <v xml:space="preserve"> </v>
      </c>
      <c r="EY54" s="38" t="str">
        <f>IF(COLUMN()&lt;DATA!$O$1*3+3,SUM(EY55:EY61)," ")</f>
        <v xml:space="preserve"> </v>
      </c>
      <c r="EZ54" s="38" t="str">
        <f>IF(COLUMN()&lt;DATA!$O$1*3+3,SUM(EZ55:EZ61)," ")</f>
        <v xml:space="preserve"> </v>
      </c>
      <c r="FA54" s="38" t="str">
        <f>IF(COLUMN()&lt;DATA!$O$1*3+3,SUM(FA55:FA61)," ")</f>
        <v xml:space="preserve"> </v>
      </c>
      <c r="FB54" s="38" t="str">
        <f>IF(COLUMN()&lt;DATA!$O$1*3+3,SUM(FB55:FB61)," ")</f>
        <v xml:space="preserve"> </v>
      </c>
      <c r="FC54" s="38" t="str">
        <f>IF(COLUMN()&lt;DATA!$O$1*3+3,SUM(FC55:FC61)," ")</f>
        <v xml:space="preserve"> </v>
      </c>
      <c r="FD54" s="38" t="str">
        <f>IF(COLUMN()&lt;DATA!$O$1*3+3,SUM(FD55:FD61)," ")</f>
        <v xml:space="preserve"> </v>
      </c>
      <c r="FE54" s="38" t="str">
        <f>IF(COLUMN()&lt;DATA!$O$1*3+3,SUM(FE55:FE61)," ")</f>
        <v xml:space="preserve"> </v>
      </c>
      <c r="FF54" s="38" t="str">
        <f>IF(COLUMN()&lt;DATA!$O$1*3+3,SUM(FF55:FF61)," ")</f>
        <v xml:space="preserve"> </v>
      </c>
      <c r="FG54" s="38" t="str">
        <f>IF(COLUMN()&lt;DATA!$O$1*3+3,SUM(FG55:FG61)," ")</f>
        <v xml:space="preserve"> </v>
      </c>
      <c r="FH54" s="38" t="str">
        <f>IF(COLUMN()&lt;DATA!$O$1*3+3,SUM(FH55:FH61)," ")</f>
        <v xml:space="preserve"> </v>
      </c>
      <c r="FI54" s="38" t="str">
        <f>IF(COLUMN()&lt;DATA!$O$1*3+3,SUM(FI55:FI61)," ")</f>
        <v xml:space="preserve"> </v>
      </c>
      <c r="FJ54" s="38" t="str">
        <f>IF(COLUMN()&lt;DATA!$O$1*3+3,SUM(FJ55:FJ61)," ")</f>
        <v xml:space="preserve"> </v>
      </c>
      <c r="FK54" s="38" t="str">
        <f>IF(COLUMN()&lt;DATA!$O$1*3+3,SUM(FK55:FK61)," ")</f>
        <v xml:space="preserve"> </v>
      </c>
      <c r="FL54" s="38" t="str">
        <f>IF(COLUMN()&lt;DATA!$O$1*3+3,SUM(FL55:FL61)," ")</f>
        <v xml:space="preserve"> </v>
      </c>
      <c r="FM54" s="38" t="str">
        <f>IF(COLUMN()&lt;DATA!$O$1*3+3,SUM(FM55:FM61)," ")</f>
        <v xml:space="preserve"> </v>
      </c>
      <c r="FN54" s="38" t="str">
        <f>IF(COLUMN()&lt;DATA!$O$1*3+3,SUM(FN55:FN61)," ")</f>
        <v xml:space="preserve"> </v>
      </c>
      <c r="FO54" s="38" t="str">
        <f>IF(COLUMN()&lt;DATA!$O$1*3+3,SUM(FO55:FO61)," ")</f>
        <v xml:space="preserve"> </v>
      </c>
      <c r="FP54" s="38" t="str">
        <f>IF(COLUMN()&lt;DATA!$O$1*3+3,SUM(FP55:FP61)," ")</f>
        <v xml:space="preserve"> </v>
      </c>
      <c r="FQ54" s="38" t="str">
        <f>IF(COLUMN()&lt;DATA!$O$1*3+3,SUM(FQ55:FQ61)," ")</f>
        <v xml:space="preserve"> </v>
      </c>
      <c r="FR54" s="38" t="str">
        <f>IF(COLUMN()&lt;DATA!$O$1*3+3,SUM(FR55:FR61)," ")</f>
        <v xml:space="preserve"> </v>
      </c>
      <c r="FS54" s="38" t="str">
        <f>IF(COLUMN()&lt;DATA!$O$1*3+3,SUM(FS55:FS61)," ")</f>
        <v xml:space="preserve"> </v>
      </c>
      <c r="FT54" s="38" t="str">
        <f>IF(COLUMN()&lt;DATA!$O$1*3+3,SUM(FT55:FT61)," ")</f>
        <v xml:space="preserve"> </v>
      </c>
      <c r="FU54" s="38" t="str">
        <f>IF(COLUMN()&lt;DATA!$O$1*3+3,SUM(FU55:FU61)," ")</f>
        <v xml:space="preserve"> </v>
      </c>
      <c r="FV54" s="38" t="str">
        <f>IF(COLUMN()&lt;DATA!$O$1*3+3,SUM(FV55:FV61)," ")</f>
        <v xml:space="preserve"> </v>
      </c>
      <c r="FW54" s="38" t="str">
        <f>IF(COLUMN()&lt;DATA!$O$1*3+3,SUM(FW55:FW61)," ")</f>
        <v xml:space="preserve"> </v>
      </c>
      <c r="FX54" s="38" t="str">
        <f>IF(COLUMN()&lt;DATA!$O$1*3+3,SUM(FX55:FX61)," ")</f>
        <v xml:space="preserve"> </v>
      </c>
      <c r="FY54" s="38" t="str">
        <f>IF(COLUMN()&lt;DATA!$O$1*3+3,SUM(FY55:FY61)," ")</f>
        <v xml:space="preserve"> </v>
      </c>
      <c r="FZ54" s="38" t="str">
        <f>IF(COLUMN()&lt;DATA!$O$1*3+3,SUM(FZ55:FZ61)," ")</f>
        <v xml:space="preserve"> </v>
      </c>
      <c r="GA54" s="38" t="str">
        <f>IF(COLUMN()&lt;DATA!$O$1*3+3,SUM(GA55:GA61)," ")</f>
        <v xml:space="preserve"> </v>
      </c>
      <c r="GB54" s="38" t="str">
        <f>IF(COLUMN()&lt;DATA!$O$1*3+3,SUM(GB55:GB61)," ")</f>
        <v xml:space="preserve"> </v>
      </c>
      <c r="GC54" s="38" t="str">
        <f>IF(COLUMN()&lt;DATA!$O$1*3+3,SUM(GC55:GC61)," ")</f>
        <v xml:space="preserve"> </v>
      </c>
      <c r="GD54" s="38" t="str">
        <f>IF(COLUMN()&lt;DATA!$O$1*3+3,SUM(GD55:GD61)," ")</f>
        <v xml:space="preserve"> </v>
      </c>
      <c r="GE54" s="38" t="str">
        <f>IF(COLUMN()&lt;DATA!$O$1*3+3,SUM(GE55:GE61)," ")</f>
        <v xml:space="preserve"> </v>
      </c>
      <c r="GF54" s="38" t="str">
        <f>IF(COLUMN()&lt;DATA!$O$1*3+3,SUM(GF55:GF61)," ")</f>
        <v xml:space="preserve"> </v>
      </c>
      <c r="GG54" s="5" t="str">
        <f>IF(COLUMN()&lt;DATA!$O$1*3+3,SUM(GG55:GG61)," ")</f>
        <v xml:space="preserve"> </v>
      </c>
      <c r="GH54" s="5" t="str">
        <f>IF(COLUMN()&lt;DATA!$O$1*3+3,SUM(GH55:GH61)," ")</f>
        <v xml:space="preserve"> </v>
      </c>
      <c r="GI54" s="5" t="str">
        <f>IF(COLUMN()&lt;DATA!$O$1*3+3,SUM(GI55:GI61)," ")</f>
        <v xml:space="preserve"> </v>
      </c>
      <c r="GJ54" s="5" t="str">
        <f>IF(COLUMN()&lt;DATA!$O$1*3+3,SUM(GJ55:GJ61)," ")</f>
        <v xml:space="preserve"> </v>
      </c>
      <c r="GK54" s="5" t="str">
        <f>IF(COLUMN()&lt;DATA!$O$1*3+3,SUM(GK55:GK61)," ")</f>
        <v xml:space="preserve"> </v>
      </c>
      <c r="GL54" s="5" t="str">
        <f>IF(COLUMN()&lt;DATA!$O$1*3+3,SUM(GL55:GL61)," ")</f>
        <v xml:space="preserve"> </v>
      </c>
      <c r="GM54" s="5" t="str">
        <f>IF(COLUMN()&lt;DATA!$O$1*3+3,SUM(GM55:GM61)," ")</f>
        <v xml:space="preserve"> </v>
      </c>
      <c r="GN54" s="5" t="str">
        <f>IF(COLUMN()&lt;DATA!$O$1*3+3,SUM(GN55:GN61)," ")</f>
        <v xml:space="preserve"> </v>
      </c>
      <c r="GO54" s="5" t="str">
        <f>IF(COLUMN()&lt;DATA!$O$1*3+3,SUM(GO55:GO61)," ")</f>
        <v xml:space="preserve"> </v>
      </c>
      <c r="GP54" s="5" t="str">
        <f>IF(COLUMN()&lt;DATA!$O$1*3+3,SUM(GP55:GP61)," ")</f>
        <v xml:space="preserve"> </v>
      </c>
      <c r="GQ54" s="5" t="str">
        <f>IF(COLUMN()&lt;DATA!$O$1*3+3,SUM(GQ55:GQ61)," ")</f>
        <v xml:space="preserve"> </v>
      </c>
      <c r="GR54" s="5" t="str">
        <f>IF(COLUMN()&lt;DATA!$O$1*3+3,SUM(GR55:GR61)," ")</f>
        <v xml:space="preserve"> </v>
      </c>
      <c r="GS54" s="5" t="str">
        <f>IF(COLUMN()&lt;DATA!$O$1*3+3,SUM(GS55:GS61)," ")</f>
        <v xml:space="preserve"> </v>
      </c>
      <c r="GT54" s="5" t="str">
        <f>IF(COLUMN()&lt;DATA!$O$1*3+3,SUM(GT55:GT61)," ")</f>
        <v xml:space="preserve"> </v>
      </c>
      <c r="GU54" s="5" t="str">
        <f>IF(COLUMN()&lt;DATA!$O$1*3+3,SUM(GU55:GU61)," ")</f>
        <v xml:space="preserve"> </v>
      </c>
      <c r="GV54" s="5" t="str">
        <f>IF(COLUMN()&lt;DATA!$O$1*3+3,SUM(GV55:GV61)," ")</f>
        <v xml:space="preserve"> </v>
      </c>
      <c r="GW54" s="5" t="str">
        <f>IF(COLUMN()&lt;DATA!$O$1*3+3,SUM(GW55:GW61)," ")</f>
        <v xml:space="preserve"> </v>
      </c>
      <c r="GX54" s="5" t="str">
        <f>IF(COLUMN()&lt;DATA!$O$1*3+3,SUM(GX55:GX61)," ")</f>
        <v xml:space="preserve"> </v>
      </c>
      <c r="GY54" s="5" t="str">
        <f>IF(COLUMN()&lt;DATA!$O$1*3+3,SUM(GY55:GY61)," ")</f>
        <v xml:space="preserve"> </v>
      </c>
      <c r="GZ54" s="5" t="str">
        <f>IF(COLUMN()&lt;DATA!$O$1*3+3,SUM(GZ55:GZ61)," ")</f>
        <v xml:space="preserve"> </v>
      </c>
      <c r="HA54" s="5" t="str">
        <f>IF(COLUMN()&lt;DATA!$O$1*3+3,SUM(HA55:HA61)," ")</f>
        <v xml:space="preserve"> </v>
      </c>
      <c r="HB54" s="5" t="str">
        <f>IF(COLUMN()&lt;DATA!$O$1*3+3,SUM(HB55:HB61)," ")</f>
        <v xml:space="preserve"> </v>
      </c>
      <c r="HC54" s="5" t="str">
        <f>IF(COLUMN()&lt;DATA!$O$1*3+3,SUM(HC55:HC61)," ")</f>
        <v xml:space="preserve"> </v>
      </c>
      <c r="HD54" s="5" t="str">
        <f>IF(COLUMN()&lt;DATA!$O$1*3+3,SUM(HD55:HD61)," ")</f>
        <v xml:space="preserve"> </v>
      </c>
      <c r="HE54" s="5" t="str">
        <f>IF(COLUMN()&lt;DATA!$O$1*3+3,SUM(HE55:HE61)," ")</f>
        <v xml:space="preserve"> </v>
      </c>
      <c r="HF54" s="5" t="str">
        <f>IF(COLUMN()&lt;DATA!$O$1*3+3,SUM(HF55:HF61)," ")</f>
        <v xml:space="preserve"> </v>
      </c>
      <c r="HG54" s="5" t="str">
        <f>IF(COLUMN()&lt;DATA!$O$1*3+3,SUM(HG55:HG61)," ")</f>
        <v xml:space="preserve"> </v>
      </c>
      <c r="HH54" s="5" t="str">
        <f>IF(COLUMN()&lt;DATA!$O$1*3+3,SUM(HH55:HH61)," ")</f>
        <v xml:space="preserve"> </v>
      </c>
      <c r="HI54" s="5" t="str">
        <f>IF(COLUMN()&lt;DATA!$O$1*3+3,SUM(HI55:HI61)," ")</f>
        <v xml:space="preserve"> </v>
      </c>
      <c r="HJ54" s="5" t="str">
        <f>IF(COLUMN()&lt;DATA!$O$1*3+3,SUM(HJ55:HJ61)," ")</f>
        <v xml:space="preserve"> </v>
      </c>
      <c r="HK54" s="5" t="str">
        <f>IF(COLUMN()&lt;DATA!$O$1*3+3,SUM(HK55:HK61)," ")</f>
        <v xml:space="preserve"> </v>
      </c>
      <c r="HL54" s="5" t="str">
        <f>IF(COLUMN()&lt;DATA!$O$1*3+3,SUM(HL55:HL61)," ")</f>
        <v xml:space="preserve"> </v>
      </c>
      <c r="HM54" s="5" t="str">
        <f>IF(COLUMN()&lt;DATA!$O$1*3+3,SUM(HM55:HM61)," ")</f>
        <v xml:space="preserve"> </v>
      </c>
      <c r="HN54" s="5" t="str">
        <f>IF(COLUMN()&lt;DATA!$O$1*3+3,SUM(HN55:HN61)," ")</f>
        <v xml:space="preserve"> </v>
      </c>
      <c r="HO54" s="5" t="str">
        <f>IF(COLUMN()&lt;DATA!$O$1*3+3,SUM(HO55:HO61)," ")</f>
        <v xml:space="preserve"> </v>
      </c>
      <c r="HP54" s="5" t="str">
        <f>IF(COLUMN()&lt;DATA!$O$1*3+3,SUM(HP55:HP61)," ")</f>
        <v xml:space="preserve"> </v>
      </c>
      <c r="HQ54" s="5" t="str">
        <f>IF(COLUMN()&lt;DATA!$O$1*3+3,SUM(HQ55:HQ61)," ")</f>
        <v xml:space="preserve"> </v>
      </c>
      <c r="HR54" s="5" t="str">
        <f>IF(COLUMN()&lt;DATA!$O$1*3+3,SUM(HR55:HR61)," ")</f>
        <v xml:space="preserve"> </v>
      </c>
      <c r="HS54" s="5" t="str">
        <f>IF(COLUMN()&lt;DATA!$O$1*3+3,SUM(HS55:HS61)," ")</f>
        <v xml:space="preserve"> </v>
      </c>
      <c r="HT54" s="5" t="str">
        <f>IF(COLUMN()&lt;DATA!$O$1*3+3,SUM(HT55:HT61)," ")</f>
        <v xml:space="preserve"> </v>
      </c>
      <c r="HU54" s="5" t="str">
        <f>IF(COLUMN()&lt;DATA!$O$1*3+3,SUM(HU55:HU61)," ")</f>
        <v xml:space="preserve"> </v>
      </c>
      <c r="HV54" s="5" t="str">
        <f>IF(COLUMN()&lt;DATA!$O$1*3+3,SUM(HV55:HV61)," ")</f>
        <v xml:space="preserve"> </v>
      </c>
      <c r="HW54" s="5" t="str">
        <f>IF(COLUMN()&lt;DATA!$O$1*3+3,SUM(HW55:HW61)," ")</f>
        <v xml:space="preserve"> </v>
      </c>
      <c r="HX54" s="5" t="str">
        <f>IF(COLUMN()&lt;DATA!$O$1*3+3,SUM(HX55:HX61)," ")</f>
        <v xml:space="preserve"> </v>
      </c>
      <c r="HY54" s="5" t="str">
        <f>IF(COLUMN()&lt;DATA!$O$1*3+3,SUM(HY55:HY61)," ")</f>
        <v xml:space="preserve"> </v>
      </c>
      <c r="HZ54" s="5" t="str">
        <f>IF(COLUMN()&lt;DATA!$O$1*3+3,SUM(HZ55:HZ61)," ")</f>
        <v xml:space="preserve"> </v>
      </c>
      <c r="IA54" s="5" t="str">
        <f>IF(COLUMN()&lt;DATA!$O$1*3+3,SUM(IA55:IA61)," ")</f>
        <v xml:space="preserve"> </v>
      </c>
      <c r="IB54" s="5" t="str">
        <f>IF(COLUMN()&lt;DATA!$O$1*3+3,SUM(IB55:IB61)," ")</f>
        <v xml:space="preserve"> </v>
      </c>
      <c r="IC54" s="5" t="str">
        <f>IF(COLUMN()&lt;DATA!$O$1*3+3,SUM(IC55:IC61)," ")</f>
        <v xml:space="preserve"> </v>
      </c>
      <c r="ID54" s="5" t="str">
        <f>IF(COLUMN()&lt;DATA!$O$1*3+3,SUM(ID55:ID61)," ")</f>
        <v xml:space="preserve"> </v>
      </c>
      <c r="IE54" s="5" t="str">
        <f>IF(COLUMN()&lt;DATA!$O$1*3+3,SUM(IE55:IE61)," ")</f>
        <v xml:space="preserve"> </v>
      </c>
      <c r="IF54" s="5" t="str">
        <f>IF(COLUMN()&lt;DATA!$O$1*3+3,SUM(IF55:IF61)," ")</f>
        <v xml:space="preserve"> </v>
      </c>
      <c r="IG54" s="5" t="str">
        <f>IF(COLUMN()&lt;DATA!$O$1*3+3,SUM(IG55:IG61)," ")</f>
        <v xml:space="preserve"> </v>
      </c>
      <c r="IH54" s="5" t="str">
        <f>IF(COLUMN()&lt;DATA!$O$1*3+3,SUM(IH55:IH61)," ")</f>
        <v xml:space="preserve"> </v>
      </c>
      <c r="II54" s="5" t="str">
        <f>IF(COLUMN()&lt;DATA!$O$1*3+3,SUM(II55:II61)," ")</f>
        <v xml:space="preserve"> </v>
      </c>
      <c r="IJ54" s="5" t="str">
        <f>IF(COLUMN()&lt;DATA!$O$1*3+3,SUM(IJ55:IJ61)," ")</f>
        <v xml:space="preserve"> </v>
      </c>
      <c r="IK54" s="5" t="str">
        <f>IF(COLUMN()&lt;DATA!$O$1*3+3,SUM(IK55:IK61)," ")</f>
        <v xml:space="preserve"> </v>
      </c>
      <c r="IL54" s="5" t="str">
        <f>IF(COLUMN()&lt;DATA!$O$1*3+3,SUM(IL55:IL61)," ")</f>
        <v xml:space="preserve"> </v>
      </c>
      <c r="IM54" s="5" t="str">
        <f>IF(COLUMN()&lt;DATA!$O$1*3+3,SUM(IM55:IM61)," ")</f>
        <v xml:space="preserve"> </v>
      </c>
      <c r="IN54" s="5" t="str">
        <f>IF(COLUMN()&lt;DATA!$O$1*3+3,SUM(IN55:IN61)," ")</f>
        <v xml:space="preserve"> </v>
      </c>
      <c r="IO54" s="5" t="str">
        <f>IF(COLUMN()&lt;DATA!$O$1*3+3,SUM(IO55:IO61)," ")</f>
        <v xml:space="preserve"> </v>
      </c>
      <c r="IP54" s="5" t="str">
        <f>IF(COLUMN()&lt;DATA!$O$1*3+3,SUM(IP55:IP61)," ")</f>
        <v xml:space="preserve"> </v>
      </c>
      <c r="IQ54" s="5" t="str">
        <f>IF(COLUMN()&lt;DATA!$O$1*3+3,SUM(IQ55:IQ61)," ")</f>
        <v xml:space="preserve"> </v>
      </c>
      <c r="IR54" s="5" t="str">
        <f>IF(COLUMN()&lt;DATA!$O$1*3+3,SUM(IR55:IR61)," ")</f>
        <v xml:space="preserve"> </v>
      </c>
      <c r="IS54" s="5" t="str">
        <f>IF(COLUMN()&lt;DATA!$O$1*3+3,SUM(IS55:IS61)," ")</f>
        <v xml:space="preserve"> </v>
      </c>
      <c r="IT54" s="5" t="str">
        <f>IF(COLUMN()&lt;DATA!$O$1*3+3,SUM(IT55:IT61)," ")</f>
        <v xml:space="preserve"> </v>
      </c>
      <c r="IU54" s="5" t="str">
        <f>IF(COLUMN()&lt;DATA!$O$1*3+3,SUM(IU55:IU61)," ")</f>
        <v xml:space="preserve"> </v>
      </c>
      <c r="IV54" s="5" t="str">
        <f>IF(COLUMN()&lt;DATA!$O$1*3+3,SUM(IV55:IV61)," ")</f>
        <v xml:space="preserve"> </v>
      </c>
      <c r="IW54" s="5" t="str">
        <f>IF(COLUMN()&lt;DATA!$O$1*3+3,SUM(IW55:IW61)," ")</f>
        <v xml:space="preserve"> </v>
      </c>
      <c r="IX54" s="5" t="str">
        <f>IF(COLUMN()&lt;DATA!$O$1*3+3,SUM(IX55:IX61)," ")</f>
        <v xml:space="preserve"> </v>
      </c>
      <c r="IY54" s="5" t="str">
        <f>IF(COLUMN()&lt;DATA!$O$1*3+3,SUM(IY55:IY61)," ")</f>
        <v xml:space="preserve"> </v>
      </c>
      <c r="IZ54" s="5" t="str">
        <f>IF(COLUMN()&lt;DATA!$O$1*3+3,SUM(IZ55:IZ61)," ")</f>
        <v xml:space="preserve"> </v>
      </c>
      <c r="JA54" s="5" t="str">
        <f>IF(COLUMN()&lt;DATA!$O$1*3+3,SUM(JA55:JA61)," ")</f>
        <v xml:space="preserve"> </v>
      </c>
      <c r="JB54" s="5" t="str">
        <f>IF(COLUMN()&lt;DATA!$O$1*3+3,SUM(JB55:JB61)," ")</f>
        <v xml:space="preserve"> </v>
      </c>
      <c r="JC54" s="5" t="str">
        <f>IF(COLUMN()&lt;DATA!$O$1*3+3,SUM(JC55:JC61)," ")</f>
        <v xml:space="preserve"> </v>
      </c>
      <c r="JD54" s="5" t="str">
        <f>IF(COLUMN()&lt;DATA!$O$1*3+3,SUM(JD55:JD61)," ")</f>
        <v xml:space="preserve"> </v>
      </c>
      <c r="JE54" s="5" t="str">
        <f>IF(COLUMN()&lt;DATA!$O$1*3+3,SUM(JE55:JE61)," ")</f>
        <v xml:space="preserve"> </v>
      </c>
      <c r="JF54" s="5" t="str">
        <f>IF(COLUMN()&lt;DATA!$O$1*3+3,SUM(JF55:JF61)," ")</f>
        <v xml:space="preserve"> </v>
      </c>
      <c r="JG54" s="5" t="str">
        <f>IF(COLUMN()&lt;DATA!$O$1*3+3,SUM(JG55:JG61)," ")</f>
        <v xml:space="preserve"> </v>
      </c>
      <c r="JH54" s="5" t="str">
        <f>IF(COLUMN()&lt;DATA!$O$1*3+3,SUM(JH55:JH61)," ")</f>
        <v xml:space="preserve"> </v>
      </c>
      <c r="JI54" s="5" t="str">
        <f>IF(COLUMN()&lt;DATA!$O$1*3+3,SUM(JI55:JI61)," ")</f>
        <v xml:space="preserve"> </v>
      </c>
      <c r="JJ54" s="5" t="str">
        <f>IF(COLUMN()&lt;DATA!$O$1*3+3,SUM(JJ55:JJ61)," ")</f>
        <v xml:space="preserve"> </v>
      </c>
      <c r="JK54" s="5" t="str">
        <f>IF(COLUMN()&lt;DATA!$O$1*3+3,SUM(JK55:JK61)," ")</f>
        <v xml:space="preserve"> </v>
      </c>
      <c r="JL54" s="5" t="str">
        <f>IF(COLUMN()&lt;DATA!$O$1*3+3,SUM(JL55:JL61)," ")</f>
        <v xml:space="preserve"> </v>
      </c>
      <c r="JM54" s="5" t="str">
        <f>IF(COLUMN()&lt;DATA!$O$1*3+3,SUM(JM55:JM61)," ")</f>
        <v xml:space="preserve"> </v>
      </c>
      <c r="JN54" s="5" t="str">
        <f>IF(COLUMN()&lt;DATA!$O$1*3+3,SUM(JN55:JN61)," ")</f>
        <v xml:space="preserve"> </v>
      </c>
      <c r="JO54" s="5" t="str">
        <f>IF(COLUMN()&lt;DATA!$O$1*3+3,SUM(JO55:JO61)," ")</f>
        <v xml:space="preserve"> </v>
      </c>
      <c r="JP54" s="5" t="str">
        <f>IF(COLUMN()&lt;DATA!$O$1*3+3,SUM(JP55:JP61)," ")</f>
        <v xml:space="preserve"> </v>
      </c>
      <c r="JQ54" s="5" t="str">
        <f>IF(COLUMN()&lt;DATA!$O$1*3+3,SUM(JQ55:JQ61)," ")</f>
        <v xml:space="preserve"> </v>
      </c>
      <c r="JR54" s="5" t="str">
        <f>IF(COLUMN()&lt;DATA!$O$1*3+3,SUM(JR55:JR61)," ")</f>
        <v xml:space="preserve"> </v>
      </c>
      <c r="JS54" s="5" t="str">
        <f>IF(COLUMN()&lt;DATA!$O$1*3+3,SUM(JS55:JS61)," ")</f>
        <v xml:space="preserve"> </v>
      </c>
      <c r="JT54" s="5" t="str">
        <f>IF(COLUMN()&lt;DATA!$O$1*3+3,SUM(JT55:JT61)," ")</f>
        <v xml:space="preserve"> </v>
      </c>
      <c r="JU54" s="5" t="str">
        <f>IF(COLUMN()&lt;DATA!$O$1*3+3,SUM(JU55:JU61)," ")</f>
        <v xml:space="preserve"> </v>
      </c>
      <c r="JV54" s="5" t="str">
        <f>IF(COLUMN()&lt;DATA!$O$1*3+3,SUM(JV55:JV61)," ")</f>
        <v xml:space="preserve"> </v>
      </c>
      <c r="JW54" s="5" t="str">
        <f>IF(COLUMN()&lt;DATA!$O$1*3+3,SUM(JW55:JW61)," ")</f>
        <v xml:space="preserve"> </v>
      </c>
      <c r="JX54" s="5" t="str">
        <f>IF(COLUMN()&lt;DATA!$O$1*3+3,SUM(JX55:JX61)," ")</f>
        <v xml:space="preserve"> </v>
      </c>
      <c r="JY54" s="5" t="str">
        <f>IF(COLUMN()&lt;DATA!$O$1*3+3,SUM(JY55:JY61)," ")</f>
        <v xml:space="preserve"> </v>
      </c>
      <c r="JZ54" s="5" t="str">
        <f>IF(COLUMN()&lt;DATA!$O$1*3+3,SUM(JZ55:JZ61)," ")</f>
        <v xml:space="preserve"> </v>
      </c>
      <c r="KA54" s="5" t="str">
        <f>IF(COLUMN()&lt;DATA!$O$1*3+3,SUM(KA55:KA61)," ")</f>
        <v xml:space="preserve"> </v>
      </c>
      <c r="KB54" s="5" t="str">
        <f>IF(COLUMN()&lt;DATA!$O$1*3+3,SUM(KB55:KB61)," ")</f>
        <v xml:space="preserve"> </v>
      </c>
      <c r="KC54" s="5" t="str">
        <f>IF(COLUMN()&lt;DATA!$O$1*3+3,SUM(KC55:KC61)," ")</f>
        <v xml:space="preserve"> </v>
      </c>
      <c r="KD54" s="5" t="str">
        <f>IF(COLUMN()&lt;DATA!$O$1*3+3,SUM(KD55:KD61)," ")</f>
        <v xml:space="preserve"> </v>
      </c>
      <c r="KE54" s="5" t="str">
        <f>IF(COLUMN()&lt;DATA!$O$1*3+3,SUM(KE55:KE61)," ")</f>
        <v xml:space="preserve"> </v>
      </c>
      <c r="KF54" s="5" t="str">
        <f>IF(COLUMN()&lt;DATA!$O$1*3+3,SUM(KF55:KF61)," ")</f>
        <v xml:space="preserve"> </v>
      </c>
      <c r="KG54" s="5" t="str">
        <f>IF(COLUMN()&lt;DATA!$O$1*3+3,SUM(KG55:KG61)," ")</f>
        <v xml:space="preserve"> </v>
      </c>
      <c r="KH54" s="5" t="str">
        <f>IF(COLUMN()&lt;DATA!$O$1*3+3,SUM(KH55:KH61)," ")</f>
        <v xml:space="preserve"> </v>
      </c>
      <c r="KI54" s="5" t="str">
        <f>IF(COLUMN()&lt;DATA!$O$1*3+3,SUM(KI55:KI61)," ")</f>
        <v xml:space="preserve"> </v>
      </c>
      <c r="KJ54" s="5" t="str">
        <f>IF(COLUMN()&lt;DATA!$O$1*3+3,SUM(KJ55:KJ61)," ")</f>
        <v xml:space="preserve"> </v>
      </c>
      <c r="KK54" s="5" t="str">
        <f>IF(COLUMN()&lt;DATA!$O$1*3+3,SUM(KK55:KK61)," ")</f>
        <v xml:space="preserve"> </v>
      </c>
      <c r="KL54" s="5" t="str">
        <f>IF(COLUMN()&lt;DATA!$O$1*3+3,SUM(KL55:KL61)," ")</f>
        <v xml:space="preserve"> </v>
      </c>
      <c r="KM54" s="5" t="str">
        <f>IF(COLUMN()&lt;DATA!$O$1*3+3,SUM(KM55:KM61)," ")</f>
        <v xml:space="preserve"> </v>
      </c>
      <c r="KN54" s="5" t="str">
        <f>IF(COLUMN()&lt;DATA!$O$1*3+3,SUM(KN55:KN61)," ")</f>
        <v xml:space="preserve"> </v>
      </c>
      <c r="KO54" s="5" t="str">
        <f>IF(COLUMN()&lt;DATA!$O$1*3+3,SUM(KO55:KO61)," ")</f>
        <v xml:space="preserve"> </v>
      </c>
      <c r="KP54" s="5" t="str">
        <f>IF(COLUMN()&lt;DATA!$O$1*3+3,SUM(KP55:KP61)," ")</f>
        <v xml:space="preserve"> </v>
      </c>
      <c r="KQ54" s="5" t="str">
        <f>IF(COLUMN()&lt;DATA!$O$1*3+3,SUM(KQ55:KQ61)," ")</f>
        <v xml:space="preserve"> </v>
      </c>
      <c r="KR54" s="5" t="str">
        <f>IF(COLUMN()&lt;DATA!$O$1*3+3,SUM(KR55:KR61)," ")</f>
        <v xml:space="preserve"> </v>
      </c>
      <c r="KS54" s="5" t="str">
        <f>IF(COLUMN()&lt;DATA!$O$1*3+3,SUM(KS55:KS61)," ")</f>
        <v xml:space="preserve"> </v>
      </c>
      <c r="KT54" s="5" t="str">
        <f>IF(COLUMN()&lt;DATA!$O$1*3+3,SUM(KT55:KT61)," ")</f>
        <v xml:space="preserve"> </v>
      </c>
      <c r="KU54" s="5" t="str">
        <f>IF(COLUMN()&lt;DATA!$O$1*3+3,SUM(KU55:KU61)," ")</f>
        <v xml:space="preserve"> </v>
      </c>
      <c r="KV54" s="5" t="str">
        <f>IF(COLUMN()&lt;DATA!$O$1*3+3,SUM(KV55:KV61)," ")</f>
        <v xml:space="preserve"> </v>
      </c>
      <c r="KW54" s="5" t="str">
        <f>IF(COLUMN()&lt;DATA!$O$1*3+3,SUM(KW55:KW61)," ")</f>
        <v xml:space="preserve"> </v>
      </c>
      <c r="KX54" s="5" t="str">
        <f>IF(COLUMN()&lt;DATA!$O$1*3+3,SUM(KX55:KX61)," ")</f>
        <v xml:space="preserve"> </v>
      </c>
      <c r="KY54" s="5" t="str">
        <f>IF(COLUMN()&lt;DATA!$O$1*3+3,SUM(KY55:KY61)," ")</f>
        <v xml:space="preserve"> </v>
      </c>
      <c r="KZ54" s="5" t="str">
        <f>IF(COLUMN()&lt;DATA!$O$1*3+3,SUM(KZ55:KZ61)," ")</f>
        <v xml:space="preserve"> </v>
      </c>
    </row>
    <row r="55" ht="15.75">
      <c r="A55" s="20" t="s">
        <v>36</v>
      </c>
      <c r="B55" s="11">
        <f>IF(ISERROR(VLOOKUP(CONCATENATE(INDIRECT(ADDRESS(2,COLUMN())),"P1",A55),DATA!D2:L872,6,FALSE)),0,VLOOKUP(CONCATENATE(INDIRECT(ADDRESS(2,COLUMN())),"P1",A55),DATA!D2:L872,6,FALSE))</f>
        <v>62</v>
      </c>
      <c r="C55" s="11">
        <f>IF(ISERROR(VLOOKUP(CONCATENATE(INDIRECT(ADDRESS(2,COLUMN()-1)),"P1",A55),DATA!D2:L872,7,FALSE)),0,VLOOKUP(CONCATENATE(INDIRECT(ADDRESS(2,COLUMN()-1)),"P1",A55),DATA!D2:L872,7,FALSE))</f>
        <v>0</v>
      </c>
      <c r="D55" s="11">
        <f>IF(ISERROR(VLOOKUP(CONCATENATE(INDIRECT(ADDRESS(2,COLUMN()-2)),"P1",A55),DATA!D2:L872,8,FALSE)),0,VLOOKUP(CONCATENATE(INDIRECT(ADDRESS(2,COLUMN()-2)),"P1",A55),DATA!D2:L872,8,FALSE))</f>
        <v>5</v>
      </c>
      <c r="E55" s="11">
        <f>IF(ISERROR(VLOOKUP(CONCATENATE(INDIRECT(ADDRESS(2,COLUMN())),"P1",A55),DATA!D2:L872,6,FALSE)),0,VLOOKUP(CONCATENATE(INDIRECT(ADDRESS(2,COLUMN())),"P1",A55),DATA!D2:L872,6,FALSE))</f>
        <v>25</v>
      </c>
      <c r="F55" s="11">
        <f>IF(ISERROR(VLOOKUP(CONCATENATE(INDIRECT(ADDRESS(2,COLUMN()-1)),"P1",A55),DATA!D2:L872,7,FALSE)),0,VLOOKUP(CONCATENATE(INDIRECT(ADDRESS(2,COLUMN()-1)),"P1",A55),DATA!D2:L872,7,FALSE))</f>
        <v>0</v>
      </c>
      <c r="G55" s="11">
        <f>IF(ISERROR(VLOOKUP(CONCATENATE(INDIRECT(ADDRESS(2,COLUMN()-2)),"P1",A55),DATA!D2:L872,8,FALSE)),0,VLOOKUP(CONCATENATE(INDIRECT(ADDRESS(2,COLUMN()-2)),"P1",A55),DATA!D2:L872,8,FALSE))</f>
        <v>3</v>
      </c>
      <c r="H55" s="11">
        <f>IF(ISERROR(VLOOKUP(CONCATENATE(INDIRECT(ADDRESS(2,COLUMN())),"P1",A55),DATA!D2:L872,6,FALSE)),0,VLOOKUP(CONCATENATE(INDIRECT(ADDRESS(2,COLUMN())),"P1",A55),DATA!D2:L872,6,FALSE))</f>
        <v>52</v>
      </c>
      <c r="I55" s="11">
        <f>IF(ISERROR(VLOOKUP(CONCATENATE(INDIRECT(ADDRESS(2,COLUMN()-1)),"P1",A55),DATA!D2:L872,7,FALSE)),0,VLOOKUP(CONCATENATE(INDIRECT(ADDRESS(2,COLUMN()-1)),"P1",A55),DATA!D2:L872,7,FALSE))</f>
        <v>0</v>
      </c>
      <c r="J55" s="11">
        <f>IF(ISERROR(VLOOKUP(CONCATENATE(INDIRECT(ADDRESS(2,COLUMN()-2)),"P1",A55),DATA!D2:L872,8,FALSE)),0,VLOOKUP(CONCATENATE(INDIRECT(ADDRESS(2,COLUMN()-2)),"P1",A55),DATA!D2:L872,8,FALSE))</f>
        <v>4</v>
      </c>
      <c r="K55" s="11">
        <f>IF(ISERROR(VLOOKUP(CONCATENATE(INDIRECT(ADDRESS(2,COLUMN())),"P1",A55),DATA!D2:L872,6,FALSE)),0,VLOOKUP(CONCATENATE(INDIRECT(ADDRESS(2,COLUMN())),"P1",A55),DATA!D2:L872,6,FALSE))</f>
        <v>58</v>
      </c>
      <c r="L55" s="11">
        <f>IF(ISERROR(VLOOKUP(CONCATENATE(INDIRECT(ADDRESS(2,COLUMN()-1)),"P1",A55),DATA!D2:L872,7,FALSE)),0,VLOOKUP(CONCATENATE(INDIRECT(ADDRESS(2,COLUMN()-1)),"P1",A55),DATA!D2:L872,7,FALSE))</f>
        <v>0</v>
      </c>
      <c r="M55" s="11">
        <f>IF(ISERROR(VLOOKUP(CONCATENATE(INDIRECT(ADDRESS(2,COLUMN()-2)),"P1",A55),DATA!D2:L872,8,FALSE)),0,VLOOKUP(CONCATENATE(INDIRECT(ADDRESS(2,COLUMN()-2)),"P1",A55),DATA!D2:L872,8,FALSE))</f>
        <v>1</v>
      </c>
      <c r="N55" s="11">
        <f>IF(ISERROR(VLOOKUP(CONCATENATE(INDIRECT(ADDRESS(2,COLUMN())),"P1",A55),DATA!D2:L872,6,FALSE)),0,VLOOKUP(CONCATENATE(INDIRECT(ADDRESS(2,COLUMN())),"P1",A55),DATA!D2:L872,6,FALSE))</f>
        <v>17</v>
      </c>
      <c r="O55" s="11">
        <f>IF(ISERROR(VLOOKUP(CONCATENATE(INDIRECT(ADDRESS(2,COLUMN()-1)),"P1",A55),DATA!D2:L872,7,FALSE)),0,VLOOKUP(CONCATENATE(INDIRECT(ADDRESS(2,COLUMN()-1)),"P1",A55),DATA!D2:L872,7,FALSE))</f>
        <v>0</v>
      </c>
      <c r="P55" s="11">
        <f>IF(ISERROR(VLOOKUP(CONCATENATE(INDIRECT(ADDRESS(2,COLUMN()-2)),"P1",A55),DATA!D2:L872,8,FALSE)),0,VLOOKUP(CONCATENATE(INDIRECT(ADDRESS(2,COLUMN()-2)),"P1",A55),DATA!D2:L872,8,FALSE))</f>
        <v>0</v>
      </c>
      <c r="Q55" s="11">
        <f>IF(ISERROR(VLOOKUP(CONCATENATE(INDIRECT(ADDRESS(2,COLUMN())),"P1",A55),DATA!D2:L872,6,FALSE)),0,VLOOKUP(CONCATENATE(INDIRECT(ADDRESS(2,COLUMN())),"P1",A55),DATA!D2:L872,6,FALSE))</f>
        <v>38</v>
      </c>
      <c r="R55" s="11">
        <f>IF(ISERROR(VLOOKUP(CONCATENATE(INDIRECT(ADDRESS(2,COLUMN()-1)),"P1",A55),DATA!D2:L872,7,FALSE)),0,VLOOKUP(CONCATENATE(INDIRECT(ADDRESS(2,COLUMN()-1)),"P1",A55),DATA!D2:L872,7,FALSE))</f>
        <v>0</v>
      </c>
      <c r="S55" s="11">
        <f>IF(ISERROR(VLOOKUP(CONCATENATE(INDIRECT(ADDRESS(2,COLUMN()-2)),"P1",A55),DATA!D2:L872,8,FALSE)),0,VLOOKUP(CONCATENATE(INDIRECT(ADDRESS(2,COLUMN()-2)),"P1",A55),DATA!D2:L872,8,FALSE))</f>
        <v>0</v>
      </c>
      <c r="T55" s="11">
        <f>IF(ISERROR(VLOOKUP(CONCATENATE(INDIRECT(ADDRESS(2,COLUMN())),"P1",A55),DATA!D2:L872,6,FALSE)),0,VLOOKUP(CONCATENATE(INDIRECT(ADDRESS(2,COLUMN())),"P1",A55),DATA!D2:L872,6,FALSE))</f>
        <v>20</v>
      </c>
      <c r="U55" s="11">
        <f>IF(ISERROR(VLOOKUP(CONCATENATE(INDIRECT(ADDRESS(2,COLUMN()-1)),"P1",A55),DATA!D2:L872,7,FALSE)),0,VLOOKUP(CONCATENATE(INDIRECT(ADDRESS(2,COLUMN()-1)),"P1",A55),DATA!D2:L872,7,FALSE))</f>
        <v>0</v>
      </c>
      <c r="V55" s="11">
        <f>IF(ISERROR(VLOOKUP(CONCATENATE(INDIRECT(ADDRESS(2,COLUMN()-2)),"P1",A55),DATA!D2:L872,8,FALSE)),0,VLOOKUP(CONCATENATE(INDIRECT(ADDRESS(2,COLUMN()-2)),"P1",A55),DATA!D2:L872,8,FALSE))</f>
        <v>2</v>
      </c>
      <c r="W55" s="11">
        <f>IF(ISERROR(VLOOKUP(CONCATENATE(INDIRECT(ADDRESS(2,COLUMN())),"P1",A55),DATA!D2:L872,6,FALSE)),0,VLOOKUP(CONCATENATE(INDIRECT(ADDRESS(2,COLUMN())),"P1",A55),DATA!D2:L872,6,FALSE))</f>
        <v>15</v>
      </c>
      <c r="X55" s="11">
        <f>IF(ISERROR(VLOOKUP(CONCATENATE(INDIRECT(ADDRESS(2,COLUMN()-1)),"P1",A55),DATA!D2:L872,7,FALSE)),0,VLOOKUP(CONCATENATE(INDIRECT(ADDRESS(2,COLUMN()-1)),"P1",A55),DATA!D2:L872,7,FALSE))</f>
        <v>0</v>
      </c>
      <c r="Y55" s="11">
        <f>IF(ISERROR(VLOOKUP(CONCATENATE(INDIRECT(ADDRESS(2,COLUMN()-2)),"P1",A55),DATA!D2:L872,8,FALSE)),0,VLOOKUP(CONCATENATE(INDIRECT(ADDRESS(2,COLUMN()-2)),"P1",A55),DATA!D2:L872,8,FALSE))</f>
        <v>3</v>
      </c>
      <c r="Z55" s="11">
        <f>IF(ISERROR(VLOOKUP(CONCATENATE(INDIRECT(ADDRESS(2,COLUMN())),"P1",A55),DATA!D2:L872,6,FALSE)),0,VLOOKUP(CONCATENATE(INDIRECT(ADDRESS(2,COLUMN())),"P1",A55),DATA!D2:L872,6,FALSE))</f>
        <v>59</v>
      </c>
      <c r="AA55" s="11">
        <f>IF(ISERROR(VLOOKUP(CONCATENATE(INDIRECT(ADDRESS(2,COLUMN()-1)),"P1",A55),DATA!D2:L872,7,FALSE)),0,VLOOKUP(CONCATENATE(INDIRECT(ADDRESS(2,COLUMN()-1)),"P1",A55),DATA!D2:L872,7,FALSE))</f>
        <v>0</v>
      </c>
      <c r="AB55" s="11">
        <f>IF(ISERROR(VLOOKUP(CONCATENATE(INDIRECT(ADDRESS(2,COLUMN()-2)),"P1",A55),DATA!D2:L872,8,FALSE)),0,VLOOKUP(CONCATENATE(INDIRECT(ADDRESS(2,COLUMN()-2)),"P1",A55),DATA!D2:L872,8,FALSE))</f>
        <v>0</v>
      </c>
      <c r="AC55" s="11">
        <f>IF(ISERROR(VLOOKUP(CONCATENATE(INDIRECT(ADDRESS(2,COLUMN())),"P1",A55),DATA!D2:L872,6,FALSE)),0,VLOOKUP(CONCATENATE(INDIRECT(ADDRESS(2,COLUMN())),"P1",A55),DATA!D2:L872,6,FALSE))</f>
        <v>24</v>
      </c>
      <c r="AD55" s="11">
        <f>IF(ISERROR(VLOOKUP(CONCATENATE(INDIRECT(ADDRESS(2,COLUMN()-1)),"P1",A55),DATA!D2:L872,7,FALSE)),0,VLOOKUP(CONCATENATE(INDIRECT(ADDRESS(2,COLUMN()-1)),"P1",A55),DATA!D2:L872,7,FALSE))</f>
        <v>0</v>
      </c>
      <c r="AE55" s="11">
        <f>IF(ISERROR(VLOOKUP(CONCATENATE(INDIRECT(ADDRESS(2,COLUMN()-2)),"P1",A55),DATA!D2:L872,8,FALSE)),0,VLOOKUP(CONCATENATE(INDIRECT(ADDRESS(2,COLUMN()-2)),"P1",A55),DATA!D2:L872,8,FALSE))</f>
        <v>0</v>
      </c>
      <c r="AF55" s="11">
        <f>IF(ISERROR(VLOOKUP(CONCATENATE(INDIRECT(ADDRESS(2,COLUMN())),"P1",A55),DATA!D2:L872,6,FALSE)),0,VLOOKUP(CONCATENATE(INDIRECT(ADDRESS(2,COLUMN())),"P1",A55),DATA!D2:L872,6,FALSE))</f>
        <v>4</v>
      </c>
      <c r="AG55" s="11">
        <f>IF(ISERROR(VLOOKUP(CONCATENATE(INDIRECT(ADDRESS(2,COLUMN()-1)),"P1",A55),DATA!D2:L872,7,FALSE)),0,VLOOKUP(CONCATENATE(INDIRECT(ADDRESS(2,COLUMN()-1)),"P1",A55),DATA!D2:L872,7,FALSE))</f>
        <v>0</v>
      </c>
      <c r="AH55" s="11">
        <f>IF(ISERROR(VLOOKUP(CONCATENATE(INDIRECT(ADDRESS(2,COLUMN()-2)),"P1",A55),DATA!D2:L872,8,FALSE)),0,VLOOKUP(CONCATENATE(INDIRECT(ADDRESS(2,COLUMN()-2)),"P1",A55),DATA!D2:L872,8,FALSE))</f>
        <v>0</v>
      </c>
      <c r="AI55" s="11">
        <f>IF(ISERROR(VLOOKUP(CONCATENATE(INDIRECT(ADDRESS(2,COLUMN())),"P1",A55),DATA!D2:L872,6,FALSE)),0,VLOOKUP(CONCATENATE(INDIRECT(ADDRESS(2,COLUMN())),"P1",A55),DATA!D2:L872,6,FALSE))</f>
        <v>24</v>
      </c>
      <c r="AJ55" s="11">
        <f>IF(ISERROR(VLOOKUP(CONCATENATE(INDIRECT(ADDRESS(2,COLUMN()-1)),"P1",A55),DATA!D2:L872,7,FALSE)),0,VLOOKUP(CONCATENATE(INDIRECT(ADDRESS(2,COLUMN()-1)),"P1",A55),DATA!D2:L872,7,FALSE))</f>
        <v>0</v>
      </c>
      <c r="AK55" s="11">
        <f>IF(ISERROR(VLOOKUP(CONCATENATE(INDIRECT(ADDRESS(2,COLUMN()-2)),"P1",A55),DATA!D2:L872,8,FALSE)),0,VLOOKUP(CONCATENATE(INDIRECT(ADDRESS(2,COLUMN()-2)),"P1",A55),DATA!D2:L872,8,FALSE))</f>
        <v>0</v>
      </c>
      <c r="AL55" s="11">
        <f>IF(ISERROR(VLOOKUP(CONCATENATE(INDIRECT(ADDRESS(2,COLUMN())),"P1",A55),DATA!D2:L872,6,FALSE)),0,VLOOKUP(CONCATENATE(INDIRECT(ADDRESS(2,COLUMN())),"P1",A55),DATA!D2:L872,6,FALSE))</f>
        <v>28</v>
      </c>
      <c r="AM55" s="11">
        <f>IF(ISERROR(VLOOKUP(CONCATENATE(INDIRECT(ADDRESS(2,COLUMN()-1)),"P1",A55),DATA!D2:L872,7,FALSE)),0,VLOOKUP(CONCATENATE(INDIRECT(ADDRESS(2,COLUMN()-1)),"P1",A55),DATA!D2:L872,7,FALSE))</f>
        <v>0</v>
      </c>
      <c r="AN55" s="11">
        <f>IF(ISERROR(VLOOKUP(CONCATENATE(INDIRECT(ADDRESS(2,COLUMN()-2)),"P1",A55),DATA!D2:L872,8,FALSE)),0,VLOOKUP(CONCATENATE(INDIRECT(ADDRESS(2,COLUMN()-2)),"P1",A55),DATA!D2:L872,8,FALSE))</f>
        <v>0</v>
      </c>
      <c r="AO55" s="11">
        <f>IF(ISERROR(VLOOKUP(CONCATENATE(INDIRECT(ADDRESS(2,COLUMN())),"P1",A55),DATA!D2:L872,6,FALSE)),0,VLOOKUP(CONCATENATE(INDIRECT(ADDRESS(2,COLUMN())),"P1",A55),DATA!D2:L872,6,FALSE))</f>
        <v>3</v>
      </c>
      <c r="AP55" s="11">
        <f>IF(ISERROR(VLOOKUP(CONCATENATE(INDIRECT(ADDRESS(2,COLUMN()-1)),"P1",A55),DATA!D2:L872,7,FALSE)),0,VLOOKUP(CONCATENATE(INDIRECT(ADDRESS(2,COLUMN()-1)),"P1",A55),DATA!D2:L872,7,FALSE))</f>
        <v>0</v>
      </c>
      <c r="AQ55" s="11">
        <f>IF(ISERROR(VLOOKUP(CONCATENATE(INDIRECT(ADDRESS(2,COLUMN()-2)),"P1",A55),DATA!D2:L872,8,FALSE)),0,VLOOKUP(CONCATENATE(INDIRECT(ADDRESS(2,COLUMN()-2)),"P1",A55),DATA!D2:L872,8,FALSE))</f>
        <v>2</v>
      </c>
      <c r="AR55" s="11">
        <f>IF(ISERROR(VLOOKUP(CONCATENATE(INDIRECT(ADDRESS(2,COLUMN())),"P1",A55),DATA!D2:L872,6,FALSE)),0,VLOOKUP(CONCATENATE(INDIRECT(ADDRESS(2,COLUMN())),"P1",A55),DATA!D2:L872,6,FALSE))</f>
        <v>0</v>
      </c>
      <c r="AS55" s="11">
        <f>IF(ISERROR(VLOOKUP(CONCATENATE(INDIRECT(ADDRESS(2,COLUMN()-1)),"P1",A55),DATA!D2:L872,7,FALSE)),0,VLOOKUP(CONCATENATE(INDIRECT(ADDRESS(2,COLUMN()-1)),"P1",A55),DATA!D2:L872,7,FALSE))</f>
        <v>0</v>
      </c>
      <c r="AT55" s="11">
        <f>IF(ISERROR(VLOOKUP(CONCATENATE(INDIRECT(ADDRESS(2,COLUMN()-2)),"P1",A55),DATA!D2:L872,8,FALSE)),0,VLOOKUP(CONCATENATE(INDIRECT(ADDRESS(2,COLUMN()-2)),"P1",A55),DATA!D2:L872,8,FALSE))</f>
        <v>0</v>
      </c>
      <c r="AU55" s="11">
        <f>IF(ISERROR(VLOOKUP(CONCATENATE(INDIRECT(ADDRESS(2,COLUMN())),"P1",A55),DATA!D2:L872,6,FALSE)),0,VLOOKUP(CONCATENATE(INDIRECT(ADDRESS(2,COLUMN())),"P1",A55),DATA!D2:L872,6,FALSE))</f>
        <v>0</v>
      </c>
      <c r="AV55" s="11">
        <f>IF(ISERROR(VLOOKUP(CONCATENATE(INDIRECT(ADDRESS(2,COLUMN()-1)),"P1",A55),DATA!D2:L872,7,FALSE)),0,VLOOKUP(CONCATENATE(INDIRECT(ADDRESS(2,COLUMN()-1)),"P1",A55),DATA!D2:L872,7,FALSE))</f>
        <v>0</v>
      </c>
      <c r="AW55" s="11">
        <f>IF(ISERROR(VLOOKUP(CONCATENATE(INDIRECT(ADDRESS(2,COLUMN()-2)),"P1",A55),DATA!D2:L872,8,FALSE)),0,VLOOKUP(CONCATENATE(INDIRECT(ADDRESS(2,COLUMN()-2)),"P1",A55),DATA!D2:L872,8,FALSE))</f>
        <v>0</v>
      </c>
      <c r="AX55" s="11">
        <f>IF(ISERROR(VLOOKUP(CONCATENATE(INDIRECT(ADDRESS(2,COLUMN())),"P1",A55),DATA!D2:L872,6,FALSE)),0,VLOOKUP(CONCATENATE(INDIRECT(ADDRESS(2,COLUMN())),"P1",A55),DATA!D2:L872,6,FALSE))</f>
        <v>0</v>
      </c>
      <c r="AY55" s="11">
        <f>IF(ISERROR(VLOOKUP(CONCATENATE(INDIRECT(ADDRESS(2,COLUMN()-1)),"P1",A55),DATA!D2:L872,7,FALSE)),0,VLOOKUP(CONCATENATE(INDIRECT(ADDRESS(2,COLUMN()-1)),"P1",A55),DATA!D2:L872,7,FALSE))</f>
        <v>0</v>
      </c>
      <c r="AZ55" s="11">
        <f>IF(ISERROR(VLOOKUP(CONCATENATE(INDIRECT(ADDRESS(2,COLUMN()-2)),"P1",A55),DATA!D2:L872,8,FALSE)),0,VLOOKUP(CONCATENATE(INDIRECT(ADDRESS(2,COLUMN()-2)),"P1",A55),DATA!D2:L872,8,FALSE))</f>
        <v>0</v>
      </c>
      <c r="BA55" s="11">
        <f>IF(ISERROR(VLOOKUP(CONCATENATE(INDIRECT(ADDRESS(2,COLUMN())),"P1",A55),DATA!D2:L872,6,FALSE)),0,VLOOKUP(CONCATENATE(INDIRECT(ADDRESS(2,COLUMN())),"P1",A55),DATA!D2:L872,6,FALSE))</f>
        <v>19</v>
      </c>
      <c r="BB55" s="11">
        <f>IF(ISERROR(VLOOKUP(CONCATENATE(INDIRECT(ADDRESS(2,COLUMN()-1)),"P1",A55),DATA!D2:L872,7,FALSE)),0,VLOOKUP(CONCATENATE(INDIRECT(ADDRESS(2,COLUMN()-1)),"P1",A55),DATA!D2:L872,7,FALSE))</f>
        <v>0</v>
      </c>
      <c r="BC55" s="11">
        <f>IF(ISERROR(VLOOKUP(CONCATENATE(INDIRECT(ADDRESS(2,COLUMN()-2)),"P1",A55),DATA!D2:L872,8,FALSE)),0,VLOOKUP(CONCATENATE(INDIRECT(ADDRESS(2,COLUMN()-2)),"P1",A55),DATA!D2:L872,8,FALSE))</f>
        <v>1</v>
      </c>
      <c r="BD55" s="11">
        <f>IF(ISERROR(VLOOKUP(CONCATENATE(INDIRECT(ADDRESS(2,COLUMN())),"P1",A55),DATA!D2:L872,6,FALSE)),0,VLOOKUP(CONCATENATE(INDIRECT(ADDRESS(2,COLUMN())),"P1",A55),DATA!D2:L872,6,FALSE))</f>
        <v>8</v>
      </c>
      <c r="BE55" s="11">
        <f>IF(ISERROR(VLOOKUP(CONCATENATE(INDIRECT(ADDRESS(2,COLUMN()-1)),"P1",A55),DATA!D2:L872,7,FALSE)),0,VLOOKUP(CONCATENATE(INDIRECT(ADDRESS(2,COLUMN()-1)),"P1",A55),DATA!D2:L872,7,FALSE))</f>
        <v>0</v>
      </c>
      <c r="BF55" s="11">
        <f>IF(ISERROR(VLOOKUP(CONCATENATE(INDIRECT(ADDRESS(2,COLUMN()-2)),"P1",A55),DATA!D2:L872,8,FALSE)),0,VLOOKUP(CONCATENATE(INDIRECT(ADDRESS(2,COLUMN()-2)),"P1",A55),DATA!D2:L872,8,FALSE))</f>
        <v>1</v>
      </c>
      <c r="BG55" s="11">
        <f>IF(ISERROR(VLOOKUP(CONCATENATE(INDIRECT(ADDRESS(2,COLUMN())),"P1",A55),DATA!D2:L872,6,FALSE)),0,VLOOKUP(CONCATENATE(INDIRECT(ADDRESS(2,COLUMN())),"P1",A55),DATA!D2:L872,6,FALSE))</f>
        <v>29</v>
      </c>
      <c r="BH55" s="11">
        <f>IF(ISERROR(VLOOKUP(CONCATENATE(INDIRECT(ADDRESS(2,COLUMN()-1)),"P1",A55),DATA!D2:L872,7,FALSE)),0,VLOOKUP(CONCATENATE(INDIRECT(ADDRESS(2,COLUMN()-1)),"P1",A55),DATA!D2:L872,7,FALSE))</f>
        <v>0</v>
      </c>
      <c r="BI55" s="11">
        <f>IF(ISERROR(VLOOKUP(CONCATENATE(INDIRECT(ADDRESS(2,COLUMN()-2)),"P1",A55),DATA!D2:L872,8,FALSE)),0,VLOOKUP(CONCATENATE(INDIRECT(ADDRESS(2,COLUMN()-2)),"P1",A55),DATA!D2:L872,8,FALSE))</f>
        <v>2</v>
      </c>
      <c r="BJ55" s="11">
        <f>IF(ISERROR(VLOOKUP(CONCATENATE(INDIRECT(ADDRESS(2,COLUMN())),"P1",A55),DATA!D2:L872,6,FALSE)),0,VLOOKUP(CONCATENATE(INDIRECT(ADDRESS(2,COLUMN())),"P1",A55),DATA!D2:L872,6,FALSE))</f>
        <v>5</v>
      </c>
      <c r="BK55" s="11">
        <f>IF(ISERROR(VLOOKUP(CONCATENATE(INDIRECT(ADDRESS(2,COLUMN()-1)),"P1",A55),DATA!D2:L872,7,FALSE)),0,VLOOKUP(CONCATENATE(INDIRECT(ADDRESS(2,COLUMN()-1)),"P1",A55),DATA!D2:L872,7,FALSE))</f>
        <v>0</v>
      </c>
      <c r="BL55" s="11">
        <f>IF(ISERROR(VLOOKUP(CONCATENATE(INDIRECT(ADDRESS(2,COLUMN()-2)),"P1",A55),DATA!D2:L872,8,FALSE)),0,VLOOKUP(CONCATENATE(INDIRECT(ADDRESS(2,COLUMN()-2)),"P1",A55),DATA!D2:L872,8,FALSE))</f>
        <v>0</v>
      </c>
      <c r="BM55" s="11">
        <f>IF(ISERROR(VLOOKUP(CONCATENATE(INDIRECT(ADDRESS(2,COLUMN())),"P1",A55),DATA!D2:L872,6,FALSE)),0,VLOOKUP(CONCATENATE(INDIRECT(ADDRESS(2,COLUMN())),"P1",A55),DATA!D2:L872,6,FALSE))</f>
        <v>0</v>
      </c>
      <c r="BN55" s="11">
        <f>IF(ISERROR(VLOOKUP(CONCATENATE(INDIRECT(ADDRESS(2,COLUMN()-1)),"P1",A55),DATA!D2:L872,7,FALSE)),0,VLOOKUP(CONCATENATE(INDIRECT(ADDRESS(2,COLUMN()-1)),"P1",A55),DATA!D2:L872,7,FALSE))</f>
        <v>0</v>
      </c>
      <c r="BO55" s="11">
        <f>IF(ISERROR(VLOOKUP(CONCATENATE(INDIRECT(ADDRESS(2,COLUMN()-2)),"P1",A55),DATA!D2:L872,8,FALSE)),0,VLOOKUP(CONCATENATE(INDIRECT(ADDRESS(2,COLUMN()-2)),"P1",A55),DATA!D2:L872,8,FALSE))</f>
        <v>0</v>
      </c>
      <c r="BP55" s="11">
        <f>IF(ISERROR(VLOOKUP(CONCATENATE(INDIRECT(ADDRESS(2,COLUMN())),"P1",A55),DATA!D2:L872,6,FALSE)),0,VLOOKUP(CONCATENATE(INDIRECT(ADDRESS(2,COLUMN())),"P1",A55),DATA!D2:L872,6,FALSE))</f>
        <v>0</v>
      </c>
      <c r="BQ55" s="11">
        <f>IF(ISERROR(VLOOKUP(CONCATENATE(INDIRECT(ADDRESS(2,COLUMN()-1)),"P1",A55),DATA!D2:L872,7,FALSE)),0,VLOOKUP(CONCATENATE(INDIRECT(ADDRESS(2,COLUMN()-1)),"P1",A55),DATA!D2:L872,7,FALSE))</f>
        <v>0</v>
      </c>
      <c r="BR55" s="11">
        <f>IF(ISERROR(VLOOKUP(CONCATENATE(INDIRECT(ADDRESS(2,COLUMN()-2)),"P1",A55),DATA!D2:L872,8,FALSE)),0,VLOOKUP(CONCATENATE(INDIRECT(ADDRESS(2,COLUMN()-2)),"P1",A55),DATA!D2:L872,8,FALSE))</f>
        <v>0</v>
      </c>
      <c r="BS55" s="11">
        <f>IF(ISERROR(VLOOKUP(CONCATENATE(INDIRECT(ADDRESS(2,COLUMN())),"P1",A55),DATA!D2:L872,6,FALSE)),0,VLOOKUP(CONCATENATE(INDIRECT(ADDRESS(2,COLUMN())),"P1",A55),DATA!D2:L872,6,FALSE))</f>
        <v>3</v>
      </c>
      <c r="BT55" s="11">
        <f>IF(ISERROR(VLOOKUP(CONCATENATE(INDIRECT(ADDRESS(2,COLUMN()-1)),"P1",A55),DATA!D2:L872,7,FALSE)),0,VLOOKUP(CONCATENATE(INDIRECT(ADDRESS(2,COLUMN()-1)),"P1",A55),DATA!D2:L872,7,FALSE))</f>
        <v>0</v>
      </c>
      <c r="BU55" s="11">
        <f>IF(ISERROR(VLOOKUP(CONCATENATE(INDIRECT(ADDRESS(2,COLUMN()-2)),"P1",A55),DATA!D2:L872,8,FALSE)),0,VLOOKUP(CONCATENATE(INDIRECT(ADDRESS(2,COLUMN()-2)),"P1",A55),DATA!D2:L872,8,FALSE))</f>
        <v>0</v>
      </c>
      <c r="BV55" s="11">
        <f>IF(ISERROR(VLOOKUP(CONCATENATE(INDIRECT(ADDRESS(2,COLUMN())),"P1",A55),DATA!D2:L872,6,FALSE)),0,VLOOKUP(CONCATENATE(INDIRECT(ADDRESS(2,COLUMN())),"P1",A55),DATA!D2:L872,6,FALSE))</f>
        <v>1</v>
      </c>
      <c r="BW55" s="11">
        <f>IF(ISERROR(VLOOKUP(CONCATENATE(INDIRECT(ADDRESS(2,COLUMN()-1)),"P1",A55),DATA!D2:L872,7,FALSE)),0,VLOOKUP(CONCATENATE(INDIRECT(ADDRESS(2,COLUMN()-1)),"P1",A55),DATA!D2:L872,7,FALSE))</f>
        <v>0</v>
      </c>
      <c r="BX55" s="11">
        <f>IF(ISERROR(VLOOKUP(CONCATENATE(INDIRECT(ADDRESS(2,COLUMN()-2)),"P1",A55),DATA!D2:L872,8,FALSE)),0,VLOOKUP(CONCATENATE(INDIRECT(ADDRESS(2,COLUMN()-2)),"P1",A55),DATA!D2:L872,8,FALSE))</f>
        <v>0</v>
      </c>
      <c r="BY55" s="11">
        <f>IF(ISERROR(VLOOKUP(CONCATENATE(INDIRECT(ADDRESS(2,COLUMN())),"P1",A55),DATA!D2:L872,6,FALSE)),0,VLOOKUP(CONCATENATE(INDIRECT(ADDRESS(2,COLUMN())),"P1",A55),DATA!D2:L872,6,FALSE))</f>
        <v>6</v>
      </c>
      <c r="BZ55" s="11">
        <f>IF(ISERROR(VLOOKUP(CONCATENATE(INDIRECT(ADDRESS(2,COLUMN()-1)),"P1",A55),DATA!D2:L872,7,FALSE)),0,VLOOKUP(CONCATENATE(INDIRECT(ADDRESS(2,COLUMN()-1)),"P1",A55),DATA!D2:L872,7,FALSE))</f>
        <v>0</v>
      </c>
      <c r="CA55" s="11">
        <f>IF(ISERROR(VLOOKUP(CONCATENATE(INDIRECT(ADDRESS(2,COLUMN()-2)),"P1",A55),DATA!D2:L872,8,FALSE)),0,VLOOKUP(CONCATENATE(INDIRECT(ADDRESS(2,COLUMN()-2)),"P1",A55),DATA!D2:L872,8,FALSE))</f>
        <v>0</v>
      </c>
      <c r="CB55" s="11">
        <f>IF(ISERROR(VLOOKUP(CONCATENATE(INDIRECT(ADDRESS(2,COLUMN())),"P1",A55),DATA!D2:L872,6,FALSE)),0,VLOOKUP(CONCATENATE(INDIRECT(ADDRESS(2,COLUMN())),"P1",A55),DATA!D2:L872,6,FALSE))</f>
        <v>1</v>
      </c>
      <c r="CC55" s="11">
        <f>IF(ISERROR(VLOOKUP(CONCATENATE(INDIRECT(ADDRESS(2,COLUMN()-1)),"P1",A55),DATA!D2:L872,7,FALSE)),0,VLOOKUP(CONCATENATE(INDIRECT(ADDRESS(2,COLUMN()-1)),"P1",A55),DATA!D2:L872,7,FALSE))</f>
        <v>0</v>
      </c>
      <c r="CD55" s="11">
        <f>IF(ISERROR(VLOOKUP(CONCATENATE(INDIRECT(ADDRESS(2,COLUMN()-2)),"P1",A55),DATA!D2:L872,8,FALSE)),0,VLOOKUP(CONCATENATE(INDIRECT(ADDRESS(2,COLUMN()-2)),"P1",A55),DATA!D2:L872,8,FALSE))</f>
        <v>0</v>
      </c>
      <c r="CE55" s="11">
        <f>IF(ISERROR(VLOOKUP(CONCATENATE(INDIRECT(ADDRESS(2,COLUMN())),"P1",A55),DATA!D2:L872,6,FALSE)),0,VLOOKUP(CONCATENATE(INDIRECT(ADDRESS(2,COLUMN())),"P1",A55),DATA!D2:L872,6,FALSE))</f>
        <v>0</v>
      </c>
      <c r="CF55" s="11">
        <f>IF(ISERROR(VLOOKUP(CONCATENATE(INDIRECT(ADDRESS(2,COLUMN()-1)),"P1",A55),DATA!D2:L872,7,FALSE)),0,VLOOKUP(CONCATENATE(INDIRECT(ADDRESS(2,COLUMN()-1)),"P1",A55),DATA!D2:L872,7,FALSE))</f>
        <v>0</v>
      </c>
      <c r="CG55" s="11">
        <f>IF(ISERROR(VLOOKUP(CONCATENATE(INDIRECT(ADDRESS(2,COLUMN()-2)),"P1",A55),DATA!D2:L872,8,FALSE)),0,VLOOKUP(CONCATENATE(INDIRECT(ADDRESS(2,COLUMN()-2)),"P1",A55),DATA!D2:L872,8,FALSE))</f>
        <v>0</v>
      </c>
      <c r="CH55" s="11">
        <f>IF(ISERROR(VLOOKUP(CONCATENATE(INDIRECT(ADDRESS(2,COLUMN())),"P1",A55),DATA!D2:L872,6,FALSE)),0,VLOOKUP(CONCATENATE(INDIRECT(ADDRESS(2,COLUMN())),"P1",A55),DATA!D2:L872,6,FALSE))</f>
        <v>0</v>
      </c>
      <c r="CI55" s="11">
        <f>IF(ISERROR(VLOOKUP(CONCATENATE(INDIRECT(ADDRESS(2,COLUMN()-1)),"P1",A55),DATA!D2:L872,7,FALSE)),0,VLOOKUP(CONCATENATE(INDIRECT(ADDRESS(2,COLUMN()-1)),"P1",A55),DATA!D2:L872,7,FALSE))</f>
        <v>0</v>
      </c>
      <c r="CJ55" s="11">
        <f>IF(ISERROR(VLOOKUP(CONCATENATE(INDIRECT(ADDRESS(2,COLUMN()-2)),"P1",A55),DATA!D2:L872,8,FALSE)),0,VLOOKUP(CONCATENATE(INDIRECT(ADDRESS(2,COLUMN()-2)),"P1",A55),DATA!D2:L872,8,FALSE))</f>
        <v>0</v>
      </c>
      <c r="CK55" s="11">
        <f>IF(ISERROR(VLOOKUP(CONCATENATE(INDIRECT(ADDRESS(2,COLUMN())),"P1",A55),DATA!D2:L872,6,FALSE)),0,VLOOKUP(CONCATENATE(INDIRECT(ADDRESS(2,COLUMN())),"P1",A55),DATA!D2:L872,6,FALSE))</f>
        <v>1</v>
      </c>
      <c r="CL55" s="11">
        <f>IF(ISERROR(VLOOKUP(CONCATENATE(INDIRECT(ADDRESS(2,COLUMN()-1)),"P1",A55),DATA!D2:L872,7,FALSE)),0,VLOOKUP(CONCATENATE(INDIRECT(ADDRESS(2,COLUMN()-1)),"P1",A55),DATA!D2:L872,7,FALSE))</f>
        <v>0</v>
      </c>
      <c r="CM55" s="11">
        <f>IF(ISERROR(VLOOKUP(CONCATENATE(INDIRECT(ADDRESS(2,COLUMN()-2)),"P1",A55),DATA!D2:L872,8,FALSE)),0,VLOOKUP(CONCATENATE(INDIRECT(ADDRESS(2,COLUMN()-2)),"P1",A55),DATA!D2:L872,8,FALSE))</f>
        <v>0</v>
      </c>
      <c r="CN55" s="11">
        <f>IF(ISERROR(VLOOKUP(CONCATENATE(INDIRECT(ADDRESS(2,COLUMN())),"P1",A55),DATA!D2:L872,6,FALSE)),0,VLOOKUP(CONCATENATE(INDIRECT(ADDRESS(2,COLUMN())),"P1",A55),DATA!D2:L872,6,FALSE))</f>
        <v>4</v>
      </c>
      <c r="CO55" s="11">
        <f>IF(ISERROR(VLOOKUP(CONCATENATE(INDIRECT(ADDRESS(2,COLUMN()-1)),"P1",A55),DATA!D2:L872,7,FALSE)),0,VLOOKUP(CONCATENATE(INDIRECT(ADDRESS(2,COLUMN()-1)),"P1",A55),DATA!D2:L872,7,FALSE))</f>
        <v>0</v>
      </c>
      <c r="CP55" s="11">
        <f>IF(ISERROR(VLOOKUP(CONCATENATE(INDIRECT(ADDRESS(2,COLUMN()-2)),"P1",A55),DATA!D2:L872,8,FALSE)),0,VLOOKUP(CONCATENATE(INDIRECT(ADDRESS(2,COLUMN()-2)),"P1",A55),DATA!D2:L872,8,FALSE))</f>
        <v>1</v>
      </c>
      <c r="CQ55" s="11">
        <f>IF(ISERROR(VLOOKUP(CONCATENATE(INDIRECT(ADDRESS(2,COLUMN())),"P1",A55),DATA!D2:L872,6,FALSE)),0,VLOOKUP(CONCATENATE(INDIRECT(ADDRESS(2,COLUMN())),"P1",A55),DATA!D2:L872,6,FALSE))</f>
        <v>3</v>
      </c>
      <c r="CR55" s="11">
        <f>IF(ISERROR(VLOOKUP(CONCATENATE(INDIRECT(ADDRESS(2,COLUMN()-1)),"P1",A55),DATA!D2:L872,7,FALSE)),0,VLOOKUP(CONCATENATE(INDIRECT(ADDRESS(2,COLUMN()-1)),"P1",A55),DATA!D2:L872,7,FALSE))</f>
        <v>0</v>
      </c>
      <c r="CS55" s="11">
        <f>IF(ISERROR(VLOOKUP(CONCATENATE(INDIRECT(ADDRESS(2,COLUMN()-2)),"P1",A55),DATA!D2:L872,8,FALSE)),0,VLOOKUP(CONCATENATE(INDIRECT(ADDRESS(2,COLUMN()-2)),"P1",A55),DATA!D2:L872,8,FALSE))</f>
        <v>0</v>
      </c>
      <c r="CT55" s="11">
        <f>IF(ISERROR(VLOOKUP(CONCATENATE(INDIRECT(ADDRESS(2,COLUMN())),"P1",A55),DATA!D2:L872,6,FALSE)),0,VLOOKUP(CONCATENATE(INDIRECT(ADDRESS(2,COLUMN())),"P1",A55),DATA!D2:L872,6,FALSE))</f>
        <v>0</v>
      </c>
      <c r="CU55" s="11">
        <f>IF(ISERROR(VLOOKUP(CONCATENATE(INDIRECT(ADDRESS(2,COLUMN()-1)),"P1",A55),DATA!D2:L872,7,FALSE)),0,VLOOKUP(CONCATENATE(INDIRECT(ADDRESS(2,COLUMN()-1)),"P1",A55),DATA!D2:L872,7,FALSE))</f>
        <v>0</v>
      </c>
      <c r="CV55" s="11">
        <f>IF(ISERROR(VLOOKUP(CONCATENATE(INDIRECT(ADDRESS(2,COLUMN()-2)),"P1",A55),DATA!D2:L872,8,FALSE)),0,VLOOKUP(CONCATENATE(INDIRECT(ADDRESS(2,COLUMN()-2)),"P1",A55),DATA!D2:L872,8,FALSE))</f>
        <v>0</v>
      </c>
      <c r="CW55" s="11">
        <f>IF(ISERROR(VLOOKUP(CONCATENATE(INDIRECT(ADDRESS(2,COLUMN())),"P1",A55),DATA!D2:L872,6,FALSE)),0,VLOOKUP(CONCATENATE(INDIRECT(ADDRESS(2,COLUMN())),"P1",A55),DATA!D2:L872,6,FALSE))</f>
        <v>0</v>
      </c>
      <c r="CX55" s="11">
        <f>IF(ISERROR(VLOOKUP(CONCATENATE(INDIRECT(ADDRESS(2,COLUMN()-1)),"P1",A55),DATA!D2:L872,7,FALSE)),0,VLOOKUP(CONCATENATE(INDIRECT(ADDRESS(2,COLUMN()-1)),"P1",A55),DATA!D2:L872,7,FALSE))</f>
        <v>0</v>
      </c>
      <c r="CY55" s="11">
        <f>IF(ISERROR(VLOOKUP(CONCATENATE(INDIRECT(ADDRESS(2,COLUMN()-2)),"P1",A55),DATA!D2:L872,8,FALSE)),0,VLOOKUP(CONCATENATE(INDIRECT(ADDRESS(2,COLUMN()-2)),"P1",A55),DATA!D2:L872,8,FALSE))</f>
        <v>0</v>
      </c>
      <c r="CZ55" s="11">
        <f>IF(ISERROR(VLOOKUP(CONCATENATE(INDIRECT(ADDRESS(2,COLUMN())),"P1",A55),DATA!D2:L872,6,FALSE)),0,VLOOKUP(CONCATENATE(INDIRECT(ADDRESS(2,COLUMN())),"P1",A55),DATA!D2:L872,6,FALSE))</f>
        <v>0</v>
      </c>
      <c r="DA55" s="11">
        <f>IF(ISERROR(VLOOKUP(CONCATENATE(INDIRECT(ADDRESS(2,COLUMN()-1)),"P1",A55),DATA!D2:L872,7,FALSE)),0,VLOOKUP(CONCATENATE(INDIRECT(ADDRESS(2,COLUMN()-1)),"P1",A55),DATA!D2:L872,7,FALSE))</f>
        <v>0</v>
      </c>
      <c r="DB55" s="11">
        <f>IF(ISERROR(VLOOKUP(CONCATENATE(INDIRECT(ADDRESS(2,COLUMN()-2)),"P1",A55),DATA!D2:L872,8,FALSE)),0,VLOOKUP(CONCATENATE(INDIRECT(ADDRESS(2,COLUMN()-2)),"P1",A55),DATA!D2:L872,8,FALSE))</f>
        <v>0</v>
      </c>
      <c r="DC55" s="11">
        <f>IF(ISERROR(VLOOKUP(CONCATENATE(INDIRECT(ADDRESS(2,COLUMN())),"P1",A55),DATA!D2:L872,6,FALSE)),0,VLOOKUP(CONCATENATE(INDIRECT(ADDRESS(2,COLUMN())),"P1",A55),DATA!D2:L872,6,FALSE))</f>
        <v>0</v>
      </c>
      <c r="DD55" s="11">
        <f>IF(ISERROR(VLOOKUP(CONCATENATE(INDIRECT(ADDRESS(2,COLUMN()-1)),"P1",A55),DATA!D2:L872,7,FALSE)),0,VLOOKUP(CONCATENATE(INDIRECT(ADDRESS(2,COLUMN()-1)),"P1",A55),DATA!D2:L872,7,FALSE))</f>
        <v>0</v>
      </c>
      <c r="DE55" s="11">
        <f>IF(ISERROR(VLOOKUP(CONCATENATE(INDIRECT(ADDRESS(2,COLUMN()-2)),"P1",A55),DATA!D2:L872,8,FALSE)),0,VLOOKUP(CONCATENATE(INDIRECT(ADDRESS(2,COLUMN()-2)),"P1",A55),DATA!D2:L872,8,FALSE))</f>
        <v>0</v>
      </c>
      <c r="DF55" s="11">
        <f>IF(ISERROR(VLOOKUP(CONCATENATE(INDIRECT(ADDRESS(2,COLUMN())),"P1",A55),DATA!D2:L872,6,FALSE)),0,VLOOKUP(CONCATENATE(INDIRECT(ADDRESS(2,COLUMN())),"P1",A55),DATA!D2:L872,6,FALSE))</f>
        <v>0</v>
      </c>
      <c r="DG55" s="11">
        <f>IF(ISERROR(VLOOKUP(CONCATENATE(INDIRECT(ADDRESS(2,COLUMN()-1)),"P1",A55),DATA!D2:L872,7,FALSE)),0,VLOOKUP(CONCATENATE(INDIRECT(ADDRESS(2,COLUMN()-1)),"P1",A55),DATA!D2:L872,7,FALSE))</f>
        <v>0</v>
      </c>
      <c r="DH55" s="11">
        <f>IF(ISERROR(VLOOKUP(CONCATENATE(INDIRECT(ADDRESS(2,COLUMN()-2)),"P1",A55),DATA!D2:L872,8,FALSE)),0,VLOOKUP(CONCATENATE(INDIRECT(ADDRESS(2,COLUMN()-2)),"P1",A55),DATA!D2:L872,8,FALSE))</f>
        <v>0</v>
      </c>
      <c r="DI55" s="11">
        <f>IF(ISERROR(VLOOKUP(CONCATENATE(INDIRECT(ADDRESS(2,COLUMN())),"P1",A55),DATA!D2:L872,6,FALSE)),0,VLOOKUP(CONCATENATE(INDIRECT(ADDRESS(2,COLUMN())),"P1",A55),DATA!D2:L872,6,FALSE))</f>
        <v>0</v>
      </c>
      <c r="DJ55" s="11">
        <f>IF(ISERROR(VLOOKUP(CONCATENATE(INDIRECT(ADDRESS(2,COLUMN()-1)),"P1",A55),DATA!D2:L872,7,FALSE)),0,VLOOKUP(CONCATENATE(INDIRECT(ADDRESS(2,COLUMN()-1)),"P1",A55),DATA!D2:L872,7,FALSE))</f>
        <v>0</v>
      </c>
      <c r="DK55" s="11">
        <f>IF(ISERROR(VLOOKUP(CONCATENATE(INDIRECT(ADDRESS(2,COLUMN()-2)),"P1",A55),DATA!D2:L872,8,FALSE)),0,VLOOKUP(CONCATENATE(INDIRECT(ADDRESS(2,COLUMN()-2)),"P1",A55),DATA!D2:L872,8,FALSE))</f>
        <v>0</v>
      </c>
      <c r="DL55" s="11">
        <f>IF(ISERROR(VLOOKUP(CONCATENATE(INDIRECT(ADDRESS(2,COLUMN())),"P1",A55),DATA!D2:L872,6,FALSE)),0,VLOOKUP(CONCATENATE(INDIRECT(ADDRESS(2,COLUMN())),"P1",A55),DATA!D2:L872,6,FALSE))</f>
        <v>0</v>
      </c>
      <c r="DM55" s="11">
        <f>IF(ISERROR(VLOOKUP(CONCATENATE(INDIRECT(ADDRESS(2,COLUMN()-1)),"P1",A55),DATA!D2:L872,7,FALSE)),0,VLOOKUP(CONCATENATE(INDIRECT(ADDRESS(2,COLUMN()-1)),"P1",A55),DATA!D2:L872,7,FALSE))</f>
        <v>0</v>
      </c>
      <c r="DN55" s="11">
        <f>IF(ISERROR(VLOOKUP(CONCATENATE(INDIRECT(ADDRESS(2,COLUMN()-2)),"P1",A55),DATA!D2:L872,8,FALSE)),0,VLOOKUP(CONCATENATE(INDIRECT(ADDRESS(2,COLUMN()-2)),"P1",A55),DATA!D2:L872,8,FALSE))</f>
        <v>0</v>
      </c>
      <c r="DO55" s="11">
        <f>IF(ISERROR(VLOOKUP(CONCATENATE(INDIRECT(ADDRESS(2,COLUMN())),"P1",A55),DATA!D2:L872,6,FALSE)),0,VLOOKUP(CONCATENATE(INDIRECT(ADDRESS(2,COLUMN())),"P1",A55),DATA!D2:L872,6,FALSE))</f>
        <v>0</v>
      </c>
      <c r="DP55" s="11">
        <f>IF(ISERROR(VLOOKUP(CONCATENATE(INDIRECT(ADDRESS(2,COLUMN()-1)),"P1",A55),DATA!D2:L872,7,FALSE)),0,VLOOKUP(CONCATENATE(INDIRECT(ADDRESS(2,COLUMN()-1)),"P1",A55),DATA!D2:L872,7,FALSE))</f>
        <v>0</v>
      </c>
      <c r="DQ55" s="11">
        <f>IF(ISERROR(VLOOKUP(CONCATENATE(INDIRECT(ADDRESS(2,COLUMN()-2)),"P1",A55),DATA!D2:L872,8,FALSE)),0,VLOOKUP(CONCATENATE(INDIRECT(ADDRESS(2,COLUMN()-2)),"P1",A55),DATA!D2:L872,8,FALSE))</f>
        <v>0</v>
      </c>
      <c r="DR55" s="11">
        <f>IF(ISERROR(VLOOKUP(CONCATENATE(INDIRECT(ADDRESS(2,COLUMN())),"P1",A55),DATA!D2:L872,6,FALSE)),0,VLOOKUP(CONCATENATE(INDIRECT(ADDRESS(2,COLUMN())),"P1",A55),DATA!D2:L872,6,FALSE))</f>
        <v>0</v>
      </c>
      <c r="DS55" s="11">
        <f>IF(ISERROR(VLOOKUP(CONCATENATE(INDIRECT(ADDRESS(2,COLUMN()-1)),"P1",A55),DATA!D2:L872,7,FALSE)),0,VLOOKUP(CONCATENATE(INDIRECT(ADDRESS(2,COLUMN()-1)),"P1",A55),DATA!D2:L872,7,FALSE))</f>
        <v>0</v>
      </c>
      <c r="DT55" s="11">
        <f>IF(ISERROR(VLOOKUP(CONCATENATE(INDIRECT(ADDRESS(2,COLUMN()-2)),"P1",A55),DATA!D2:L872,8,FALSE)),0,VLOOKUP(CONCATENATE(INDIRECT(ADDRESS(2,COLUMN()-2)),"P1",A55),DATA!D2:L872,8,FALSE))</f>
        <v>0</v>
      </c>
      <c r="DU55" s="11">
        <f>IF(ISERROR(VLOOKUP(CONCATENATE(INDIRECT(ADDRESS(2,COLUMN())),"P1",A55),DATA!D2:L872,6,FALSE)),0,VLOOKUP(CONCATENATE(INDIRECT(ADDRESS(2,COLUMN())),"P1",A55),DATA!D2:L872,6,FALSE))</f>
        <v>0</v>
      </c>
      <c r="DV55" s="11">
        <f>IF(ISERROR(VLOOKUP(CONCATENATE(INDIRECT(ADDRESS(2,COLUMN()-1)),"P1",A55),DATA!D2:L872,7,FALSE)),0,VLOOKUP(CONCATENATE(INDIRECT(ADDRESS(2,COLUMN()-1)),"P1",A55),DATA!D2:L872,7,FALSE))</f>
        <v>0</v>
      </c>
      <c r="DW55" s="11">
        <f>IF(ISERROR(VLOOKUP(CONCATENATE(INDIRECT(ADDRESS(2,COLUMN()-2)),"P1",A55),DATA!D2:L872,8,FALSE)),0,VLOOKUP(CONCATENATE(INDIRECT(ADDRESS(2,COLUMN()-2)),"P1",A55),DATA!D2:L872,8,FALSE))</f>
        <v>0</v>
      </c>
      <c r="DX55" s="62">
        <f>SUM(B55:INDIRECT(ADDRESS(55,127)))</f>
        <v>534</v>
      </c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</row>
    <row r="56" ht="15.75">
      <c r="A56" s="20" t="s">
        <v>37</v>
      </c>
      <c r="B56" s="11">
        <f>IF(ISERROR(VLOOKUP(CONCATENATE(INDIRECT(ADDRESS(2,COLUMN())),"P1",A56),DATA!D2:L872,6,FALSE)),0,VLOOKUP(CONCATENATE(INDIRECT(ADDRESS(2,COLUMN())),"P1",A56),DATA!D2:L872,6,FALSE))</f>
        <v>2</v>
      </c>
      <c r="C56" s="11">
        <f>IF(ISERROR(VLOOKUP(CONCATENATE(INDIRECT(ADDRESS(2,COLUMN()-1)),"P1",A56),DATA!D2:L872,7,FALSE)),0,VLOOKUP(CONCATENATE(INDIRECT(ADDRESS(2,COLUMN()-1)),"P1",A56),DATA!D2:L872,7,FALSE))</f>
        <v>0</v>
      </c>
      <c r="D56" s="11">
        <f>IF(ISERROR(VLOOKUP(CONCATENATE(INDIRECT(ADDRESS(2,COLUMN()-2)),"P1",A56),DATA!D2:L872,8,FALSE)),0,VLOOKUP(CONCATENATE(INDIRECT(ADDRESS(2,COLUMN()-2)),"P1",A56),DATA!D2:L872,8,FALSE))</f>
        <v>0</v>
      </c>
      <c r="E56" s="11">
        <f>IF(ISERROR(VLOOKUP(CONCATENATE(INDIRECT(ADDRESS(2,COLUMN())),"P1",A56),DATA!D2:L872,6,FALSE)),0,VLOOKUP(CONCATENATE(INDIRECT(ADDRESS(2,COLUMN())),"P1",A56),DATA!D2:L872,6,FALSE))</f>
        <v>0</v>
      </c>
      <c r="F56" s="11">
        <f>IF(ISERROR(VLOOKUP(CONCATENATE(INDIRECT(ADDRESS(2,COLUMN()-1)),"P1",A56),DATA!D2:L872,7,FALSE)),0,VLOOKUP(CONCATENATE(INDIRECT(ADDRESS(2,COLUMN()-1)),"P1",A56),DATA!D2:L872,7,FALSE))</f>
        <v>0</v>
      </c>
      <c r="G56" s="11">
        <f>IF(ISERROR(VLOOKUP(CONCATENATE(INDIRECT(ADDRESS(2,COLUMN()-2)),"P1",A56),DATA!D2:L872,8,FALSE)),0,VLOOKUP(CONCATENATE(INDIRECT(ADDRESS(2,COLUMN()-2)),"P1",A56),DATA!D2:L872,8,FALSE))</f>
        <v>0</v>
      </c>
      <c r="H56" s="11">
        <f>IF(ISERROR(VLOOKUP(CONCATENATE(INDIRECT(ADDRESS(2,COLUMN())),"P1",A56),DATA!D2:L872,6,FALSE)),0,VLOOKUP(CONCATENATE(INDIRECT(ADDRESS(2,COLUMN())),"P1",A56),DATA!D2:L872,6,FALSE))</f>
        <v>2</v>
      </c>
      <c r="I56" s="11">
        <f>IF(ISERROR(VLOOKUP(CONCATENATE(INDIRECT(ADDRESS(2,COLUMN()-1)),"P1",A56),DATA!D2:L872,7,FALSE)),0,VLOOKUP(CONCATENATE(INDIRECT(ADDRESS(2,COLUMN()-1)),"P1",A56),DATA!D2:L872,7,FALSE))</f>
        <v>0</v>
      </c>
      <c r="J56" s="11">
        <f>IF(ISERROR(VLOOKUP(CONCATENATE(INDIRECT(ADDRESS(2,COLUMN()-2)),"P1",A56),DATA!D2:L872,8,FALSE)),0,VLOOKUP(CONCATENATE(INDIRECT(ADDRESS(2,COLUMN()-2)),"P1",A56),DATA!D2:L872,8,FALSE))</f>
        <v>0</v>
      </c>
      <c r="K56" s="11">
        <f>IF(ISERROR(VLOOKUP(CONCATENATE(INDIRECT(ADDRESS(2,COLUMN())),"P1",A56),DATA!D2:L872,6,FALSE)),0,VLOOKUP(CONCATENATE(INDIRECT(ADDRESS(2,COLUMN())),"P1",A56),DATA!D2:L872,6,FALSE))</f>
        <v>1</v>
      </c>
      <c r="L56" s="11">
        <f>IF(ISERROR(VLOOKUP(CONCATENATE(INDIRECT(ADDRESS(2,COLUMN()-1)),"P1",A56),DATA!D2:L872,7,FALSE)),0,VLOOKUP(CONCATENATE(INDIRECT(ADDRESS(2,COLUMN()-1)),"P1",A56),DATA!D2:L872,7,FALSE))</f>
        <v>0</v>
      </c>
      <c r="M56" s="11">
        <f>IF(ISERROR(VLOOKUP(CONCATENATE(INDIRECT(ADDRESS(2,COLUMN()-2)),"P1",A56),DATA!D2:L872,8,FALSE)),0,VLOOKUP(CONCATENATE(INDIRECT(ADDRESS(2,COLUMN()-2)),"P1",A56),DATA!D2:L872,8,FALSE))</f>
        <v>0</v>
      </c>
      <c r="N56" s="11">
        <f>IF(ISERROR(VLOOKUP(CONCATENATE(INDIRECT(ADDRESS(2,COLUMN())),"P1",A56),DATA!D2:L872,6,FALSE)),0,VLOOKUP(CONCATENATE(INDIRECT(ADDRESS(2,COLUMN())),"P1",A56),DATA!D2:L872,6,FALSE))</f>
        <v>0</v>
      </c>
      <c r="O56" s="11">
        <f>IF(ISERROR(VLOOKUP(CONCATENATE(INDIRECT(ADDRESS(2,COLUMN()-1)),"P1",A56),DATA!D2:L872,7,FALSE)),0,VLOOKUP(CONCATENATE(INDIRECT(ADDRESS(2,COLUMN()-1)),"P1",A56),DATA!D2:L872,7,FALSE))</f>
        <v>0</v>
      </c>
      <c r="P56" s="11">
        <f>IF(ISERROR(VLOOKUP(CONCATENATE(INDIRECT(ADDRESS(2,COLUMN()-2)),"P1",A56),DATA!D2:L872,8,FALSE)),0,VLOOKUP(CONCATENATE(INDIRECT(ADDRESS(2,COLUMN()-2)),"P1",A56),DATA!D2:L872,8,FALSE))</f>
        <v>0</v>
      </c>
      <c r="Q56" s="11">
        <f>IF(ISERROR(VLOOKUP(CONCATENATE(INDIRECT(ADDRESS(2,COLUMN())),"P1",A56),DATA!D2:L872,6,FALSE)),0,VLOOKUP(CONCATENATE(INDIRECT(ADDRESS(2,COLUMN())),"P1",A56),DATA!D2:L872,6,FALSE))</f>
        <v>3</v>
      </c>
      <c r="R56" s="11">
        <f>IF(ISERROR(VLOOKUP(CONCATENATE(INDIRECT(ADDRESS(2,COLUMN()-1)),"P1",A56),DATA!D2:L872,7,FALSE)),0,VLOOKUP(CONCATENATE(INDIRECT(ADDRESS(2,COLUMN()-1)),"P1",A56),DATA!D2:L872,7,FALSE))</f>
        <v>0</v>
      </c>
      <c r="S56" s="11">
        <f>IF(ISERROR(VLOOKUP(CONCATENATE(INDIRECT(ADDRESS(2,COLUMN()-2)),"P1",A56),DATA!D2:L872,8,FALSE)),0,VLOOKUP(CONCATENATE(INDIRECT(ADDRESS(2,COLUMN()-2)),"P1",A56),DATA!D2:L872,8,FALSE))</f>
        <v>0</v>
      </c>
      <c r="T56" s="11">
        <f>IF(ISERROR(VLOOKUP(CONCATENATE(INDIRECT(ADDRESS(2,COLUMN())),"P1",A56),DATA!D2:L872,6,FALSE)),0,VLOOKUP(CONCATENATE(INDIRECT(ADDRESS(2,COLUMN())),"P1",A56),DATA!D2:L872,6,FALSE))</f>
        <v>2</v>
      </c>
      <c r="U56" s="11">
        <f>IF(ISERROR(VLOOKUP(CONCATENATE(INDIRECT(ADDRESS(2,COLUMN()-1)),"P1",A56),DATA!D2:L872,7,FALSE)),0,VLOOKUP(CONCATENATE(INDIRECT(ADDRESS(2,COLUMN()-1)),"P1",A56),DATA!D2:L872,7,FALSE))</f>
        <v>0</v>
      </c>
      <c r="V56" s="11">
        <f>IF(ISERROR(VLOOKUP(CONCATENATE(INDIRECT(ADDRESS(2,COLUMN()-2)),"P1",A56),DATA!D2:L872,8,FALSE)),0,VLOOKUP(CONCATENATE(INDIRECT(ADDRESS(2,COLUMN()-2)),"P1",A56),DATA!D2:L872,8,FALSE))</f>
        <v>0</v>
      </c>
      <c r="W56" s="11">
        <f>IF(ISERROR(VLOOKUP(CONCATENATE(INDIRECT(ADDRESS(2,COLUMN())),"P1",A56),DATA!D2:L872,6,FALSE)),0,VLOOKUP(CONCATENATE(INDIRECT(ADDRESS(2,COLUMN())),"P1",A56),DATA!D2:L872,6,FALSE))</f>
        <v>0</v>
      </c>
      <c r="X56" s="11">
        <f>IF(ISERROR(VLOOKUP(CONCATENATE(INDIRECT(ADDRESS(2,COLUMN()-1)),"P1",A56),DATA!D2:L872,7,FALSE)),0,VLOOKUP(CONCATENATE(INDIRECT(ADDRESS(2,COLUMN()-1)),"P1",A56),DATA!D2:L872,7,FALSE))</f>
        <v>0</v>
      </c>
      <c r="Y56" s="11">
        <f>IF(ISERROR(VLOOKUP(CONCATENATE(INDIRECT(ADDRESS(2,COLUMN()-2)),"P1",A56),DATA!D2:L872,8,FALSE)),0,VLOOKUP(CONCATENATE(INDIRECT(ADDRESS(2,COLUMN()-2)),"P1",A56),DATA!D2:L872,8,FALSE))</f>
        <v>0</v>
      </c>
      <c r="Z56" s="11">
        <f>IF(ISERROR(VLOOKUP(CONCATENATE(INDIRECT(ADDRESS(2,COLUMN())),"P1",A56),DATA!D2:L872,6,FALSE)),0,VLOOKUP(CONCATENATE(INDIRECT(ADDRESS(2,COLUMN())),"P1",A56),DATA!D2:L872,6,FALSE))</f>
        <v>1</v>
      </c>
      <c r="AA56" s="11">
        <f>IF(ISERROR(VLOOKUP(CONCATENATE(INDIRECT(ADDRESS(2,COLUMN()-1)),"P1",A56),DATA!D2:L872,7,FALSE)),0,VLOOKUP(CONCATENATE(INDIRECT(ADDRESS(2,COLUMN()-1)),"P1",A56),DATA!D2:L872,7,FALSE))</f>
        <v>0</v>
      </c>
      <c r="AB56" s="11">
        <f>IF(ISERROR(VLOOKUP(CONCATENATE(INDIRECT(ADDRESS(2,COLUMN()-2)),"P1",A56),DATA!D2:L872,8,FALSE)),0,VLOOKUP(CONCATENATE(INDIRECT(ADDRESS(2,COLUMN()-2)),"P1",A56),DATA!D2:L872,8,FALSE))</f>
        <v>0</v>
      </c>
      <c r="AC56" s="11">
        <f>IF(ISERROR(VLOOKUP(CONCATENATE(INDIRECT(ADDRESS(2,COLUMN())),"P1",A56),DATA!D2:L872,6,FALSE)),0,VLOOKUP(CONCATENATE(INDIRECT(ADDRESS(2,COLUMN())),"P1",A56),DATA!D2:L872,6,FALSE))</f>
        <v>1</v>
      </c>
      <c r="AD56" s="11">
        <f>IF(ISERROR(VLOOKUP(CONCATENATE(INDIRECT(ADDRESS(2,COLUMN()-1)),"P1",A56),DATA!D2:L872,7,FALSE)),0,VLOOKUP(CONCATENATE(INDIRECT(ADDRESS(2,COLUMN()-1)),"P1",A56),DATA!D2:L872,7,FALSE))</f>
        <v>0</v>
      </c>
      <c r="AE56" s="11">
        <f>IF(ISERROR(VLOOKUP(CONCATENATE(INDIRECT(ADDRESS(2,COLUMN()-2)),"P1",A56),DATA!D2:L872,8,FALSE)),0,VLOOKUP(CONCATENATE(INDIRECT(ADDRESS(2,COLUMN()-2)),"P1",A56),DATA!D2:L872,8,FALSE))</f>
        <v>0</v>
      </c>
      <c r="AF56" s="11">
        <f>IF(ISERROR(VLOOKUP(CONCATENATE(INDIRECT(ADDRESS(2,COLUMN())),"P1",A56),DATA!D2:L872,6,FALSE)),0,VLOOKUP(CONCATENATE(INDIRECT(ADDRESS(2,COLUMN())),"P1",A56),DATA!D2:L872,6,FALSE))</f>
        <v>0</v>
      </c>
      <c r="AG56" s="11">
        <f>IF(ISERROR(VLOOKUP(CONCATENATE(INDIRECT(ADDRESS(2,COLUMN()-1)),"P1",A56),DATA!D2:L872,7,FALSE)),0,VLOOKUP(CONCATENATE(INDIRECT(ADDRESS(2,COLUMN()-1)),"P1",A56),DATA!D2:L872,7,FALSE))</f>
        <v>0</v>
      </c>
      <c r="AH56" s="11">
        <f>IF(ISERROR(VLOOKUP(CONCATENATE(INDIRECT(ADDRESS(2,COLUMN()-2)),"P1",A56),DATA!D2:L872,8,FALSE)),0,VLOOKUP(CONCATENATE(INDIRECT(ADDRESS(2,COLUMN()-2)),"P1",A56),DATA!D2:L872,8,FALSE))</f>
        <v>0</v>
      </c>
      <c r="AI56" s="11">
        <f>IF(ISERROR(VLOOKUP(CONCATENATE(INDIRECT(ADDRESS(2,COLUMN())),"P1",A56),DATA!D2:L872,6,FALSE)),0,VLOOKUP(CONCATENATE(INDIRECT(ADDRESS(2,COLUMN())),"P1",A56),DATA!D2:L872,6,FALSE))</f>
        <v>0</v>
      </c>
      <c r="AJ56" s="11">
        <f>IF(ISERROR(VLOOKUP(CONCATENATE(INDIRECT(ADDRESS(2,COLUMN()-1)),"P1",A56),DATA!D2:L872,7,FALSE)),0,VLOOKUP(CONCATENATE(INDIRECT(ADDRESS(2,COLUMN()-1)),"P1",A56),DATA!D2:L872,7,FALSE))</f>
        <v>0</v>
      </c>
      <c r="AK56" s="11">
        <f>IF(ISERROR(VLOOKUP(CONCATENATE(INDIRECT(ADDRESS(2,COLUMN()-2)),"P1",A56),DATA!D2:L872,8,FALSE)),0,VLOOKUP(CONCATENATE(INDIRECT(ADDRESS(2,COLUMN()-2)),"P1",A56),DATA!D2:L872,8,FALSE))</f>
        <v>0</v>
      </c>
      <c r="AL56" s="11">
        <f>IF(ISERROR(VLOOKUP(CONCATENATE(INDIRECT(ADDRESS(2,COLUMN())),"P1",A56),DATA!D2:L872,6,FALSE)),0,VLOOKUP(CONCATENATE(INDIRECT(ADDRESS(2,COLUMN())),"P1",A56),DATA!D2:L872,6,FALSE))</f>
        <v>1</v>
      </c>
      <c r="AM56" s="11">
        <f>IF(ISERROR(VLOOKUP(CONCATENATE(INDIRECT(ADDRESS(2,COLUMN()-1)),"P1",A56),DATA!D2:L872,7,FALSE)),0,VLOOKUP(CONCATENATE(INDIRECT(ADDRESS(2,COLUMN()-1)),"P1",A56),DATA!D2:L872,7,FALSE))</f>
        <v>0</v>
      </c>
      <c r="AN56" s="11">
        <f>IF(ISERROR(VLOOKUP(CONCATENATE(INDIRECT(ADDRESS(2,COLUMN()-2)),"P1",A56),DATA!D2:L872,8,FALSE)),0,VLOOKUP(CONCATENATE(INDIRECT(ADDRESS(2,COLUMN()-2)),"P1",A56),DATA!D2:L872,8,FALSE))</f>
        <v>0</v>
      </c>
      <c r="AO56" s="11">
        <f>IF(ISERROR(VLOOKUP(CONCATENATE(INDIRECT(ADDRESS(2,COLUMN())),"P1",A56),DATA!D2:L872,6,FALSE)),0,VLOOKUP(CONCATENATE(INDIRECT(ADDRESS(2,COLUMN())),"P1",A56),DATA!D2:L872,6,FALSE))</f>
        <v>0</v>
      </c>
      <c r="AP56" s="11">
        <f>IF(ISERROR(VLOOKUP(CONCATENATE(INDIRECT(ADDRESS(2,COLUMN()-1)),"P1",A56),DATA!D2:L872,7,FALSE)),0,VLOOKUP(CONCATENATE(INDIRECT(ADDRESS(2,COLUMN()-1)),"P1",A56),DATA!D2:L872,7,FALSE))</f>
        <v>0</v>
      </c>
      <c r="AQ56" s="11">
        <f>IF(ISERROR(VLOOKUP(CONCATENATE(INDIRECT(ADDRESS(2,COLUMN()-2)),"P1",A56),DATA!D2:L872,8,FALSE)),0,VLOOKUP(CONCATENATE(INDIRECT(ADDRESS(2,COLUMN()-2)),"P1",A56),DATA!D2:L872,8,FALSE))</f>
        <v>0</v>
      </c>
      <c r="AR56" s="11">
        <f>IF(ISERROR(VLOOKUP(CONCATENATE(INDIRECT(ADDRESS(2,COLUMN())),"P1",A56),DATA!D2:L872,6,FALSE)),0,VLOOKUP(CONCATENATE(INDIRECT(ADDRESS(2,COLUMN())),"P1",A56),DATA!D2:L872,6,FALSE))</f>
        <v>0</v>
      </c>
      <c r="AS56" s="11">
        <f>IF(ISERROR(VLOOKUP(CONCATENATE(INDIRECT(ADDRESS(2,COLUMN()-1)),"P1",A56),DATA!D2:L872,7,FALSE)),0,VLOOKUP(CONCATENATE(INDIRECT(ADDRESS(2,COLUMN()-1)),"P1",A56),DATA!D2:L872,7,FALSE))</f>
        <v>0</v>
      </c>
      <c r="AT56" s="11">
        <f>IF(ISERROR(VLOOKUP(CONCATENATE(INDIRECT(ADDRESS(2,COLUMN()-2)),"P1",A56),DATA!D2:L872,8,FALSE)),0,VLOOKUP(CONCATENATE(INDIRECT(ADDRESS(2,COLUMN()-2)),"P1",A56),DATA!D2:L872,8,FALSE))</f>
        <v>0</v>
      </c>
      <c r="AU56" s="11">
        <f>IF(ISERROR(VLOOKUP(CONCATENATE(INDIRECT(ADDRESS(2,COLUMN())),"P1",A56),DATA!D2:L872,6,FALSE)),0,VLOOKUP(CONCATENATE(INDIRECT(ADDRESS(2,COLUMN())),"P1",A56),DATA!D2:L872,6,FALSE))</f>
        <v>0</v>
      </c>
      <c r="AV56" s="11">
        <f>IF(ISERROR(VLOOKUP(CONCATENATE(INDIRECT(ADDRESS(2,COLUMN()-1)),"P1",A56),DATA!D2:L872,7,FALSE)),0,VLOOKUP(CONCATENATE(INDIRECT(ADDRESS(2,COLUMN()-1)),"P1",A56),DATA!D2:L872,7,FALSE))</f>
        <v>0</v>
      </c>
      <c r="AW56" s="11">
        <f>IF(ISERROR(VLOOKUP(CONCATENATE(INDIRECT(ADDRESS(2,COLUMN()-2)),"P1",A56),DATA!D2:L872,8,FALSE)),0,VLOOKUP(CONCATENATE(INDIRECT(ADDRESS(2,COLUMN()-2)),"P1",A56),DATA!D2:L872,8,FALSE))</f>
        <v>0</v>
      </c>
      <c r="AX56" s="11">
        <f>IF(ISERROR(VLOOKUP(CONCATENATE(INDIRECT(ADDRESS(2,COLUMN())),"P1",A56),DATA!D2:L872,6,FALSE)),0,VLOOKUP(CONCATENATE(INDIRECT(ADDRESS(2,COLUMN())),"P1",A56),DATA!D2:L872,6,FALSE))</f>
        <v>0</v>
      </c>
      <c r="AY56" s="11">
        <f>IF(ISERROR(VLOOKUP(CONCATENATE(INDIRECT(ADDRESS(2,COLUMN()-1)),"P1",A56),DATA!D2:L872,7,FALSE)),0,VLOOKUP(CONCATENATE(INDIRECT(ADDRESS(2,COLUMN()-1)),"P1",A56),DATA!D2:L872,7,FALSE))</f>
        <v>0</v>
      </c>
      <c r="AZ56" s="11">
        <f>IF(ISERROR(VLOOKUP(CONCATENATE(INDIRECT(ADDRESS(2,COLUMN()-2)),"P1",A56),DATA!D2:L872,8,FALSE)),0,VLOOKUP(CONCATENATE(INDIRECT(ADDRESS(2,COLUMN()-2)),"P1",A56),DATA!D2:L872,8,FALSE))</f>
        <v>0</v>
      </c>
      <c r="BA56" s="11">
        <f>IF(ISERROR(VLOOKUP(CONCATENATE(INDIRECT(ADDRESS(2,COLUMN())),"P1",A56),DATA!D2:L872,6,FALSE)),0,VLOOKUP(CONCATENATE(INDIRECT(ADDRESS(2,COLUMN())),"P1",A56),DATA!D2:L872,6,FALSE))</f>
        <v>3</v>
      </c>
      <c r="BB56" s="11">
        <f>IF(ISERROR(VLOOKUP(CONCATENATE(INDIRECT(ADDRESS(2,COLUMN()-1)),"P1",A56),DATA!D2:L872,7,FALSE)),0,VLOOKUP(CONCATENATE(INDIRECT(ADDRESS(2,COLUMN()-1)),"P1",A56),DATA!D2:L872,7,FALSE))</f>
        <v>0</v>
      </c>
      <c r="BC56" s="11">
        <f>IF(ISERROR(VLOOKUP(CONCATENATE(INDIRECT(ADDRESS(2,COLUMN()-2)),"P1",A56),DATA!D2:L872,8,FALSE)),0,VLOOKUP(CONCATENATE(INDIRECT(ADDRESS(2,COLUMN()-2)),"P1",A56),DATA!D2:L872,8,FALSE))</f>
        <v>0</v>
      </c>
      <c r="BD56" s="11">
        <f>IF(ISERROR(VLOOKUP(CONCATENATE(INDIRECT(ADDRESS(2,COLUMN())),"P1",A56),DATA!D2:L872,6,FALSE)),0,VLOOKUP(CONCATENATE(INDIRECT(ADDRESS(2,COLUMN())),"P1",A56),DATA!D2:L872,6,FALSE))</f>
        <v>0</v>
      </c>
      <c r="BE56" s="11">
        <f>IF(ISERROR(VLOOKUP(CONCATENATE(INDIRECT(ADDRESS(2,COLUMN()-1)),"P1",A56),DATA!D2:L872,7,FALSE)),0,VLOOKUP(CONCATENATE(INDIRECT(ADDRESS(2,COLUMN()-1)),"P1",A56),DATA!D2:L872,7,FALSE))</f>
        <v>0</v>
      </c>
      <c r="BF56" s="11">
        <f>IF(ISERROR(VLOOKUP(CONCATENATE(INDIRECT(ADDRESS(2,COLUMN()-2)),"P1",A56),DATA!D2:L872,8,FALSE)),0,VLOOKUP(CONCATENATE(INDIRECT(ADDRESS(2,COLUMN()-2)),"P1",A56),DATA!D2:L872,8,FALSE))</f>
        <v>0</v>
      </c>
      <c r="BG56" s="11">
        <f>IF(ISERROR(VLOOKUP(CONCATENATE(INDIRECT(ADDRESS(2,COLUMN())),"P1",A56),DATA!D2:L872,6,FALSE)),0,VLOOKUP(CONCATENATE(INDIRECT(ADDRESS(2,COLUMN())),"P1",A56),DATA!D2:L872,6,FALSE))</f>
        <v>4</v>
      </c>
      <c r="BH56" s="11">
        <f>IF(ISERROR(VLOOKUP(CONCATENATE(INDIRECT(ADDRESS(2,COLUMN()-1)),"P1",A56),DATA!D2:L872,7,FALSE)),0,VLOOKUP(CONCATENATE(INDIRECT(ADDRESS(2,COLUMN()-1)),"P1",A56),DATA!D2:L872,7,FALSE))</f>
        <v>0</v>
      </c>
      <c r="BI56" s="11">
        <f>IF(ISERROR(VLOOKUP(CONCATENATE(INDIRECT(ADDRESS(2,COLUMN()-2)),"P1",A56),DATA!D2:L872,8,FALSE)),0,VLOOKUP(CONCATENATE(INDIRECT(ADDRESS(2,COLUMN()-2)),"P1",A56),DATA!D2:L872,8,FALSE))</f>
        <v>0</v>
      </c>
      <c r="BJ56" s="11">
        <f>IF(ISERROR(VLOOKUP(CONCATENATE(INDIRECT(ADDRESS(2,COLUMN())),"P1",A56),DATA!D2:L872,6,FALSE)),0,VLOOKUP(CONCATENATE(INDIRECT(ADDRESS(2,COLUMN())),"P1",A56),DATA!D2:L872,6,FALSE))</f>
        <v>0</v>
      </c>
      <c r="BK56" s="11">
        <f>IF(ISERROR(VLOOKUP(CONCATENATE(INDIRECT(ADDRESS(2,COLUMN()-1)),"P1",A56),DATA!D2:L872,7,FALSE)),0,VLOOKUP(CONCATENATE(INDIRECT(ADDRESS(2,COLUMN()-1)),"P1",A56),DATA!D2:L872,7,FALSE))</f>
        <v>0</v>
      </c>
      <c r="BL56" s="11">
        <f>IF(ISERROR(VLOOKUP(CONCATENATE(INDIRECT(ADDRESS(2,COLUMN()-2)),"P1",A56),DATA!D2:L872,8,FALSE)),0,VLOOKUP(CONCATENATE(INDIRECT(ADDRESS(2,COLUMN()-2)),"P1",A56),DATA!D2:L872,8,FALSE))</f>
        <v>0</v>
      </c>
      <c r="BM56" s="11">
        <f>IF(ISERROR(VLOOKUP(CONCATENATE(INDIRECT(ADDRESS(2,COLUMN())),"P1",A56),DATA!D2:L872,6,FALSE)),0,VLOOKUP(CONCATENATE(INDIRECT(ADDRESS(2,COLUMN())),"P1",A56),DATA!D2:L872,6,FALSE))</f>
        <v>0</v>
      </c>
      <c r="BN56" s="11">
        <f>IF(ISERROR(VLOOKUP(CONCATENATE(INDIRECT(ADDRESS(2,COLUMN()-1)),"P1",A56),DATA!D2:L872,7,FALSE)),0,VLOOKUP(CONCATENATE(INDIRECT(ADDRESS(2,COLUMN()-1)),"P1",A56),DATA!D2:L872,7,FALSE))</f>
        <v>0</v>
      </c>
      <c r="BO56" s="11">
        <f>IF(ISERROR(VLOOKUP(CONCATENATE(INDIRECT(ADDRESS(2,COLUMN()-2)),"P1",A56),DATA!D2:L872,8,FALSE)),0,VLOOKUP(CONCATENATE(INDIRECT(ADDRESS(2,COLUMN()-2)),"P1",A56),DATA!D2:L872,8,FALSE))</f>
        <v>0</v>
      </c>
      <c r="BP56" s="11">
        <f>IF(ISERROR(VLOOKUP(CONCATENATE(INDIRECT(ADDRESS(2,COLUMN())),"P1",A56),DATA!D2:L872,6,FALSE)),0,VLOOKUP(CONCATENATE(INDIRECT(ADDRESS(2,COLUMN())),"P1",A56),DATA!D2:L872,6,FALSE))</f>
        <v>0</v>
      </c>
      <c r="BQ56" s="11">
        <f>IF(ISERROR(VLOOKUP(CONCATENATE(INDIRECT(ADDRESS(2,COLUMN()-1)),"P1",A56),DATA!D2:L872,7,FALSE)),0,VLOOKUP(CONCATENATE(INDIRECT(ADDRESS(2,COLUMN()-1)),"P1",A56),DATA!D2:L872,7,FALSE))</f>
        <v>0</v>
      </c>
      <c r="BR56" s="11">
        <f>IF(ISERROR(VLOOKUP(CONCATENATE(INDIRECT(ADDRESS(2,COLUMN()-2)),"P1",A56),DATA!D2:L872,8,FALSE)),0,VLOOKUP(CONCATENATE(INDIRECT(ADDRESS(2,COLUMN()-2)),"P1",A56),DATA!D2:L872,8,FALSE))</f>
        <v>0</v>
      </c>
      <c r="BS56" s="11">
        <f>IF(ISERROR(VLOOKUP(CONCATENATE(INDIRECT(ADDRESS(2,COLUMN())),"P1",A56),DATA!D2:L872,6,FALSE)),0,VLOOKUP(CONCATENATE(INDIRECT(ADDRESS(2,COLUMN())),"P1",A56),DATA!D2:L872,6,FALSE))</f>
        <v>0</v>
      </c>
      <c r="BT56" s="11">
        <f>IF(ISERROR(VLOOKUP(CONCATENATE(INDIRECT(ADDRESS(2,COLUMN()-1)),"P1",A56),DATA!D2:L872,7,FALSE)),0,VLOOKUP(CONCATENATE(INDIRECT(ADDRESS(2,COLUMN()-1)),"P1",A56),DATA!D2:L872,7,FALSE))</f>
        <v>0</v>
      </c>
      <c r="BU56" s="11">
        <f>IF(ISERROR(VLOOKUP(CONCATENATE(INDIRECT(ADDRESS(2,COLUMN()-2)),"P1",A56),DATA!D2:L872,8,FALSE)),0,VLOOKUP(CONCATENATE(INDIRECT(ADDRESS(2,COLUMN()-2)),"P1",A56),DATA!D2:L872,8,FALSE))</f>
        <v>0</v>
      </c>
      <c r="BV56" s="11">
        <f>IF(ISERROR(VLOOKUP(CONCATENATE(INDIRECT(ADDRESS(2,COLUMN())),"P1",A56),DATA!D2:L872,6,FALSE)),0,VLOOKUP(CONCATENATE(INDIRECT(ADDRESS(2,COLUMN())),"P1",A56),DATA!D2:L872,6,FALSE))</f>
        <v>0</v>
      </c>
      <c r="BW56" s="11">
        <f>IF(ISERROR(VLOOKUP(CONCATENATE(INDIRECT(ADDRESS(2,COLUMN()-1)),"P1",A56),DATA!D2:L872,7,FALSE)),0,VLOOKUP(CONCATENATE(INDIRECT(ADDRESS(2,COLUMN()-1)),"P1",A56),DATA!D2:L872,7,FALSE))</f>
        <v>0</v>
      </c>
      <c r="BX56" s="11">
        <f>IF(ISERROR(VLOOKUP(CONCATENATE(INDIRECT(ADDRESS(2,COLUMN()-2)),"P1",A56),DATA!D2:L872,8,FALSE)),0,VLOOKUP(CONCATENATE(INDIRECT(ADDRESS(2,COLUMN()-2)),"P1",A56),DATA!D2:L872,8,FALSE))</f>
        <v>0</v>
      </c>
      <c r="BY56" s="11">
        <f>IF(ISERROR(VLOOKUP(CONCATENATE(INDIRECT(ADDRESS(2,COLUMN())),"P1",A56),DATA!D2:L872,6,FALSE)),0,VLOOKUP(CONCATENATE(INDIRECT(ADDRESS(2,COLUMN())),"P1",A56),DATA!D2:L872,6,FALSE))</f>
        <v>0</v>
      </c>
      <c r="BZ56" s="11">
        <f>IF(ISERROR(VLOOKUP(CONCATENATE(INDIRECT(ADDRESS(2,COLUMN()-1)),"P1",A56),DATA!D2:L872,7,FALSE)),0,VLOOKUP(CONCATENATE(INDIRECT(ADDRESS(2,COLUMN()-1)),"P1",A56),DATA!D2:L872,7,FALSE))</f>
        <v>0</v>
      </c>
      <c r="CA56" s="11">
        <f>IF(ISERROR(VLOOKUP(CONCATENATE(INDIRECT(ADDRESS(2,COLUMN()-2)),"P1",A56),DATA!D2:L872,8,FALSE)),0,VLOOKUP(CONCATENATE(INDIRECT(ADDRESS(2,COLUMN()-2)),"P1",A56),DATA!D2:L872,8,FALSE))</f>
        <v>0</v>
      </c>
      <c r="CB56" s="11">
        <f>IF(ISERROR(VLOOKUP(CONCATENATE(INDIRECT(ADDRESS(2,COLUMN())),"P1",A56),DATA!D2:L872,6,FALSE)),0,VLOOKUP(CONCATENATE(INDIRECT(ADDRESS(2,COLUMN())),"P1",A56),DATA!D2:L872,6,FALSE))</f>
        <v>0</v>
      </c>
      <c r="CC56" s="11">
        <f>IF(ISERROR(VLOOKUP(CONCATENATE(INDIRECT(ADDRESS(2,COLUMN()-1)),"P1",A56),DATA!D2:L872,7,FALSE)),0,VLOOKUP(CONCATENATE(INDIRECT(ADDRESS(2,COLUMN()-1)),"P1",A56),DATA!D2:L872,7,FALSE))</f>
        <v>0</v>
      </c>
      <c r="CD56" s="11">
        <f>IF(ISERROR(VLOOKUP(CONCATENATE(INDIRECT(ADDRESS(2,COLUMN()-2)),"P1",A56),DATA!D2:L872,8,FALSE)),0,VLOOKUP(CONCATENATE(INDIRECT(ADDRESS(2,COLUMN()-2)),"P1",A56),DATA!D2:L872,8,FALSE))</f>
        <v>0</v>
      </c>
      <c r="CE56" s="11">
        <f>IF(ISERROR(VLOOKUP(CONCATENATE(INDIRECT(ADDRESS(2,COLUMN())),"P1",A56),DATA!D2:L872,6,FALSE)),0,VLOOKUP(CONCATENATE(INDIRECT(ADDRESS(2,COLUMN())),"P1",A56),DATA!D2:L872,6,FALSE))</f>
        <v>0</v>
      </c>
      <c r="CF56" s="11">
        <f>IF(ISERROR(VLOOKUP(CONCATENATE(INDIRECT(ADDRESS(2,COLUMN()-1)),"P1",A56),DATA!D2:L872,7,FALSE)),0,VLOOKUP(CONCATENATE(INDIRECT(ADDRESS(2,COLUMN()-1)),"P1",A56),DATA!D2:L872,7,FALSE))</f>
        <v>0</v>
      </c>
      <c r="CG56" s="11">
        <f>IF(ISERROR(VLOOKUP(CONCATENATE(INDIRECT(ADDRESS(2,COLUMN()-2)),"P1",A56),DATA!D2:L872,8,FALSE)),0,VLOOKUP(CONCATENATE(INDIRECT(ADDRESS(2,COLUMN()-2)),"P1",A56),DATA!D2:L872,8,FALSE))</f>
        <v>0</v>
      </c>
      <c r="CH56" s="11">
        <f>IF(ISERROR(VLOOKUP(CONCATENATE(INDIRECT(ADDRESS(2,COLUMN())),"P1",A56),DATA!D2:L872,6,FALSE)),0,VLOOKUP(CONCATENATE(INDIRECT(ADDRESS(2,COLUMN())),"P1",A56),DATA!D2:L872,6,FALSE))</f>
        <v>0</v>
      </c>
      <c r="CI56" s="11">
        <f>IF(ISERROR(VLOOKUP(CONCATENATE(INDIRECT(ADDRESS(2,COLUMN()-1)),"P1",A56),DATA!D2:L872,7,FALSE)),0,VLOOKUP(CONCATENATE(INDIRECT(ADDRESS(2,COLUMN()-1)),"P1",A56),DATA!D2:L872,7,FALSE))</f>
        <v>0</v>
      </c>
      <c r="CJ56" s="11">
        <f>IF(ISERROR(VLOOKUP(CONCATENATE(INDIRECT(ADDRESS(2,COLUMN()-2)),"P1",A56),DATA!D2:L872,8,FALSE)),0,VLOOKUP(CONCATENATE(INDIRECT(ADDRESS(2,COLUMN()-2)),"P1",A56),DATA!D2:L872,8,FALSE))</f>
        <v>0</v>
      </c>
      <c r="CK56" s="11">
        <f>IF(ISERROR(VLOOKUP(CONCATENATE(INDIRECT(ADDRESS(2,COLUMN())),"P1",A56),DATA!D2:L872,6,FALSE)),0,VLOOKUP(CONCATENATE(INDIRECT(ADDRESS(2,COLUMN())),"P1",A56),DATA!D2:L872,6,FALSE))</f>
        <v>0</v>
      </c>
      <c r="CL56" s="11">
        <f>IF(ISERROR(VLOOKUP(CONCATENATE(INDIRECT(ADDRESS(2,COLUMN()-1)),"P1",A56),DATA!D2:L872,7,FALSE)),0,VLOOKUP(CONCATENATE(INDIRECT(ADDRESS(2,COLUMN()-1)),"P1",A56),DATA!D2:L872,7,FALSE))</f>
        <v>0</v>
      </c>
      <c r="CM56" s="11">
        <f>IF(ISERROR(VLOOKUP(CONCATENATE(INDIRECT(ADDRESS(2,COLUMN()-2)),"P1",A56),DATA!D2:L872,8,FALSE)),0,VLOOKUP(CONCATENATE(INDIRECT(ADDRESS(2,COLUMN()-2)),"P1",A56),DATA!D2:L872,8,FALSE))</f>
        <v>0</v>
      </c>
      <c r="CN56" s="11">
        <f>IF(ISERROR(VLOOKUP(CONCATENATE(INDIRECT(ADDRESS(2,COLUMN())),"P1",A56),DATA!D2:L872,6,FALSE)),0,VLOOKUP(CONCATENATE(INDIRECT(ADDRESS(2,COLUMN())),"P1",A56),DATA!D2:L872,6,FALSE))</f>
        <v>0</v>
      </c>
      <c r="CO56" s="11">
        <f>IF(ISERROR(VLOOKUP(CONCATENATE(INDIRECT(ADDRESS(2,COLUMN()-1)),"P1",A56),DATA!D2:L872,7,FALSE)),0,VLOOKUP(CONCATENATE(INDIRECT(ADDRESS(2,COLUMN()-1)),"P1",A56),DATA!D2:L872,7,FALSE))</f>
        <v>0</v>
      </c>
      <c r="CP56" s="11">
        <f>IF(ISERROR(VLOOKUP(CONCATENATE(INDIRECT(ADDRESS(2,COLUMN()-2)),"P1",A56),DATA!D2:L872,8,FALSE)),0,VLOOKUP(CONCATENATE(INDIRECT(ADDRESS(2,COLUMN()-2)),"P1",A56),DATA!D2:L872,8,FALSE))</f>
        <v>0</v>
      </c>
      <c r="CQ56" s="11">
        <f>IF(ISERROR(VLOOKUP(CONCATENATE(INDIRECT(ADDRESS(2,COLUMN())),"P1",A56),DATA!D2:L872,6,FALSE)),0,VLOOKUP(CONCATENATE(INDIRECT(ADDRESS(2,COLUMN())),"P1",A56),DATA!D2:L872,6,FALSE))</f>
        <v>0</v>
      </c>
      <c r="CR56" s="11">
        <f>IF(ISERROR(VLOOKUP(CONCATENATE(INDIRECT(ADDRESS(2,COLUMN()-1)),"P1",A56),DATA!D2:L872,7,FALSE)),0,VLOOKUP(CONCATENATE(INDIRECT(ADDRESS(2,COLUMN()-1)),"P1",A56),DATA!D2:L872,7,FALSE))</f>
        <v>0</v>
      </c>
      <c r="CS56" s="11">
        <f>IF(ISERROR(VLOOKUP(CONCATENATE(INDIRECT(ADDRESS(2,COLUMN()-2)),"P1",A56),DATA!D2:L872,8,FALSE)),0,VLOOKUP(CONCATENATE(INDIRECT(ADDRESS(2,COLUMN()-2)),"P1",A56),DATA!D2:L872,8,FALSE))</f>
        <v>0</v>
      </c>
      <c r="CT56" s="11">
        <f>IF(ISERROR(VLOOKUP(CONCATENATE(INDIRECT(ADDRESS(2,COLUMN())),"P1",A56),DATA!D2:L872,6,FALSE)),0,VLOOKUP(CONCATENATE(INDIRECT(ADDRESS(2,COLUMN())),"P1",A56),DATA!D2:L872,6,FALSE))</f>
        <v>0</v>
      </c>
      <c r="CU56" s="11">
        <f>IF(ISERROR(VLOOKUP(CONCATENATE(INDIRECT(ADDRESS(2,COLUMN()-1)),"P1",A56),DATA!D2:L872,7,FALSE)),0,VLOOKUP(CONCATENATE(INDIRECT(ADDRESS(2,COLUMN()-1)),"P1",A56),DATA!D2:L872,7,FALSE))</f>
        <v>0</v>
      </c>
      <c r="CV56" s="11">
        <f>IF(ISERROR(VLOOKUP(CONCATENATE(INDIRECT(ADDRESS(2,COLUMN()-2)),"P1",A56),DATA!D2:L872,8,FALSE)),0,VLOOKUP(CONCATENATE(INDIRECT(ADDRESS(2,COLUMN()-2)),"P1",A56),DATA!D2:L872,8,FALSE))</f>
        <v>0</v>
      </c>
      <c r="CW56" s="11">
        <f>IF(ISERROR(VLOOKUP(CONCATENATE(INDIRECT(ADDRESS(2,COLUMN())),"P1",A56),DATA!D2:L872,6,FALSE)),0,VLOOKUP(CONCATENATE(INDIRECT(ADDRESS(2,COLUMN())),"P1",A56),DATA!D2:L872,6,FALSE))</f>
        <v>0</v>
      </c>
      <c r="CX56" s="11">
        <f>IF(ISERROR(VLOOKUP(CONCATENATE(INDIRECT(ADDRESS(2,COLUMN()-1)),"P1",A56),DATA!D2:L872,7,FALSE)),0,VLOOKUP(CONCATENATE(INDIRECT(ADDRESS(2,COLUMN()-1)),"P1",A56),DATA!D2:L872,7,FALSE))</f>
        <v>0</v>
      </c>
      <c r="CY56" s="11">
        <f>IF(ISERROR(VLOOKUP(CONCATENATE(INDIRECT(ADDRESS(2,COLUMN()-2)),"P1",A56),DATA!D2:L872,8,FALSE)),0,VLOOKUP(CONCATENATE(INDIRECT(ADDRESS(2,COLUMN()-2)),"P1",A56),DATA!D2:L872,8,FALSE))</f>
        <v>0</v>
      </c>
      <c r="CZ56" s="11">
        <f>IF(ISERROR(VLOOKUP(CONCATENATE(INDIRECT(ADDRESS(2,COLUMN())),"P1",A56),DATA!D2:L872,6,FALSE)),0,VLOOKUP(CONCATENATE(INDIRECT(ADDRESS(2,COLUMN())),"P1",A56),DATA!D2:L872,6,FALSE))</f>
        <v>0</v>
      </c>
      <c r="DA56" s="11">
        <f>IF(ISERROR(VLOOKUP(CONCATENATE(INDIRECT(ADDRESS(2,COLUMN()-1)),"P1",A56),DATA!D2:L872,7,FALSE)),0,VLOOKUP(CONCATENATE(INDIRECT(ADDRESS(2,COLUMN()-1)),"P1",A56),DATA!D2:L872,7,FALSE))</f>
        <v>0</v>
      </c>
      <c r="DB56" s="11">
        <f>IF(ISERROR(VLOOKUP(CONCATENATE(INDIRECT(ADDRESS(2,COLUMN()-2)),"P1",A56),DATA!D2:L872,8,FALSE)),0,VLOOKUP(CONCATENATE(INDIRECT(ADDRESS(2,COLUMN()-2)),"P1",A56),DATA!D2:L872,8,FALSE))</f>
        <v>0</v>
      </c>
      <c r="DC56" s="11">
        <f>IF(ISERROR(VLOOKUP(CONCATENATE(INDIRECT(ADDRESS(2,COLUMN())),"P1",A56),DATA!D2:L872,6,FALSE)),0,VLOOKUP(CONCATENATE(INDIRECT(ADDRESS(2,COLUMN())),"P1",A56),DATA!D2:L872,6,FALSE))</f>
        <v>0</v>
      </c>
      <c r="DD56" s="11">
        <f>IF(ISERROR(VLOOKUP(CONCATENATE(INDIRECT(ADDRESS(2,COLUMN()-1)),"P1",A56),DATA!D2:L872,7,FALSE)),0,VLOOKUP(CONCATENATE(INDIRECT(ADDRESS(2,COLUMN()-1)),"P1",A56),DATA!D2:L872,7,FALSE))</f>
        <v>0</v>
      </c>
      <c r="DE56" s="11">
        <f>IF(ISERROR(VLOOKUP(CONCATENATE(INDIRECT(ADDRESS(2,COLUMN()-2)),"P1",A56),DATA!D2:L872,8,FALSE)),0,VLOOKUP(CONCATENATE(INDIRECT(ADDRESS(2,COLUMN()-2)),"P1",A56),DATA!D2:L872,8,FALSE))</f>
        <v>0</v>
      </c>
      <c r="DF56" s="11">
        <f>IF(ISERROR(VLOOKUP(CONCATENATE(INDIRECT(ADDRESS(2,COLUMN())),"P1",A56),DATA!D2:L872,6,FALSE)),0,VLOOKUP(CONCATENATE(INDIRECT(ADDRESS(2,COLUMN())),"P1",A56),DATA!D2:L872,6,FALSE))</f>
        <v>0</v>
      </c>
      <c r="DG56" s="11">
        <f>IF(ISERROR(VLOOKUP(CONCATENATE(INDIRECT(ADDRESS(2,COLUMN()-1)),"P1",A56),DATA!D2:L872,7,FALSE)),0,VLOOKUP(CONCATENATE(INDIRECT(ADDRESS(2,COLUMN()-1)),"P1",A56),DATA!D2:L872,7,FALSE))</f>
        <v>0</v>
      </c>
      <c r="DH56" s="11">
        <f>IF(ISERROR(VLOOKUP(CONCATENATE(INDIRECT(ADDRESS(2,COLUMN()-2)),"P1",A56),DATA!D2:L872,8,FALSE)),0,VLOOKUP(CONCATENATE(INDIRECT(ADDRESS(2,COLUMN()-2)),"P1",A56),DATA!D2:L872,8,FALSE))</f>
        <v>0</v>
      </c>
      <c r="DI56" s="11">
        <f>IF(ISERROR(VLOOKUP(CONCATENATE(INDIRECT(ADDRESS(2,COLUMN())),"P1",A56),DATA!D2:L872,6,FALSE)),0,VLOOKUP(CONCATENATE(INDIRECT(ADDRESS(2,COLUMN())),"P1",A56),DATA!D2:L872,6,FALSE))</f>
        <v>0</v>
      </c>
      <c r="DJ56" s="11">
        <f>IF(ISERROR(VLOOKUP(CONCATENATE(INDIRECT(ADDRESS(2,COLUMN()-1)),"P1",A56),DATA!D2:L872,7,FALSE)),0,VLOOKUP(CONCATENATE(INDIRECT(ADDRESS(2,COLUMN()-1)),"P1",A56),DATA!D2:L872,7,FALSE))</f>
        <v>0</v>
      </c>
      <c r="DK56" s="11">
        <f>IF(ISERROR(VLOOKUP(CONCATENATE(INDIRECT(ADDRESS(2,COLUMN()-2)),"P1",A56),DATA!D2:L872,8,FALSE)),0,VLOOKUP(CONCATENATE(INDIRECT(ADDRESS(2,COLUMN()-2)),"P1",A56),DATA!D2:L872,8,FALSE))</f>
        <v>0</v>
      </c>
      <c r="DL56" s="11">
        <f>IF(ISERROR(VLOOKUP(CONCATENATE(INDIRECT(ADDRESS(2,COLUMN())),"P1",A56),DATA!D2:L872,6,FALSE)),0,VLOOKUP(CONCATENATE(INDIRECT(ADDRESS(2,COLUMN())),"P1",A56),DATA!D2:L872,6,FALSE))</f>
        <v>0</v>
      </c>
      <c r="DM56" s="11">
        <f>IF(ISERROR(VLOOKUP(CONCATENATE(INDIRECT(ADDRESS(2,COLUMN()-1)),"P1",A56),DATA!D2:L872,7,FALSE)),0,VLOOKUP(CONCATENATE(INDIRECT(ADDRESS(2,COLUMN()-1)),"P1",A56),DATA!D2:L872,7,FALSE))</f>
        <v>0</v>
      </c>
      <c r="DN56" s="11">
        <f>IF(ISERROR(VLOOKUP(CONCATENATE(INDIRECT(ADDRESS(2,COLUMN()-2)),"P1",A56),DATA!D2:L872,8,FALSE)),0,VLOOKUP(CONCATENATE(INDIRECT(ADDRESS(2,COLUMN()-2)),"P1",A56),DATA!D2:L872,8,FALSE))</f>
        <v>0</v>
      </c>
      <c r="DO56" s="11">
        <f>IF(ISERROR(VLOOKUP(CONCATENATE(INDIRECT(ADDRESS(2,COLUMN())),"P1",A56),DATA!D2:L872,6,FALSE)),0,VLOOKUP(CONCATENATE(INDIRECT(ADDRESS(2,COLUMN())),"P1",A56),DATA!D2:L872,6,FALSE))</f>
        <v>0</v>
      </c>
      <c r="DP56" s="11">
        <f>IF(ISERROR(VLOOKUP(CONCATENATE(INDIRECT(ADDRESS(2,COLUMN()-1)),"P1",A56),DATA!D2:L872,7,FALSE)),0,VLOOKUP(CONCATENATE(INDIRECT(ADDRESS(2,COLUMN()-1)),"P1",A56),DATA!D2:L872,7,FALSE))</f>
        <v>0</v>
      </c>
      <c r="DQ56" s="11">
        <f>IF(ISERROR(VLOOKUP(CONCATENATE(INDIRECT(ADDRESS(2,COLUMN()-2)),"P1",A56),DATA!D2:L872,8,FALSE)),0,VLOOKUP(CONCATENATE(INDIRECT(ADDRESS(2,COLUMN()-2)),"P1",A56),DATA!D2:L872,8,FALSE))</f>
        <v>0</v>
      </c>
      <c r="DR56" s="11">
        <f>IF(ISERROR(VLOOKUP(CONCATENATE(INDIRECT(ADDRESS(2,COLUMN())),"P1",A56),DATA!D2:L872,6,FALSE)),0,VLOOKUP(CONCATENATE(INDIRECT(ADDRESS(2,COLUMN())),"P1",A56),DATA!D2:L872,6,FALSE))</f>
        <v>0</v>
      </c>
      <c r="DS56" s="11">
        <f>IF(ISERROR(VLOOKUP(CONCATENATE(INDIRECT(ADDRESS(2,COLUMN()-1)),"P1",A56),DATA!D2:L872,7,FALSE)),0,VLOOKUP(CONCATENATE(INDIRECT(ADDRESS(2,COLUMN()-1)),"P1",A56),DATA!D2:L872,7,FALSE))</f>
        <v>0</v>
      </c>
      <c r="DT56" s="11">
        <f>IF(ISERROR(VLOOKUP(CONCATENATE(INDIRECT(ADDRESS(2,COLUMN()-2)),"P1",A56),DATA!D2:L872,8,FALSE)),0,VLOOKUP(CONCATENATE(INDIRECT(ADDRESS(2,COLUMN()-2)),"P1",A56),DATA!D2:L872,8,FALSE))</f>
        <v>0</v>
      </c>
      <c r="DU56" s="11">
        <f>IF(ISERROR(VLOOKUP(CONCATENATE(INDIRECT(ADDRESS(2,COLUMN())),"P1",A56),DATA!D2:L872,6,FALSE)),0,VLOOKUP(CONCATENATE(INDIRECT(ADDRESS(2,COLUMN())),"P1",A56),DATA!D2:L872,6,FALSE))</f>
        <v>0</v>
      </c>
      <c r="DV56" s="11">
        <f>IF(ISERROR(VLOOKUP(CONCATENATE(INDIRECT(ADDRESS(2,COLUMN()-1)),"P1",A56),DATA!D2:L872,7,FALSE)),0,VLOOKUP(CONCATENATE(INDIRECT(ADDRESS(2,COLUMN()-1)),"P1",A56),DATA!D2:L872,7,FALSE))</f>
        <v>0</v>
      </c>
      <c r="DW56" s="11">
        <f>IF(ISERROR(VLOOKUP(CONCATENATE(INDIRECT(ADDRESS(2,COLUMN()-2)),"P1",A56),DATA!D2:L872,8,FALSE)),0,VLOOKUP(CONCATENATE(INDIRECT(ADDRESS(2,COLUMN()-2)),"P1",A56),DATA!D2:L872,8,FALSE))</f>
        <v>0</v>
      </c>
      <c r="DX56" s="62">
        <f>SUM(B56:INDIRECT(ADDRESS(56,127)))</f>
        <v>20</v>
      </c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</row>
    <row r="57" ht="15.75">
      <c r="A57" s="20" t="s">
        <v>38</v>
      </c>
      <c r="B57" s="11">
        <f>IF(ISERROR(VLOOKUP(CONCATENATE(INDIRECT(ADDRESS(2,COLUMN())),"P1",A57),DATA!D2:L872,6,FALSE)),0,VLOOKUP(CONCATENATE(INDIRECT(ADDRESS(2,COLUMN())),"P1",A57),DATA!D2:L872,6,FALSE))</f>
        <v>6</v>
      </c>
      <c r="C57" s="11">
        <f>IF(ISERROR(VLOOKUP(CONCATENATE(INDIRECT(ADDRESS(2,COLUMN()-1)),"P1",A57),DATA!D2:L872,7,FALSE)),0,VLOOKUP(CONCATENATE(INDIRECT(ADDRESS(2,COLUMN()-1)),"P1",A57),DATA!D2:L872,7,FALSE))</f>
        <v>0</v>
      </c>
      <c r="D57" s="11">
        <f>IF(ISERROR(VLOOKUP(CONCATENATE(INDIRECT(ADDRESS(2,COLUMN()-2)),"P1",A57),DATA!D2:L872,8,FALSE)),0,VLOOKUP(CONCATENATE(INDIRECT(ADDRESS(2,COLUMN()-2)),"P1",A57),DATA!D2:L872,8,FALSE))</f>
        <v>0</v>
      </c>
      <c r="E57" s="11">
        <f>IF(ISERROR(VLOOKUP(CONCATENATE(INDIRECT(ADDRESS(2,COLUMN())),"P1",A57),DATA!D2:L872,6,FALSE)),0,VLOOKUP(CONCATENATE(INDIRECT(ADDRESS(2,COLUMN())),"P1",A57),DATA!D2:L872,6,FALSE))</f>
        <v>0</v>
      </c>
      <c r="F57" s="11">
        <f>IF(ISERROR(VLOOKUP(CONCATENATE(INDIRECT(ADDRESS(2,COLUMN()-1)),"P1",A57),DATA!D2:L872,7,FALSE)),0,VLOOKUP(CONCATENATE(INDIRECT(ADDRESS(2,COLUMN()-1)),"P1",A57),DATA!D2:L872,7,FALSE))</f>
        <v>0</v>
      </c>
      <c r="G57" s="11">
        <f>IF(ISERROR(VLOOKUP(CONCATENATE(INDIRECT(ADDRESS(2,COLUMN()-2)),"P1",A57),DATA!D2:L872,8,FALSE)),0,VLOOKUP(CONCATENATE(INDIRECT(ADDRESS(2,COLUMN()-2)),"P1",A57),DATA!D2:L872,8,FALSE))</f>
        <v>0</v>
      </c>
      <c r="H57" s="11">
        <f>IF(ISERROR(VLOOKUP(CONCATENATE(INDIRECT(ADDRESS(2,COLUMN())),"P1",A57),DATA!D2:L872,6,FALSE)),0,VLOOKUP(CONCATENATE(INDIRECT(ADDRESS(2,COLUMN())),"P1",A57),DATA!D2:L872,6,FALSE))</f>
        <v>1</v>
      </c>
      <c r="I57" s="11">
        <f>IF(ISERROR(VLOOKUP(CONCATENATE(INDIRECT(ADDRESS(2,COLUMN()-1)),"P1",A57),DATA!D2:L872,7,FALSE)),0,VLOOKUP(CONCATENATE(INDIRECT(ADDRESS(2,COLUMN()-1)),"P1",A57),DATA!D2:L872,7,FALSE))</f>
        <v>0</v>
      </c>
      <c r="J57" s="11">
        <f>IF(ISERROR(VLOOKUP(CONCATENATE(INDIRECT(ADDRESS(2,COLUMN()-2)),"P1",A57),DATA!D2:L872,8,FALSE)),0,VLOOKUP(CONCATENATE(INDIRECT(ADDRESS(2,COLUMN()-2)),"P1",A57),DATA!D2:L872,8,FALSE))</f>
        <v>0</v>
      </c>
      <c r="K57" s="11">
        <f>IF(ISERROR(VLOOKUP(CONCATENATE(INDIRECT(ADDRESS(2,COLUMN())),"P1",A57),DATA!D2:L872,6,FALSE)),0,VLOOKUP(CONCATENATE(INDIRECT(ADDRESS(2,COLUMN())),"P1",A57),DATA!D2:L872,6,FALSE))</f>
        <v>1</v>
      </c>
      <c r="L57" s="11">
        <f>IF(ISERROR(VLOOKUP(CONCATENATE(INDIRECT(ADDRESS(2,COLUMN()-1)),"P1",A57),DATA!D2:L872,7,FALSE)),0,VLOOKUP(CONCATENATE(INDIRECT(ADDRESS(2,COLUMN()-1)),"P1",A57),DATA!D2:L872,7,FALSE))</f>
        <v>0</v>
      </c>
      <c r="M57" s="11">
        <f>IF(ISERROR(VLOOKUP(CONCATENATE(INDIRECT(ADDRESS(2,COLUMN()-2)),"P1",A57),DATA!D2:L872,8,FALSE)),0,VLOOKUP(CONCATENATE(INDIRECT(ADDRESS(2,COLUMN()-2)),"P1",A57),DATA!D2:L872,8,FALSE))</f>
        <v>0</v>
      </c>
      <c r="N57" s="11">
        <f>IF(ISERROR(VLOOKUP(CONCATENATE(INDIRECT(ADDRESS(2,COLUMN())),"P1",A57),DATA!D2:L872,6,FALSE)),0,VLOOKUP(CONCATENATE(INDIRECT(ADDRESS(2,COLUMN())),"P1",A57),DATA!D2:L872,6,FALSE))</f>
        <v>0</v>
      </c>
      <c r="O57" s="11">
        <f>IF(ISERROR(VLOOKUP(CONCATENATE(INDIRECT(ADDRESS(2,COLUMN()-1)),"P1",A57),DATA!D2:L872,7,FALSE)),0,VLOOKUP(CONCATENATE(INDIRECT(ADDRESS(2,COLUMN()-1)),"P1",A57),DATA!D2:L872,7,FALSE))</f>
        <v>0</v>
      </c>
      <c r="P57" s="11">
        <f>IF(ISERROR(VLOOKUP(CONCATENATE(INDIRECT(ADDRESS(2,COLUMN()-2)),"P1",A57),DATA!D2:L872,8,FALSE)),0,VLOOKUP(CONCATENATE(INDIRECT(ADDRESS(2,COLUMN()-2)),"P1",A57),DATA!D2:L872,8,FALSE))</f>
        <v>0</v>
      </c>
      <c r="Q57" s="11">
        <f>IF(ISERROR(VLOOKUP(CONCATENATE(INDIRECT(ADDRESS(2,COLUMN())),"P1",A57),DATA!D2:L872,6,FALSE)),0,VLOOKUP(CONCATENATE(INDIRECT(ADDRESS(2,COLUMN())),"P1",A57),DATA!D2:L872,6,FALSE))</f>
        <v>2</v>
      </c>
      <c r="R57" s="11">
        <f>IF(ISERROR(VLOOKUP(CONCATENATE(INDIRECT(ADDRESS(2,COLUMN()-1)),"P1",A57),DATA!D2:L872,7,FALSE)),0,VLOOKUP(CONCATENATE(INDIRECT(ADDRESS(2,COLUMN()-1)),"P1",A57),DATA!D2:L872,7,FALSE))</f>
        <v>0</v>
      </c>
      <c r="S57" s="11">
        <f>IF(ISERROR(VLOOKUP(CONCATENATE(INDIRECT(ADDRESS(2,COLUMN()-2)),"P1",A57),DATA!D2:L872,8,FALSE)),0,VLOOKUP(CONCATENATE(INDIRECT(ADDRESS(2,COLUMN()-2)),"P1",A57),DATA!D2:L872,8,FALSE))</f>
        <v>0</v>
      </c>
      <c r="T57" s="11">
        <f>IF(ISERROR(VLOOKUP(CONCATENATE(INDIRECT(ADDRESS(2,COLUMN())),"P1",A57),DATA!D2:L872,6,FALSE)),0,VLOOKUP(CONCATENATE(INDIRECT(ADDRESS(2,COLUMN())),"P1",A57),DATA!D2:L872,6,FALSE))</f>
        <v>1</v>
      </c>
      <c r="U57" s="11">
        <f>IF(ISERROR(VLOOKUP(CONCATENATE(INDIRECT(ADDRESS(2,COLUMN()-1)),"P1",A57),DATA!D2:L872,7,FALSE)),0,VLOOKUP(CONCATENATE(INDIRECT(ADDRESS(2,COLUMN()-1)),"P1",A57),DATA!D2:L872,7,FALSE))</f>
        <v>0</v>
      </c>
      <c r="V57" s="11">
        <f>IF(ISERROR(VLOOKUP(CONCATENATE(INDIRECT(ADDRESS(2,COLUMN()-2)),"P1",A57),DATA!D2:L872,8,FALSE)),0,VLOOKUP(CONCATENATE(INDIRECT(ADDRESS(2,COLUMN()-2)),"P1",A57),DATA!D2:L872,8,FALSE))</f>
        <v>0</v>
      </c>
      <c r="W57" s="11">
        <f>IF(ISERROR(VLOOKUP(CONCATENATE(INDIRECT(ADDRESS(2,COLUMN())),"P1",A57),DATA!D2:L872,6,FALSE)),0,VLOOKUP(CONCATENATE(INDIRECT(ADDRESS(2,COLUMN())),"P1",A57),DATA!D2:L872,6,FALSE))</f>
        <v>3</v>
      </c>
      <c r="X57" s="11">
        <f>IF(ISERROR(VLOOKUP(CONCATENATE(INDIRECT(ADDRESS(2,COLUMN()-1)),"P1",A57),DATA!D2:L872,7,FALSE)),0,VLOOKUP(CONCATENATE(INDIRECT(ADDRESS(2,COLUMN()-1)),"P1",A57),DATA!D2:L872,7,FALSE))</f>
        <v>0</v>
      </c>
      <c r="Y57" s="11">
        <f>IF(ISERROR(VLOOKUP(CONCATENATE(INDIRECT(ADDRESS(2,COLUMN()-2)),"P1",A57),DATA!D2:L872,8,FALSE)),0,VLOOKUP(CONCATENATE(INDIRECT(ADDRESS(2,COLUMN()-2)),"P1",A57),DATA!D2:L872,8,FALSE))</f>
        <v>1</v>
      </c>
      <c r="Z57" s="11">
        <f>IF(ISERROR(VLOOKUP(CONCATENATE(INDIRECT(ADDRESS(2,COLUMN())),"P1",A57),DATA!D2:L872,6,FALSE)),0,VLOOKUP(CONCATENATE(INDIRECT(ADDRESS(2,COLUMN())),"P1",A57),DATA!D2:L872,6,FALSE))</f>
        <v>2</v>
      </c>
      <c r="AA57" s="11">
        <f>IF(ISERROR(VLOOKUP(CONCATENATE(INDIRECT(ADDRESS(2,COLUMN()-1)),"P1",A57),DATA!D2:L872,7,FALSE)),0,VLOOKUP(CONCATENATE(INDIRECT(ADDRESS(2,COLUMN()-1)),"P1",A57),DATA!D2:L872,7,FALSE))</f>
        <v>0</v>
      </c>
      <c r="AB57" s="11">
        <f>IF(ISERROR(VLOOKUP(CONCATENATE(INDIRECT(ADDRESS(2,COLUMN()-2)),"P1",A57),DATA!D2:L872,8,FALSE)),0,VLOOKUP(CONCATENATE(INDIRECT(ADDRESS(2,COLUMN()-2)),"P1",A57),DATA!D2:L872,8,FALSE))</f>
        <v>0</v>
      </c>
      <c r="AC57" s="11">
        <f>IF(ISERROR(VLOOKUP(CONCATENATE(INDIRECT(ADDRESS(2,COLUMN())),"P1",A57),DATA!D2:L872,6,FALSE)),0,VLOOKUP(CONCATENATE(INDIRECT(ADDRESS(2,COLUMN())),"P1",A57),DATA!D2:L872,6,FALSE))</f>
        <v>0</v>
      </c>
      <c r="AD57" s="11">
        <f>IF(ISERROR(VLOOKUP(CONCATENATE(INDIRECT(ADDRESS(2,COLUMN()-1)),"P1",A57),DATA!D2:L872,7,FALSE)),0,VLOOKUP(CONCATENATE(INDIRECT(ADDRESS(2,COLUMN()-1)),"P1",A57),DATA!D2:L872,7,FALSE))</f>
        <v>0</v>
      </c>
      <c r="AE57" s="11">
        <f>IF(ISERROR(VLOOKUP(CONCATENATE(INDIRECT(ADDRESS(2,COLUMN()-2)),"P1",A57),DATA!D2:L872,8,FALSE)),0,VLOOKUP(CONCATENATE(INDIRECT(ADDRESS(2,COLUMN()-2)),"P1",A57),DATA!D2:L872,8,FALSE))</f>
        <v>0</v>
      </c>
      <c r="AF57" s="11">
        <f>IF(ISERROR(VLOOKUP(CONCATENATE(INDIRECT(ADDRESS(2,COLUMN())),"P1",A57),DATA!D2:L872,6,FALSE)),0,VLOOKUP(CONCATENATE(INDIRECT(ADDRESS(2,COLUMN())),"P1",A57),DATA!D2:L872,6,FALSE))</f>
        <v>0</v>
      </c>
      <c r="AG57" s="11">
        <f>IF(ISERROR(VLOOKUP(CONCATENATE(INDIRECT(ADDRESS(2,COLUMN()-1)),"P1",A57),DATA!D2:L872,7,FALSE)),0,VLOOKUP(CONCATENATE(INDIRECT(ADDRESS(2,COLUMN()-1)),"P1",A57),DATA!D2:L872,7,FALSE))</f>
        <v>0</v>
      </c>
      <c r="AH57" s="11">
        <f>IF(ISERROR(VLOOKUP(CONCATENATE(INDIRECT(ADDRESS(2,COLUMN()-2)),"P1",A57),DATA!D2:L872,8,FALSE)),0,VLOOKUP(CONCATENATE(INDIRECT(ADDRESS(2,COLUMN()-2)),"P1",A57),DATA!D2:L872,8,FALSE))</f>
        <v>0</v>
      </c>
      <c r="AI57" s="11">
        <f>IF(ISERROR(VLOOKUP(CONCATENATE(INDIRECT(ADDRESS(2,COLUMN())),"P1",A57),DATA!D2:L872,6,FALSE)),0,VLOOKUP(CONCATENATE(INDIRECT(ADDRESS(2,COLUMN())),"P1",A57),DATA!D2:L872,6,FALSE))</f>
        <v>1</v>
      </c>
      <c r="AJ57" s="11">
        <f>IF(ISERROR(VLOOKUP(CONCATENATE(INDIRECT(ADDRESS(2,COLUMN()-1)),"P1",A57),DATA!D2:L872,7,FALSE)),0,VLOOKUP(CONCATENATE(INDIRECT(ADDRESS(2,COLUMN()-1)),"P1",A57),DATA!D2:L872,7,FALSE))</f>
        <v>0</v>
      </c>
      <c r="AK57" s="11">
        <f>IF(ISERROR(VLOOKUP(CONCATENATE(INDIRECT(ADDRESS(2,COLUMN()-2)),"P1",A57),DATA!D2:L872,8,FALSE)),0,VLOOKUP(CONCATENATE(INDIRECT(ADDRESS(2,COLUMN()-2)),"P1",A57),DATA!D2:L872,8,FALSE))</f>
        <v>0</v>
      </c>
      <c r="AL57" s="11">
        <f>IF(ISERROR(VLOOKUP(CONCATENATE(INDIRECT(ADDRESS(2,COLUMN())),"P1",A57),DATA!D2:L872,6,FALSE)),0,VLOOKUP(CONCATENATE(INDIRECT(ADDRESS(2,COLUMN())),"P1",A57),DATA!D2:L872,6,FALSE))</f>
        <v>0</v>
      </c>
      <c r="AM57" s="11">
        <f>IF(ISERROR(VLOOKUP(CONCATENATE(INDIRECT(ADDRESS(2,COLUMN()-1)),"P1",A57),DATA!D2:L872,7,FALSE)),0,VLOOKUP(CONCATENATE(INDIRECT(ADDRESS(2,COLUMN()-1)),"P1",A57),DATA!D2:L872,7,FALSE))</f>
        <v>0</v>
      </c>
      <c r="AN57" s="11">
        <f>IF(ISERROR(VLOOKUP(CONCATENATE(INDIRECT(ADDRESS(2,COLUMN()-2)),"P1",A57),DATA!D2:L872,8,FALSE)),0,VLOOKUP(CONCATENATE(INDIRECT(ADDRESS(2,COLUMN()-2)),"P1",A57),DATA!D2:L872,8,FALSE))</f>
        <v>0</v>
      </c>
      <c r="AO57" s="11">
        <f>IF(ISERROR(VLOOKUP(CONCATENATE(INDIRECT(ADDRESS(2,COLUMN())),"P1",A57),DATA!D2:L872,6,FALSE)),0,VLOOKUP(CONCATENATE(INDIRECT(ADDRESS(2,COLUMN())),"P1",A57),DATA!D2:L872,6,FALSE))</f>
        <v>0</v>
      </c>
      <c r="AP57" s="11">
        <f>IF(ISERROR(VLOOKUP(CONCATENATE(INDIRECT(ADDRESS(2,COLUMN()-1)),"P1",A57),DATA!D2:L872,7,FALSE)),0,VLOOKUP(CONCATENATE(INDIRECT(ADDRESS(2,COLUMN()-1)),"P1",A57),DATA!D2:L872,7,FALSE))</f>
        <v>0</v>
      </c>
      <c r="AQ57" s="11">
        <f>IF(ISERROR(VLOOKUP(CONCATENATE(INDIRECT(ADDRESS(2,COLUMN()-2)),"P1",A57),DATA!D2:L872,8,FALSE)),0,VLOOKUP(CONCATENATE(INDIRECT(ADDRESS(2,COLUMN()-2)),"P1",A57),DATA!D2:L872,8,FALSE))</f>
        <v>0</v>
      </c>
      <c r="AR57" s="11">
        <f>IF(ISERROR(VLOOKUP(CONCATENATE(INDIRECT(ADDRESS(2,COLUMN())),"P1",A57),DATA!D2:L872,6,FALSE)),0,VLOOKUP(CONCATENATE(INDIRECT(ADDRESS(2,COLUMN())),"P1",A57),DATA!D2:L872,6,FALSE))</f>
        <v>0</v>
      </c>
      <c r="AS57" s="11">
        <f>IF(ISERROR(VLOOKUP(CONCATENATE(INDIRECT(ADDRESS(2,COLUMN()-1)),"P1",A57),DATA!D2:L872,7,FALSE)),0,VLOOKUP(CONCATENATE(INDIRECT(ADDRESS(2,COLUMN()-1)),"P1",A57),DATA!D2:L872,7,FALSE))</f>
        <v>0</v>
      </c>
      <c r="AT57" s="11">
        <f>IF(ISERROR(VLOOKUP(CONCATENATE(INDIRECT(ADDRESS(2,COLUMN()-2)),"P1",A57),DATA!D2:L872,8,FALSE)),0,VLOOKUP(CONCATENATE(INDIRECT(ADDRESS(2,COLUMN()-2)),"P1",A57),DATA!D2:L872,8,FALSE))</f>
        <v>0</v>
      </c>
      <c r="AU57" s="11">
        <f>IF(ISERROR(VLOOKUP(CONCATENATE(INDIRECT(ADDRESS(2,COLUMN())),"P1",A57),DATA!D2:L872,6,FALSE)),0,VLOOKUP(CONCATENATE(INDIRECT(ADDRESS(2,COLUMN())),"P1",A57),DATA!D2:L872,6,FALSE))</f>
        <v>0</v>
      </c>
      <c r="AV57" s="11">
        <f>IF(ISERROR(VLOOKUP(CONCATENATE(INDIRECT(ADDRESS(2,COLUMN()-1)),"P1",A57),DATA!D2:L872,7,FALSE)),0,VLOOKUP(CONCATENATE(INDIRECT(ADDRESS(2,COLUMN()-1)),"P1",A57),DATA!D2:L872,7,FALSE))</f>
        <v>0</v>
      </c>
      <c r="AW57" s="11">
        <f>IF(ISERROR(VLOOKUP(CONCATENATE(INDIRECT(ADDRESS(2,COLUMN()-2)),"P1",A57),DATA!D2:L872,8,FALSE)),0,VLOOKUP(CONCATENATE(INDIRECT(ADDRESS(2,COLUMN()-2)),"P1",A57),DATA!D2:L872,8,FALSE))</f>
        <v>0</v>
      </c>
      <c r="AX57" s="11">
        <f>IF(ISERROR(VLOOKUP(CONCATENATE(INDIRECT(ADDRESS(2,COLUMN())),"P1",A57),DATA!D2:L872,6,FALSE)),0,VLOOKUP(CONCATENATE(INDIRECT(ADDRESS(2,COLUMN())),"P1",A57),DATA!D2:L872,6,FALSE))</f>
        <v>0</v>
      </c>
      <c r="AY57" s="11">
        <f>IF(ISERROR(VLOOKUP(CONCATENATE(INDIRECT(ADDRESS(2,COLUMN()-1)),"P1",A57),DATA!D2:L872,7,FALSE)),0,VLOOKUP(CONCATENATE(INDIRECT(ADDRESS(2,COLUMN()-1)),"P1",A57),DATA!D2:L872,7,FALSE))</f>
        <v>0</v>
      </c>
      <c r="AZ57" s="11">
        <f>IF(ISERROR(VLOOKUP(CONCATENATE(INDIRECT(ADDRESS(2,COLUMN()-2)),"P1",A57),DATA!D2:L872,8,FALSE)),0,VLOOKUP(CONCATENATE(INDIRECT(ADDRESS(2,COLUMN()-2)),"P1",A57),DATA!D2:L872,8,FALSE))</f>
        <v>0</v>
      </c>
      <c r="BA57" s="11">
        <f>IF(ISERROR(VLOOKUP(CONCATENATE(INDIRECT(ADDRESS(2,COLUMN())),"P1",A57),DATA!D2:L872,6,FALSE)),0,VLOOKUP(CONCATENATE(INDIRECT(ADDRESS(2,COLUMN())),"P1",A57),DATA!D2:L872,6,FALSE))</f>
        <v>0</v>
      </c>
      <c r="BB57" s="11">
        <f>IF(ISERROR(VLOOKUP(CONCATENATE(INDIRECT(ADDRESS(2,COLUMN()-1)),"P1",A57),DATA!D2:L872,7,FALSE)),0,VLOOKUP(CONCATENATE(INDIRECT(ADDRESS(2,COLUMN()-1)),"P1",A57),DATA!D2:L872,7,FALSE))</f>
        <v>0</v>
      </c>
      <c r="BC57" s="11">
        <f>IF(ISERROR(VLOOKUP(CONCATENATE(INDIRECT(ADDRESS(2,COLUMN()-2)),"P1",A57),DATA!D2:L872,8,FALSE)),0,VLOOKUP(CONCATENATE(INDIRECT(ADDRESS(2,COLUMN()-2)),"P1",A57),DATA!D2:L872,8,FALSE))</f>
        <v>0</v>
      </c>
      <c r="BD57" s="11">
        <f>IF(ISERROR(VLOOKUP(CONCATENATE(INDIRECT(ADDRESS(2,COLUMN())),"P1",A57),DATA!D2:L872,6,FALSE)),0,VLOOKUP(CONCATENATE(INDIRECT(ADDRESS(2,COLUMN())),"P1",A57),DATA!D2:L872,6,FALSE))</f>
        <v>0</v>
      </c>
      <c r="BE57" s="11">
        <f>IF(ISERROR(VLOOKUP(CONCATENATE(INDIRECT(ADDRESS(2,COLUMN()-1)),"P1",A57),DATA!D2:L872,7,FALSE)),0,VLOOKUP(CONCATENATE(INDIRECT(ADDRESS(2,COLUMN()-1)),"P1",A57),DATA!D2:L872,7,FALSE))</f>
        <v>0</v>
      </c>
      <c r="BF57" s="11">
        <f>IF(ISERROR(VLOOKUP(CONCATENATE(INDIRECT(ADDRESS(2,COLUMN()-2)),"P1",A57),DATA!D2:L872,8,FALSE)),0,VLOOKUP(CONCATENATE(INDIRECT(ADDRESS(2,COLUMN()-2)),"P1",A57),DATA!D2:L872,8,FALSE))</f>
        <v>0</v>
      </c>
      <c r="BG57" s="11">
        <f>IF(ISERROR(VLOOKUP(CONCATENATE(INDIRECT(ADDRESS(2,COLUMN())),"P1",A57),DATA!D2:L872,6,FALSE)),0,VLOOKUP(CONCATENATE(INDIRECT(ADDRESS(2,COLUMN())),"P1",A57),DATA!D2:L872,6,FALSE))</f>
        <v>1</v>
      </c>
      <c r="BH57" s="11">
        <f>IF(ISERROR(VLOOKUP(CONCATENATE(INDIRECT(ADDRESS(2,COLUMN()-1)),"P1",A57),DATA!D2:L872,7,FALSE)),0,VLOOKUP(CONCATENATE(INDIRECT(ADDRESS(2,COLUMN()-1)),"P1",A57),DATA!D2:L872,7,FALSE))</f>
        <v>0</v>
      </c>
      <c r="BI57" s="11">
        <f>IF(ISERROR(VLOOKUP(CONCATENATE(INDIRECT(ADDRESS(2,COLUMN()-2)),"P1",A57),DATA!D2:L872,8,FALSE)),0,VLOOKUP(CONCATENATE(INDIRECT(ADDRESS(2,COLUMN()-2)),"P1",A57),DATA!D2:L872,8,FALSE))</f>
        <v>0</v>
      </c>
      <c r="BJ57" s="11">
        <f>IF(ISERROR(VLOOKUP(CONCATENATE(INDIRECT(ADDRESS(2,COLUMN())),"P1",A57),DATA!D2:L872,6,FALSE)),0,VLOOKUP(CONCATENATE(INDIRECT(ADDRESS(2,COLUMN())),"P1",A57),DATA!D2:L872,6,FALSE))</f>
        <v>0</v>
      </c>
      <c r="BK57" s="11">
        <f>IF(ISERROR(VLOOKUP(CONCATENATE(INDIRECT(ADDRESS(2,COLUMN()-1)),"P1",A57),DATA!D2:L872,7,FALSE)),0,VLOOKUP(CONCATENATE(INDIRECT(ADDRESS(2,COLUMN()-1)),"P1",A57),DATA!D2:L872,7,FALSE))</f>
        <v>0</v>
      </c>
      <c r="BL57" s="11">
        <f>IF(ISERROR(VLOOKUP(CONCATENATE(INDIRECT(ADDRESS(2,COLUMN()-2)),"P1",A57),DATA!D2:L872,8,FALSE)),0,VLOOKUP(CONCATENATE(INDIRECT(ADDRESS(2,COLUMN()-2)),"P1",A57),DATA!D2:L872,8,FALSE))</f>
        <v>0</v>
      </c>
      <c r="BM57" s="11">
        <f>IF(ISERROR(VLOOKUP(CONCATENATE(INDIRECT(ADDRESS(2,COLUMN())),"P1",A57),DATA!D2:L872,6,FALSE)),0,VLOOKUP(CONCATENATE(INDIRECT(ADDRESS(2,COLUMN())),"P1",A57),DATA!D2:L872,6,FALSE))</f>
        <v>0</v>
      </c>
      <c r="BN57" s="11">
        <f>IF(ISERROR(VLOOKUP(CONCATENATE(INDIRECT(ADDRESS(2,COLUMN()-1)),"P1",A57),DATA!D2:L872,7,FALSE)),0,VLOOKUP(CONCATENATE(INDIRECT(ADDRESS(2,COLUMN()-1)),"P1",A57),DATA!D2:L872,7,FALSE))</f>
        <v>0</v>
      </c>
      <c r="BO57" s="11">
        <f>IF(ISERROR(VLOOKUP(CONCATENATE(INDIRECT(ADDRESS(2,COLUMN()-2)),"P1",A57),DATA!D2:L872,8,FALSE)),0,VLOOKUP(CONCATENATE(INDIRECT(ADDRESS(2,COLUMN()-2)),"P1",A57),DATA!D2:L872,8,FALSE))</f>
        <v>0</v>
      </c>
      <c r="BP57" s="11">
        <f>IF(ISERROR(VLOOKUP(CONCATENATE(INDIRECT(ADDRESS(2,COLUMN())),"P1",A57),DATA!D2:L872,6,FALSE)),0,VLOOKUP(CONCATENATE(INDIRECT(ADDRESS(2,COLUMN())),"P1",A57),DATA!D2:L872,6,FALSE))</f>
        <v>0</v>
      </c>
      <c r="BQ57" s="11">
        <f>IF(ISERROR(VLOOKUP(CONCATENATE(INDIRECT(ADDRESS(2,COLUMN()-1)),"P1",A57),DATA!D2:L872,7,FALSE)),0,VLOOKUP(CONCATENATE(INDIRECT(ADDRESS(2,COLUMN()-1)),"P1",A57),DATA!D2:L872,7,FALSE))</f>
        <v>0</v>
      </c>
      <c r="BR57" s="11">
        <f>IF(ISERROR(VLOOKUP(CONCATENATE(INDIRECT(ADDRESS(2,COLUMN()-2)),"P1",A57),DATA!D2:L872,8,FALSE)),0,VLOOKUP(CONCATENATE(INDIRECT(ADDRESS(2,COLUMN()-2)),"P1",A57),DATA!D2:L872,8,FALSE))</f>
        <v>0</v>
      </c>
      <c r="BS57" s="11">
        <f>IF(ISERROR(VLOOKUP(CONCATENATE(INDIRECT(ADDRESS(2,COLUMN())),"P1",A57),DATA!D2:L872,6,FALSE)),0,VLOOKUP(CONCATENATE(INDIRECT(ADDRESS(2,COLUMN())),"P1",A57),DATA!D2:L872,6,FALSE))</f>
        <v>0</v>
      </c>
      <c r="BT57" s="11">
        <f>IF(ISERROR(VLOOKUP(CONCATENATE(INDIRECT(ADDRESS(2,COLUMN()-1)),"P1",A57),DATA!D2:L872,7,FALSE)),0,VLOOKUP(CONCATENATE(INDIRECT(ADDRESS(2,COLUMN()-1)),"P1",A57),DATA!D2:L872,7,FALSE))</f>
        <v>0</v>
      </c>
      <c r="BU57" s="11">
        <f>IF(ISERROR(VLOOKUP(CONCATENATE(INDIRECT(ADDRESS(2,COLUMN()-2)),"P1",A57),DATA!D2:L872,8,FALSE)),0,VLOOKUP(CONCATENATE(INDIRECT(ADDRESS(2,COLUMN()-2)),"P1",A57),DATA!D2:L872,8,FALSE))</f>
        <v>0</v>
      </c>
      <c r="BV57" s="11">
        <f>IF(ISERROR(VLOOKUP(CONCATENATE(INDIRECT(ADDRESS(2,COLUMN())),"P1",A57),DATA!D2:L872,6,FALSE)),0,VLOOKUP(CONCATENATE(INDIRECT(ADDRESS(2,COLUMN())),"P1",A57),DATA!D2:L872,6,FALSE))</f>
        <v>0</v>
      </c>
      <c r="BW57" s="11">
        <f>IF(ISERROR(VLOOKUP(CONCATENATE(INDIRECT(ADDRESS(2,COLUMN()-1)),"P1",A57),DATA!D2:L872,7,FALSE)),0,VLOOKUP(CONCATENATE(INDIRECT(ADDRESS(2,COLUMN()-1)),"P1",A57),DATA!D2:L872,7,FALSE))</f>
        <v>0</v>
      </c>
      <c r="BX57" s="11">
        <f>IF(ISERROR(VLOOKUP(CONCATENATE(INDIRECT(ADDRESS(2,COLUMN()-2)),"P1",A57),DATA!D2:L872,8,FALSE)),0,VLOOKUP(CONCATENATE(INDIRECT(ADDRESS(2,COLUMN()-2)),"P1",A57),DATA!D2:L872,8,FALSE))</f>
        <v>0</v>
      </c>
      <c r="BY57" s="11">
        <f>IF(ISERROR(VLOOKUP(CONCATENATE(INDIRECT(ADDRESS(2,COLUMN())),"P1",A57),DATA!D2:L872,6,FALSE)),0,VLOOKUP(CONCATENATE(INDIRECT(ADDRESS(2,COLUMN())),"P1",A57),DATA!D2:L872,6,FALSE))</f>
        <v>0</v>
      </c>
      <c r="BZ57" s="11">
        <f>IF(ISERROR(VLOOKUP(CONCATENATE(INDIRECT(ADDRESS(2,COLUMN()-1)),"P1",A57),DATA!D2:L872,7,FALSE)),0,VLOOKUP(CONCATENATE(INDIRECT(ADDRESS(2,COLUMN()-1)),"P1",A57),DATA!D2:L872,7,FALSE))</f>
        <v>0</v>
      </c>
      <c r="CA57" s="11">
        <f>IF(ISERROR(VLOOKUP(CONCATENATE(INDIRECT(ADDRESS(2,COLUMN()-2)),"P1",A57),DATA!D2:L872,8,FALSE)),0,VLOOKUP(CONCATENATE(INDIRECT(ADDRESS(2,COLUMN()-2)),"P1",A57),DATA!D2:L872,8,FALSE))</f>
        <v>0</v>
      </c>
      <c r="CB57" s="11">
        <f>IF(ISERROR(VLOOKUP(CONCATENATE(INDIRECT(ADDRESS(2,COLUMN())),"P1",A57),DATA!D2:L872,6,FALSE)),0,VLOOKUP(CONCATENATE(INDIRECT(ADDRESS(2,COLUMN())),"P1",A57),DATA!D2:L872,6,FALSE))</f>
        <v>0</v>
      </c>
      <c r="CC57" s="11">
        <f>IF(ISERROR(VLOOKUP(CONCATENATE(INDIRECT(ADDRESS(2,COLUMN()-1)),"P1",A57),DATA!D2:L872,7,FALSE)),0,VLOOKUP(CONCATENATE(INDIRECT(ADDRESS(2,COLUMN()-1)),"P1",A57),DATA!D2:L872,7,FALSE))</f>
        <v>0</v>
      </c>
      <c r="CD57" s="11">
        <f>IF(ISERROR(VLOOKUP(CONCATENATE(INDIRECT(ADDRESS(2,COLUMN()-2)),"P1",A57),DATA!D2:L872,8,FALSE)),0,VLOOKUP(CONCATENATE(INDIRECT(ADDRESS(2,COLUMN()-2)),"P1",A57),DATA!D2:L872,8,FALSE))</f>
        <v>0</v>
      </c>
      <c r="CE57" s="11">
        <f>IF(ISERROR(VLOOKUP(CONCATENATE(INDIRECT(ADDRESS(2,COLUMN())),"P1",A57),DATA!D2:L872,6,FALSE)),0,VLOOKUP(CONCATENATE(INDIRECT(ADDRESS(2,COLUMN())),"P1",A57),DATA!D2:L872,6,FALSE))</f>
        <v>0</v>
      </c>
      <c r="CF57" s="11">
        <f>IF(ISERROR(VLOOKUP(CONCATENATE(INDIRECT(ADDRESS(2,COLUMN()-1)),"P1",A57),DATA!D2:L872,7,FALSE)),0,VLOOKUP(CONCATENATE(INDIRECT(ADDRESS(2,COLUMN()-1)),"P1",A57),DATA!D2:L872,7,FALSE))</f>
        <v>0</v>
      </c>
      <c r="CG57" s="11">
        <f>IF(ISERROR(VLOOKUP(CONCATENATE(INDIRECT(ADDRESS(2,COLUMN()-2)),"P1",A57),DATA!D2:L872,8,FALSE)),0,VLOOKUP(CONCATENATE(INDIRECT(ADDRESS(2,COLUMN()-2)),"P1",A57),DATA!D2:L872,8,FALSE))</f>
        <v>0</v>
      </c>
      <c r="CH57" s="11">
        <f>IF(ISERROR(VLOOKUP(CONCATENATE(INDIRECT(ADDRESS(2,COLUMN())),"P1",A57),DATA!D2:L872,6,FALSE)),0,VLOOKUP(CONCATENATE(INDIRECT(ADDRESS(2,COLUMN())),"P1",A57),DATA!D2:L872,6,FALSE))</f>
        <v>0</v>
      </c>
      <c r="CI57" s="11">
        <f>IF(ISERROR(VLOOKUP(CONCATENATE(INDIRECT(ADDRESS(2,COLUMN()-1)),"P1",A57),DATA!D2:L872,7,FALSE)),0,VLOOKUP(CONCATENATE(INDIRECT(ADDRESS(2,COLUMN()-1)),"P1",A57),DATA!D2:L872,7,FALSE))</f>
        <v>0</v>
      </c>
      <c r="CJ57" s="11">
        <f>IF(ISERROR(VLOOKUP(CONCATENATE(INDIRECT(ADDRESS(2,COLUMN()-2)),"P1",A57),DATA!D2:L872,8,FALSE)),0,VLOOKUP(CONCATENATE(INDIRECT(ADDRESS(2,COLUMN()-2)),"P1",A57),DATA!D2:L872,8,FALSE))</f>
        <v>0</v>
      </c>
      <c r="CK57" s="11">
        <f>IF(ISERROR(VLOOKUP(CONCATENATE(INDIRECT(ADDRESS(2,COLUMN())),"P1",A57),DATA!D2:L872,6,FALSE)),0,VLOOKUP(CONCATENATE(INDIRECT(ADDRESS(2,COLUMN())),"P1",A57),DATA!D2:L872,6,FALSE))</f>
        <v>0</v>
      </c>
      <c r="CL57" s="11">
        <f>IF(ISERROR(VLOOKUP(CONCATENATE(INDIRECT(ADDRESS(2,COLUMN()-1)),"P1",A57),DATA!D2:L872,7,FALSE)),0,VLOOKUP(CONCATENATE(INDIRECT(ADDRESS(2,COLUMN()-1)),"P1",A57),DATA!D2:L872,7,FALSE))</f>
        <v>0</v>
      </c>
      <c r="CM57" s="11">
        <f>IF(ISERROR(VLOOKUP(CONCATENATE(INDIRECT(ADDRESS(2,COLUMN()-2)),"P1",A57),DATA!D2:L872,8,FALSE)),0,VLOOKUP(CONCATENATE(INDIRECT(ADDRESS(2,COLUMN()-2)),"P1",A57),DATA!D2:L872,8,FALSE))</f>
        <v>0</v>
      </c>
      <c r="CN57" s="11">
        <f>IF(ISERROR(VLOOKUP(CONCATENATE(INDIRECT(ADDRESS(2,COLUMN())),"P1",A57),DATA!D2:L872,6,FALSE)),0,VLOOKUP(CONCATENATE(INDIRECT(ADDRESS(2,COLUMN())),"P1",A57),DATA!D2:L872,6,FALSE))</f>
        <v>0</v>
      </c>
      <c r="CO57" s="11">
        <f>IF(ISERROR(VLOOKUP(CONCATENATE(INDIRECT(ADDRESS(2,COLUMN()-1)),"P1",A57),DATA!D2:L872,7,FALSE)),0,VLOOKUP(CONCATENATE(INDIRECT(ADDRESS(2,COLUMN()-1)),"P1",A57),DATA!D2:L872,7,FALSE))</f>
        <v>0</v>
      </c>
      <c r="CP57" s="11">
        <f>IF(ISERROR(VLOOKUP(CONCATENATE(INDIRECT(ADDRESS(2,COLUMN()-2)),"P1",A57),DATA!D2:L872,8,FALSE)),0,VLOOKUP(CONCATENATE(INDIRECT(ADDRESS(2,COLUMN()-2)),"P1",A57),DATA!D2:L872,8,FALSE))</f>
        <v>0</v>
      </c>
      <c r="CQ57" s="11">
        <f>IF(ISERROR(VLOOKUP(CONCATENATE(INDIRECT(ADDRESS(2,COLUMN())),"P1",A57),DATA!D2:L872,6,FALSE)),0,VLOOKUP(CONCATENATE(INDIRECT(ADDRESS(2,COLUMN())),"P1",A57),DATA!D2:L872,6,FALSE))</f>
        <v>0</v>
      </c>
      <c r="CR57" s="11">
        <f>IF(ISERROR(VLOOKUP(CONCATENATE(INDIRECT(ADDRESS(2,COLUMN()-1)),"P1",A57),DATA!D2:L872,7,FALSE)),0,VLOOKUP(CONCATENATE(INDIRECT(ADDRESS(2,COLUMN()-1)),"P1",A57),DATA!D2:L872,7,FALSE))</f>
        <v>0</v>
      </c>
      <c r="CS57" s="11">
        <f>IF(ISERROR(VLOOKUP(CONCATENATE(INDIRECT(ADDRESS(2,COLUMN()-2)),"P1",A57),DATA!D2:L872,8,FALSE)),0,VLOOKUP(CONCATENATE(INDIRECT(ADDRESS(2,COLUMN()-2)),"P1",A57),DATA!D2:L872,8,FALSE))</f>
        <v>0</v>
      </c>
      <c r="CT57" s="11">
        <f>IF(ISERROR(VLOOKUP(CONCATENATE(INDIRECT(ADDRESS(2,COLUMN())),"P1",A57),DATA!D2:L872,6,FALSE)),0,VLOOKUP(CONCATENATE(INDIRECT(ADDRESS(2,COLUMN())),"P1",A57),DATA!D2:L872,6,FALSE))</f>
        <v>0</v>
      </c>
      <c r="CU57" s="11">
        <f>IF(ISERROR(VLOOKUP(CONCATENATE(INDIRECT(ADDRESS(2,COLUMN()-1)),"P1",A57),DATA!D2:L872,7,FALSE)),0,VLOOKUP(CONCATENATE(INDIRECT(ADDRESS(2,COLUMN()-1)),"P1",A57),DATA!D2:L872,7,FALSE))</f>
        <v>0</v>
      </c>
      <c r="CV57" s="11">
        <f>IF(ISERROR(VLOOKUP(CONCATENATE(INDIRECT(ADDRESS(2,COLUMN()-2)),"P1",A57),DATA!D2:L872,8,FALSE)),0,VLOOKUP(CONCATENATE(INDIRECT(ADDRESS(2,COLUMN()-2)),"P1",A57),DATA!D2:L872,8,FALSE))</f>
        <v>0</v>
      </c>
      <c r="CW57" s="11">
        <f>IF(ISERROR(VLOOKUP(CONCATENATE(INDIRECT(ADDRESS(2,COLUMN())),"P1",A57),DATA!D2:L872,6,FALSE)),0,VLOOKUP(CONCATENATE(INDIRECT(ADDRESS(2,COLUMN())),"P1",A57),DATA!D2:L872,6,FALSE))</f>
        <v>0</v>
      </c>
      <c r="CX57" s="11">
        <f>IF(ISERROR(VLOOKUP(CONCATENATE(INDIRECT(ADDRESS(2,COLUMN()-1)),"P1",A57),DATA!D2:L872,7,FALSE)),0,VLOOKUP(CONCATENATE(INDIRECT(ADDRESS(2,COLUMN()-1)),"P1",A57),DATA!D2:L872,7,FALSE))</f>
        <v>0</v>
      </c>
      <c r="CY57" s="11">
        <f>IF(ISERROR(VLOOKUP(CONCATENATE(INDIRECT(ADDRESS(2,COLUMN()-2)),"P1",A57),DATA!D2:L872,8,FALSE)),0,VLOOKUP(CONCATENATE(INDIRECT(ADDRESS(2,COLUMN()-2)),"P1",A57),DATA!D2:L872,8,FALSE))</f>
        <v>0</v>
      </c>
      <c r="CZ57" s="11">
        <f>IF(ISERROR(VLOOKUP(CONCATENATE(INDIRECT(ADDRESS(2,COLUMN())),"P1",A57),DATA!D2:L872,6,FALSE)),0,VLOOKUP(CONCATENATE(INDIRECT(ADDRESS(2,COLUMN())),"P1",A57),DATA!D2:L872,6,FALSE))</f>
        <v>0</v>
      </c>
      <c r="DA57" s="11">
        <f>IF(ISERROR(VLOOKUP(CONCATENATE(INDIRECT(ADDRESS(2,COLUMN()-1)),"P1",A57),DATA!D2:L872,7,FALSE)),0,VLOOKUP(CONCATENATE(INDIRECT(ADDRESS(2,COLUMN()-1)),"P1",A57),DATA!D2:L872,7,FALSE))</f>
        <v>0</v>
      </c>
      <c r="DB57" s="11">
        <f>IF(ISERROR(VLOOKUP(CONCATENATE(INDIRECT(ADDRESS(2,COLUMN()-2)),"P1",A57),DATA!D2:L872,8,FALSE)),0,VLOOKUP(CONCATENATE(INDIRECT(ADDRESS(2,COLUMN()-2)),"P1",A57),DATA!D2:L872,8,FALSE))</f>
        <v>0</v>
      </c>
      <c r="DC57" s="11">
        <f>IF(ISERROR(VLOOKUP(CONCATENATE(INDIRECT(ADDRESS(2,COLUMN())),"P1",A57),DATA!D2:L872,6,FALSE)),0,VLOOKUP(CONCATENATE(INDIRECT(ADDRESS(2,COLUMN())),"P1",A57),DATA!D2:L872,6,FALSE))</f>
        <v>0</v>
      </c>
      <c r="DD57" s="11">
        <f>IF(ISERROR(VLOOKUP(CONCATENATE(INDIRECT(ADDRESS(2,COLUMN()-1)),"P1",A57),DATA!D2:L872,7,FALSE)),0,VLOOKUP(CONCATENATE(INDIRECT(ADDRESS(2,COLUMN()-1)),"P1",A57),DATA!D2:L872,7,FALSE))</f>
        <v>0</v>
      </c>
      <c r="DE57" s="11">
        <f>IF(ISERROR(VLOOKUP(CONCATENATE(INDIRECT(ADDRESS(2,COLUMN()-2)),"P1",A57),DATA!D2:L872,8,FALSE)),0,VLOOKUP(CONCATENATE(INDIRECT(ADDRESS(2,COLUMN()-2)),"P1",A57),DATA!D2:L872,8,FALSE))</f>
        <v>0</v>
      </c>
      <c r="DF57" s="11">
        <f>IF(ISERROR(VLOOKUP(CONCATENATE(INDIRECT(ADDRESS(2,COLUMN())),"P1",A57),DATA!D2:L872,6,FALSE)),0,VLOOKUP(CONCATENATE(INDIRECT(ADDRESS(2,COLUMN())),"P1",A57),DATA!D2:L872,6,FALSE))</f>
        <v>0</v>
      </c>
      <c r="DG57" s="11">
        <f>IF(ISERROR(VLOOKUP(CONCATENATE(INDIRECT(ADDRESS(2,COLUMN()-1)),"P1",A57),DATA!D2:L872,7,FALSE)),0,VLOOKUP(CONCATENATE(INDIRECT(ADDRESS(2,COLUMN()-1)),"P1",A57),DATA!D2:L872,7,FALSE))</f>
        <v>0</v>
      </c>
      <c r="DH57" s="11">
        <f>IF(ISERROR(VLOOKUP(CONCATENATE(INDIRECT(ADDRESS(2,COLUMN()-2)),"P1",A57),DATA!D2:L872,8,FALSE)),0,VLOOKUP(CONCATENATE(INDIRECT(ADDRESS(2,COLUMN()-2)),"P1",A57),DATA!D2:L872,8,FALSE))</f>
        <v>0</v>
      </c>
      <c r="DI57" s="11">
        <f>IF(ISERROR(VLOOKUP(CONCATENATE(INDIRECT(ADDRESS(2,COLUMN())),"P1",A57),DATA!D2:L872,6,FALSE)),0,VLOOKUP(CONCATENATE(INDIRECT(ADDRESS(2,COLUMN())),"P1",A57),DATA!D2:L872,6,FALSE))</f>
        <v>0</v>
      </c>
      <c r="DJ57" s="11">
        <f>IF(ISERROR(VLOOKUP(CONCATENATE(INDIRECT(ADDRESS(2,COLUMN()-1)),"P1",A57),DATA!D2:L872,7,FALSE)),0,VLOOKUP(CONCATENATE(INDIRECT(ADDRESS(2,COLUMN()-1)),"P1",A57),DATA!D2:L872,7,FALSE))</f>
        <v>0</v>
      </c>
      <c r="DK57" s="11">
        <f>IF(ISERROR(VLOOKUP(CONCATENATE(INDIRECT(ADDRESS(2,COLUMN()-2)),"P1",A57),DATA!D2:L872,8,FALSE)),0,VLOOKUP(CONCATENATE(INDIRECT(ADDRESS(2,COLUMN()-2)),"P1",A57),DATA!D2:L872,8,FALSE))</f>
        <v>0</v>
      </c>
      <c r="DL57" s="11">
        <f>IF(ISERROR(VLOOKUP(CONCATENATE(INDIRECT(ADDRESS(2,COLUMN())),"P1",A57),DATA!D2:L872,6,FALSE)),0,VLOOKUP(CONCATENATE(INDIRECT(ADDRESS(2,COLUMN())),"P1",A57),DATA!D2:L872,6,FALSE))</f>
        <v>0</v>
      </c>
      <c r="DM57" s="11">
        <f>IF(ISERROR(VLOOKUP(CONCATENATE(INDIRECT(ADDRESS(2,COLUMN()-1)),"P1",A57),DATA!D2:L872,7,FALSE)),0,VLOOKUP(CONCATENATE(INDIRECT(ADDRESS(2,COLUMN()-1)),"P1",A57),DATA!D2:L872,7,FALSE))</f>
        <v>0</v>
      </c>
      <c r="DN57" s="11">
        <f>IF(ISERROR(VLOOKUP(CONCATENATE(INDIRECT(ADDRESS(2,COLUMN()-2)),"P1",A57),DATA!D2:L872,8,FALSE)),0,VLOOKUP(CONCATENATE(INDIRECT(ADDRESS(2,COLUMN()-2)),"P1",A57),DATA!D2:L872,8,FALSE))</f>
        <v>0</v>
      </c>
      <c r="DO57" s="11">
        <f>IF(ISERROR(VLOOKUP(CONCATENATE(INDIRECT(ADDRESS(2,COLUMN())),"P1",A57),DATA!D2:L872,6,FALSE)),0,VLOOKUP(CONCATENATE(INDIRECT(ADDRESS(2,COLUMN())),"P1",A57),DATA!D2:L872,6,FALSE))</f>
        <v>0</v>
      </c>
      <c r="DP57" s="11">
        <f>IF(ISERROR(VLOOKUP(CONCATENATE(INDIRECT(ADDRESS(2,COLUMN()-1)),"P1",A57),DATA!D2:L872,7,FALSE)),0,VLOOKUP(CONCATENATE(INDIRECT(ADDRESS(2,COLUMN()-1)),"P1",A57),DATA!D2:L872,7,FALSE))</f>
        <v>0</v>
      </c>
      <c r="DQ57" s="11">
        <f>IF(ISERROR(VLOOKUP(CONCATENATE(INDIRECT(ADDRESS(2,COLUMN()-2)),"P1",A57),DATA!D2:L872,8,FALSE)),0,VLOOKUP(CONCATENATE(INDIRECT(ADDRESS(2,COLUMN()-2)),"P1",A57),DATA!D2:L872,8,FALSE))</f>
        <v>0</v>
      </c>
      <c r="DR57" s="11">
        <f>IF(ISERROR(VLOOKUP(CONCATENATE(INDIRECT(ADDRESS(2,COLUMN())),"P1",A57),DATA!D2:L872,6,FALSE)),0,VLOOKUP(CONCATENATE(INDIRECT(ADDRESS(2,COLUMN())),"P1",A57),DATA!D2:L872,6,FALSE))</f>
        <v>0</v>
      </c>
      <c r="DS57" s="11">
        <f>IF(ISERROR(VLOOKUP(CONCATENATE(INDIRECT(ADDRESS(2,COLUMN()-1)),"P1",A57),DATA!D2:L872,7,FALSE)),0,VLOOKUP(CONCATENATE(INDIRECT(ADDRESS(2,COLUMN()-1)),"P1",A57),DATA!D2:L872,7,FALSE))</f>
        <v>0</v>
      </c>
      <c r="DT57" s="11">
        <f>IF(ISERROR(VLOOKUP(CONCATENATE(INDIRECT(ADDRESS(2,COLUMN()-2)),"P1",A57),DATA!D2:L872,8,FALSE)),0,VLOOKUP(CONCATENATE(INDIRECT(ADDRESS(2,COLUMN()-2)),"P1",A57),DATA!D2:L872,8,FALSE))</f>
        <v>0</v>
      </c>
      <c r="DU57" s="11">
        <f>IF(ISERROR(VLOOKUP(CONCATENATE(INDIRECT(ADDRESS(2,COLUMN())),"P1",A57),DATA!D2:L872,6,FALSE)),0,VLOOKUP(CONCATENATE(INDIRECT(ADDRESS(2,COLUMN())),"P1",A57),DATA!D2:L872,6,FALSE))</f>
        <v>0</v>
      </c>
      <c r="DV57" s="11">
        <f>IF(ISERROR(VLOOKUP(CONCATENATE(INDIRECT(ADDRESS(2,COLUMN()-1)),"P1",A57),DATA!D2:L872,7,FALSE)),0,VLOOKUP(CONCATENATE(INDIRECT(ADDRESS(2,COLUMN()-1)),"P1",A57),DATA!D2:L872,7,FALSE))</f>
        <v>0</v>
      </c>
      <c r="DW57" s="11">
        <f>IF(ISERROR(VLOOKUP(CONCATENATE(INDIRECT(ADDRESS(2,COLUMN()-2)),"P1",A57),DATA!D2:L872,8,FALSE)),0,VLOOKUP(CONCATENATE(INDIRECT(ADDRESS(2,COLUMN()-2)),"P1",A57),DATA!D2:L872,8,FALSE))</f>
        <v>0</v>
      </c>
      <c r="DX57" s="62">
        <f>SUM(B57:INDIRECT(ADDRESS(57,127)))</f>
        <v>19</v>
      </c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  <c r="IW57" s="24"/>
      <c r="IX57" s="24"/>
      <c r="IY57" s="24"/>
      <c r="IZ57" s="24"/>
      <c r="JA57" s="24"/>
      <c r="JB57" s="24"/>
      <c r="JC57" s="24"/>
      <c r="JD57" s="24"/>
      <c r="JE57" s="24"/>
      <c r="JF57" s="24"/>
      <c r="JG57" s="24"/>
      <c r="JH57" s="24"/>
      <c r="JI57" s="24"/>
      <c r="JJ57" s="24"/>
      <c r="JK57" s="24"/>
      <c r="JL57" s="24"/>
      <c r="JM57" s="24"/>
      <c r="JN57" s="24"/>
      <c r="JO57" s="24"/>
      <c r="JP57" s="24"/>
      <c r="JQ57" s="24"/>
      <c r="JR57" s="24"/>
      <c r="JS57" s="24"/>
      <c r="JT57" s="24"/>
      <c r="JU57" s="24"/>
      <c r="JV57" s="24"/>
      <c r="JW57" s="24"/>
      <c r="JX57" s="24"/>
      <c r="JY57" s="24"/>
      <c r="JZ57" s="24"/>
      <c r="KA57" s="24"/>
      <c r="KB57" s="24"/>
      <c r="KC57" s="24"/>
      <c r="KD57" s="24"/>
      <c r="KE57" s="24"/>
      <c r="KF57" s="24"/>
      <c r="KG57" s="24"/>
      <c r="KH57" s="24"/>
      <c r="KI57" s="24"/>
      <c r="KJ57" s="24"/>
      <c r="KK57" s="24"/>
      <c r="KL57" s="24"/>
      <c r="KM57" s="24"/>
      <c r="KN57" s="24"/>
      <c r="KO57" s="24"/>
      <c r="KP57" s="24"/>
      <c r="KQ57" s="24"/>
      <c r="KR57" s="24"/>
      <c r="KS57" s="24"/>
      <c r="KT57" s="24"/>
      <c r="KU57" s="24"/>
      <c r="KV57" s="24"/>
      <c r="KW57" s="24"/>
      <c r="KX57" s="24"/>
      <c r="KY57" s="24"/>
      <c r="KZ57" s="24"/>
    </row>
    <row r="58" ht="15.75">
      <c r="A58" s="20" t="s">
        <v>39</v>
      </c>
      <c r="B58" s="11">
        <f>IF(ISERROR(VLOOKUP(CONCATENATE(INDIRECT(ADDRESS(2,COLUMN())),"P1",A58),DATA!D2:L872,6,FALSE)),0,VLOOKUP(CONCATENATE(INDIRECT(ADDRESS(2,COLUMN())),"P1",A58),DATA!D2:L872,6,FALSE))</f>
        <v>36</v>
      </c>
      <c r="C58" s="11">
        <f>IF(ISERROR(VLOOKUP(CONCATENATE(INDIRECT(ADDRESS(2,COLUMN()-1)),"P1",A58),DATA!D2:L872,7,FALSE)),0,VLOOKUP(CONCATENATE(INDIRECT(ADDRESS(2,COLUMN()-1)),"P1",A58),DATA!D2:L872,7,FALSE))</f>
        <v>0</v>
      </c>
      <c r="D58" s="11">
        <f>IF(ISERROR(VLOOKUP(CONCATENATE(INDIRECT(ADDRESS(2,COLUMN()-2)),"P1",A58),DATA!D2:L872,8,FALSE)),0,VLOOKUP(CONCATENATE(INDIRECT(ADDRESS(2,COLUMN()-2)),"P1",A58),DATA!D2:L872,8,FALSE))</f>
        <v>1</v>
      </c>
      <c r="E58" s="11">
        <f>IF(ISERROR(VLOOKUP(CONCATENATE(INDIRECT(ADDRESS(2,COLUMN())),"P1",A58),DATA!D2:L872,6,FALSE)),0,VLOOKUP(CONCATENATE(INDIRECT(ADDRESS(2,COLUMN())),"P1",A58),DATA!D2:L872,6,FALSE))</f>
        <v>11</v>
      </c>
      <c r="F58" s="11">
        <f>IF(ISERROR(VLOOKUP(CONCATENATE(INDIRECT(ADDRESS(2,COLUMN()-1)),"P1",A58),DATA!D2:L872,7,FALSE)),0,VLOOKUP(CONCATENATE(INDIRECT(ADDRESS(2,COLUMN()-1)),"P1",A58),DATA!D2:L872,7,FALSE))</f>
        <v>0</v>
      </c>
      <c r="G58" s="11">
        <f>IF(ISERROR(VLOOKUP(CONCATENATE(INDIRECT(ADDRESS(2,COLUMN()-2)),"P1",A58),DATA!D2:L872,8,FALSE)),0,VLOOKUP(CONCATENATE(INDIRECT(ADDRESS(2,COLUMN()-2)),"P1",A58),DATA!D2:L872,8,FALSE))</f>
        <v>0</v>
      </c>
      <c r="H58" s="11">
        <f>IF(ISERROR(VLOOKUP(CONCATENATE(INDIRECT(ADDRESS(2,COLUMN())),"P1",A58),DATA!D2:L872,6,FALSE)),0,VLOOKUP(CONCATENATE(INDIRECT(ADDRESS(2,COLUMN())),"P1",A58),DATA!D2:L872,6,FALSE))</f>
        <v>22</v>
      </c>
      <c r="I58" s="11">
        <f>IF(ISERROR(VLOOKUP(CONCATENATE(INDIRECT(ADDRESS(2,COLUMN()-1)),"P1",A58),DATA!D2:L872,7,FALSE)),0,VLOOKUP(CONCATENATE(INDIRECT(ADDRESS(2,COLUMN()-1)),"P1",A58),DATA!D2:L872,7,FALSE))</f>
        <v>0</v>
      </c>
      <c r="J58" s="11">
        <f>IF(ISERROR(VLOOKUP(CONCATENATE(INDIRECT(ADDRESS(2,COLUMN()-2)),"P1",A58),DATA!D2:L872,8,FALSE)),0,VLOOKUP(CONCATENATE(INDIRECT(ADDRESS(2,COLUMN()-2)),"P1",A58),DATA!D2:L872,8,FALSE))</f>
        <v>6</v>
      </c>
      <c r="K58" s="11">
        <f>IF(ISERROR(VLOOKUP(CONCATENATE(INDIRECT(ADDRESS(2,COLUMN())),"P1",A58),DATA!D2:L872,6,FALSE)),0,VLOOKUP(CONCATENATE(INDIRECT(ADDRESS(2,COLUMN())),"P1",A58),DATA!D2:L872,6,FALSE))</f>
        <v>4</v>
      </c>
      <c r="L58" s="11">
        <f>IF(ISERROR(VLOOKUP(CONCATENATE(INDIRECT(ADDRESS(2,COLUMN()-1)),"P1",A58),DATA!D2:L872,7,FALSE)),0,VLOOKUP(CONCATENATE(INDIRECT(ADDRESS(2,COLUMN()-1)),"P1",A58),DATA!D2:L872,7,FALSE))</f>
        <v>0</v>
      </c>
      <c r="M58" s="11">
        <f>IF(ISERROR(VLOOKUP(CONCATENATE(INDIRECT(ADDRESS(2,COLUMN()-2)),"P1",A58),DATA!D2:L872,8,FALSE)),0,VLOOKUP(CONCATENATE(INDIRECT(ADDRESS(2,COLUMN()-2)),"P1",A58),DATA!D2:L872,8,FALSE))</f>
        <v>0</v>
      </c>
      <c r="N58" s="11">
        <f>IF(ISERROR(VLOOKUP(CONCATENATE(INDIRECT(ADDRESS(2,COLUMN())),"P1",A58),DATA!D2:L872,6,FALSE)),0,VLOOKUP(CONCATENATE(INDIRECT(ADDRESS(2,COLUMN())),"P1",A58),DATA!D2:L872,6,FALSE))</f>
        <v>6</v>
      </c>
      <c r="O58" s="11">
        <f>IF(ISERROR(VLOOKUP(CONCATENATE(INDIRECT(ADDRESS(2,COLUMN()-1)),"P1",A58),DATA!D2:L872,7,FALSE)),0,VLOOKUP(CONCATENATE(INDIRECT(ADDRESS(2,COLUMN()-1)),"P1",A58),DATA!D2:L872,7,FALSE))</f>
        <v>0</v>
      </c>
      <c r="P58" s="11">
        <f>IF(ISERROR(VLOOKUP(CONCATENATE(INDIRECT(ADDRESS(2,COLUMN()-2)),"P1",A58),DATA!D2:L872,8,FALSE)),0,VLOOKUP(CONCATENATE(INDIRECT(ADDRESS(2,COLUMN()-2)),"P1",A58),DATA!D2:L872,8,FALSE))</f>
        <v>0</v>
      </c>
      <c r="Q58" s="11">
        <f>IF(ISERROR(VLOOKUP(CONCATENATE(INDIRECT(ADDRESS(2,COLUMN())),"P1",A58),DATA!D2:L872,6,FALSE)),0,VLOOKUP(CONCATENATE(INDIRECT(ADDRESS(2,COLUMN())),"P1",A58),DATA!D2:L872,6,FALSE))</f>
        <v>13</v>
      </c>
      <c r="R58" s="11">
        <f>IF(ISERROR(VLOOKUP(CONCATENATE(INDIRECT(ADDRESS(2,COLUMN()-1)),"P1",A58),DATA!D2:L872,7,FALSE)),0,VLOOKUP(CONCATENATE(INDIRECT(ADDRESS(2,COLUMN()-1)),"P1",A58),DATA!D2:L872,7,FALSE))</f>
        <v>0</v>
      </c>
      <c r="S58" s="11">
        <f>IF(ISERROR(VLOOKUP(CONCATENATE(INDIRECT(ADDRESS(2,COLUMN()-2)),"P1",A58),DATA!D2:L872,8,FALSE)),0,VLOOKUP(CONCATENATE(INDIRECT(ADDRESS(2,COLUMN()-2)),"P1",A58),DATA!D2:L872,8,FALSE))</f>
        <v>0</v>
      </c>
      <c r="T58" s="11">
        <f>IF(ISERROR(VLOOKUP(CONCATENATE(INDIRECT(ADDRESS(2,COLUMN())),"P1",A58),DATA!D2:L872,6,FALSE)),0,VLOOKUP(CONCATENATE(INDIRECT(ADDRESS(2,COLUMN())),"P1",A58),DATA!D2:L872,6,FALSE))</f>
        <v>9</v>
      </c>
      <c r="U58" s="11">
        <f>IF(ISERROR(VLOOKUP(CONCATENATE(INDIRECT(ADDRESS(2,COLUMN()-1)),"P1",A58),DATA!D2:L872,7,FALSE)),0,VLOOKUP(CONCATENATE(INDIRECT(ADDRESS(2,COLUMN()-1)),"P1",A58),DATA!D2:L872,7,FALSE))</f>
        <v>0</v>
      </c>
      <c r="V58" s="11">
        <f>IF(ISERROR(VLOOKUP(CONCATENATE(INDIRECT(ADDRESS(2,COLUMN()-2)),"P1",A58),DATA!D2:L872,8,FALSE)),0,VLOOKUP(CONCATENATE(INDIRECT(ADDRESS(2,COLUMN()-2)),"P1",A58),DATA!D2:L872,8,FALSE))</f>
        <v>0</v>
      </c>
      <c r="W58" s="11">
        <f>IF(ISERROR(VLOOKUP(CONCATENATE(INDIRECT(ADDRESS(2,COLUMN())),"P1",A58),DATA!D2:L872,6,FALSE)),0,VLOOKUP(CONCATENATE(INDIRECT(ADDRESS(2,COLUMN())),"P1",A58),DATA!D2:L872,6,FALSE))</f>
        <v>7</v>
      </c>
      <c r="X58" s="11">
        <f>IF(ISERROR(VLOOKUP(CONCATENATE(INDIRECT(ADDRESS(2,COLUMN()-1)),"P1",A58),DATA!D2:L872,7,FALSE)),0,VLOOKUP(CONCATENATE(INDIRECT(ADDRESS(2,COLUMN()-1)),"P1",A58),DATA!D2:L872,7,FALSE))</f>
        <v>0</v>
      </c>
      <c r="Y58" s="11">
        <f>IF(ISERROR(VLOOKUP(CONCATENATE(INDIRECT(ADDRESS(2,COLUMN()-2)),"P1",A58),DATA!D2:L872,8,FALSE)),0,VLOOKUP(CONCATENATE(INDIRECT(ADDRESS(2,COLUMN()-2)),"P1",A58),DATA!D2:L872,8,FALSE))</f>
        <v>0</v>
      </c>
      <c r="Z58" s="11">
        <f>IF(ISERROR(VLOOKUP(CONCATENATE(INDIRECT(ADDRESS(2,COLUMN())),"P1",A58),DATA!D2:L872,6,FALSE)),0,VLOOKUP(CONCATENATE(INDIRECT(ADDRESS(2,COLUMN())),"P1",A58),DATA!D2:L872,6,FALSE))</f>
        <v>27</v>
      </c>
      <c r="AA58" s="11">
        <f>IF(ISERROR(VLOOKUP(CONCATENATE(INDIRECT(ADDRESS(2,COLUMN()-1)),"P1",A58),DATA!D2:L872,7,FALSE)),0,VLOOKUP(CONCATENATE(INDIRECT(ADDRESS(2,COLUMN()-1)),"P1",A58),DATA!D2:L872,7,FALSE))</f>
        <v>0</v>
      </c>
      <c r="AB58" s="11">
        <f>IF(ISERROR(VLOOKUP(CONCATENATE(INDIRECT(ADDRESS(2,COLUMN()-2)),"P1",A58),DATA!D2:L872,8,FALSE)),0,VLOOKUP(CONCATENATE(INDIRECT(ADDRESS(2,COLUMN()-2)),"P1",A58),DATA!D2:L872,8,FALSE))</f>
        <v>0</v>
      </c>
      <c r="AC58" s="11">
        <f>IF(ISERROR(VLOOKUP(CONCATENATE(INDIRECT(ADDRESS(2,COLUMN())),"P1",A58),DATA!D2:L872,6,FALSE)),0,VLOOKUP(CONCATENATE(INDIRECT(ADDRESS(2,COLUMN())),"P1",A58),DATA!D2:L872,6,FALSE))</f>
        <v>20</v>
      </c>
      <c r="AD58" s="11">
        <f>IF(ISERROR(VLOOKUP(CONCATENATE(INDIRECT(ADDRESS(2,COLUMN()-1)),"P1",A58),DATA!D2:L872,7,FALSE)),0,VLOOKUP(CONCATENATE(INDIRECT(ADDRESS(2,COLUMN()-1)),"P1",A58),DATA!D2:L872,7,FALSE))</f>
        <v>0</v>
      </c>
      <c r="AE58" s="11">
        <f>IF(ISERROR(VLOOKUP(CONCATENATE(INDIRECT(ADDRESS(2,COLUMN()-2)),"P1",A58),DATA!D2:L872,8,FALSE)),0,VLOOKUP(CONCATENATE(INDIRECT(ADDRESS(2,COLUMN()-2)),"P1",A58),DATA!D2:L872,8,FALSE))</f>
        <v>0</v>
      </c>
      <c r="AF58" s="11">
        <f>IF(ISERROR(VLOOKUP(CONCATENATE(INDIRECT(ADDRESS(2,COLUMN())),"P1",A58),DATA!D2:L872,6,FALSE)),0,VLOOKUP(CONCATENATE(INDIRECT(ADDRESS(2,COLUMN())),"P1",A58),DATA!D2:L872,6,FALSE))</f>
        <v>1</v>
      </c>
      <c r="AG58" s="11">
        <f>IF(ISERROR(VLOOKUP(CONCATENATE(INDIRECT(ADDRESS(2,COLUMN()-1)),"P1",A58),DATA!D2:L872,7,FALSE)),0,VLOOKUP(CONCATENATE(INDIRECT(ADDRESS(2,COLUMN()-1)),"P1",A58),DATA!D2:L872,7,FALSE))</f>
        <v>0</v>
      </c>
      <c r="AH58" s="11">
        <f>IF(ISERROR(VLOOKUP(CONCATENATE(INDIRECT(ADDRESS(2,COLUMN()-2)),"P1",A58),DATA!D2:L872,8,FALSE)),0,VLOOKUP(CONCATENATE(INDIRECT(ADDRESS(2,COLUMN()-2)),"P1",A58),DATA!D2:L872,8,FALSE))</f>
        <v>0</v>
      </c>
      <c r="AI58" s="11">
        <f>IF(ISERROR(VLOOKUP(CONCATENATE(INDIRECT(ADDRESS(2,COLUMN())),"P1",A58),DATA!D2:L872,6,FALSE)),0,VLOOKUP(CONCATENATE(INDIRECT(ADDRESS(2,COLUMN())),"P1",A58),DATA!D2:L872,6,FALSE))</f>
        <v>14</v>
      </c>
      <c r="AJ58" s="11">
        <f>IF(ISERROR(VLOOKUP(CONCATENATE(INDIRECT(ADDRESS(2,COLUMN()-1)),"P1",A58),DATA!D2:L872,7,FALSE)),0,VLOOKUP(CONCATENATE(INDIRECT(ADDRESS(2,COLUMN()-1)),"P1",A58),DATA!D2:L872,7,FALSE))</f>
        <v>0</v>
      </c>
      <c r="AK58" s="11">
        <f>IF(ISERROR(VLOOKUP(CONCATENATE(INDIRECT(ADDRESS(2,COLUMN()-2)),"P1",A58),DATA!D2:L872,8,FALSE)),0,VLOOKUP(CONCATENATE(INDIRECT(ADDRESS(2,COLUMN()-2)),"P1",A58),DATA!D2:L872,8,FALSE))</f>
        <v>0</v>
      </c>
      <c r="AL58" s="11">
        <f>IF(ISERROR(VLOOKUP(CONCATENATE(INDIRECT(ADDRESS(2,COLUMN())),"P1",A58),DATA!D2:L872,6,FALSE)),0,VLOOKUP(CONCATENATE(INDIRECT(ADDRESS(2,COLUMN())),"P1",A58),DATA!D2:L872,6,FALSE))</f>
        <v>25</v>
      </c>
      <c r="AM58" s="11">
        <f>IF(ISERROR(VLOOKUP(CONCATENATE(INDIRECT(ADDRESS(2,COLUMN()-1)),"P1",A58),DATA!D2:L872,7,FALSE)),0,VLOOKUP(CONCATENATE(INDIRECT(ADDRESS(2,COLUMN()-1)),"P1",A58),DATA!D2:L872,7,FALSE))</f>
        <v>0</v>
      </c>
      <c r="AN58" s="11">
        <f>IF(ISERROR(VLOOKUP(CONCATENATE(INDIRECT(ADDRESS(2,COLUMN()-2)),"P1",A58),DATA!D2:L872,8,FALSE)),0,VLOOKUP(CONCATENATE(INDIRECT(ADDRESS(2,COLUMN()-2)),"P1",A58),DATA!D2:L872,8,FALSE))</f>
        <v>0</v>
      </c>
      <c r="AO58" s="11">
        <f>IF(ISERROR(VLOOKUP(CONCATENATE(INDIRECT(ADDRESS(2,COLUMN())),"P1",A58),DATA!D2:L872,6,FALSE)),0,VLOOKUP(CONCATENATE(INDIRECT(ADDRESS(2,COLUMN())),"P1",A58),DATA!D2:L872,6,FALSE))</f>
        <v>9</v>
      </c>
      <c r="AP58" s="11">
        <f>IF(ISERROR(VLOOKUP(CONCATENATE(INDIRECT(ADDRESS(2,COLUMN()-1)),"P1",A58),DATA!D2:L872,7,FALSE)),0,VLOOKUP(CONCATENATE(INDIRECT(ADDRESS(2,COLUMN()-1)),"P1",A58),DATA!D2:L872,7,FALSE))</f>
        <v>0</v>
      </c>
      <c r="AQ58" s="11">
        <f>IF(ISERROR(VLOOKUP(CONCATENATE(INDIRECT(ADDRESS(2,COLUMN()-2)),"P1",A58),DATA!D2:L872,8,FALSE)),0,VLOOKUP(CONCATENATE(INDIRECT(ADDRESS(2,COLUMN()-2)),"P1",A58),DATA!D2:L872,8,FALSE))</f>
        <v>2</v>
      </c>
      <c r="AR58" s="11">
        <f>IF(ISERROR(VLOOKUP(CONCATENATE(INDIRECT(ADDRESS(2,COLUMN())),"P1",A58),DATA!D2:L872,6,FALSE)),0,VLOOKUP(CONCATENATE(INDIRECT(ADDRESS(2,COLUMN())),"P1",A58),DATA!D2:L872,6,FALSE))</f>
        <v>0</v>
      </c>
      <c r="AS58" s="11">
        <f>IF(ISERROR(VLOOKUP(CONCATENATE(INDIRECT(ADDRESS(2,COLUMN()-1)),"P1",A58),DATA!D2:L872,7,FALSE)),0,VLOOKUP(CONCATENATE(INDIRECT(ADDRESS(2,COLUMN()-1)),"P1",A58),DATA!D2:L872,7,FALSE))</f>
        <v>0</v>
      </c>
      <c r="AT58" s="11">
        <f>IF(ISERROR(VLOOKUP(CONCATENATE(INDIRECT(ADDRESS(2,COLUMN()-2)),"P1",A58),DATA!D2:L872,8,FALSE)),0,VLOOKUP(CONCATENATE(INDIRECT(ADDRESS(2,COLUMN()-2)),"P1",A58),DATA!D2:L872,8,FALSE))</f>
        <v>0</v>
      </c>
      <c r="AU58" s="11">
        <f>IF(ISERROR(VLOOKUP(CONCATENATE(INDIRECT(ADDRESS(2,COLUMN())),"P1",A58),DATA!D2:L872,6,FALSE)),0,VLOOKUP(CONCATENATE(INDIRECT(ADDRESS(2,COLUMN())),"P1",A58),DATA!D2:L872,6,FALSE))</f>
        <v>0</v>
      </c>
      <c r="AV58" s="11">
        <f>IF(ISERROR(VLOOKUP(CONCATENATE(INDIRECT(ADDRESS(2,COLUMN()-1)),"P1",A58),DATA!D2:L872,7,FALSE)),0,VLOOKUP(CONCATENATE(INDIRECT(ADDRESS(2,COLUMN()-1)),"P1",A58),DATA!D2:L872,7,FALSE))</f>
        <v>0</v>
      </c>
      <c r="AW58" s="11">
        <f>IF(ISERROR(VLOOKUP(CONCATENATE(INDIRECT(ADDRESS(2,COLUMN()-2)),"P1",A58),DATA!D2:L872,8,FALSE)),0,VLOOKUP(CONCATENATE(INDIRECT(ADDRESS(2,COLUMN()-2)),"P1",A58),DATA!D2:L872,8,FALSE))</f>
        <v>0</v>
      </c>
      <c r="AX58" s="11">
        <f>IF(ISERROR(VLOOKUP(CONCATENATE(INDIRECT(ADDRESS(2,COLUMN())),"P1",A58),DATA!D2:L872,6,FALSE)),0,VLOOKUP(CONCATENATE(INDIRECT(ADDRESS(2,COLUMN())),"P1",A58),DATA!D2:L872,6,FALSE))</f>
        <v>1</v>
      </c>
      <c r="AY58" s="11">
        <f>IF(ISERROR(VLOOKUP(CONCATENATE(INDIRECT(ADDRESS(2,COLUMN()-1)),"P1",A58),DATA!D2:L872,7,FALSE)),0,VLOOKUP(CONCATENATE(INDIRECT(ADDRESS(2,COLUMN()-1)),"P1",A58),DATA!D2:L872,7,FALSE))</f>
        <v>0</v>
      </c>
      <c r="AZ58" s="11">
        <f>IF(ISERROR(VLOOKUP(CONCATENATE(INDIRECT(ADDRESS(2,COLUMN()-2)),"P1",A58),DATA!D2:L872,8,FALSE)),0,VLOOKUP(CONCATENATE(INDIRECT(ADDRESS(2,COLUMN()-2)),"P1",A58),DATA!D2:L872,8,FALSE))</f>
        <v>0</v>
      </c>
      <c r="BA58" s="11">
        <f>IF(ISERROR(VLOOKUP(CONCATENATE(INDIRECT(ADDRESS(2,COLUMN())),"P1",A58),DATA!D2:L872,6,FALSE)),0,VLOOKUP(CONCATENATE(INDIRECT(ADDRESS(2,COLUMN())),"P1",A58),DATA!D2:L872,6,FALSE))</f>
        <v>0</v>
      </c>
      <c r="BB58" s="11">
        <f>IF(ISERROR(VLOOKUP(CONCATENATE(INDIRECT(ADDRESS(2,COLUMN()-1)),"P1",A58),DATA!D2:L872,7,FALSE)),0,VLOOKUP(CONCATENATE(INDIRECT(ADDRESS(2,COLUMN()-1)),"P1",A58),DATA!D2:L872,7,FALSE))</f>
        <v>0</v>
      </c>
      <c r="BC58" s="11">
        <f>IF(ISERROR(VLOOKUP(CONCATENATE(INDIRECT(ADDRESS(2,COLUMN()-2)),"P1",A58),DATA!D2:L872,8,FALSE)),0,VLOOKUP(CONCATENATE(INDIRECT(ADDRESS(2,COLUMN()-2)),"P1",A58),DATA!D2:L872,8,FALSE))</f>
        <v>0</v>
      </c>
      <c r="BD58" s="11">
        <f>IF(ISERROR(VLOOKUP(CONCATENATE(INDIRECT(ADDRESS(2,COLUMN())),"P1",A58),DATA!D2:L872,6,FALSE)),0,VLOOKUP(CONCATENATE(INDIRECT(ADDRESS(2,COLUMN())),"P1",A58),DATA!D2:L872,6,FALSE))</f>
        <v>5</v>
      </c>
      <c r="BE58" s="11">
        <f>IF(ISERROR(VLOOKUP(CONCATENATE(INDIRECT(ADDRESS(2,COLUMN()-1)),"P1",A58),DATA!D2:L872,7,FALSE)),0,VLOOKUP(CONCATENATE(INDIRECT(ADDRESS(2,COLUMN()-1)),"P1",A58),DATA!D2:L872,7,FALSE))</f>
        <v>0</v>
      </c>
      <c r="BF58" s="11">
        <f>IF(ISERROR(VLOOKUP(CONCATENATE(INDIRECT(ADDRESS(2,COLUMN()-2)),"P1",A58),DATA!D2:L872,8,FALSE)),0,VLOOKUP(CONCATENATE(INDIRECT(ADDRESS(2,COLUMN()-2)),"P1",A58),DATA!D2:L872,8,FALSE))</f>
        <v>0</v>
      </c>
      <c r="BG58" s="11">
        <f>IF(ISERROR(VLOOKUP(CONCATENATE(INDIRECT(ADDRESS(2,COLUMN())),"P1",A58),DATA!D2:L872,6,FALSE)),0,VLOOKUP(CONCATENATE(INDIRECT(ADDRESS(2,COLUMN())),"P1",A58),DATA!D2:L872,6,FALSE))</f>
        <v>23</v>
      </c>
      <c r="BH58" s="11">
        <f>IF(ISERROR(VLOOKUP(CONCATENATE(INDIRECT(ADDRESS(2,COLUMN()-1)),"P1",A58),DATA!D2:L872,7,FALSE)),0,VLOOKUP(CONCATENATE(INDIRECT(ADDRESS(2,COLUMN()-1)),"P1",A58),DATA!D2:L872,7,FALSE))</f>
        <v>1</v>
      </c>
      <c r="BI58" s="11">
        <f>IF(ISERROR(VLOOKUP(CONCATENATE(INDIRECT(ADDRESS(2,COLUMN()-2)),"P1",A58),DATA!D2:L872,8,FALSE)),0,VLOOKUP(CONCATENATE(INDIRECT(ADDRESS(2,COLUMN()-2)),"P1",A58),DATA!D2:L872,8,FALSE))</f>
        <v>0</v>
      </c>
      <c r="BJ58" s="11">
        <f>IF(ISERROR(VLOOKUP(CONCATENATE(INDIRECT(ADDRESS(2,COLUMN())),"P1",A58),DATA!D2:L872,6,FALSE)),0,VLOOKUP(CONCATENATE(INDIRECT(ADDRESS(2,COLUMN())),"P1",A58),DATA!D2:L872,6,FALSE))</f>
        <v>4</v>
      </c>
      <c r="BK58" s="11">
        <f>IF(ISERROR(VLOOKUP(CONCATENATE(INDIRECT(ADDRESS(2,COLUMN()-1)),"P1",A58),DATA!D2:L872,7,FALSE)),0,VLOOKUP(CONCATENATE(INDIRECT(ADDRESS(2,COLUMN()-1)),"P1",A58),DATA!D2:L872,7,FALSE))</f>
        <v>0</v>
      </c>
      <c r="BL58" s="11">
        <f>IF(ISERROR(VLOOKUP(CONCATENATE(INDIRECT(ADDRESS(2,COLUMN()-2)),"P1",A58),DATA!D2:L872,8,FALSE)),0,VLOOKUP(CONCATENATE(INDIRECT(ADDRESS(2,COLUMN()-2)),"P1",A58),DATA!D2:L872,8,FALSE))</f>
        <v>0</v>
      </c>
      <c r="BM58" s="11">
        <f>IF(ISERROR(VLOOKUP(CONCATENATE(INDIRECT(ADDRESS(2,COLUMN())),"P1",A58),DATA!D2:L872,6,FALSE)),0,VLOOKUP(CONCATENATE(INDIRECT(ADDRESS(2,COLUMN())),"P1",A58),DATA!D2:L872,6,FALSE))</f>
        <v>0</v>
      </c>
      <c r="BN58" s="11">
        <f>IF(ISERROR(VLOOKUP(CONCATENATE(INDIRECT(ADDRESS(2,COLUMN()-1)),"P1",A58),DATA!D2:L872,7,FALSE)),0,VLOOKUP(CONCATENATE(INDIRECT(ADDRESS(2,COLUMN()-1)),"P1",A58),DATA!D2:L872,7,FALSE))</f>
        <v>0</v>
      </c>
      <c r="BO58" s="11">
        <f>IF(ISERROR(VLOOKUP(CONCATENATE(INDIRECT(ADDRESS(2,COLUMN()-2)),"P1",A58),DATA!D2:L872,8,FALSE)),0,VLOOKUP(CONCATENATE(INDIRECT(ADDRESS(2,COLUMN()-2)),"P1",A58),DATA!D2:L872,8,FALSE))</f>
        <v>0</v>
      </c>
      <c r="BP58" s="11">
        <f>IF(ISERROR(VLOOKUP(CONCATENATE(INDIRECT(ADDRESS(2,COLUMN())),"P1",A58),DATA!D2:L872,6,FALSE)),0,VLOOKUP(CONCATENATE(INDIRECT(ADDRESS(2,COLUMN())),"P1",A58),DATA!D2:L872,6,FALSE))</f>
        <v>0</v>
      </c>
      <c r="BQ58" s="11">
        <f>IF(ISERROR(VLOOKUP(CONCATENATE(INDIRECT(ADDRESS(2,COLUMN()-1)),"P1",A58),DATA!D2:L872,7,FALSE)),0,VLOOKUP(CONCATENATE(INDIRECT(ADDRESS(2,COLUMN()-1)),"P1",A58),DATA!D2:L872,7,FALSE))</f>
        <v>0</v>
      </c>
      <c r="BR58" s="11">
        <f>IF(ISERROR(VLOOKUP(CONCATENATE(INDIRECT(ADDRESS(2,COLUMN()-2)),"P1",A58),DATA!D2:L872,8,FALSE)),0,VLOOKUP(CONCATENATE(INDIRECT(ADDRESS(2,COLUMN()-2)),"P1",A58),DATA!D2:L872,8,FALSE))</f>
        <v>0</v>
      </c>
      <c r="BS58" s="11">
        <f>IF(ISERROR(VLOOKUP(CONCATENATE(INDIRECT(ADDRESS(2,COLUMN())),"P1",A58),DATA!D2:L872,6,FALSE)),0,VLOOKUP(CONCATENATE(INDIRECT(ADDRESS(2,COLUMN())),"P1",A58),DATA!D2:L872,6,FALSE))</f>
        <v>2</v>
      </c>
      <c r="BT58" s="11">
        <f>IF(ISERROR(VLOOKUP(CONCATENATE(INDIRECT(ADDRESS(2,COLUMN()-1)),"P1",A58),DATA!D2:L872,7,FALSE)),0,VLOOKUP(CONCATENATE(INDIRECT(ADDRESS(2,COLUMN()-1)),"P1",A58),DATA!D2:L872,7,FALSE))</f>
        <v>0</v>
      </c>
      <c r="BU58" s="11">
        <f>IF(ISERROR(VLOOKUP(CONCATENATE(INDIRECT(ADDRESS(2,COLUMN()-2)),"P1",A58),DATA!D2:L872,8,FALSE)),0,VLOOKUP(CONCATENATE(INDIRECT(ADDRESS(2,COLUMN()-2)),"P1",A58),DATA!D2:L872,8,FALSE))</f>
        <v>0</v>
      </c>
      <c r="BV58" s="11">
        <f>IF(ISERROR(VLOOKUP(CONCATENATE(INDIRECT(ADDRESS(2,COLUMN())),"P1",A58),DATA!D2:L872,6,FALSE)),0,VLOOKUP(CONCATENATE(INDIRECT(ADDRESS(2,COLUMN())),"P1",A58),DATA!D2:L872,6,FALSE))</f>
        <v>0</v>
      </c>
      <c r="BW58" s="11">
        <f>IF(ISERROR(VLOOKUP(CONCATENATE(INDIRECT(ADDRESS(2,COLUMN()-1)),"P1",A58),DATA!D2:L872,7,FALSE)),0,VLOOKUP(CONCATENATE(INDIRECT(ADDRESS(2,COLUMN()-1)),"P1",A58),DATA!D2:L872,7,FALSE))</f>
        <v>0</v>
      </c>
      <c r="BX58" s="11">
        <f>IF(ISERROR(VLOOKUP(CONCATENATE(INDIRECT(ADDRESS(2,COLUMN()-2)),"P1",A58),DATA!D2:L872,8,FALSE)),0,VLOOKUP(CONCATENATE(INDIRECT(ADDRESS(2,COLUMN()-2)),"P1",A58),DATA!D2:L872,8,FALSE))</f>
        <v>0</v>
      </c>
      <c r="BY58" s="11">
        <f>IF(ISERROR(VLOOKUP(CONCATENATE(INDIRECT(ADDRESS(2,COLUMN())),"P1",A58),DATA!D2:L872,6,FALSE)),0,VLOOKUP(CONCATENATE(INDIRECT(ADDRESS(2,COLUMN())),"P1",A58),DATA!D2:L872,6,FALSE))</f>
        <v>2</v>
      </c>
      <c r="BZ58" s="11">
        <f>IF(ISERROR(VLOOKUP(CONCATENATE(INDIRECT(ADDRESS(2,COLUMN()-1)),"P1",A58),DATA!D2:L872,7,FALSE)),0,VLOOKUP(CONCATENATE(INDIRECT(ADDRESS(2,COLUMN()-1)),"P1",A58),DATA!D2:L872,7,FALSE))</f>
        <v>0</v>
      </c>
      <c r="CA58" s="11">
        <f>IF(ISERROR(VLOOKUP(CONCATENATE(INDIRECT(ADDRESS(2,COLUMN()-2)),"P1",A58),DATA!D2:L872,8,FALSE)),0,VLOOKUP(CONCATENATE(INDIRECT(ADDRESS(2,COLUMN()-2)),"P1",A58),DATA!D2:L872,8,FALSE))</f>
        <v>0</v>
      </c>
      <c r="CB58" s="11">
        <f>IF(ISERROR(VLOOKUP(CONCATENATE(INDIRECT(ADDRESS(2,COLUMN())),"P1",A58),DATA!D2:L872,6,FALSE)),0,VLOOKUP(CONCATENATE(INDIRECT(ADDRESS(2,COLUMN())),"P1",A58),DATA!D2:L872,6,FALSE))</f>
        <v>1</v>
      </c>
      <c r="CC58" s="11">
        <f>IF(ISERROR(VLOOKUP(CONCATENATE(INDIRECT(ADDRESS(2,COLUMN()-1)),"P1",A58),DATA!D2:L872,7,FALSE)),0,VLOOKUP(CONCATENATE(INDIRECT(ADDRESS(2,COLUMN()-1)),"P1",A58),DATA!D2:L872,7,FALSE))</f>
        <v>0</v>
      </c>
      <c r="CD58" s="11">
        <f>IF(ISERROR(VLOOKUP(CONCATENATE(INDIRECT(ADDRESS(2,COLUMN()-2)),"P1",A58),DATA!D2:L872,8,FALSE)),0,VLOOKUP(CONCATENATE(INDIRECT(ADDRESS(2,COLUMN()-2)),"P1",A58),DATA!D2:L872,8,FALSE))</f>
        <v>0</v>
      </c>
      <c r="CE58" s="11">
        <f>IF(ISERROR(VLOOKUP(CONCATENATE(INDIRECT(ADDRESS(2,COLUMN())),"P1",A58),DATA!D2:L872,6,FALSE)),0,VLOOKUP(CONCATENATE(INDIRECT(ADDRESS(2,COLUMN())),"P1",A58),DATA!D2:L872,6,FALSE))</f>
        <v>0</v>
      </c>
      <c r="CF58" s="11">
        <f>IF(ISERROR(VLOOKUP(CONCATENATE(INDIRECT(ADDRESS(2,COLUMN()-1)),"P1",A58),DATA!D2:L872,7,FALSE)),0,VLOOKUP(CONCATENATE(INDIRECT(ADDRESS(2,COLUMN()-1)),"P1",A58),DATA!D2:L872,7,FALSE))</f>
        <v>0</v>
      </c>
      <c r="CG58" s="11">
        <f>IF(ISERROR(VLOOKUP(CONCATENATE(INDIRECT(ADDRESS(2,COLUMN()-2)),"P1",A58),DATA!D2:L872,8,FALSE)),0,VLOOKUP(CONCATENATE(INDIRECT(ADDRESS(2,COLUMN()-2)),"P1",A58),DATA!D2:L872,8,FALSE))</f>
        <v>0</v>
      </c>
      <c r="CH58" s="11">
        <f>IF(ISERROR(VLOOKUP(CONCATENATE(INDIRECT(ADDRESS(2,COLUMN())),"P1",A58),DATA!D2:L872,6,FALSE)),0,VLOOKUP(CONCATENATE(INDIRECT(ADDRESS(2,COLUMN())),"P1",A58),DATA!D2:L872,6,FALSE))</f>
        <v>6</v>
      </c>
      <c r="CI58" s="11">
        <f>IF(ISERROR(VLOOKUP(CONCATENATE(INDIRECT(ADDRESS(2,COLUMN()-1)),"P1",A58),DATA!D2:L872,7,FALSE)),0,VLOOKUP(CONCATENATE(INDIRECT(ADDRESS(2,COLUMN()-1)),"P1",A58),DATA!D2:L872,7,FALSE))</f>
        <v>0</v>
      </c>
      <c r="CJ58" s="11">
        <f>IF(ISERROR(VLOOKUP(CONCATENATE(INDIRECT(ADDRESS(2,COLUMN()-2)),"P1",A58),DATA!D2:L872,8,FALSE)),0,VLOOKUP(CONCATENATE(INDIRECT(ADDRESS(2,COLUMN()-2)),"P1",A58),DATA!D2:L872,8,FALSE))</f>
        <v>0</v>
      </c>
      <c r="CK58" s="11">
        <f>IF(ISERROR(VLOOKUP(CONCATENATE(INDIRECT(ADDRESS(2,COLUMN())),"P1",A58),DATA!D2:L872,6,FALSE)),0,VLOOKUP(CONCATENATE(INDIRECT(ADDRESS(2,COLUMN())),"P1",A58),DATA!D2:L872,6,FALSE))</f>
        <v>0</v>
      </c>
      <c r="CL58" s="11">
        <f>IF(ISERROR(VLOOKUP(CONCATENATE(INDIRECT(ADDRESS(2,COLUMN()-1)),"P1",A58),DATA!D2:L872,7,FALSE)),0,VLOOKUP(CONCATENATE(INDIRECT(ADDRESS(2,COLUMN()-1)),"P1",A58),DATA!D2:L872,7,FALSE))</f>
        <v>0</v>
      </c>
      <c r="CM58" s="11">
        <f>IF(ISERROR(VLOOKUP(CONCATENATE(INDIRECT(ADDRESS(2,COLUMN()-2)),"P1",A58),DATA!D2:L872,8,FALSE)),0,VLOOKUP(CONCATENATE(INDIRECT(ADDRESS(2,COLUMN()-2)),"P1",A58),DATA!D2:L872,8,FALSE))</f>
        <v>0</v>
      </c>
      <c r="CN58" s="11">
        <f>IF(ISERROR(VLOOKUP(CONCATENATE(INDIRECT(ADDRESS(2,COLUMN())),"P1",A58),DATA!D2:L872,6,FALSE)),0,VLOOKUP(CONCATENATE(INDIRECT(ADDRESS(2,COLUMN())),"P1",A58),DATA!D2:L872,6,FALSE))</f>
        <v>4</v>
      </c>
      <c r="CO58" s="11">
        <f>IF(ISERROR(VLOOKUP(CONCATENATE(INDIRECT(ADDRESS(2,COLUMN()-1)),"P1",A58),DATA!D2:L872,7,FALSE)),0,VLOOKUP(CONCATENATE(INDIRECT(ADDRESS(2,COLUMN()-1)),"P1",A58),DATA!D2:L872,7,FALSE))</f>
        <v>0</v>
      </c>
      <c r="CP58" s="11">
        <f>IF(ISERROR(VLOOKUP(CONCATENATE(INDIRECT(ADDRESS(2,COLUMN()-2)),"P1",A58),DATA!D2:L872,8,FALSE)),0,VLOOKUP(CONCATENATE(INDIRECT(ADDRESS(2,COLUMN()-2)),"P1",A58),DATA!D2:L872,8,FALSE))</f>
        <v>0</v>
      </c>
      <c r="CQ58" s="11">
        <f>IF(ISERROR(VLOOKUP(CONCATENATE(INDIRECT(ADDRESS(2,COLUMN())),"P1",A58),DATA!D2:L872,6,FALSE)),0,VLOOKUP(CONCATENATE(INDIRECT(ADDRESS(2,COLUMN())),"P1",A58),DATA!D2:L872,6,FALSE))</f>
        <v>2</v>
      </c>
      <c r="CR58" s="11">
        <f>IF(ISERROR(VLOOKUP(CONCATENATE(INDIRECT(ADDRESS(2,COLUMN()-1)),"P1",A58),DATA!D2:L872,7,FALSE)),0,VLOOKUP(CONCATENATE(INDIRECT(ADDRESS(2,COLUMN()-1)),"P1",A58),DATA!D2:L872,7,FALSE))</f>
        <v>0</v>
      </c>
      <c r="CS58" s="11">
        <f>IF(ISERROR(VLOOKUP(CONCATENATE(INDIRECT(ADDRESS(2,COLUMN()-2)),"P1",A58),DATA!D2:L872,8,FALSE)),0,VLOOKUP(CONCATENATE(INDIRECT(ADDRESS(2,COLUMN()-2)),"P1",A58),DATA!D2:L872,8,FALSE))</f>
        <v>0</v>
      </c>
      <c r="CT58" s="11">
        <f>IF(ISERROR(VLOOKUP(CONCATENATE(INDIRECT(ADDRESS(2,COLUMN())),"P1",A58),DATA!D2:L872,6,FALSE)),0,VLOOKUP(CONCATENATE(INDIRECT(ADDRESS(2,COLUMN())),"P1",A58),DATA!D2:L872,6,FALSE))</f>
        <v>0</v>
      </c>
      <c r="CU58" s="11">
        <f>IF(ISERROR(VLOOKUP(CONCATENATE(INDIRECT(ADDRESS(2,COLUMN()-1)),"P1",A58),DATA!D2:L872,7,FALSE)),0,VLOOKUP(CONCATENATE(INDIRECT(ADDRESS(2,COLUMN()-1)),"P1",A58),DATA!D2:L872,7,FALSE))</f>
        <v>0</v>
      </c>
      <c r="CV58" s="11">
        <f>IF(ISERROR(VLOOKUP(CONCATENATE(INDIRECT(ADDRESS(2,COLUMN()-2)),"P1",A58),DATA!D2:L872,8,FALSE)),0,VLOOKUP(CONCATENATE(INDIRECT(ADDRESS(2,COLUMN()-2)),"P1",A58),DATA!D2:L872,8,FALSE))</f>
        <v>0</v>
      </c>
      <c r="CW58" s="11">
        <f>IF(ISERROR(VLOOKUP(CONCATENATE(INDIRECT(ADDRESS(2,COLUMN())),"P1",A58),DATA!D2:L872,6,FALSE)),0,VLOOKUP(CONCATENATE(INDIRECT(ADDRESS(2,COLUMN())),"P1",A58),DATA!D2:L872,6,FALSE))</f>
        <v>0</v>
      </c>
      <c r="CX58" s="11">
        <f>IF(ISERROR(VLOOKUP(CONCATENATE(INDIRECT(ADDRESS(2,COLUMN()-1)),"P1",A58),DATA!D2:L872,7,FALSE)),0,VLOOKUP(CONCATENATE(INDIRECT(ADDRESS(2,COLUMN()-1)),"P1",A58),DATA!D2:L872,7,FALSE))</f>
        <v>0</v>
      </c>
      <c r="CY58" s="11">
        <f>IF(ISERROR(VLOOKUP(CONCATENATE(INDIRECT(ADDRESS(2,COLUMN()-2)),"P1",A58),DATA!D2:L872,8,FALSE)),0,VLOOKUP(CONCATENATE(INDIRECT(ADDRESS(2,COLUMN()-2)),"P1",A58),DATA!D2:L872,8,FALSE))</f>
        <v>0</v>
      </c>
      <c r="CZ58" s="11">
        <f>IF(ISERROR(VLOOKUP(CONCATENATE(INDIRECT(ADDRESS(2,COLUMN())),"P1",A58),DATA!D2:L872,6,FALSE)),0,VLOOKUP(CONCATENATE(INDIRECT(ADDRESS(2,COLUMN())),"P1",A58),DATA!D2:L872,6,FALSE))</f>
        <v>0</v>
      </c>
      <c r="DA58" s="11">
        <f>IF(ISERROR(VLOOKUP(CONCATENATE(INDIRECT(ADDRESS(2,COLUMN()-1)),"P1",A58),DATA!D2:L872,7,FALSE)),0,VLOOKUP(CONCATENATE(INDIRECT(ADDRESS(2,COLUMN()-1)),"P1",A58),DATA!D2:L872,7,FALSE))</f>
        <v>0</v>
      </c>
      <c r="DB58" s="11">
        <f>IF(ISERROR(VLOOKUP(CONCATENATE(INDIRECT(ADDRESS(2,COLUMN()-2)),"P1",A58),DATA!D2:L872,8,FALSE)),0,VLOOKUP(CONCATENATE(INDIRECT(ADDRESS(2,COLUMN()-2)),"P1",A58),DATA!D2:L872,8,FALSE))</f>
        <v>0</v>
      </c>
      <c r="DC58" s="11">
        <f>IF(ISERROR(VLOOKUP(CONCATENATE(INDIRECT(ADDRESS(2,COLUMN())),"P1",A58),DATA!D2:L872,6,FALSE)),0,VLOOKUP(CONCATENATE(INDIRECT(ADDRESS(2,COLUMN())),"P1",A58),DATA!D2:L872,6,FALSE))</f>
        <v>0</v>
      </c>
      <c r="DD58" s="11">
        <f>IF(ISERROR(VLOOKUP(CONCATENATE(INDIRECT(ADDRESS(2,COLUMN()-1)),"P1",A58),DATA!D2:L872,7,FALSE)),0,VLOOKUP(CONCATENATE(INDIRECT(ADDRESS(2,COLUMN()-1)),"P1",A58),DATA!D2:L872,7,FALSE))</f>
        <v>0</v>
      </c>
      <c r="DE58" s="11">
        <f>IF(ISERROR(VLOOKUP(CONCATENATE(INDIRECT(ADDRESS(2,COLUMN()-2)),"P1",A58),DATA!D2:L872,8,FALSE)),0,VLOOKUP(CONCATENATE(INDIRECT(ADDRESS(2,COLUMN()-2)),"P1",A58),DATA!D2:L872,8,FALSE))</f>
        <v>0</v>
      </c>
      <c r="DF58" s="11">
        <f>IF(ISERROR(VLOOKUP(CONCATENATE(INDIRECT(ADDRESS(2,COLUMN())),"P1",A58),DATA!D2:L872,6,FALSE)),0,VLOOKUP(CONCATENATE(INDIRECT(ADDRESS(2,COLUMN())),"P1",A58),DATA!D2:L872,6,FALSE))</f>
        <v>0</v>
      </c>
      <c r="DG58" s="11">
        <f>IF(ISERROR(VLOOKUP(CONCATENATE(INDIRECT(ADDRESS(2,COLUMN()-1)),"P1",A58),DATA!D2:L872,7,FALSE)),0,VLOOKUP(CONCATENATE(INDIRECT(ADDRESS(2,COLUMN()-1)),"P1",A58),DATA!D2:L872,7,FALSE))</f>
        <v>0</v>
      </c>
      <c r="DH58" s="11">
        <f>IF(ISERROR(VLOOKUP(CONCATENATE(INDIRECT(ADDRESS(2,COLUMN()-2)),"P1",A58),DATA!D2:L872,8,FALSE)),0,VLOOKUP(CONCATENATE(INDIRECT(ADDRESS(2,COLUMN()-2)),"P1",A58),DATA!D2:L872,8,FALSE))</f>
        <v>0</v>
      </c>
      <c r="DI58" s="11">
        <f>IF(ISERROR(VLOOKUP(CONCATENATE(INDIRECT(ADDRESS(2,COLUMN())),"P1",A58),DATA!D2:L872,6,FALSE)),0,VLOOKUP(CONCATENATE(INDIRECT(ADDRESS(2,COLUMN())),"P1",A58),DATA!D2:L872,6,FALSE))</f>
        <v>0</v>
      </c>
      <c r="DJ58" s="11">
        <f>IF(ISERROR(VLOOKUP(CONCATENATE(INDIRECT(ADDRESS(2,COLUMN()-1)),"P1",A58),DATA!D2:L872,7,FALSE)),0,VLOOKUP(CONCATENATE(INDIRECT(ADDRESS(2,COLUMN()-1)),"P1",A58),DATA!D2:L872,7,FALSE))</f>
        <v>0</v>
      </c>
      <c r="DK58" s="11">
        <f>IF(ISERROR(VLOOKUP(CONCATENATE(INDIRECT(ADDRESS(2,COLUMN()-2)),"P1",A58),DATA!D2:L872,8,FALSE)),0,VLOOKUP(CONCATENATE(INDIRECT(ADDRESS(2,COLUMN()-2)),"P1",A58),DATA!D2:L872,8,FALSE))</f>
        <v>0</v>
      </c>
      <c r="DL58" s="11">
        <f>IF(ISERROR(VLOOKUP(CONCATENATE(INDIRECT(ADDRESS(2,COLUMN())),"P1",A58),DATA!D2:L872,6,FALSE)),0,VLOOKUP(CONCATENATE(INDIRECT(ADDRESS(2,COLUMN())),"P1",A58),DATA!D2:L872,6,FALSE))</f>
        <v>0</v>
      </c>
      <c r="DM58" s="11">
        <f>IF(ISERROR(VLOOKUP(CONCATENATE(INDIRECT(ADDRESS(2,COLUMN()-1)),"P1",A58),DATA!D2:L872,7,FALSE)),0,VLOOKUP(CONCATENATE(INDIRECT(ADDRESS(2,COLUMN()-1)),"P1",A58),DATA!D2:L872,7,FALSE))</f>
        <v>0</v>
      </c>
      <c r="DN58" s="11">
        <f>IF(ISERROR(VLOOKUP(CONCATENATE(INDIRECT(ADDRESS(2,COLUMN()-2)),"P1",A58),DATA!D2:L872,8,FALSE)),0,VLOOKUP(CONCATENATE(INDIRECT(ADDRESS(2,COLUMN()-2)),"P1",A58),DATA!D2:L872,8,FALSE))</f>
        <v>0</v>
      </c>
      <c r="DO58" s="11">
        <f>IF(ISERROR(VLOOKUP(CONCATENATE(INDIRECT(ADDRESS(2,COLUMN())),"P1",A58),DATA!D2:L872,6,FALSE)),0,VLOOKUP(CONCATENATE(INDIRECT(ADDRESS(2,COLUMN())),"P1",A58),DATA!D2:L872,6,FALSE))</f>
        <v>0</v>
      </c>
      <c r="DP58" s="11">
        <f>IF(ISERROR(VLOOKUP(CONCATENATE(INDIRECT(ADDRESS(2,COLUMN()-1)),"P1",A58),DATA!D2:L872,7,FALSE)),0,VLOOKUP(CONCATENATE(INDIRECT(ADDRESS(2,COLUMN()-1)),"P1",A58),DATA!D2:L872,7,FALSE))</f>
        <v>0</v>
      </c>
      <c r="DQ58" s="11">
        <f>IF(ISERROR(VLOOKUP(CONCATENATE(INDIRECT(ADDRESS(2,COLUMN()-2)),"P1",A58),DATA!D2:L872,8,FALSE)),0,VLOOKUP(CONCATENATE(INDIRECT(ADDRESS(2,COLUMN()-2)),"P1",A58),DATA!D2:L872,8,FALSE))</f>
        <v>0</v>
      </c>
      <c r="DR58" s="11">
        <f>IF(ISERROR(VLOOKUP(CONCATENATE(INDIRECT(ADDRESS(2,COLUMN())),"P1",A58),DATA!D2:L872,6,FALSE)),0,VLOOKUP(CONCATENATE(INDIRECT(ADDRESS(2,COLUMN())),"P1",A58),DATA!D2:L872,6,FALSE))</f>
        <v>0</v>
      </c>
      <c r="DS58" s="11">
        <f>IF(ISERROR(VLOOKUP(CONCATENATE(INDIRECT(ADDRESS(2,COLUMN()-1)),"P1",A58),DATA!D2:L872,7,FALSE)),0,VLOOKUP(CONCATENATE(INDIRECT(ADDRESS(2,COLUMN()-1)),"P1",A58),DATA!D2:L872,7,FALSE))</f>
        <v>0</v>
      </c>
      <c r="DT58" s="11">
        <f>IF(ISERROR(VLOOKUP(CONCATENATE(INDIRECT(ADDRESS(2,COLUMN()-2)),"P1",A58),DATA!D2:L872,8,FALSE)),0,VLOOKUP(CONCATENATE(INDIRECT(ADDRESS(2,COLUMN()-2)),"P1",A58),DATA!D2:L872,8,FALSE))</f>
        <v>0</v>
      </c>
      <c r="DU58" s="11">
        <f>IF(ISERROR(VLOOKUP(CONCATENATE(INDIRECT(ADDRESS(2,COLUMN())),"P1",A58),DATA!D2:L872,6,FALSE)),0,VLOOKUP(CONCATENATE(INDIRECT(ADDRESS(2,COLUMN())),"P1",A58),DATA!D2:L872,6,FALSE))</f>
        <v>1</v>
      </c>
      <c r="DV58" s="11">
        <f>IF(ISERROR(VLOOKUP(CONCATENATE(INDIRECT(ADDRESS(2,COLUMN()-1)),"P1",A58),DATA!D2:L872,7,FALSE)),0,VLOOKUP(CONCATENATE(INDIRECT(ADDRESS(2,COLUMN()-1)),"P1",A58),DATA!D2:L872,7,FALSE))</f>
        <v>0</v>
      </c>
      <c r="DW58" s="11">
        <f>IF(ISERROR(VLOOKUP(CONCATENATE(INDIRECT(ADDRESS(2,COLUMN()-2)),"P1",A58),DATA!D2:L872,8,FALSE)),0,VLOOKUP(CONCATENATE(INDIRECT(ADDRESS(2,COLUMN()-2)),"P1",A58),DATA!D2:L872,8,FALSE))</f>
        <v>0</v>
      </c>
      <c r="DX58" s="62">
        <f>SUM(B58:INDIRECT(ADDRESS(58,127)))</f>
        <v>265</v>
      </c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  <c r="IU58" s="2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4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4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4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</row>
    <row r="59" ht="15.75">
      <c r="A59" s="20" t="s">
        <v>40</v>
      </c>
      <c r="B59" s="11">
        <f>IF(ISERROR(VLOOKUP(CONCATENATE(INDIRECT(ADDRESS(2,COLUMN())),"P1",A59),DATA!D2:L872,6,FALSE)),0,VLOOKUP(CONCATENATE(INDIRECT(ADDRESS(2,COLUMN())),"P1",A59),DATA!D2:L872,6,FALSE))</f>
        <v>13</v>
      </c>
      <c r="C59" s="11">
        <f>IF(ISERROR(VLOOKUP(CONCATENATE(INDIRECT(ADDRESS(2,COLUMN()-1)),"P1",A59),DATA!D2:L872,7,FALSE)),0,VLOOKUP(CONCATENATE(INDIRECT(ADDRESS(2,COLUMN()-1)),"P1",A59),DATA!D2:L872,7,FALSE))</f>
        <v>0</v>
      </c>
      <c r="D59" s="11">
        <f>IF(ISERROR(VLOOKUP(CONCATENATE(INDIRECT(ADDRESS(2,COLUMN()-2)),"P1",A59),DATA!D2:L872,8,FALSE)),0,VLOOKUP(CONCATENATE(INDIRECT(ADDRESS(2,COLUMN()-2)),"P1",A59),DATA!D2:L872,8,FALSE))</f>
        <v>1</v>
      </c>
      <c r="E59" s="11">
        <f>IF(ISERROR(VLOOKUP(CONCATENATE(INDIRECT(ADDRESS(2,COLUMN())),"P1",A59),DATA!D2:L872,6,FALSE)),0,VLOOKUP(CONCATENATE(INDIRECT(ADDRESS(2,COLUMN())),"P1",A59),DATA!D2:L872,6,FALSE))</f>
        <v>5</v>
      </c>
      <c r="F59" s="11">
        <f>IF(ISERROR(VLOOKUP(CONCATENATE(INDIRECT(ADDRESS(2,COLUMN()-1)),"P1",A59),DATA!D2:L872,7,FALSE)),0,VLOOKUP(CONCATENATE(INDIRECT(ADDRESS(2,COLUMN()-1)),"P1",A59),DATA!D2:L872,7,FALSE))</f>
        <v>0</v>
      </c>
      <c r="G59" s="11">
        <f>IF(ISERROR(VLOOKUP(CONCATENATE(INDIRECT(ADDRESS(2,COLUMN()-2)),"P1",A59),DATA!D2:L872,8,FALSE)),0,VLOOKUP(CONCATENATE(INDIRECT(ADDRESS(2,COLUMN()-2)),"P1",A59),DATA!D2:L872,8,FALSE))</f>
        <v>0</v>
      </c>
      <c r="H59" s="11">
        <f>IF(ISERROR(VLOOKUP(CONCATENATE(INDIRECT(ADDRESS(2,COLUMN())),"P1",A59),DATA!D2:L872,6,FALSE)),0,VLOOKUP(CONCATENATE(INDIRECT(ADDRESS(2,COLUMN())),"P1",A59),DATA!D2:L872,6,FALSE))</f>
        <v>17</v>
      </c>
      <c r="I59" s="11">
        <f>IF(ISERROR(VLOOKUP(CONCATENATE(INDIRECT(ADDRESS(2,COLUMN()-1)),"P1",A59),DATA!D2:L872,7,FALSE)),0,VLOOKUP(CONCATENATE(INDIRECT(ADDRESS(2,COLUMN()-1)),"P1",A59),DATA!D2:L872,7,FALSE))</f>
        <v>0</v>
      </c>
      <c r="J59" s="11">
        <f>IF(ISERROR(VLOOKUP(CONCATENATE(INDIRECT(ADDRESS(2,COLUMN()-2)),"P1",A59),DATA!D2:L872,8,FALSE)),0,VLOOKUP(CONCATENATE(INDIRECT(ADDRESS(2,COLUMN()-2)),"P1",A59),DATA!D2:L872,8,FALSE))</f>
        <v>0</v>
      </c>
      <c r="K59" s="11">
        <f>IF(ISERROR(VLOOKUP(CONCATENATE(INDIRECT(ADDRESS(2,COLUMN())),"P1",A59),DATA!D2:L872,6,FALSE)),0,VLOOKUP(CONCATENATE(INDIRECT(ADDRESS(2,COLUMN())),"P1",A59),DATA!D2:L872,6,FALSE))</f>
        <v>6</v>
      </c>
      <c r="L59" s="11">
        <f>IF(ISERROR(VLOOKUP(CONCATENATE(INDIRECT(ADDRESS(2,COLUMN()-1)),"P1",A59),DATA!D2:L872,7,FALSE)),0,VLOOKUP(CONCATENATE(INDIRECT(ADDRESS(2,COLUMN()-1)),"P1",A59),DATA!D2:L872,7,FALSE))</f>
        <v>0</v>
      </c>
      <c r="M59" s="11">
        <f>IF(ISERROR(VLOOKUP(CONCATENATE(INDIRECT(ADDRESS(2,COLUMN()-2)),"P1",A59),DATA!D2:L872,8,FALSE)),0,VLOOKUP(CONCATENATE(INDIRECT(ADDRESS(2,COLUMN()-2)),"P1",A59),DATA!D2:L872,8,FALSE))</f>
        <v>0</v>
      </c>
      <c r="N59" s="11">
        <f>IF(ISERROR(VLOOKUP(CONCATENATE(INDIRECT(ADDRESS(2,COLUMN())),"P1",A59),DATA!D2:L872,6,FALSE)),0,VLOOKUP(CONCATENATE(INDIRECT(ADDRESS(2,COLUMN())),"P1",A59),DATA!D2:L872,6,FALSE))</f>
        <v>4</v>
      </c>
      <c r="O59" s="11">
        <f>IF(ISERROR(VLOOKUP(CONCATENATE(INDIRECT(ADDRESS(2,COLUMN()-1)),"P1",A59),DATA!D2:L872,7,FALSE)),0,VLOOKUP(CONCATENATE(INDIRECT(ADDRESS(2,COLUMN()-1)),"P1",A59),DATA!D2:L872,7,FALSE))</f>
        <v>0</v>
      </c>
      <c r="P59" s="11">
        <f>IF(ISERROR(VLOOKUP(CONCATENATE(INDIRECT(ADDRESS(2,COLUMN()-2)),"P1",A59),DATA!D2:L872,8,FALSE)),0,VLOOKUP(CONCATENATE(INDIRECT(ADDRESS(2,COLUMN()-2)),"P1",A59),DATA!D2:L872,8,FALSE))</f>
        <v>0</v>
      </c>
      <c r="Q59" s="11">
        <f>IF(ISERROR(VLOOKUP(CONCATENATE(INDIRECT(ADDRESS(2,COLUMN())),"P1",A59),DATA!D2:L872,6,FALSE)),0,VLOOKUP(CONCATENATE(INDIRECT(ADDRESS(2,COLUMN())),"P1",A59),DATA!D2:L872,6,FALSE))</f>
        <v>2</v>
      </c>
      <c r="R59" s="11">
        <f>IF(ISERROR(VLOOKUP(CONCATENATE(INDIRECT(ADDRESS(2,COLUMN()-1)),"P1",A59),DATA!D2:L872,7,FALSE)),0,VLOOKUP(CONCATENATE(INDIRECT(ADDRESS(2,COLUMN()-1)),"P1",A59),DATA!D2:L872,7,FALSE))</f>
        <v>0</v>
      </c>
      <c r="S59" s="11">
        <f>IF(ISERROR(VLOOKUP(CONCATENATE(INDIRECT(ADDRESS(2,COLUMN()-2)),"P1",A59),DATA!D2:L872,8,FALSE)),0,VLOOKUP(CONCATENATE(INDIRECT(ADDRESS(2,COLUMN()-2)),"P1",A59),DATA!D2:L872,8,FALSE))</f>
        <v>0</v>
      </c>
      <c r="T59" s="11">
        <f>IF(ISERROR(VLOOKUP(CONCATENATE(INDIRECT(ADDRESS(2,COLUMN())),"P1",A59),DATA!D2:L872,6,FALSE)),0,VLOOKUP(CONCATENATE(INDIRECT(ADDRESS(2,COLUMN())),"P1",A59),DATA!D2:L872,6,FALSE))</f>
        <v>12</v>
      </c>
      <c r="U59" s="11">
        <f>IF(ISERROR(VLOOKUP(CONCATENATE(INDIRECT(ADDRESS(2,COLUMN()-1)),"P1",A59),DATA!D2:L872,7,FALSE)),0,VLOOKUP(CONCATENATE(INDIRECT(ADDRESS(2,COLUMN()-1)),"P1",A59),DATA!D2:L872,7,FALSE))</f>
        <v>1</v>
      </c>
      <c r="V59" s="11">
        <f>IF(ISERROR(VLOOKUP(CONCATENATE(INDIRECT(ADDRESS(2,COLUMN()-2)),"P1",A59),DATA!D2:L872,8,FALSE)),0,VLOOKUP(CONCATENATE(INDIRECT(ADDRESS(2,COLUMN()-2)),"P1",A59),DATA!D2:L872,8,FALSE))</f>
        <v>1</v>
      </c>
      <c r="W59" s="11">
        <f>IF(ISERROR(VLOOKUP(CONCATENATE(INDIRECT(ADDRESS(2,COLUMN())),"P1",A59),DATA!D2:L872,6,FALSE)),0,VLOOKUP(CONCATENATE(INDIRECT(ADDRESS(2,COLUMN())),"P1",A59),DATA!D2:L872,6,FALSE))</f>
        <v>6</v>
      </c>
      <c r="X59" s="11">
        <f>IF(ISERROR(VLOOKUP(CONCATENATE(INDIRECT(ADDRESS(2,COLUMN()-1)),"P1",A59),DATA!D2:L872,7,FALSE)),0,VLOOKUP(CONCATENATE(INDIRECT(ADDRESS(2,COLUMN()-1)),"P1",A59),DATA!D2:L872,7,FALSE))</f>
        <v>0</v>
      </c>
      <c r="Y59" s="11">
        <f>IF(ISERROR(VLOOKUP(CONCATENATE(INDIRECT(ADDRESS(2,COLUMN()-2)),"P1",A59),DATA!D2:L872,8,FALSE)),0,VLOOKUP(CONCATENATE(INDIRECT(ADDRESS(2,COLUMN()-2)),"P1",A59),DATA!D2:L872,8,FALSE))</f>
        <v>0</v>
      </c>
      <c r="Z59" s="11">
        <f>IF(ISERROR(VLOOKUP(CONCATENATE(INDIRECT(ADDRESS(2,COLUMN())),"P1",A59),DATA!D2:L872,6,FALSE)),0,VLOOKUP(CONCATENATE(INDIRECT(ADDRESS(2,COLUMN())),"P1",A59),DATA!D2:L872,6,FALSE))</f>
        <v>4</v>
      </c>
      <c r="AA59" s="11">
        <f>IF(ISERROR(VLOOKUP(CONCATENATE(INDIRECT(ADDRESS(2,COLUMN()-1)),"P1",A59),DATA!D2:L872,7,FALSE)),0,VLOOKUP(CONCATENATE(INDIRECT(ADDRESS(2,COLUMN()-1)),"P1",A59),DATA!D2:L872,7,FALSE))</f>
        <v>0</v>
      </c>
      <c r="AB59" s="11">
        <f>IF(ISERROR(VLOOKUP(CONCATENATE(INDIRECT(ADDRESS(2,COLUMN()-2)),"P1",A59),DATA!D2:L872,8,FALSE)),0,VLOOKUP(CONCATENATE(INDIRECT(ADDRESS(2,COLUMN()-2)),"P1",A59),DATA!D2:L872,8,FALSE))</f>
        <v>0</v>
      </c>
      <c r="AC59" s="11">
        <f>IF(ISERROR(VLOOKUP(CONCATENATE(INDIRECT(ADDRESS(2,COLUMN())),"P1",A59),DATA!D2:L872,6,FALSE)),0,VLOOKUP(CONCATENATE(INDIRECT(ADDRESS(2,COLUMN())),"P1",A59),DATA!D2:L872,6,FALSE))</f>
        <v>0</v>
      </c>
      <c r="AD59" s="11">
        <f>IF(ISERROR(VLOOKUP(CONCATENATE(INDIRECT(ADDRESS(2,COLUMN()-1)),"P1",A59),DATA!D2:L872,7,FALSE)),0,VLOOKUP(CONCATENATE(INDIRECT(ADDRESS(2,COLUMN()-1)),"P1",A59),DATA!D2:L872,7,FALSE))</f>
        <v>0</v>
      </c>
      <c r="AE59" s="11">
        <f>IF(ISERROR(VLOOKUP(CONCATENATE(INDIRECT(ADDRESS(2,COLUMN()-2)),"P1",A59),DATA!D2:L872,8,FALSE)),0,VLOOKUP(CONCATENATE(INDIRECT(ADDRESS(2,COLUMN()-2)),"P1",A59),DATA!D2:L872,8,FALSE))</f>
        <v>0</v>
      </c>
      <c r="AF59" s="11">
        <f>IF(ISERROR(VLOOKUP(CONCATENATE(INDIRECT(ADDRESS(2,COLUMN())),"P1",A59),DATA!D2:L872,6,FALSE)),0,VLOOKUP(CONCATENATE(INDIRECT(ADDRESS(2,COLUMN())),"P1",A59),DATA!D2:L872,6,FALSE))</f>
        <v>0</v>
      </c>
      <c r="AG59" s="11">
        <f>IF(ISERROR(VLOOKUP(CONCATENATE(INDIRECT(ADDRESS(2,COLUMN()-1)),"P1",A59),DATA!D2:L872,7,FALSE)),0,VLOOKUP(CONCATENATE(INDIRECT(ADDRESS(2,COLUMN()-1)),"P1",A59),DATA!D2:L872,7,FALSE))</f>
        <v>0</v>
      </c>
      <c r="AH59" s="11">
        <f>IF(ISERROR(VLOOKUP(CONCATENATE(INDIRECT(ADDRESS(2,COLUMN()-2)),"P1",A59),DATA!D2:L872,8,FALSE)),0,VLOOKUP(CONCATENATE(INDIRECT(ADDRESS(2,COLUMN()-2)),"P1",A59),DATA!D2:L872,8,FALSE))</f>
        <v>0</v>
      </c>
      <c r="AI59" s="11">
        <f>IF(ISERROR(VLOOKUP(CONCATENATE(INDIRECT(ADDRESS(2,COLUMN())),"P1",A59),DATA!D2:L872,6,FALSE)),0,VLOOKUP(CONCATENATE(INDIRECT(ADDRESS(2,COLUMN())),"P1",A59),DATA!D2:L872,6,FALSE))</f>
        <v>2</v>
      </c>
      <c r="AJ59" s="11">
        <f>IF(ISERROR(VLOOKUP(CONCATENATE(INDIRECT(ADDRESS(2,COLUMN()-1)),"P1",A59),DATA!D2:L872,7,FALSE)),0,VLOOKUP(CONCATENATE(INDIRECT(ADDRESS(2,COLUMN()-1)),"P1",A59),DATA!D2:L872,7,FALSE))</f>
        <v>0</v>
      </c>
      <c r="AK59" s="11">
        <f>IF(ISERROR(VLOOKUP(CONCATENATE(INDIRECT(ADDRESS(2,COLUMN()-2)),"P1",A59),DATA!D2:L872,8,FALSE)),0,VLOOKUP(CONCATENATE(INDIRECT(ADDRESS(2,COLUMN()-2)),"P1",A59),DATA!D2:L872,8,FALSE))</f>
        <v>0</v>
      </c>
      <c r="AL59" s="11">
        <f>IF(ISERROR(VLOOKUP(CONCATENATE(INDIRECT(ADDRESS(2,COLUMN())),"P1",A59),DATA!D2:L872,6,FALSE)),0,VLOOKUP(CONCATENATE(INDIRECT(ADDRESS(2,COLUMN())),"P1",A59),DATA!D2:L872,6,FALSE))</f>
        <v>0</v>
      </c>
      <c r="AM59" s="11">
        <f>IF(ISERROR(VLOOKUP(CONCATENATE(INDIRECT(ADDRESS(2,COLUMN()-1)),"P1",A59),DATA!D2:L872,7,FALSE)),0,VLOOKUP(CONCATENATE(INDIRECT(ADDRESS(2,COLUMN()-1)),"P1",A59),DATA!D2:L872,7,FALSE))</f>
        <v>0</v>
      </c>
      <c r="AN59" s="11">
        <f>IF(ISERROR(VLOOKUP(CONCATENATE(INDIRECT(ADDRESS(2,COLUMN()-2)),"P1",A59),DATA!D2:L872,8,FALSE)),0,VLOOKUP(CONCATENATE(INDIRECT(ADDRESS(2,COLUMN()-2)),"P1",A59),DATA!D2:L872,8,FALSE))</f>
        <v>0</v>
      </c>
      <c r="AO59" s="11">
        <f>IF(ISERROR(VLOOKUP(CONCATENATE(INDIRECT(ADDRESS(2,COLUMN())),"P1",A59),DATA!D2:L872,6,FALSE)),0,VLOOKUP(CONCATENATE(INDIRECT(ADDRESS(2,COLUMN())),"P1",A59),DATA!D2:L872,6,FALSE))</f>
        <v>0</v>
      </c>
      <c r="AP59" s="11">
        <f>IF(ISERROR(VLOOKUP(CONCATENATE(INDIRECT(ADDRESS(2,COLUMN()-1)),"P1",A59),DATA!D2:L872,7,FALSE)),0,VLOOKUP(CONCATENATE(INDIRECT(ADDRESS(2,COLUMN()-1)),"P1",A59),DATA!D2:L872,7,FALSE))</f>
        <v>0</v>
      </c>
      <c r="AQ59" s="11">
        <f>IF(ISERROR(VLOOKUP(CONCATENATE(INDIRECT(ADDRESS(2,COLUMN()-2)),"P1",A59),DATA!D2:L872,8,FALSE)),0,VLOOKUP(CONCATENATE(INDIRECT(ADDRESS(2,COLUMN()-2)),"P1",A59),DATA!D2:L872,8,FALSE))</f>
        <v>0</v>
      </c>
      <c r="AR59" s="11">
        <f>IF(ISERROR(VLOOKUP(CONCATENATE(INDIRECT(ADDRESS(2,COLUMN())),"P1",A59),DATA!D2:L872,6,FALSE)),0,VLOOKUP(CONCATENATE(INDIRECT(ADDRESS(2,COLUMN())),"P1",A59),DATA!D2:L872,6,FALSE))</f>
        <v>0</v>
      </c>
      <c r="AS59" s="11">
        <f>IF(ISERROR(VLOOKUP(CONCATENATE(INDIRECT(ADDRESS(2,COLUMN()-1)),"P1",A59),DATA!D2:L872,7,FALSE)),0,VLOOKUP(CONCATENATE(INDIRECT(ADDRESS(2,COLUMN()-1)),"P1",A59),DATA!D2:L872,7,FALSE))</f>
        <v>0</v>
      </c>
      <c r="AT59" s="11">
        <f>IF(ISERROR(VLOOKUP(CONCATENATE(INDIRECT(ADDRESS(2,COLUMN()-2)),"P1",A59),DATA!D2:L872,8,FALSE)),0,VLOOKUP(CONCATENATE(INDIRECT(ADDRESS(2,COLUMN()-2)),"P1",A59),DATA!D2:L872,8,FALSE))</f>
        <v>0</v>
      </c>
      <c r="AU59" s="11">
        <f>IF(ISERROR(VLOOKUP(CONCATENATE(INDIRECT(ADDRESS(2,COLUMN())),"P1",A59),DATA!D2:L872,6,FALSE)),0,VLOOKUP(CONCATENATE(INDIRECT(ADDRESS(2,COLUMN())),"P1",A59),DATA!D2:L872,6,FALSE))</f>
        <v>0</v>
      </c>
      <c r="AV59" s="11">
        <f>IF(ISERROR(VLOOKUP(CONCATENATE(INDIRECT(ADDRESS(2,COLUMN()-1)),"P1",A59),DATA!D2:L872,7,FALSE)),0,VLOOKUP(CONCATENATE(INDIRECT(ADDRESS(2,COLUMN()-1)),"P1",A59),DATA!D2:L872,7,FALSE))</f>
        <v>0</v>
      </c>
      <c r="AW59" s="11">
        <f>IF(ISERROR(VLOOKUP(CONCATENATE(INDIRECT(ADDRESS(2,COLUMN()-2)),"P1",A59),DATA!D2:L872,8,FALSE)),0,VLOOKUP(CONCATENATE(INDIRECT(ADDRESS(2,COLUMN()-2)),"P1",A59),DATA!D2:L872,8,FALSE))</f>
        <v>0</v>
      </c>
      <c r="AX59" s="11">
        <f>IF(ISERROR(VLOOKUP(CONCATENATE(INDIRECT(ADDRESS(2,COLUMN())),"P1",A59),DATA!D2:L872,6,FALSE)),0,VLOOKUP(CONCATENATE(INDIRECT(ADDRESS(2,COLUMN())),"P1",A59),DATA!D2:L872,6,FALSE))</f>
        <v>0</v>
      </c>
      <c r="AY59" s="11">
        <f>IF(ISERROR(VLOOKUP(CONCATENATE(INDIRECT(ADDRESS(2,COLUMN()-1)),"P1",A59),DATA!D2:L872,7,FALSE)),0,VLOOKUP(CONCATENATE(INDIRECT(ADDRESS(2,COLUMN()-1)),"P1",A59),DATA!D2:L872,7,FALSE))</f>
        <v>0</v>
      </c>
      <c r="AZ59" s="11">
        <f>IF(ISERROR(VLOOKUP(CONCATENATE(INDIRECT(ADDRESS(2,COLUMN()-2)),"P1",A59),DATA!D2:L872,8,FALSE)),0,VLOOKUP(CONCATENATE(INDIRECT(ADDRESS(2,COLUMN()-2)),"P1",A59),DATA!D2:L872,8,FALSE))</f>
        <v>0</v>
      </c>
      <c r="BA59" s="11">
        <f>IF(ISERROR(VLOOKUP(CONCATENATE(INDIRECT(ADDRESS(2,COLUMN())),"P1",A59),DATA!D2:L872,6,FALSE)),0,VLOOKUP(CONCATENATE(INDIRECT(ADDRESS(2,COLUMN())),"P1",A59),DATA!D2:L872,6,FALSE))</f>
        <v>1</v>
      </c>
      <c r="BB59" s="11">
        <f>IF(ISERROR(VLOOKUP(CONCATENATE(INDIRECT(ADDRESS(2,COLUMN()-1)),"P1",A59),DATA!D2:L872,7,FALSE)),0,VLOOKUP(CONCATENATE(INDIRECT(ADDRESS(2,COLUMN()-1)),"P1",A59),DATA!D2:L872,7,FALSE))</f>
        <v>0</v>
      </c>
      <c r="BC59" s="11">
        <f>IF(ISERROR(VLOOKUP(CONCATENATE(INDIRECT(ADDRESS(2,COLUMN()-2)),"P1",A59),DATA!D2:L872,8,FALSE)),0,VLOOKUP(CONCATENATE(INDIRECT(ADDRESS(2,COLUMN()-2)),"P1",A59),DATA!D2:L872,8,FALSE))</f>
        <v>0</v>
      </c>
      <c r="BD59" s="11">
        <f>IF(ISERROR(VLOOKUP(CONCATENATE(INDIRECT(ADDRESS(2,COLUMN())),"P1",A59),DATA!D2:L872,6,FALSE)),0,VLOOKUP(CONCATENATE(INDIRECT(ADDRESS(2,COLUMN())),"P1",A59),DATA!D2:L872,6,FALSE))</f>
        <v>2</v>
      </c>
      <c r="BE59" s="11">
        <f>IF(ISERROR(VLOOKUP(CONCATENATE(INDIRECT(ADDRESS(2,COLUMN()-1)),"P1",A59),DATA!D2:L872,7,FALSE)),0,VLOOKUP(CONCATENATE(INDIRECT(ADDRESS(2,COLUMN()-1)),"P1",A59),DATA!D2:L872,7,FALSE))</f>
        <v>0</v>
      </c>
      <c r="BF59" s="11">
        <f>IF(ISERROR(VLOOKUP(CONCATENATE(INDIRECT(ADDRESS(2,COLUMN()-2)),"P1",A59),DATA!D2:L872,8,FALSE)),0,VLOOKUP(CONCATENATE(INDIRECT(ADDRESS(2,COLUMN()-2)),"P1",A59),DATA!D2:L872,8,FALSE))</f>
        <v>0</v>
      </c>
      <c r="BG59" s="11">
        <f>IF(ISERROR(VLOOKUP(CONCATENATE(INDIRECT(ADDRESS(2,COLUMN())),"P1",A59),DATA!D2:L872,6,FALSE)),0,VLOOKUP(CONCATENATE(INDIRECT(ADDRESS(2,COLUMN())),"P1",A59),DATA!D2:L872,6,FALSE))</f>
        <v>7</v>
      </c>
      <c r="BH59" s="11">
        <f>IF(ISERROR(VLOOKUP(CONCATENATE(INDIRECT(ADDRESS(2,COLUMN()-1)),"P1",A59),DATA!D2:L872,7,FALSE)),0,VLOOKUP(CONCATENATE(INDIRECT(ADDRESS(2,COLUMN()-1)),"P1",A59),DATA!D2:L872,7,FALSE))</f>
        <v>0</v>
      </c>
      <c r="BI59" s="11">
        <f>IF(ISERROR(VLOOKUP(CONCATENATE(INDIRECT(ADDRESS(2,COLUMN()-2)),"P1",A59),DATA!D2:L872,8,FALSE)),0,VLOOKUP(CONCATENATE(INDIRECT(ADDRESS(2,COLUMN()-2)),"P1",A59),DATA!D2:L872,8,FALSE))</f>
        <v>0</v>
      </c>
      <c r="BJ59" s="11">
        <f>IF(ISERROR(VLOOKUP(CONCATENATE(INDIRECT(ADDRESS(2,COLUMN())),"P1",A59),DATA!D2:L872,6,FALSE)),0,VLOOKUP(CONCATENATE(INDIRECT(ADDRESS(2,COLUMN())),"P1",A59),DATA!D2:L872,6,FALSE))</f>
        <v>0</v>
      </c>
      <c r="BK59" s="11">
        <f>IF(ISERROR(VLOOKUP(CONCATENATE(INDIRECT(ADDRESS(2,COLUMN()-1)),"P1",A59),DATA!D2:L872,7,FALSE)),0,VLOOKUP(CONCATENATE(INDIRECT(ADDRESS(2,COLUMN()-1)),"P1",A59),DATA!D2:L872,7,FALSE))</f>
        <v>0</v>
      </c>
      <c r="BL59" s="11">
        <f>IF(ISERROR(VLOOKUP(CONCATENATE(INDIRECT(ADDRESS(2,COLUMN()-2)),"P1",A59),DATA!D2:L872,8,FALSE)),0,VLOOKUP(CONCATENATE(INDIRECT(ADDRESS(2,COLUMN()-2)),"P1",A59),DATA!D2:L872,8,FALSE))</f>
        <v>0</v>
      </c>
      <c r="BM59" s="11">
        <f>IF(ISERROR(VLOOKUP(CONCATENATE(INDIRECT(ADDRESS(2,COLUMN())),"P1",A59),DATA!D2:L872,6,FALSE)),0,VLOOKUP(CONCATENATE(INDIRECT(ADDRESS(2,COLUMN())),"P1",A59),DATA!D2:L872,6,FALSE))</f>
        <v>0</v>
      </c>
      <c r="BN59" s="11">
        <f>IF(ISERROR(VLOOKUP(CONCATENATE(INDIRECT(ADDRESS(2,COLUMN()-1)),"P1",A59),DATA!D2:L872,7,FALSE)),0,VLOOKUP(CONCATENATE(INDIRECT(ADDRESS(2,COLUMN()-1)),"P1",A59),DATA!D2:L872,7,FALSE))</f>
        <v>0</v>
      </c>
      <c r="BO59" s="11">
        <f>IF(ISERROR(VLOOKUP(CONCATENATE(INDIRECT(ADDRESS(2,COLUMN()-2)),"P1",A59),DATA!D2:L872,8,FALSE)),0,VLOOKUP(CONCATENATE(INDIRECT(ADDRESS(2,COLUMN()-2)),"P1",A59),DATA!D2:L872,8,FALSE))</f>
        <v>0</v>
      </c>
      <c r="BP59" s="11">
        <f>IF(ISERROR(VLOOKUP(CONCATENATE(INDIRECT(ADDRESS(2,COLUMN())),"P1",A59),DATA!D2:L872,6,FALSE)),0,VLOOKUP(CONCATENATE(INDIRECT(ADDRESS(2,COLUMN())),"P1",A59),DATA!D2:L872,6,FALSE))</f>
        <v>0</v>
      </c>
      <c r="BQ59" s="11">
        <f>IF(ISERROR(VLOOKUP(CONCATENATE(INDIRECT(ADDRESS(2,COLUMN()-1)),"P1",A59),DATA!D2:L872,7,FALSE)),0,VLOOKUP(CONCATENATE(INDIRECT(ADDRESS(2,COLUMN()-1)),"P1",A59),DATA!D2:L872,7,FALSE))</f>
        <v>0</v>
      </c>
      <c r="BR59" s="11">
        <f>IF(ISERROR(VLOOKUP(CONCATENATE(INDIRECT(ADDRESS(2,COLUMN()-2)),"P1",A59),DATA!D2:L872,8,FALSE)),0,VLOOKUP(CONCATENATE(INDIRECT(ADDRESS(2,COLUMN()-2)),"P1",A59),DATA!D2:L872,8,FALSE))</f>
        <v>0</v>
      </c>
      <c r="BS59" s="11">
        <f>IF(ISERROR(VLOOKUP(CONCATENATE(INDIRECT(ADDRESS(2,COLUMN())),"P1",A59),DATA!D2:L872,6,FALSE)),0,VLOOKUP(CONCATENATE(INDIRECT(ADDRESS(2,COLUMN())),"P1",A59),DATA!D2:L872,6,FALSE))</f>
        <v>0</v>
      </c>
      <c r="BT59" s="11">
        <f>IF(ISERROR(VLOOKUP(CONCATENATE(INDIRECT(ADDRESS(2,COLUMN()-1)),"P1",A59),DATA!D2:L872,7,FALSE)),0,VLOOKUP(CONCATENATE(INDIRECT(ADDRESS(2,COLUMN()-1)),"P1",A59),DATA!D2:L872,7,FALSE))</f>
        <v>0</v>
      </c>
      <c r="BU59" s="11">
        <f>IF(ISERROR(VLOOKUP(CONCATENATE(INDIRECT(ADDRESS(2,COLUMN()-2)),"P1",A59),DATA!D2:L872,8,FALSE)),0,VLOOKUP(CONCATENATE(INDIRECT(ADDRESS(2,COLUMN()-2)),"P1",A59),DATA!D2:L872,8,FALSE))</f>
        <v>0</v>
      </c>
      <c r="BV59" s="11">
        <f>IF(ISERROR(VLOOKUP(CONCATENATE(INDIRECT(ADDRESS(2,COLUMN())),"P1",A59),DATA!D2:L872,6,FALSE)),0,VLOOKUP(CONCATENATE(INDIRECT(ADDRESS(2,COLUMN())),"P1",A59),DATA!D2:L872,6,FALSE))</f>
        <v>1</v>
      </c>
      <c r="BW59" s="11">
        <f>IF(ISERROR(VLOOKUP(CONCATENATE(INDIRECT(ADDRESS(2,COLUMN()-1)),"P1",A59),DATA!D2:L872,7,FALSE)),0,VLOOKUP(CONCATENATE(INDIRECT(ADDRESS(2,COLUMN()-1)),"P1",A59),DATA!D2:L872,7,FALSE))</f>
        <v>0</v>
      </c>
      <c r="BX59" s="11">
        <f>IF(ISERROR(VLOOKUP(CONCATENATE(INDIRECT(ADDRESS(2,COLUMN()-2)),"P1",A59),DATA!D2:L872,8,FALSE)),0,VLOOKUP(CONCATENATE(INDIRECT(ADDRESS(2,COLUMN()-2)),"P1",A59),DATA!D2:L872,8,FALSE))</f>
        <v>0</v>
      </c>
      <c r="BY59" s="11">
        <f>IF(ISERROR(VLOOKUP(CONCATENATE(INDIRECT(ADDRESS(2,COLUMN())),"P1",A59),DATA!D2:L872,6,FALSE)),0,VLOOKUP(CONCATENATE(INDIRECT(ADDRESS(2,COLUMN())),"P1",A59),DATA!D2:L872,6,FALSE))</f>
        <v>1</v>
      </c>
      <c r="BZ59" s="11">
        <f>IF(ISERROR(VLOOKUP(CONCATENATE(INDIRECT(ADDRESS(2,COLUMN()-1)),"P1",A59),DATA!D2:L872,7,FALSE)),0,VLOOKUP(CONCATENATE(INDIRECT(ADDRESS(2,COLUMN()-1)),"P1",A59),DATA!D2:L872,7,FALSE))</f>
        <v>0</v>
      </c>
      <c r="CA59" s="11">
        <f>IF(ISERROR(VLOOKUP(CONCATENATE(INDIRECT(ADDRESS(2,COLUMN()-2)),"P1",A59),DATA!D2:L872,8,FALSE)),0,VLOOKUP(CONCATENATE(INDIRECT(ADDRESS(2,COLUMN()-2)),"P1",A59),DATA!D2:L872,8,FALSE))</f>
        <v>0</v>
      </c>
      <c r="CB59" s="11">
        <f>IF(ISERROR(VLOOKUP(CONCATENATE(INDIRECT(ADDRESS(2,COLUMN())),"P1",A59),DATA!D2:L872,6,FALSE)),0,VLOOKUP(CONCATENATE(INDIRECT(ADDRESS(2,COLUMN())),"P1",A59),DATA!D2:L872,6,FALSE))</f>
        <v>0</v>
      </c>
      <c r="CC59" s="11">
        <f>IF(ISERROR(VLOOKUP(CONCATENATE(INDIRECT(ADDRESS(2,COLUMN()-1)),"P1",A59),DATA!D2:L872,7,FALSE)),0,VLOOKUP(CONCATENATE(INDIRECT(ADDRESS(2,COLUMN()-1)),"P1",A59),DATA!D2:L872,7,FALSE))</f>
        <v>0</v>
      </c>
      <c r="CD59" s="11">
        <f>IF(ISERROR(VLOOKUP(CONCATENATE(INDIRECT(ADDRESS(2,COLUMN()-2)),"P1",A59),DATA!D2:L872,8,FALSE)),0,VLOOKUP(CONCATENATE(INDIRECT(ADDRESS(2,COLUMN()-2)),"P1",A59),DATA!D2:L872,8,FALSE))</f>
        <v>0</v>
      </c>
      <c r="CE59" s="11">
        <f>IF(ISERROR(VLOOKUP(CONCATENATE(INDIRECT(ADDRESS(2,COLUMN())),"P1",A59),DATA!D2:L872,6,FALSE)),0,VLOOKUP(CONCATENATE(INDIRECT(ADDRESS(2,COLUMN())),"P1",A59),DATA!D2:L872,6,FALSE))</f>
        <v>0</v>
      </c>
      <c r="CF59" s="11">
        <f>IF(ISERROR(VLOOKUP(CONCATENATE(INDIRECT(ADDRESS(2,COLUMN()-1)),"P1",A59),DATA!D2:L872,7,FALSE)),0,VLOOKUP(CONCATENATE(INDIRECT(ADDRESS(2,COLUMN()-1)),"P1",A59),DATA!D2:L872,7,FALSE))</f>
        <v>0</v>
      </c>
      <c r="CG59" s="11">
        <f>IF(ISERROR(VLOOKUP(CONCATENATE(INDIRECT(ADDRESS(2,COLUMN()-2)),"P1",A59),DATA!D2:L872,8,FALSE)),0,VLOOKUP(CONCATENATE(INDIRECT(ADDRESS(2,COLUMN()-2)),"P1",A59),DATA!D2:L872,8,FALSE))</f>
        <v>0</v>
      </c>
      <c r="CH59" s="11">
        <f>IF(ISERROR(VLOOKUP(CONCATENATE(INDIRECT(ADDRESS(2,COLUMN())),"P1",A59),DATA!D2:L872,6,FALSE)),0,VLOOKUP(CONCATENATE(INDIRECT(ADDRESS(2,COLUMN())),"P1",A59),DATA!D2:L872,6,FALSE))</f>
        <v>0</v>
      </c>
      <c r="CI59" s="11">
        <f>IF(ISERROR(VLOOKUP(CONCATENATE(INDIRECT(ADDRESS(2,COLUMN()-1)),"P1",A59),DATA!D2:L872,7,FALSE)),0,VLOOKUP(CONCATENATE(INDIRECT(ADDRESS(2,COLUMN()-1)),"P1",A59),DATA!D2:L872,7,FALSE))</f>
        <v>0</v>
      </c>
      <c r="CJ59" s="11">
        <f>IF(ISERROR(VLOOKUP(CONCATENATE(INDIRECT(ADDRESS(2,COLUMN()-2)),"P1",A59),DATA!D2:L872,8,FALSE)),0,VLOOKUP(CONCATENATE(INDIRECT(ADDRESS(2,COLUMN()-2)),"P1",A59),DATA!D2:L872,8,FALSE))</f>
        <v>0</v>
      </c>
      <c r="CK59" s="11">
        <f>IF(ISERROR(VLOOKUP(CONCATENATE(INDIRECT(ADDRESS(2,COLUMN())),"P1",A59),DATA!D2:L872,6,FALSE)),0,VLOOKUP(CONCATENATE(INDIRECT(ADDRESS(2,COLUMN())),"P1",A59),DATA!D2:L872,6,FALSE))</f>
        <v>0</v>
      </c>
      <c r="CL59" s="11">
        <f>IF(ISERROR(VLOOKUP(CONCATENATE(INDIRECT(ADDRESS(2,COLUMN()-1)),"P1",A59),DATA!D2:L872,7,FALSE)),0,VLOOKUP(CONCATENATE(INDIRECT(ADDRESS(2,COLUMN()-1)),"P1",A59),DATA!D2:L872,7,FALSE))</f>
        <v>0</v>
      </c>
      <c r="CM59" s="11">
        <f>IF(ISERROR(VLOOKUP(CONCATENATE(INDIRECT(ADDRESS(2,COLUMN()-2)),"P1",A59),DATA!D2:L872,8,FALSE)),0,VLOOKUP(CONCATENATE(INDIRECT(ADDRESS(2,COLUMN()-2)),"P1",A59),DATA!D2:L872,8,FALSE))</f>
        <v>0</v>
      </c>
      <c r="CN59" s="11">
        <f>IF(ISERROR(VLOOKUP(CONCATENATE(INDIRECT(ADDRESS(2,COLUMN())),"P1",A59),DATA!D2:L872,6,FALSE)),0,VLOOKUP(CONCATENATE(INDIRECT(ADDRESS(2,COLUMN())),"P1",A59),DATA!D2:L872,6,FALSE))</f>
        <v>0</v>
      </c>
      <c r="CO59" s="11">
        <f>IF(ISERROR(VLOOKUP(CONCATENATE(INDIRECT(ADDRESS(2,COLUMN()-1)),"P1",A59),DATA!D2:L872,7,FALSE)),0,VLOOKUP(CONCATENATE(INDIRECT(ADDRESS(2,COLUMN()-1)),"P1",A59),DATA!D2:L872,7,FALSE))</f>
        <v>0</v>
      </c>
      <c r="CP59" s="11">
        <f>IF(ISERROR(VLOOKUP(CONCATENATE(INDIRECT(ADDRESS(2,COLUMN()-2)),"P1",A59),DATA!D2:L872,8,FALSE)),0,VLOOKUP(CONCATENATE(INDIRECT(ADDRESS(2,COLUMN()-2)),"P1",A59),DATA!D2:L872,8,FALSE))</f>
        <v>0</v>
      </c>
      <c r="CQ59" s="11">
        <f>IF(ISERROR(VLOOKUP(CONCATENATE(INDIRECT(ADDRESS(2,COLUMN())),"P1",A59),DATA!D2:L872,6,FALSE)),0,VLOOKUP(CONCATENATE(INDIRECT(ADDRESS(2,COLUMN())),"P1",A59),DATA!D2:L872,6,FALSE))</f>
        <v>1</v>
      </c>
      <c r="CR59" s="11">
        <f>IF(ISERROR(VLOOKUP(CONCATENATE(INDIRECT(ADDRESS(2,COLUMN()-1)),"P1",A59),DATA!D2:L872,7,FALSE)),0,VLOOKUP(CONCATENATE(INDIRECT(ADDRESS(2,COLUMN()-1)),"P1",A59),DATA!D2:L872,7,FALSE))</f>
        <v>0</v>
      </c>
      <c r="CS59" s="11">
        <f>IF(ISERROR(VLOOKUP(CONCATENATE(INDIRECT(ADDRESS(2,COLUMN()-2)),"P1",A59),DATA!D2:L872,8,FALSE)),0,VLOOKUP(CONCATENATE(INDIRECT(ADDRESS(2,COLUMN()-2)),"P1",A59),DATA!D2:L872,8,FALSE))</f>
        <v>0</v>
      </c>
      <c r="CT59" s="11">
        <f>IF(ISERROR(VLOOKUP(CONCATENATE(INDIRECT(ADDRESS(2,COLUMN())),"P1",A59),DATA!D2:L872,6,FALSE)),0,VLOOKUP(CONCATENATE(INDIRECT(ADDRESS(2,COLUMN())),"P1",A59),DATA!D2:L872,6,FALSE))</f>
        <v>0</v>
      </c>
      <c r="CU59" s="11">
        <f>IF(ISERROR(VLOOKUP(CONCATENATE(INDIRECT(ADDRESS(2,COLUMN()-1)),"P1",A59),DATA!D2:L872,7,FALSE)),0,VLOOKUP(CONCATENATE(INDIRECT(ADDRESS(2,COLUMN()-1)),"P1",A59),DATA!D2:L872,7,FALSE))</f>
        <v>0</v>
      </c>
      <c r="CV59" s="11">
        <f>IF(ISERROR(VLOOKUP(CONCATENATE(INDIRECT(ADDRESS(2,COLUMN()-2)),"P1",A59),DATA!D2:L872,8,FALSE)),0,VLOOKUP(CONCATENATE(INDIRECT(ADDRESS(2,COLUMN()-2)),"P1",A59),DATA!D2:L872,8,FALSE))</f>
        <v>0</v>
      </c>
      <c r="CW59" s="11">
        <f>IF(ISERROR(VLOOKUP(CONCATENATE(INDIRECT(ADDRESS(2,COLUMN())),"P1",A59),DATA!D2:L872,6,FALSE)),0,VLOOKUP(CONCATENATE(INDIRECT(ADDRESS(2,COLUMN())),"P1",A59),DATA!D2:L872,6,FALSE))</f>
        <v>0</v>
      </c>
      <c r="CX59" s="11">
        <f>IF(ISERROR(VLOOKUP(CONCATENATE(INDIRECT(ADDRESS(2,COLUMN()-1)),"P1",A59),DATA!D2:L872,7,FALSE)),0,VLOOKUP(CONCATENATE(INDIRECT(ADDRESS(2,COLUMN()-1)),"P1",A59),DATA!D2:L872,7,FALSE))</f>
        <v>0</v>
      </c>
      <c r="CY59" s="11">
        <f>IF(ISERROR(VLOOKUP(CONCATENATE(INDIRECT(ADDRESS(2,COLUMN()-2)),"P1",A59),DATA!D2:L872,8,FALSE)),0,VLOOKUP(CONCATENATE(INDIRECT(ADDRESS(2,COLUMN()-2)),"P1",A59),DATA!D2:L872,8,FALSE))</f>
        <v>0</v>
      </c>
      <c r="CZ59" s="11">
        <f>IF(ISERROR(VLOOKUP(CONCATENATE(INDIRECT(ADDRESS(2,COLUMN())),"P1",A59),DATA!D2:L872,6,FALSE)),0,VLOOKUP(CONCATENATE(INDIRECT(ADDRESS(2,COLUMN())),"P1",A59),DATA!D2:L872,6,FALSE))</f>
        <v>0</v>
      </c>
      <c r="DA59" s="11">
        <f>IF(ISERROR(VLOOKUP(CONCATENATE(INDIRECT(ADDRESS(2,COLUMN()-1)),"P1",A59),DATA!D2:L872,7,FALSE)),0,VLOOKUP(CONCATENATE(INDIRECT(ADDRESS(2,COLUMN()-1)),"P1",A59),DATA!D2:L872,7,FALSE))</f>
        <v>0</v>
      </c>
      <c r="DB59" s="11">
        <f>IF(ISERROR(VLOOKUP(CONCATENATE(INDIRECT(ADDRESS(2,COLUMN()-2)),"P1",A59),DATA!D2:L872,8,FALSE)),0,VLOOKUP(CONCATENATE(INDIRECT(ADDRESS(2,COLUMN()-2)),"P1",A59),DATA!D2:L872,8,FALSE))</f>
        <v>0</v>
      </c>
      <c r="DC59" s="11">
        <f>IF(ISERROR(VLOOKUP(CONCATENATE(INDIRECT(ADDRESS(2,COLUMN())),"P1",A59),DATA!D2:L872,6,FALSE)),0,VLOOKUP(CONCATENATE(INDIRECT(ADDRESS(2,COLUMN())),"P1",A59),DATA!D2:L872,6,FALSE))</f>
        <v>0</v>
      </c>
      <c r="DD59" s="11">
        <f>IF(ISERROR(VLOOKUP(CONCATENATE(INDIRECT(ADDRESS(2,COLUMN()-1)),"P1",A59),DATA!D2:L872,7,FALSE)),0,VLOOKUP(CONCATENATE(INDIRECT(ADDRESS(2,COLUMN()-1)),"P1",A59),DATA!D2:L872,7,FALSE))</f>
        <v>0</v>
      </c>
      <c r="DE59" s="11">
        <f>IF(ISERROR(VLOOKUP(CONCATENATE(INDIRECT(ADDRESS(2,COLUMN()-2)),"P1",A59),DATA!D2:L872,8,FALSE)),0,VLOOKUP(CONCATENATE(INDIRECT(ADDRESS(2,COLUMN()-2)),"P1",A59),DATA!D2:L872,8,FALSE))</f>
        <v>0</v>
      </c>
      <c r="DF59" s="11">
        <f>IF(ISERROR(VLOOKUP(CONCATENATE(INDIRECT(ADDRESS(2,COLUMN())),"P1",A59),DATA!D2:L872,6,FALSE)),0,VLOOKUP(CONCATENATE(INDIRECT(ADDRESS(2,COLUMN())),"P1",A59),DATA!D2:L872,6,FALSE))</f>
        <v>0</v>
      </c>
      <c r="DG59" s="11">
        <f>IF(ISERROR(VLOOKUP(CONCATENATE(INDIRECT(ADDRESS(2,COLUMN()-1)),"P1",A59),DATA!D2:L872,7,FALSE)),0,VLOOKUP(CONCATENATE(INDIRECT(ADDRESS(2,COLUMN()-1)),"P1",A59),DATA!D2:L872,7,FALSE))</f>
        <v>0</v>
      </c>
      <c r="DH59" s="11">
        <f>IF(ISERROR(VLOOKUP(CONCATENATE(INDIRECT(ADDRESS(2,COLUMN()-2)),"P1",A59),DATA!D2:L872,8,FALSE)),0,VLOOKUP(CONCATENATE(INDIRECT(ADDRESS(2,COLUMN()-2)),"P1",A59),DATA!D2:L872,8,FALSE))</f>
        <v>0</v>
      </c>
      <c r="DI59" s="11">
        <f>IF(ISERROR(VLOOKUP(CONCATENATE(INDIRECT(ADDRESS(2,COLUMN())),"P1",A59),DATA!D2:L872,6,FALSE)),0,VLOOKUP(CONCATENATE(INDIRECT(ADDRESS(2,COLUMN())),"P1",A59),DATA!D2:L872,6,FALSE))</f>
        <v>0</v>
      </c>
      <c r="DJ59" s="11">
        <f>IF(ISERROR(VLOOKUP(CONCATENATE(INDIRECT(ADDRESS(2,COLUMN()-1)),"P1",A59),DATA!D2:L872,7,FALSE)),0,VLOOKUP(CONCATENATE(INDIRECT(ADDRESS(2,COLUMN()-1)),"P1",A59),DATA!D2:L872,7,FALSE))</f>
        <v>0</v>
      </c>
      <c r="DK59" s="11">
        <f>IF(ISERROR(VLOOKUP(CONCATENATE(INDIRECT(ADDRESS(2,COLUMN()-2)),"P1",A59),DATA!D2:L872,8,FALSE)),0,VLOOKUP(CONCATENATE(INDIRECT(ADDRESS(2,COLUMN()-2)),"P1",A59),DATA!D2:L872,8,FALSE))</f>
        <v>0</v>
      </c>
      <c r="DL59" s="11">
        <f>IF(ISERROR(VLOOKUP(CONCATENATE(INDIRECT(ADDRESS(2,COLUMN())),"P1",A59),DATA!D2:L872,6,FALSE)),0,VLOOKUP(CONCATENATE(INDIRECT(ADDRESS(2,COLUMN())),"P1",A59),DATA!D2:L872,6,FALSE))</f>
        <v>0</v>
      </c>
      <c r="DM59" s="11">
        <f>IF(ISERROR(VLOOKUP(CONCATENATE(INDIRECT(ADDRESS(2,COLUMN()-1)),"P1",A59),DATA!D2:L872,7,FALSE)),0,VLOOKUP(CONCATENATE(INDIRECT(ADDRESS(2,COLUMN()-1)),"P1",A59),DATA!D2:L872,7,FALSE))</f>
        <v>0</v>
      </c>
      <c r="DN59" s="11">
        <f>IF(ISERROR(VLOOKUP(CONCATENATE(INDIRECT(ADDRESS(2,COLUMN()-2)),"P1",A59),DATA!D2:L872,8,FALSE)),0,VLOOKUP(CONCATENATE(INDIRECT(ADDRESS(2,COLUMN()-2)),"P1",A59),DATA!D2:L872,8,FALSE))</f>
        <v>0</v>
      </c>
      <c r="DO59" s="11">
        <f>IF(ISERROR(VLOOKUP(CONCATENATE(INDIRECT(ADDRESS(2,COLUMN())),"P1",A59),DATA!D2:L872,6,FALSE)),0,VLOOKUP(CONCATENATE(INDIRECT(ADDRESS(2,COLUMN())),"P1",A59),DATA!D2:L872,6,FALSE))</f>
        <v>0</v>
      </c>
      <c r="DP59" s="11">
        <f>IF(ISERROR(VLOOKUP(CONCATENATE(INDIRECT(ADDRESS(2,COLUMN()-1)),"P1",A59),DATA!D2:L872,7,FALSE)),0,VLOOKUP(CONCATENATE(INDIRECT(ADDRESS(2,COLUMN()-1)),"P1",A59),DATA!D2:L872,7,FALSE))</f>
        <v>0</v>
      </c>
      <c r="DQ59" s="11">
        <f>IF(ISERROR(VLOOKUP(CONCATENATE(INDIRECT(ADDRESS(2,COLUMN()-2)),"P1",A59),DATA!D2:L872,8,FALSE)),0,VLOOKUP(CONCATENATE(INDIRECT(ADDRESS(2,COLUMN()-2)),"P1",A59),DATA!D2:L872,8,FALSE))</f>
        <v>0</v>
      </c>
      <c r="DR59" s="11">
        <f>IF(ISERROR(VLOOKUP(CONCATENATE(INDIRECT(ADDRESS(2,COLUMN())),"P1",A59),DATA!D2:L872,6,FALSE)),0,VLOOKUP(CONCATENATE(INDIRECT(ADDRESS(2,COLUMN())),"P1",A59),DATA!D2:L872,6,FALSE))</f>
        <v>0</v>
      </c>
      <c r="DS59" s="11">
        <f>IF(ISERROR(VLOOKUP(CONCATENATE(INDIRECT(ADDRESS(2,COLUMN()-1)),"P1",A59),DATA!D2:L872,7,FALSE)),0,VLOOKUP(CONCATENATE(INDIRECT(ADDRESS(2,COLUMN()-1)),"P1",A59),DATA!D2:L872,7,FALSE))</f>
        <v>0</v>
      </c>
      <c r="DT59" s="11">
        <f>IF(ISERROR(VLOOKUP(CONCATENATE(INDIRECT(ADDRESS(2,COLUMN()-2)),"P1",A59),DATA!D2:L872,8,FALSE)),0,VLOOKUP(CONCATENATE(INDIRECT(ADDRESS(2,COLUMN()-2)),"P1",A59),DATA!D2:L872,8,FALSE))</f>
        <v>0</v>
      </c>
      <c r="DU59" s="11">
        <f>IF(ISERROR(VLOOKUP(CONCATENATE(INDIRECT(ADDRESS(2,COLUMN())),"P1",A59),DATA!D2:L872,6,FALSE)),0,VLOOKUP(CONCATENATE(INDIRECT(ADDRESS(2,COLUMN())),"P1",A59),DATA!D2:L872,6,FALSE))</f>
        <v>0</v>
      </c>
      <c r="DV59" s="11">
        <f>IF(ISERROR(VLOOKUP(CONCATENATE(INDIRECT(ADDRESS(2,COLUMN()-1)),"P1",A59),DATA!D2:L872,7,FALSE)),0,VLOOKUP(CONCATENATE(INDIRECT(ADDRESS(2,COLUMN()-1)),"P1",A59),DATA!D2:L872,7,FALSE))</f>
        <v>0</v>
      </c>
      <c r="DW59" s="11">
        <f>IF(ISERROR(VLOOKUP(CONCATENATE(INDIRECT(ADDRESS(2,COLUMN()-2)),"P1",A59),DATA!D2:L872,8,FALSE)),0,VLOOKUP(CONCATENATE(INDIRECT(ADDRESS(2,COLUMN()-2)),"P1",A59),DATA!D2:L872,8,FALSE))</f>
        <v>0</v>
      </c>
      <c r="DX59" s="62">
        <f>SUM(B59:INDIRECT(ADDRESS(59,127)))</f>
        <v>87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 s="24"/>
      <c r="IS59" s="24"/>
      <c r="IT59" s="24"/>
      <c r="IU59" s="24"/>
      <c r="IV59" s="24"/>
      <c r="IW59" s="24"/>
      <c r="IX59" s="24"/>
      <c r="IY59" s="24"/>
      <c r="IZ59" s="24"/>
      <c r="JA59" s="24"/>
      <c r="JB59" s="24"/>
      <c r="JC59" s="24"/>
      <c r="JD59" s="24"/>
      <c r="JE59" s="24"/>
      <c r="JF59" s="24"/>
      <c r="JG59" s="24"/>
      <c r="JH59" s="24"/>
      <c r="JI59" s="24"/>
      <c r="JJ59" s="24"/>
      <c r="JK59" s="24"/>
      <c r="JL59" s="24"/>
      <c r="JM59" s="24"/>
      <c r="JN59" s="24"/>
      <c r="JO59" s="24"/>
      <c r="JP59" s="24"/>
      <c r="JQ59" s="24"/>
      <c r="JR59" s="24"/>
      <c r="JS59" s="24"/>
      <c r="JT59" s="24"/>
      <c r="JU59" s="24"/>
      <c r="JV59" s="24"/>
      <c r="JW59" s="24"/>
      <c r="JX59" s="24"/>
      <c r="JY59" s="24"/>
      <c r="JZ59" s="24"/>
      <c r="KA59" s="24"/>
      <c r="KB59" s="24"/>
      <c r="KC59" s="24"/>
      <c r="KD59" s="24"/>
      <c r="KE59" s="24"/>
      <c r="KF59" s="24"/>
      <c r="KG59" s="24"/>
      <c r="KH59" s="24"/>
      <c r="KI59" s="24"/>
      <c r="KJ59" s="24"/>
      <c r="KK59" s="24"/>
      <c r="KL59" s="24"/>
      <c r="KM59" s="24"/>
      <c r="KN59" s="24"/>
      <c r="KO59" s="24"/>
      <c r="KP59" s="24"/>
      <c r="KQ59" s="24"/>
      <c r="KR59" s="24"/>
      <c r="KS59" s="24"/>
      <c r="KT59" s="24"/>
      <c r="KU59" s="24"/>
      <c r="KV59" s="24"/>
      <c r="KW59" s="24"/>
      <c r="KX59" s="24"/>
      <c r="KY59" s="24"/>
      <c r="KZ59" s="24"/>
    </row>
    <row r="60" ht="15.75">
      <c r="A60" s="20" t="s">
        <v>41</v>
      </c>
      <c r="B60" s="11">
        <f>IF(ISERROR(VLOOKUP(CONCATENATE(INDIRECT(ADDRESS(2,COLUMN())),"P1",A60),DATA!D2:L872,6,FALSE)),0,VLOOKUP(CONCATENATE(INDIRECT(ADDRESS(2,COLUMN())),"P1",A60),DATA!D2:L872,6,FALSE))</f>
        <v>4</v>
      </c>
      <c r="C60" s="11">
        <f>IF(ISERROR(VLOOKUP(CONCATENATE(INDIRECT(ADDRESS(2,COLUMN()-1)),"P1",A60),DATA!D2:L872,7,FALSE)),0,VLOOKUP(CONCATENATE(INDIRECT(ADDRESS(2,COLUMN()-1)),"P1",A60),DATA!D2:L872,7,FALSE))</f>
        <v>0</v>
      </c>
      <c r="D60" s="11">
        <f>IF(ISERROR(VLOOKUP(CONCATENATE(INDIRECT(ADDRESS(2,COLUMN()-2)),"P1",A60),DATA!D2:L872,8,FALSE)),0,VLOOKUP(CONCATENATE(INDIRECT(ADDRESS(2,COLUMN()-2)),"P1",A60),DATA!D2:L872,8,FALSE))</f>
        <v>0</v>
      </c>
      <c r="E60" s="11">
        <f>IF(ISERROR(VLOOKUP(CONCATENATE(INDIRECT(ADDRESS(2,COLUMN())),"P1",A60),DATA!D2:L872,6,FALSE)),0,VLOOKUP(CONCATENATE(INDIRECT(ADDRESS(2,COLUMN())),"P1",A60),DATA!D2:L872,6,FALSE))</f>
        <v>0</v>
      </c>
      <c r="F60" s="11">
        <f>IF(ISERROR(VLOOKUP(CONCATENATE(INDIRECT(ADDRESS(2,COLUMN()-1)),"P1",A60),DATA!D2:L872,7,FALSE)),0,VLOOKUP(CONCATENATE(INDIRECT(ADDRESS(2,COLUMN()-1)),"P1",A60),DATA!D2:L872,7,FALSE))</f>
        <v>0</v>
      </c>
      <c r="G60" s="11">
        <f>IF(ISERROR(VLOOKUP(CONCATENATE(INDIRECT(ADDRESS(2,COLUMN()-2)),"P1",A60),DATA!D2:L872,8,FALSE)),0,VLOOKUP(CONCATENATE(INDIRECT(ADDRESS(2,COLUMN()-2)),"P1",A60),DATA!D2:L872,8,FALSE))</f>
        <v>0</v>
      </c>
      <c r="H60" s="11">
        <f>IF(ISERROR(VLOOKUP(CONCATENATE(INDIRECT(ADDRESS(2,COLUMN())),"P1",A60),DATA!D2:L872,6,FALSE)),0,VLOOKUP(CONCATENATE(INDIRECT(ADDRESS(2,COLUMN())),"P1",A60),DATA!D2:L872,6,FALSE))</f>
        <v>4</v>
      </c>
      <c r="I60" s="11">
        <f>IF(ISERROR(VLOOKUP(CONCATENATE(INDIRECT(ADDRESS(2,COLUMN()-1)),"P1",A60),DATA!D2:L872,7,FALSE)),0,VLOOKUP(CONCATENATE(INDIRECT(ADDRESS(2,COLUMN()-1)),"P1",A60),DATA!D2:L872,7,FALSE))</f>
        <v>0</v>
      </c>
      <c r="J60" s="11">
        <f>IF(ISERROR(VLOOKUP(CONCATENATE(INDIRECT(ADDRESS(2,COLUMN()-2)),"P1",A60),DATA!D2:L872,8,FALSE)),0,VLOOKUP(CONCATENATE(INDIRECT(ADDRESS(2,COLUMN()-2)),"P1",A60),DATA!D2:L872,8,FALSE))</f>
        <v>0</v>
      </c>
      <c r="K60" s="11">
        <f>IF(ISERROR(VLOOKUP(CONCATENATE(INDIRECT(ADDRESS(2,COLUMN())),"P1",A60),DATA!D2:L872,6,FALSE)),0,VLOOKUP(CONCATENATE(INDIRECT(ADDRESS(2,COLUMN())),"P1",A60),DATA!D2:L872,6,FALSE))</f>
        <v>0</v>
      </c>
      <c r="L60" s="11">
        <f>IF(ISERROR(VLOOKUP(CONCATENATE(INDIRECT(ADDRESS(2,COLUMN()-1)),"P1",A60),DATA!D2:L872,7,FALSE)),0,VLOOKUP(CONCATENATE(INDIRECT(ADDRESS(2,COLUMN()-1)),"P1",A60),DATA!D2:L872,7,FALSE))</f>
        <v>0</v>
      </c>
      <c r="M60" s="11">
        <f>IF(ISERROR(VLOOKUP(CONCATENATE(INDIRECT(ADDRESS(2,COLUMN()-2)),"P1",A60),DATA!D2:L872,8,FALSE)),0,VLOOKUP(CONCATENATE(INDIRECT(ADDRESS(2,COLUMN()-2)),"P1",A60),DATA!D2:L872,8,FALSE))</f>
        <v>0</v>
      </c>
      <c r="N60" s="11">
        <f>IF(ISERROR(VLOOKUP(CONCATENATE(INDIRECT(ADDRESS(2,COLUMN())),"P1",A60),DATA!D2:L872,6,FALSE)),0,VLOOKUP(CONCATENATE(INDIRECT(ADDRESS(2,COLUMN())),"P1",A60),DATA!D2:L872,6,FALSE))</f>
        <v>0</v>
      </c>
      <c r="O60" s="11">
        <f>IF(ISERROR(VLOOKUP(CONCATENATE(INDIRECT(ADDRESS(2,COLUMN()-1)),"P1",A60),DATA!D2:L872,7,FALSE)),0,VLOOKUP(CONCATENATE(INDIRECT(ADDRESS(2,COLUMN()-1)),"P1",A60),DATA!D2:L872,7,FALSE))</f>
        <v>0</v>
      </c>
      <c r="P60" s="11">
        <f>IF(ISERROR(VLOOKUP(CONCATENATE(INDIRECT(ADDRESS(2,COLUMN()-2)),"P1",A60),DATA!D2:L872,8,FALSE)),0,VLOOKUP(CONCATENATE(INDIRECT(ADDRESS(2,COLUMN()-2)),"P1",A60),DATA!D2:L872,8,FALSE))</f>
        <v>0</v>
      </c>
      <c r="Q60" s="11">
        <f>IF(ISERROR(VLOOKUP(CONCATENATE(INDIRECT(ADDRESS(2,COLUMN())),"P1",A60),DATA!D2:L872,6,FALSE)),0,VLOOKUP(CONCATENATE(INDIRECT(ADDRESS(2,COLUMN())),"P1",A60),DATA!D2:L872,6,FALSE))</f>
        <v>2</v>
      </c>
      <c r="R60" s="11">
        <f>IF(ISERROR(VLOOKUP(CONCATENATE(INDIRECT(ADDRESS(2,COLUMN()-1)),"P1",A60),DATA!D2:L872,7,FALSE)),0,VLOOKUP(CONCATENATE(INDIRECT(ADDRESS(2,COLUMN()-1)),"P1",A60),DATA!D2:L872,7,FALSE))</f>
        <v>0</v>
      </c>
      <c r="S60" s="11">
        <f>IF(ISERROR(VLOOKUP(CONCATENATE(INDIRECT(ADDRESS(2,COLUMN()-2)),"P1",A60),DATA!D2:L872,8,FALSE)),0,VLOOKUP(CONCATENATE(INDIRECT(ADDRESS(2,COLUMN()-2)),"P1",A60),DATA!D2:L872,8,FALSE))</f>
        <v>0</v>
      </c>
      <c r="T60" s="11">
        <f>IF(ISERROR(VLOOKUP(CONCATENATE(INDIRECT(ADDRESS(2,COLUMN())),"P1",A60),DATA!D2:L872,6,FALSE)),0,VLOOKUP(CONCATENATE(INDIRECT(ADDRESS(2,COLUMN())),"P1",A60),DATA!D2:L872,6,FALSE))</f>
        <v>2</v>
      </c>
      <c r="U60" s="11">
        <f>IF(ISERROR(VLOOKUP(CONCATENATE(INDIRECT(ADDRESS(2,COLUMN()-1)),"P1",A60),DATA!D2:L872,7,FALSE)),0,VLOOKUP(CONCATENATE(INDIRECT(ADDRESS(2,COLUMN()-1)),"P1",A60),DATA!D2:L872,7,FALSE))</f>
        <v>0</v>
      </c>
      <c r="V60" s="11">
        <f>IF(ISERROR(VLOOKUP(CONCATENATE(INDIRECT(ADDRESS(2,COLUMN()-2)),"P1",A60),DATA!D2:L872,8,FALSE)),0,VLOOKUP(CONCATENATE(INDIRECT(ADDRESS(2,COLUMN()-2)),"P1",A60),DATA!D2:L872,8,FALSE))</f>
        <v>0</v>
      </c>
      <c r="W60" s="11">
        <f>IF(ISERROR(VLOOKUP(CONCATENATE(INDIRECT(ADDRESS(2,COLUMN())),"P1",A60),DATA!D2:L872,6,FALSE)),0,VLOOKUP(CONCATENATE(INDIRECT(ADDRESS(2,COLUMN())),"P1",A60),DATA!D2:L872,6,FALSE))</f>
        <v>0</v>
      </c>
      <c r="X60" s="11">
        <f>IF(ISERROR(VLOOKUP(CONCATENATE(INDIRECT(ADDRESS(2,COLUMN()-1)),"P1",A60),DATA!D2:L872,7,FALSE)),0,VLOOKUP(CONCATENATE(INDIRECT(ADDRESS(2,COLUMN()-1)),"P1",A60),DATA!D2:L872,7,FALSE))</f>
        <v>0</v>
      </c>
      <c r="Y60" s="11">
        <f>IF(ISERROR(VLOOKUP(CONCATENATE(INDIRECT(ADDRESS(2,COLUMN()-2)),"P1",A60),DATA!D2:L872,8,FALSE)),0,VLOOKUP(CONCATENATE(INDIRECT(ADDRESS(2,COLUMN()-2)),"P1",A60),DATA!D2:L872,8,FALSE))</f>
        <v>0</v>
      </c>
      <c r="Z60" s="11">
        <f>IF(ISERROR(VLOOKUP(CONCATENATE(INDIRECT(ADDRESS(2,COLUMN())),"P1",A60),DATA!D2:L872,6,FALSE)),0,VLOOKUP(CONCATENATE(INDIRECT(ADDRESS(2,COLUMN())),"P1",A60),DATA!D2:L872,6,FALSE))</f>
        <v>0</v>
      </c>
      <c r="AA60" s="11">
        <f>IF(ISERROR(VLOOKUP(CONCATENATE(INDIRECT(ADDRESS(2,COLUMN()-1)),"P1",A60),DATA!D2:L872,7,FALSE)),0,VLOOKUP(CONCATENATE(INDIRECT(ADDRESS(2,COLUMN()-1)),"P1",A60),DATA!D2:L872,7,FALSE))</f>
        <v>0</v>
      </c>
      <c r="AB60" s="11">
        <f>IF(ISERROR(VLOOKUP(CONCATENATE(INDIRECT(ADDRESS(2,COLUMN()-2)),"P1",A60),DATA!D2:L872,8,FALSE)),0,VLOOKUP(CONCATENATE(INDIRECT(ADDRESS(2,COLUMN()-2)),"P1",A60),DATA!D2:L872,8,FALSE))</f>
        <v>0</v>
      </c>
      <c r="AC60" s="11">
        <f>IF(ISERROR(VLOOKUP(CONCATENATE(INDIRECT(ADDRESS(2,COLUMN())),"P1",A60),DATA!D2:L872,6,FALSE)),0,VLOOKUP(CONCATENATE(INDIRECT(ADDRESS(2,COLUMN())),"P1",A60),DATA!D2:L872,6,FALSE))</f>
        <v>0</v>
      </c>
      <c r="AD60" s="11">
        <f>IF(ISERROR(VLOOKUP(CONCATENATE(INDIRECT(ADDRESS(2,COLUMN()-1)),"P1",A60),DATA!D2:L872,7,FALSE)),0,VLOOKUP(CONCATENATE(INDIRECT(ADDRESS(2,COLUMN()-1)),"P1",A60),DATA!D2:L872,7,FALSE))</f>
        <v>0</v>
      </c>
      <c r="AE60" s="11">
        <f>IF(ISERROR(VLOOKUP(CONCATENATE(INDIRECT(ADDRESS(2,COLUMN()-2)),"P1",A60),DATA!D2:L872,8,FALSE)),0,VLOOKUP(CONCATENATE(INDIRECT(ADDRESS(2,COLUMN()-2)),"P1",A60),DATA!D2:L872,8,FALSE))</f>
        <v>0</v>
      </c>
      <c r="AF60" s="11">
        <f>IF(ISERROR(VLOOKUP(CONCATENATE(INDIRECT(ADDRESS(2,COLUMN())),"P1",A60),DATA!D2:L872,6,FALSE)),0,VLOOKUP(CONCATENATE(INDIRECT(ADDRESS(2,COLUMN())),"P1",A60),DATA!D2:L872,6,FALSE))</f>
        <v>0</v>
      </c>
      <c r="AG60" s="11">
        <f>IF(ISERROR(VLOOKUP(CONCATENATE(INDIRECT(ADDRESS(2,COLUMN()-1)),"P1",A60),DATA!D2:L872,7,FALSE)),0,VLOOKUP(CONCATENATE(INDIRECT(ADDRESS(2,COLUMN()-1)),"P1",A60),DATA!D2:L872,7,FALSE))</f>
        <v>0</v>
      </c>
      <c r="AH60" s="11">
        <f>IF(ISERROR(VLOOKUP(CONCATENATE(INDIRECT(ADDRESS(2,COLUMN()-2)),"P1",A60),DATA!D2:L872,8,FALSE)),0,VLOOKUP(CONCATENATE(INDIRECT(ADDRESS(2,COLUMN()-2)),"P1",A60),DATA!D2:L872,8,FALSE))</f>
        <v>0</v>
      </c>
      <c r="AI60" s="11">
        <f>IF(ISERROR(VLOOKUP(CONCATENATE(INDIRECT(ADDRESS(2,COLUMN())),"P1",A60),DATA!D2:L872,6,FALSE)),0,VLOOKUP(CONCATENATE(INDIRECT(ADDRESS(2,COLUMN())),"P1",A60),DATA!D2:L872,6,FALSE))</f>
        <v>2</v>
      </c>
      <c r="AJ60" s="11">
        <f>IF(ISERROR(VLOOKUP(CONCATENATE(INDIRECT(ADDRESS(2,COLUMN()-1)),"P1",A60),DATA!D2:L872,7,FALSE)),0,VLOOKUP(CONCATENATE(INDIRECT(ADDRESS(2,COLUMN()-1)),"P1",A60),DATA!D2:L872,7,FALSE))</f>
        <v>0</v>
      </c>
      <c r="AK60" s="11">
        <f>IF(ISERROR(VLOOKUP(CONCATENATE(INDIRECT(ADDRESS(2,COLUMN()-2)),"P1",A60),DATA!D2:L872,8,FALSE)),0,VLOOKUP(CONCATENATE(INDIRECT(ADDRESS(2,COLUMN()-2)),"P1",A60),DATA!D2:L872,8,FALSE))</f>
        <v>0</v>
      </c>
      <c r="AL60" s="11">
        <f>IF(ISERROR(VLOOKUP(CONCATENATE(INDIRECT(ADDRESS(2,COLUMN())),"P1",A60),DATA!D2:L872,6,FALSE)),0,VLOOKUP(CONCATENATE(INDIRECT(ADDRESS(2,COLUMN())),"P1",A60),DATA!D2:L872,6,FALSE))</f>
        <v>0</v>
      </c>
      <c r="AM60" s="11">
        <f>IF(ISERROR(VLOOKUP(CONCATENATE(INDIRECT(ADDRESS(2,COLUMN()-1)),"P1",A60),DATA!D2:L872,7,FALSE)),0,VLOOKUP(CONCATENATE(INDIRECT(ADDRESS(2,COLUMN()-1)),"P1",A60),DATA!D2:L872,7,FALSE))</f>
        <v>0</v>
      </c>
      <c r="AN60" s="11">
        <f>IF(ISERROR(VLOOKUP(CONCATENATE(INDIRECT(ADDRESS(2,COLUMN()-2)),"P1",A60),DATA!D2:L872,8,FALSE)),0,VLOOKUP(CONCATENATE(INDIRECT(ADDRESS(2,COLUMN()-2)),"P1",A60),DATA!D2:L872,8,FALSE))</f>
        <v>0</v>
      </c>
      <c r="AO60" s="11">
        <f>IF(ISERROR(VLOOKUP(CONCATENATE(INDIRECT(ADDRESS(2,COLUMN())),"P1",A60),DATA!D2:L872,6,FALSE)),0,VLOOKUP(CONCATENATE(INDIRECT(ADDRESS(2,COLUMN())),"P1",A60),DATA!D2:L872,6,FALSE))</f>
        <v>0</v>
      </c>
      <c r="AP60" s="11">
        <f>IF(ISERROR(VLOOKUP(CONCATENATE(INDIRECT(ADDRESS(2,COLUMN()-1)),"P1",A60),DATA!D2:L872,7,FALSE)),0,VLOOKUP(CONCATENATE(INDIRECT(ADDRESS(2,COLUMN()-1)),"P1",A60),DATA!D2:L872,7,FALSE))</f>
        <v>0</v>
      </c>
      <c r="AQ60" s="11">
        <f>IF(ISERROR(VLOOKUP(CONCATENATE(INDIRECT(ADDRESS(2,COLUMN()-2)),"P1",A60),DATA!D2:L872,8,FALSE)),0,VLOOKUP(CONCATENATE(INDIRECT(ADDRESS(2,COLUMN()-2)),"P1",A60),DATA!D2:L872,8,FALSE))</f>
        <v>0</v>
      </c>
      <c r="AR60" s="11">
        <f>IF(ISERROR(VLOOKUP(CONCATENATE(INDIRECT(ADDRESS(2,COLUMN())),"P1",A60),DATA!D2:L872,6,FALSE)),0,VLOOKUP(CONCATENATE(INDIRECT(ADDRESS(2,COLUMN())),"P1",A60),DATA!D2:L872,6,FALSE))</f>
        <v>0</v>
      </c>
      <c r="AS60" s="11">
        <f>IF(ISERROR(VLOOKUP(CONCATENATE(INDIRECT(ADDRESS(2,COLUMN()-1)),"P1",A60),DATA!D2:L872,7,FALSE)),0,VLOOKUP(CONCATENATE(INDIRECT(ADDRESS(2,COLUMN()-1)),"P1",A60),DATA!D2:L872,7,FALSE))</f>
        <v>0</v>
      </c>
      <c r="AT60" s="11">
        <f>IF(ISERROR(VLOOKUP(CONCATENATE(INDIRECT(ADDRESS(2,COLUMN()-2)),"P1",A60),DATA!D2:L872,8,FALSE)),0,VLOOKUP(CONCATENATE(INDIRECT(ADDRESS(2,COLUMN()-2)),"P1",A60),DATA!D2:L872,8,FALSE))</f>
        <v>0</v>
      </c>
      <c r="AU60" s="11">
        <f>IF(ISERROR(VLOOKUP(CONCATENATE(INDIRECT(ADDRESS(2,COLUMN())),"P1",A60),DATA!D2:L872,6,FALSE)),0,VLOOKUP(CONCATENATE(INDIRECT(ADDRESS(2,COLUMN())),"P1",A60),DATA!D2:L872,6,FALSE))</f>
        <v>0</v>
      </c>
      <c r="AV60" s="11">
        <f>IF(ISERROR(VLOOKUP(CONCATENATE(INDIRECT(ADDRESS(2,COLUMN()-1)),"P1",A60),DATA!D2:L872,7,FALSE)),0,VLOOKUP(CONCATENATE(INDIRECT(ADDRESS(2,COLUMN()-1)),"P1",A60),DATA!D2:L872,7,FALSE))</f>
        <v>0</v>
      </c>
      <c r="AW60" s="11">
        <f>IF(ISERROR(VLOOKUP(CONCATENATE(INDIRECT(ADDRESS(2,COLUMN()-2)),"P1",A60),DATA!D2:L872,8,FALSE)),0,VLOOKUP(CONCATENATE(INDIRECT(ADDRESS(2,COLUMN()-2)),"P1",A60),DATA!D2:L872,8,FALSE))</f>
        <v>0</v>
      </c>
      <c r="AX60" s="11">
        <f>IF(ISERROR(VLOOKUP(CONCATENATE(INDIRECT(ADDRESS(2,COLUMN())),"P1",A60),DATA!D2:L872,6,FALSE)),0,VLOOKUP(CONCATENATE(INDIRECT(ADDRESS(2,COLUMN())),"P1",A60),DATA!D2:L872,6,FALSE))</f>
        <v>0</v>
      </c>
      <c r="AY60" s="11">
        <f>IF(ISERROR(VLOOKUP(CONCATENATE(INDIRECT(ADDRESS(2,COLUMN()-1)),"P1",A60),DATA!D2:L872,7,FALSE)),0,VLOOKUP(CONCATENATE(INDIRECT(ADDRESS(2,COLUMN()-1)),"P1",A60),DATA!D2:L872,7,FALSE))</f>
        <v>0</v>
      </c>
      <c r="AZ60" s="11">
        <f>IF(ISERROR(VLOOKUP(CONCATENATE(INDIRECT(ADDRESS(2,COLUMN()-2)),"P1",A60),DATA!D2:L872,8,FALSE)),0,VLOOKUP(CONCATENATE(INDIRECT(ADDRESS(2,COLUMN()-2)),"P1",A60),DATA!D2:L872,8,FALSE))</f>
        <v>0</v>
      </c>
      <c r="BA60" s="11">
        <f>IF(ISERROR(VLOOKUP(CONCATENATE(INDIRECT(ADDRESS(2,COLUMN())),"P1",A60),DATA!D2:L872,6,FALSE)),0,VLOOKUP(CONCATENATE(INDIRECT(ADDRESS(2,COLUMN())),"P1",A60),DATA!D2:L872,6,FALSE))</f>
        <v>0</v>
      </c>
      <c r="BB60" s="11">
        <f>IF(ISERROR(VLOOKUP(CONCATENATE(INDIRECT(ADDRESS(2,COLUMN()-1)),"P1",A60),DATA!D2:L872,7,FALSE)),0,VLOOKUP(CONCATENATE(INDIRECT(ADDRESS(2,COLUMN()-1)),"P1",A60),DATA!D2:L872,7,FALSE))</f>
        <v>0</v>
      </c>
      <c r="BC60" s="11">
        <f>IF(ISERROR(VLOOKUP(CONCATENATE(INDIRECT(ADDRESS(2,COLUMN()-2)),"P1",A60),DATA!D2:L872,8,FALSE)),0,VLOOKUP(CONCATENATE(INDIRECT(ADDRESS(2,COLUMN()-2)),"P1",A60),DATA!D2:L872,8,FALSE))</f>
        <v>0</v>
      </c>
      <c r="BD60" s="11">
        <f>IF(ISERROR(VLOOKUP(CONCATENATE(INDIRECT(ADDRESS(2,COLUMN())),"P1",A60),DATA!D2:L872,6,FALSE)),0,VLOOKUP(CONCATENATE(INDIRECT(ADDRESS(2,COLUMN())),"P1",A60),DATA!D2:L872,6,FALSE))</f>
        <v>1</v>
      </c>
      <c r="BE60" s="11">
        <f>IF(ISERROR(VLOOKUP(CONCATENATE(INDIRECT(ADDRESS(2,COLUMN()-1)),"P1",A60),DATA!D2:L872,7,FALSE)),0,VLOOKUP(CONCATENATE(INDIRECT(ADDRESS(2,COLUMN()-1)),"P1",A60),DATA!D2:L872,7,FALSE))</f>
        <v>0</v>
      </c>
      <c r="BF60" s="11">
        <f>IF(ISERROR(VLOOKUP(CONCATENATE(INDIRECT(ADDRESS(2,COLUMN()-2)),"P1",A60),DATA!D2:L872,8,FALSE)),0,VLOOKUP(CONCATENATE(INDIRECT(ADDRESS(2,COLUMN()-2)),"P1",A60),DATA!D2:L872,8,FALSE))</f>
        <v>0</v>
      </c>
      <c r="BG60" s="11">
        <f>IF(ISERROR(VLOOKUP(CONCATENATE(INDIRECT(ADDRESS(2,COLUMN())),"P1",A60),DATA!D2:L872,6,FALSE)),0,VLOOKUP(CONCATENATE(INDIRECT(ADDRESS(2,COLUMN())),"P1",A60),DATA!D2:L872,6,FALSE))</f>
        <v>0</v>
      </c>
      <c r="BH60" s="11">
        <f>IF(ISERROR(VLOOKUP(CONCATENATE(INDIRECT(ADDRESS(2,COLUMN()-1)),"P1",A60),DATA!D2:L872,7,FALSE)),0,VLOOKUP(CONCATENATE(INDIRECT(ADDRESS(2,COLUMN()-1)),"P1",A60),DATA!D2:L872,7,FALSE))</f>
        <v>0</v>
      </c>
      <c r="BI60" s="11">
        <f>IF(ISERROR(VLOOKUP(CONCATENATE(INDIRECT(ADDRESS(2,COLUMN()-2)),"P1",A60),DATA!D2:L872,8,FALSE)),0,VLOOKUP(CONCATENATE(INDIRECT(ADDRESS(2,COLUMN()-2)),"P1",A60),DATA!D2:L872,8,FALSE))</f>
        <v>0</v>
      </c>
      <c r="BJ60" s="11">
        <f>IF(ISERROR(VLOOKUP(CONCATENATE(INDIRECT(ADDRESS(2,COLUMN())),"P1",A60),DATA!D2:L872,6,FALSE)),0,VLOOKUP(CONCATENATE(INDIRECT(ADDRESS(2,COLUMN())),"P1",A60),DATA!D2:L872,6,FALSE))</f>
        <v>0</v>
      </c>
      <c r="BK60" s="11">
        <f>IF(ISERROR(VLOOKUP(CONCATENATE(INDIRECT(ADDRESS(2,COLUMN()-1)),"P1",A60),DATA!D2:L872,7,FALSE)),0,VLOOKUP(CONCATENATE(INDIRECT(ADDRESS(2,COLUMN()-1)),"P1",A60),DATA!D2:L872,7,FALSE))</f>
        <v>0</v>
      </c>
      <c r="BL60" s="11">
        <f>IF(ISERROR(VLOOKUP(CONCATENATE(INDIRECT(ADDRESS(2,COLUMN()-2)),"P1",A60),DATA!D2:L872,8,FALSE)),0,VLOOKUP(CONCATENATE(INDIRECT(ADDRESS(2,COLUMN()-2)),"P1",A60),DATA!D2:L872,8,FALSE))</f>
        <v>0</v>
      </c>
      <c r="BM60" s="11">
        <f>IF(ISERROR(VLOOKUP(CONCATENATE(INDIRECT(ADDRESS(2,COLUMN())),"P1",A60),DATA!D2:L872,6,FALSE)),0,VLOOKUP(CONCATENATE(INDIRECT(ADDRESS(2,COLUMN())),"P1",A60),DATA!D2:L872,6,FALSE))</f>
        <v>0</v>
      </c>
      <c r="BN60" s="11">
        <f>IF(ISERROR(VLOOKUP(CONCATENATE(INDIRECT(ADDRESS(2,COLUMN()-1)),"P1",A60),DATA!D2:L872,7,FALSE)),0,VLOOKUP(CONCATENATE(INDIRECT(ADDRESS(2,COLUMN()-1)),"P1",A60),DATA!D2:L872,7,FALSE))</f>
        <v>0</v>
      </c>
      <c r="BO60" s="11">
        <f>IF(ISERROR(VLOOKUP(CONCATENATE(INDIRECT(ADDRESS(2,COLUMN()-2)),"P1",A60),DATA!D2:L872,8,FALSE)),0,VLOOKUP(CONCATENATE(INDIRECT(ADDRESS(2,COLUMN()-2)),"P1",A60),DATA!D2:L872,8,FALSE))</f>
        <v>0</v>
      </c>
      <c r="BP60" s="11">
        <f>IF(ISERROR(VLOOKUP(CONCATENATE(INDIRECT(ADDRESS(2,COLUMN())),"P1",A60),DATA!D2:L872,6,FALSE)),0,VLOOKUP(CONCATENATE(INDIRECT(ADDRESS(2,COLUMN())),"P1",A60),DATA!D2:L872,6,FALSE))</f>
        <v>0</v>
      </c>
      <c r="BQ60" s="11">
        <f>IF(ISERROR(VLOOKUP(CONCATENATE(INDIRECT(ADDRESS(2,COLUMN()-1)),"P1",A60),DATA!D2:L872,7,FALSE)),0,VLOOKUP(CONCATENATE(INDIRECT(ADDRESS(2,COLUMN()-1)),"P1",A60),DATA!D2:L872,7,FALSE))</f>
        <v>0</v>
      </c>
      <c r="BR60" s="11">
        <f>IF(ISERROR(VLOOKUP(CONCATENATE(INDIRECT(ADDRESS(2,COLUMN()-2)),"P1",A60),DATA!D2:L872,8,FALSE)),0,VLOOKUP(CONCATENATE(INDIRECT(ADDRESS(2,COLUMN()-2)),"P1",A60),DATA!D2:L872,8,FALSE))</f>
        <v>0</v>
      </c>
      <c r="BS60" s="11">
        <f>IF(ISERROR(VLOOKUP(CONCATENATE(INDIRECT(ADDRESS(2,COLUMN())),"P1",A60),DATA!D2:L872,6,FALSE)),0,VLOOKUP(CONCATENATE(INDIRECT(ADDRESS(2,COLUMN())),"P1",A60),DATA!D2:L872,6,FALSE))</f>
        <v>0</v>
      </c>
      <c r="BT60" s="11">
        <f>IF(ISERROR(VLOOKUP(CONCATENATE(INDIRECT(ADDRESS(2,COLUMN()-1)),"P1",A60),DATA!D2:L872,7,FALSE)),0,VLOOKUP(CONCATENATE(INDIRECT(ADDRESS(2,COLUMN()-1)),"P1",A60),DATA!D2:L872,7,FALSE))</f>
        <v>0</v>
      </c>
      <c r="BU60" s="11">
        <f>IF(ISERROR(VLOOKUP(CONCATENATE(INDIRECT(ADDRESS(2,COLUMN()-2)),"P1",A60),DATA!D2:L872,8,FALSE)),0,VLOOKUP(CONCATENATE(INDIRECT(ADDRESS(2,COLUMN()-2)),"P1",A60),DATA!D2:L872,8,FALSE))</f>
        <v>0</v>
      </c>
      <c r="BV60" s="11">
        <f>IF(ISERROR(VLOOKUP(CONCATENATE(INDIRECT(ADDRESS(2,COLUMN())),"P1",A60),DATA!D2:L872,6,FALSE)),0,VLOOKUP(CONCATENATE(INDIRECT(ADDRESS(2,COLUMN())),"P1",A60),DATA!D2:L872,6,FALSE))</f>
        <v>1</v>
      </c>
      <c r="BW60" s="11">
        <f>IF(ISERROR(VLOOKUP(CONCATENATE(INDIRECT(ADDRESS(2,COLUMN()-1)),"P1",A60),DATA!D2:L872,7,FALSE)),0,VLOOKUP(CONCATENATE(INDIRECT(ADDRESS(2,COLUMN()-1)),"P1",A60),DATA!D2:L872,7,FALSE))</f>
        <v>0</v>
      </c>
      <c r="BX60" s="11">
        <f>IF(ISERROR(VLOOKUP(CONCATENATE(INDIRECT(ADDRESS(2,COLUMN()-2)),"P1",A60),DATA!D2:L872,8,FALSE)),0,VLOOKUP(CONCATENATE(INDIRECT(ADDRESS(2,COLUMN()-2)),"P1",A60),DATA!D2:L872,8,FALSE))</f>
        <v>0</v>
      </c>
      <c r="BY60" s="11">
        <f>IF(ISERROR(VLOOKUP(CONCATENATE(INDIRECT(ADDRESS(2,COLUMN())),"P1",A60),DATA!D2:L872,6,FALSE)),0,VLOOKUP(CONCATENATE(INDIRECT(ADDRESS(2,COLUMN())),"P1",A60),DATA!D2:L872,6,FALSE))</f>
        <v>1</v>
      </c>
      <c r="BZ60" s="11">
        <f>IF(ISERROR(VLOOKUP(CONCATENATE(INDIRECT(ADDRESS(2,COLUMN()-1)),"P1",A60),DATA!D2:L872,7,FALSE)),0,VLOOKUP(CONCATENATE(INDIRECT(ADDRESS(2,COLUMN()-1)),"P1",A60),DATA!D2:L872,7,FALSE))</f>
        <v>0</v>
      </c>
      <c r="CA60" s="11">
        <f>IF(ISERROR(VLOOKUP(CONCATENATE(INDIRECT(ADDRESS(2,COLUMN()-2)),"P1",A60),DATA!D2:L872,8,FALSE)),0,VLOOKUP(CONCATENATE(INDIRECT(ADDRESS(2,COLUMN()-2)),"P1",A60),DATA!D2:L872,8,FALSE))</f>
        <v>0</v>
      </c>
      <c r="CB60" s="11">
        <f>IF(ISERROR(VLOOKUP(CONCATENATE(INDIRECT(ADDRESS(2,COLUMN())),"P1",A60),DATA!D2:L872,6,FALSE)),0,VLOOKUP(CONCATENATE(INDIRECT(ADDRESS(2,COLUMN())),"P1",A60),DATA!D2:L872,6,FALSE))</f>
        <v>0</v>
      </c>
      <c r="CC60" s="11">
        <f>IF(ISERROR(VLOOKUP(CONCATENATE(INDIRECT(ADDRESS(2,COLUMN()-1)),"P1",A60),DATA!D2:L872,7,FALSE)),0,VLOOKUP(CONCATENATE(INDIRECT(ADDRESS(2,COLUMN()-1)),"P1",A60),DATA!D2:L872,7,FALSE))</f>
        <v>0</v>
      </c>
      <c r="CD60" s="11">
        <f>IF(ISERROR(VLOOKUP(CONCATENATE(INDIRECT(ADDRESS(2,COLUMN()-2)),"P1",A60),DATA!D2:L872,8,FALSE)),0,VLOOKUP(CONCATENATE(INDIRECT(ADDRESS(2,COLUMN()-2)),"P1",A60),DATA!D2:L872,8,FALSE))</f>
        <v>0</v>
      </c>
      <c r="CE60" s="11">
        <f>IF(ISERROR(VLOOKUP(CONCATENATE(INDIRECT(ADDRESS(2,COLUMN())),"P1",A60),DATA!D2:L872,6,FALSE)),0,VLOOKUP(CONCATENATE(INDIRECT(ADDRESS(2,COLUMN())),"P1",A60),DATA!D2:L872,6,FALSE))</f>
        <v>0</v>
      </c>
      <c r="CF60" s="11">
        <f>IF(ISERROR(VLOOKUP(CONCATENATE(INDIRECT(ADDRESS(2,COLUMN()-1)),"P1",A60),DATA!D2:L872,7,FALSE)),0,VLOOKUP(CONCATENATE(INDIRECT(ADDRESS(2,COLUMN()-1)),"P1",A60),DATA!D2:L872,7,FALSE))</f>
        <v>0</v>
      </c>
      <c r="CG60" s="11">
        <f>IF(ISERROR(VLOOKUP(CONCATENATE(INDIRECT(ADDRESS(2,COLUMN()-2)),"P1",A60),DATA!D2:L872,8,FALSE)),0,VLOOKUP(CONCATENATE(INDIRECT(ADDRESS(2,COLUMN()-2)),"P1",A60),DATA!D2:L872,8,FALSE))</f>
        <v>0</v>
      </c>
      <c r="CH60" s="11">
        <f>IF(ISERROR(VLOOKUP(CONCATENATE(INDIRECT(ADDRESS(2,COLUMN())),"P1",A60),DATA!D2:L872,6,FALSE)),0,VLOOKUP(CONCATENATE(INDIRECT(ADDRESS(2,COLUMN())),"P1",A60),DATA!D2:L872,6,FALSE))</f>
        <v>0</v>
      </c>
      <c r="CI60" s="11">
        <f>IF(ISERROR(VLOOKUP(CONCATENATE(INDIRECT(ADDRESS(2,COLUMN()-1)),"P1",A60),DATA!D2:L872,7,FALSE)),0,VLOOKUP(CONCATENATE(INDIRECT(ADDRESS(2,COLUMN()-1)),"P1",A60),DATA!D2:L872,7,FALSE))</f>
        <v>0</v>
      </c>
      <c r="CJ60" s="11">
        <f>IF(ISERROR(VLOOKUP(CONCATENATE(INDIRECT(ADDRESS(2,COLUMN()-2)),"P1",A60),DATA!D2:L872,8,FALSE)),0,VLOOKUP(CONCATENATE(INDIRECT(ADDRESS(2,COLUMN()-2)),"P1",A60),DATA!D2:L872,8,FALSE))</f>
        <v>0</v>
      </c>
      <c r="CK60" s="11">
        <f>IF(ISERROR(VLOOKUP(CONCATENATE(INDIRECT(ADDRESS(2,COLUMN())),"P1",A60),DATA!D2:L872,6,FALSE)),0,VLOOKUP(CONCATENATE(INDIRECT(ADDRESS(2,COLUMN())),"P1",A60),DATA!D2:L872,6,FALSE))</f>
        <v>0</v>
      </c>
      <c r="CL60" s="11">
        <f>IF(ISERROR(VLOOKUP(CONCATENATE(INDIRECT(ADDRESS(2,COLUMN()-1)),"P1",A60),DATA!D2:L872,7,FALSE)),0,VLOOKUP(CONCATENATE(INDIRECT(ADDRESS(2,COLUMN()-1)),"P1",A60),DATA!D2:L872,7,FALSE))</f>
        <v>0</v>
      </c>
      <c r="CM60" s="11">
        <f>IF(ISERROR(VLOOKUP(CONCATENATE(INDIRECT(ADDRESS(2,COLUMN()-2)),"P1",A60),DATA!D2:L872,8,FALSE)),0,VLOOKUP(CONCATENATE(INDIRECT(ADDRESS(2,COLUMN()-2)),"P1",A60),DATA!D2:L872,8,FALSE))</f>
        <v>0</v>
      </c>
      <c r="CN60" s="11">
        <f>IF(ISERROR(VLOOKUP(CONCATENATE(INDIRECT(ADDRESS(2,COLUMN())),"P1",A60),DATA!D2:L872,6,FALSE)),0,VLOOKUP(CONCATENATE(INDIRECT(ADDRESS(2,COLUMN())),"P1",A60),DATA!D2:L872,6,FALSE))</f>
        <v>0</v>
      </c>
      <c r="CO60" s="11">
        <f>IF(ISERROR(VLOOKUP(CONCATENATE(INDIRECT(ADDRESS(2,COLUMN()-1)),"P1",A60),DATA!D2:L872,7,FALSE)),0,VLOOKUP(CONCATENATE(INDIRECT(ADDRESS(2,COLUMN()-1)),"P1",A60),DATA!D2:L872,7,FALSE))</f>
        <v>0</v>
      </c>
      <c r="CP60" s="11">
        <f>IF(ISERROR(VLOOKUP(CONCATENATE(INDIRECT(ADDRESS(2,COLUMN()-2)),"P1",A60),DATA!D2:L872,8,FALSE)),0,VLOOKUP(CONCATENATE(INDIRECT(ADDRESS(2,COLUMN()-2)),"P1",A60),DATA!D2:L872,8,FALSE))</f>
        <v>0</v>
      </c>
      <c r="CQ60" s="11">
        <f>IF(ISERROR(VLOOKUP(CONCATENATE(INDIRECT(ADDRESS(2,COLUMN())),"P1",A60),DATA!D2:L872,6,FALSE)),0,VLOOKUP(CONCATENATE(INDIRECT(ADDRESS(2,COLUMN())),"P1",A60),DATA!D2:L872,6,FALSE))</f>
        <v>0</v>
      </c>
      <c r="CR60" s="11">
        <f>IF(ISERROR(VLOOKUP(CONCATENATE(INDIRECT(ADDRESS(2,COLUMN()-1)),"P1",A60),DATA!D2:L872,7,FALSE)),0,VLOOKUP(CONCATENATE(INDIRECT(ADDRESS(2,COLUMN()-1)),"P1",A60),DATA!D2:L872,7,FALSE))</f>
        <v>0</v>
      </c>
      <c r="CS60" s="11">
        <f>IF(ISERROR(VLOOKUP(CONCATENATE(INDIRECT(ADDRESS(2,COLUMN()-2)),"P1",A60),DATA!D2:L872,8,FALSE)),0,VLOOKUP(CONCATENATE(INDIRECT(ADDRESS(2,COLUMN()-2)),"P1",A60),DATA!D2:L872,8,FALSE))</f>
        <v>0</v>
      </c>
      <c r="CT60" s="11">
        <f>IF(ISERROR(VLOOKUP(CONCATENATE(INDIRECT(ADDRESS(2,COLUMN())),"P1",A60),DATA!D2:L872,6,FALSE)),0,VLOOKUP(CONCATENATE(INDIRECT(ADDRESS(2,COLUMN())),"P1",A60),DATA!D2:L872,6,FALSE))</f>
        <v>0</v>
      </c>
      <c r="CU60" s="11">
        <f>IF(ISERROR(VLOOKUP(CONCATENATE(INDIRECT(ADDRESS(2,COLUMN()-1)),"P1",A60),DATA!D2:L872,7,FALSE)),0,VLOOKUP(CONCATENATE(INDIRECT(ADDRESS(2,COLUMN()-1)),"P1",A60),DATA!D2:L872,7,FALSE))</f>
        <v>0</v>
      </c>
      <c r="CV60" s="11">
        <f>IF(ISERROR(VLOOKUP(CONCATENATE(INDIRECT(ADDRESS(2,COLUMN()-2)),"P1",A60),DATA!D2:L872,8,FALSE)),0,VLOOKUP(CONCATENATE(INDIRECT(ADDRESS(2,COLUMN()-2)),"P1",A60),DATA!D2:L872,8,FALSE))</f>
        <v>0</v>
      </c>
      <c r="CW60" s="11">
        <f>IF(ISERROR(VLOOKUP(CONCATENATE(INDIRECT(ADDRESS(2,COLUMN())),"P1",A60),DATA!D2:L872,6,FALSE)),0,VLOOKUP(CONCATENATE(INDIRECT(ADDRESS(2,COLUMN())),"P1",A60),DATA!D2:L872,6,FALSE))</f>
        <v>0</v>
      </c>
      <c r="CX60" s="11">
        <f>IF(ISERROR(VLOOKUP(CONCATENATE(INDIRECT(ADDRESS(2,COLUMN()-1)),"P1",A60),DATA!D2:L872,7,FALSE)),0,VLOOKUP(CONCATENATE(INDIRECT(ADDRESS(2,COLUMN()-1)),"P1",A60),DATA!D2:L872,7,FALSE))</f>
        <v>0</v>
      </c>
      <c r="CY60" s="11">
        <f>IF(ISERROR(VLOOKUP(CONCATENATE(INDIRECT(ADDRESS(2,COLUMN()-2)),"P1",A60),DATA!D2:L872,8,FALSE)),0,VLOOKUP(CONCATENATE(INDIRECT(ADDRESS(2,COLUMN()-2)),"P1",A60),DATA!D2:L872,8,FALSE))</f>
        <v>0</v>
      </c>
      <c r="CZ60" s="11">
        <f>IF(ISERROR(VLOOKUP(CONCATENATE(INDIRECT(ADDRESS(2,COLUMN())),"P1",A60),DATA!D2:L872,6,FALSE)),0,VLOOKUP(CONCATENATE(INDIRECT(ADDRESS(2,COLUMN())),"P1",A60),DATA!D2:L872,6,FALSE))</f>
        <v>0</v>
      </c>
      <c r="DA60" s="11">
        <f>IF(ISERROR(VLOOKUP(CONCATENATE(INDIRECT(ADDRESS(2,COLUMN()-1)),"P1",A60),DATA!D2:L872,7,FALSE)),0,VLOOKUP(CONCATENATE(INDIRECT(ADDRESS(2,COLUMN()-1)),"P1",A60),DATA!D2:L872,7,FALSE))</f>
        <v>0</v>
      </c>
      <c r="DB60" s="11">
        <f>IF(ISERROR(VLOOKUP(CONCATENATE(INDIRECT(ADDRESS(2,COLUMN()-2)),"P1",A60),DATA!D2:L872,8,FALSE)),0,VLOOKUP(CONCATENATE(INDIRECT(ADDRESS(2,COLUMN()-2)),"P1",A60),DATA!D2:L872,8,FALSE))</f>
        <v>0</v>
      </c>
      <c r="DC60" s="11">
        <f>IF(ISERROR(VLOOKUP(CONCATENATE(INDIRECT(ADDRESS(2,COLUMN())),"P1",A60),DATA!D2:L872,6,FALSE)),0,VLOOKUP(CONCATENATE(INDIRECT(ADDRESS(2,COLUMN())),"P1",A60),DATA!D2:L872,6,FALSE))</f>
        <v>0</v>
      </c>
      <c r="DD60" s="11">
        <f>IF(ISERROR(VLOOKUP(CONCATENATE(INDIRECT(ADDRESS(2,COLUMN()-1)),"P1",A60),DATA!D2:L872,7,FALSE)),0,VLOOKUP(CONCATENATE(INDIRECT(ADDRESS(2,COLUMN()-1)),"P1",A60),DATA!D2:L872,7,FALSE))</f>
        <v>0</v>
      </c>
      <c r="DE60" s="11">
        <f>IF(ISERROR(VLOOKUP(CONCATENATE(INDIRECT(ADDRESS(2,COLUMN()-2)),"P1",A60),DATA!D2:L872,8,FALSE)),0,VLOOKUP(CONCATENATE(INDIRECT(ADDRESS(2,COLUMN()-2)),"P1",A60),DATA!D2:L872,8,FALSE))</f>
        <v>0</v>
      </c>
      <c r="DF60" s="11">
        <f>IF(ISERROR(VLOOKUP(CONCATENATE(INDIRECT(ADDRESS(2,COLUMN())),"P1",A60),DATA!D2:L872,6,FALSE)),0,VLOOKUP(CONCATENATE(INDIRECT(ADDRESS(2,COLUMN())),"P1",A60),DATA!D2:L872,6,FALSE))</f>
        <v>0</v>
      </c>
      <c r="DG60" s="11">
        <f>IF(ISERROR(VLOOKUP(CONCATENATE(INDIRECT(ADDRESS(2,COLUMN()-1)),"P1",A60),DATA!D2:L872,7,FALSE)),0,VLOOKUP(CONCATENATE(INDIRECT(ADDRESS(2,COLUMN()-1)),"P1",A60),DATA!D2:L872,7,FALSE))</f>
        <v>0</v>
      </c>
      <c r="DH60" s="11">
        <f>IF(ISERROR(VLOOKUP(CONCATENATE(INDIRECT(ADDRESS(2,COLUMN()-2)),"P1",A60),DATA!D2:L872,8,FALSE)),0,VLOOKUP(CONCATENATE(INDIRECT(ADDRESS(2,COLUMN()-2)),"P1",A60),DATA!D2:L872,8,FALSE))</f>
        <v>0</v>
      </c>
      <c r="DI60" s="11">
        <f>IF(ISERROR(VLOOKUP(CONCATENATE(INDIRECT(ADDRESS(2,COLUMN())),"P1",A60),DATA!D2:L872,6,FALSE)),0,VLOOKUP(CONCATENATE(INDIRECT(ADDRESS(2,COLUMN())),"P1",A60),DATA!D2:L872,6,FALSE))</f>
        <v>0</v>
      </c>
      <c r="DJ60" s="11">
        <f>IF(ISERROR(VLOOKUP(CONCATENATE(INDIRECT(ADDRESS(2,COLUMN()-1)),"P1",A60),DATA!D2:L872,7,FALSE)),0,VLOOKUP(CONCATENATE(INDIRECT(ADDRESS(2,COLUMN()-1)),"P1",A60),DATA!D2:L872,7,FALSE))</f>
        <v>0</v>
      </c>
      <c r="DK60" s="11">
        <f>IF(ISERROR(VLOOKUP(CONCATENATE(INDIRECT(ADDRESS(2,COLUMN()-2)),"P1",A60),DATA!D2:L872,8,FALSE)),0,VLOOKUP(CONCATENATE(INDIRECT(ADDRESS(2,COLUMN()-2)),"P1",A60),DATA!D2:L872,8,FALSE))</f>
        <v>0</v>
      </c>
      <c r="DL60" s="11">
        <f>IF(ISERROR(VLOOKUP(CONCATENATE(INDIRECT(ADDRESS(2,COLUMN())),"P1",A60),DATA!D2:L872,6,FALSE)),0,VLOOKUP(CONCATENATE(INDIRECT(ADDRESS(2,COLUMN())),"P1",A60),DATA!D2:L872,6,FALSE))</f>
        <v>0</v>
      </c>
      <c r="DM60" s="11">
        <f>IF(ISERROR(VLOOKUP(CONCATENATE(INDIRECT(ADDRESS(2,COLUMN()-1)),"P1",A60),DATA!D2:L872,7,FALSE)),0,VLOOKUP(CONCATENATE(INDIRECT(ADDRESS(2,COLUMN()-1)),"P1",A60),DATA!D2:L872,7,FALSE))</f>
        <v>0</v>
      </c>
      <c r="DN60" s="11">
        <f>IF(ISERROR(VLOOKUP(CONCATENATE(INDIRECT(ADDRESS(2,COLUMN()-2)),"P1",A60),DATA!D2:L872,8,FALSE)),0,VLOOKUP(CONCATENATE(INDIRECT(ADDRESS(2,COLUMN()-2)),"P1",A60),DATA!D2:L872,8,FALSE))</f>
        <v>0</v>
      </c>
      <c r="DO60" s="11">
        <f>IF(ISERROR(VLOOKUP(CONCATENATE(INDIRECT(ADDRESS(2,COLUMN())),"P1",A60),DATA!D2:L872,6,FALSE)),0,VLOOKUP(CONCATENATE(INDIRECT(ADDRESS(2,COLUMN())),"P1",A60),DATA!D2:L872,6,FALSE))</f>
        <v>0</v>
      </c>
      <c r="DP60" s="11">
        <f>IF(ISERROR(VLOOKUP(CONCATENATE(INDIRECT(ADDRESS(2,COLUMN()-1)),"P1",A60),DATA!D2:L872,7,FALSE)),0,VLOOKUP(CONCATENATE(INDIRECT(ADDRESS(2,COLUMN()-1)),"P1",A60),DATA!D2:L872,7,FALSE))</f>
        <v>0</v>
      </c>
      <c r="DQ60" s="11">
        <f>IF(ISERROR(VLOOKUP(CONCATENATE(INDIRECT(ADDRESS(2,COLUMN()-2)),"P1",A60),DATA!D2:L872,8,FALSE)),0,VLOOKUP(CONCATENATE(INDIRECT(ADDRESS(2,COLUMN()-2)),"P1",A60),DATA!D2:L872,8,FALSE))</f>
        <v>0</v>
      </c>
      <c r="DR60" s="11">
        <f>IF(ISERROR(VLOOKUP(CONCATENATE(INDIRECT(ADDRESS(2,COLUMN())),"P1",A60),DATA!D2:L872,6,FALSE)),0,VLOOKUP(CONCATENATE(INDIRECT(ADDRESS(2,COLUMN())),"P1",A60),DATA!D2:L872,6,FALSE))</f>
        <v>0</v>
      </c>
      <c r="DS60" s="11">
        <f>IF(ISERROR(VLOOKUP(CONCATENATE(INDIRECT(ADDRESS(2,COLUMN()-1)),"P1",A60),DATA!D2:L872,7,FALSE)),0,VLOOKUP(CONCATENATE(INDIRECT(ADDRESS(2,COLUMN()-1)),"P1",A60),DATA!D2:L872,7,FALSE))</f>
        <v>0</v>
      </c>
      <c r="DT60" s="11">
        <f>IF(ISERROR(VLOOKUP(CONCATENATE(INDIRECT(ADDRESS(2,COLUMN()-2)),"P1",A60),DATA!D2:L872,8,FALSE)),0,VLOOKUP(CONCATENATE(INDIRECT(ADDRESS(2,COLUMN()-2)),"P1",A60),DATA!D2:L872,8,FALSE))</f>
        <v>0</v>
      </c>
      <c r="DU60" s="11">
        <f>IF(ISERROR(VLOOKUP(CONCATENATE(INDIRECT(ADDRESS(2,COLUMN())),"P1",A60),DATA!D2:L872,6,FALSE)),0,VLOOKUP(CONCATENATE(INDIRECT(ADDRESS(2,COLUMN())),"P1",A60),DATA!D2:L872,6,FALSE))</f>
        <v>0</v>
      </c>
      <c r="DV60" s="11">
        <f>IF(ISERROR(VLOOKUP(CONCATENATE(INDIRECT(ADDRESS(2,COLUMN()-1)),"P1",A60),DATA!D2:L872,7,FALSE)),0,VLOOKUP(CONCATENATE(INDIRECT(ADDRESS(2,COLUMN()-1)),"P1",A60),DATA!D2:L872,7,FALSE))</f>
        <v>0</v>
      </c>
      <c r="DW60" s="11">
        <f>IF(ISERROR(VLOOKUP(CONCATENATE(INDIRECT(ADDRESS(2,COLUMN()-2)),"P1",A60),DATA!D2:L872,8,FALSE)),0,VLOOKUP(CONCATENATE(INDIRECT(ADDRESS(2,COLUMN()-2)),"P1",A60),DATA!D2:L872,8,FALSE))</f>
        <v>0</v>
      </c>
      <c r="DX60" s="62">
        <f>SUM(B60:INDIRECT(ADDRESS(60,127)))</f>
        <v>17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4"/>
      <c r="IU60" s="24"/>
      <c r="IV60" s="24"/>
      <c r="IW60" s="24"/>
      <c r="IX60" s="24"/>
      <c r="IY60" s="24"/>
      <c r="IZ60" s="24"/>
      <c r="JA60" s="24"/>
      <c r="JB60" s="24"/>
      <c r="JC60" s="24"/>
      <c r="JD60" s="24"/>
      <c r="JE60" s="24"/>
      <c r="JF60" s="24"/>
      <c r="JG60" s="24"/>
      <c r="JH60" s="24"/>
      <c r="JI60" s="24"/>
      <c r="JJ60" s="24"/>
      <c r="JK60" s="24"/>
      <c r="JL60" s="24"/>
      <c r="JM60" s="24"/>
      <c r="JN60" s="24"/>
      <c r="JO60" s="24"/>
      <c r="JP60" s="24"/>
      <c r="JQ60" s="24"/>
      <c r="JR60" s="24"/>
      <c r="JS60" s="24"/>
      <c r="JT60" s="24"/>
      <c r="JU60" s="24"/>
      <c r="JV60" s="24"/>
      <c r="JW60" s="24"/>
      <c r="JX60" s="24"/>
      <c r="JY60" s="24"/>
      <c r="JZ60" s="24"/>
      <c r="KA60" s="24"/>
      <c r="KB60" s="24"/>
      <c r="KC60" s="24"/>
      <c r="KD60" s="24"/>
      <c r="KE60" s="24"/>
      <c r="KF60" s="24"/>
      <c r="KG60" s="24"/>
      <c r="KH60" s="24"/>
      <c r="KI60" s="24"/>
      <c r="KJ60" s="24"/>
      <c r="KK60" s="24"/>
      <c r="KL60" s="24"/>
      <c r="KM60" s="24"/>
      <c r="KN60" s="24"/>
      <c r="KO60" s="24"/>
      <c r="KP60" s="24"/>
      <c r="KQ60" s="24"/>
      <c r="KR60" s="24"/>
      <c r="KS60" s="24"/>
      <c r="KT60" s="24"/>
      <c r="KU60" s="24"/>
      <c r="KV60" s="24"/>
      <c r="KW60" s="24"/>
      <c r="KX60" s="24"/>
      <c r="KY60" s="24"/>
      <c r="KZ60" s="24"/>
    </row>
    <row r="61" ht="15.75">
      <c r="A61" s="20" t="s">
        <v>42</v>
      </c>
      <c r="B61" s="11">
        <f>IF(ISERROR(VLOOKUP(CONCATENATE(INDIRECT(ADDRESS(2,COLUMN())),"P1",A61),DATA!D2:L872,6,FALSE)),0,VLOOKUP(CONCATENATE(INDIRECT(ADDRESS(2,COLUMN())),"P1",A61),DATA!D2:L872,6,FALSE))</f>
        <v>12</v>
      </c>
      <c r="C61" s="11">
        <f>IF(ISERROR(VLOOKUP(CONCATENATE(INDIRECT(ADDRESS(2,COLUMN()-1)),"P1",A61),DATA!D2:L872,7,FALSE)),0,VLOOKUP(CONCATENATE(INDIRECT(ADDRESS(2,COLUMN()-1)),"P1",A61),DATA!D2:L872,7,FALSE))</f>
        <v>0</v>
      </c>
      <c r="D61" s="11">
        <f>IF(ISERROR(VLOOKUP(CONCATENATE(INDIRECT(ADDRESS(2,COLUMN()-2)),"P1",A61),DATA!D2:L872,8,FALSE)),0,VLOOKUP(CONCATENATE(INDIRECT(ADDRESS(2,COLUMN()-2)),"P1",A61),DATA!D2:L872,8,FALSE))</f>
        <v>4</v>
      </c>
      <c r="E61" s="11">
        <f>IF(ISERROR(VLOOKUP(CONCATENATE(INDIRECT(ADDRESS(2,COLUMN())),"P1",A61),DATA!D2:L872,6,FALSE)),0,VLOOKUP(CONCATENATE(INDIRECT(ADDRESS(2,COLUMN())),"P1",A61),DATA!D2:L872,6,FALSE))</f>
        <v>0</v>
      </c>
      <c r="F61" s="11">
        <f>IF(ISERROR(VLOOKUP(CONCATENATE(INDIRECT(ADDRESS(2,COLUMN()-1)),"P1",A61),DATA!D2:L872,7,FALSE)),0,VLOOKUP(CONCATENATE(INDIRECT(ADDRESS(2,COLUMN()-1)),"P1",A61),DATA!D2:L872,7,FALSE))</f>
        <v>0</v>
      </c>
      <c r="G61" s="11">
        <f>IF(ISERROR(VLOOKUP(CONCATENATE(INDIRECT(ADDRESS(2,COLUMN()-2)),"P1",A61),DATA!D2:L872,8,FALSE)),0,VLOOKUP(CONCATENATE(INDIRECT(ADDRESS(2,COLUMN()-2)),"P1",A61),DATA!D2:L872,8,FALSE))</f>
        <v>0</v>
      </c>
      <c r="H61" s="11">
        <f>IF(ISERROR(VLOOKUP(CONCATENATE(INDIRECT(ADDRESS(2,COLUMN())),"P1",A61),DATA!D2:L872,6,FALSE)),0,VLOOKUP(CONCATENATE(INDIRECT(ADDRESS(2,COLUMN())),"P1",A61),DATA!D2:L872,6,FALSE))</f>
        <v>7</v>
      </c>
      <c r="I61" s="11">
        <f>IF(ISERROR(VLOOKUP(CONCATENATE(INDIRECT(ADDRESS(2,COLUMN()-1)),"P1",A61),DATA!D2:L872,7,FALSE)),0,VLOOKUP(CONCATENATE(INDIRECT(ADDRESS(2,COLUMN()-1)),"P1",A61),DATA!D2:L872,7,FALSE))</f>
        <v>0</v>
      </c>
      <c r="J61" s="11">
        <f>IF(ISERROR(VLOOKUP(CONCATENATE(INDIRECT(ADDRESS(2,COLUMN()-2)),"P1",A61),DATA!D2:L872,8,FALSE)),0,VLOOKUP(CONCATENATE(INDIRECT(ADDRESS(2,COLUMN()-2)),"P1",A61),DATA!D2:L872,8,FALSE))</f>
        <v>0</v>
      </c>
      <c r="K61" s="11">
        <f>IF(ISERROR(VLOOKUP(CONCATENATE(INDIRECT(ADDRESS(2,COLUMN())),"P1",A61),DATA!D2:L872,6,FALSE)),0,VLOOKUP(CONCATENATE(INDIRECT(ADDRESS(2,COLUMN())),"P1",A61),DATA!D2:L872,6,FALSE))</f>
        <v>5</v>
      </c>
      <c r="L61" s="11">
        <f>IF(ISERROR(VLOOKUP(CONCATENATE(INDIRECT(ADDRESS(2,COLUMN()-1)),"P1",A61),DATA!D2:L872,7,FALSE)),0,VLOOKUP(CONCATENATE(INDIRECT(ADDRESS(2,COLUMN()-1)),"P1",A61),DATA!D2:L872,7,FALSE))</f>
        <v>1</v>
      </c>
      <c r="M61" s="11">
        <f>IF(ISERROR(VLOOKUP(CONCATENATE(INDIRECT(ADDRESS(2,COLUMN()-2)),"P1",A61),DATA!D2:L872,8,FALSE)),0,VLOOKUP(CONCATENATE(INDIRECT(ADDRESS(2,COLUMN()-2)),"P1",A61),DATA!D2:L872,8,FALSE))</f>
        <v>3</v>
      </c>
      <c r="N61" s="11">
        <f>IF(ISERROR(VLOOKUP(CONCATENATE(INDIRECT(ADDRESS(2,COLUMN())),"P1",A61),DATA!D2:L872,6,FALSE)),0,VLOOKUP(CONCATENATE(INDIRECT(ADDRESS(2,COLUMN())),"P1",A61),DATA!D2:L872,6,FALSE))</f>
        <v>0</v>
      </c>
      <c r="O61" s="11">
        <f>IF(ISERROR(VLOOKUP(CONCATENATE(INDIRECT(ADDRESS(2,COLUMN()-1)),"P1",A61),DATA!D2:L872,7,FALSE)),0,VLOOKUP(CONCATENATE(INDIRECT(ADDRESS(2,COLUMN()-1)),"P1",A61),DATA!D2:L872,7,FALSE))</f>
        <v>0</v>
      </c>
      <c r="P61" s="11">
        <f>IF(ISERROR(VLOOKUP(CONCATENATE(INDIRECT(ADDRESS(2,COLUMN()-2)),"P1",A61),DATA!D2:L872,8,FALSE)),0,VLOOKUP(CONCATENATE(INDIRECT(ADDRESS(2,COLUMN()-2)),"P1",A61),DATA!D2:L872,8,FALSE))</f>
        <v>0</v>
      </c>
      <c r="Q61" s="11">
        <f>IF(ISERROR(VLOOKUP(CONCATENATE(INDIRECT(ADDRESS(2,COLUMN())),"P1",A61),DATA!D2:L872,6,FALSE)),0,VLOOKUP(CONCATENATE(INDIRECT(ADDRESS(2,COLUMN())),"P1",A61),DATA!D2:L872,6,FALSE))</f>
        <v>15</v>
      </c>
      <c r="R61" s="11">
        <f>IF(ISERROR(VLOOKUP(CONCATENATE(INDIRECT(ADDRESS(2,COLUMN()-1)),"P1",A61),DATA!D2:L872,7,FALSE)),0,VLOOKUP(CONCATENATE(INDIRECT(ADDRESS(2,COLUMN()-1)),"P1",A61),DATA!D2:L872,7,FALSE))</f>
        <v>2</v>
      </c>
      <c r="S61" s="11">
        <f>IF(ISERROR(VLOOKUP(CONCATENATE(INDIRECT(ADDRESS(2,COLUMN()-2)),"P1",A61),DATA!D2:L872,8,FALSE)),0,VLOOKUP(CONCATENATE(INDIRECT(ADDRESS(2,COLUMN()-2)),"P1",A61),DATA!D2:L872,8,FALSE))</f>
        <v>2</v>
      </c>
      <c r="T61" s="11">
        <f>IF(ISERROR(VLOOKUP(CONCATENATE(INDIRECT(ADDRESS(2,COLUMN())),"P1",A61),DATA!D2:L872,6,FALSE)),0,VLOOKUP(CONCATENATE(INDIRECT(ADDRESS(2,COLUMN())),"P1",A61),DATA!D2:L872,6,FALSE))</f>
        <v>14</v>
      </c>
      <c r="U61" s="11">
        <f>IF(ISERROR(VLOOKUP(CONCATENATE(INDIRECT(ADDRESS(2,COLUMN()-1)),"P1",A61),DATA!D2:L872,7,FALSE)),0,VLOOKUP(CONCATENATE(INDIRECT(ADDRESS(2,COLUMN()-1)),"P1",A61),DATA!D2:L872,7,FALSE))</f>
        <v>0</v>
      </c>
      <c r="V61" s="11">
        <f>IF(ISERROR(VLOOKUP(CONCATENATE(INDIRECT(ADDRESS(2,COLUMN()-2)),"P1",A61),DATA!D2:L872,8,FALSE)),0,VLOOKUP(CONCATENATE(INDIRECT(ADDRESS(2,COLUMN()-2)),"P1",A61),DATA!D2:L872,8,FALSE))</f>
        <v>1</v>
      </c>
      <c r="W61" s="11">
        <f>IF(ISERROR(VLOOKUP(CONCATENATE(INDIRECT(ADDRESS(2,COLUMN())),"P1",A61),DATA!D2:L872,6,FALSE)),0,VLOOKUP(CONCATENATE(INDIRECT(ADDRESS(2,COLUMN())),"P1",A61),DATA!D2:L872,6,FALSE))</f>
        <v>7</v>
      </c>
      <c r="X61" s="11">
        <f>IF(ISERROR(VLOOKUP(CONCATENATE(INDIRECT(ADDRESS(2,COLUMN()-1)),"P1",A61),DATA!D2:L872,7,FALSE)),0,VLOOKUP(CONCATENATE(INDIRECT(ADDRESS(2,COLUMN()-1)),"P1",A61),DATA!D2:L872,7,FALSE))</f>
        <v>0</v>
      </c>
      <c r="Y61" s="11">
        <f>IF(ISERROR(VLOOKUP(CONCATENATE(INDIRECT(ADDRESS(2,COLUMN()-2)),"P1",A61),DATA!D2:L872,8,FALSE)),0,VLOOKUP(CONCATENATE(INDIRECT(ADDRESS(2,COLUMN()-2)),"P1",A61),DATA!D2:L872,8,FALSE))</f>
        <v>0</v>
      </c>
      <c r="Z61" s="11">
        <f>IF(ISERROR(VLOOKUP(CONCATENATE(INDIRECT(ADDRESS(2,COLUMN())),"P1",A61),DATA!D2:L872,6,FALSE)),0,VLOOKUP(CONCATENATE(INDIRECT(ADDRESS(2,COLUMN())),"P1",A61),DATA!D2:L872,6,FALSE))</f>
        <v>0</v>
      </c>
      <c r="AA61" s="11">
        <f>IF(ISERROR(VLOOKUP(CONCATENATE(INDIRECT(ADDRESS(2,COLUMN()-1)),"P1",A61),DATA!D2:L872,7,FALSE)),0,VLOOKUP(CONCATENATE(INDIRECT(ADDRESS(2,COLUMN()-1)),"P1",A61),DATA!D2:L872,7,FALSE))</f>
        <v>0</v>
      </c>
      <c r="AB61" s="11">
        <f>IF(ISERROR(VLOOKUP(CONCATENATE(INDIRECT(ADDRESS(2,COLUMN()-2)),"P1",A61),DATA!D2:L872,8,FALSE)),0,VLOOKUP(CONCATENATE(INDIRECT(ADDRESS(2,COLUMN()-2)),"P1",A61),DATA!D2:L872,8,FALSE))</f>
        <v>0</v>
      </c>
      <c r="AC61" s="11">
        <f>IF(ISERROR(VLOOKUP(CONCATENATE(INDIRECT(ADDRESS(2,COLUMN())),"P1",A61),DATA!D2:L872,6,FALSE)),0,VLOOKUP(CONCATENATE(INDIRECT(ADDRESS(2,COLUMN())),"P1",A61),DATA!D2:L872,6,FALSE))</f>
        <v>0</v>
      </c>
      <c r="AD61" s="11">
        <f>IF(ISERROR(VLOOKUP(CONCATENATE(INDIRECT(ADDRESS(2,COLUMN()-1)),"P1",A61),DATA!D2:L872,7,FALSE)),0,VLOOKUP(CONCATENATE(INDIRECT(ADDRESS(2,COLUMN()-1)),"P1",A61),DATA!D2:L872,7,FALSE))</f>
        <v>0</v>
      </c>
      <c r="AE61" s="11">
        <f>IF(ISERROR(VLOOKUP(CONCATENATE(INDIRECT(ADDRESS(2,COLUMN()-2)),"P1",A61),DATA!D2:L872,8,FALSE)),0,VLOOKUP(CONCATENATE(INDIRECT(ADDRESS(2,COLUMN()-2)),"P1",A61),DATA!D2:L872,8,FALSE))</f>
        <v>0</v>
      </c>
      <c r="AF61" s="11">
        <f>IF(ISERROR(VLOOKUP(CONCATENATE(INDIRECT(ADDRESS(2,COLUMN())),"P1",A61),DATA!D2:L872,6,FALSE)),0,VLOOKUP(CONCATENATE(INDIRECT(ADDRESS(2,COLUMN())),"P1",A61),DATA!D2:L872,6,FALSE))</f>
        <v>0</v>
      </c>
      <c r="AG61" s="11">
        <f>IF(ISERROR(VLOOKUP(CONCATENATE(INDIRECT(ADDRESS(2,COLUMN()-1)),"P1",A61),DATA!D2:L872,7,FALSE)),0,VLOOKUP(CONCATENATE(INDIRECT(ADDRESS(2,COLUMN()-1)),"P1",A61),DATA!D2:L872,7,FALSE))</f>
        <v>0</v>
      </c>
      <c r="AH61" s="11">
        <f>IF(ISERROR(VLOOKUP(CONCATENATE(INDIRECT(ADDRESS(2,COLUMN()-2)),"P1",A61),DATA!D2:L872,8,FALSE)),0,VLOOKUP(CONCATENATE(INDIRECT(ADDRESS(2,COLUMN()-2)),"P1",A61),DATA!D2:L872,8,FALSE))</f>
        <v>0</v>
      </c>
      <c r="AI61" s="11">
        <f>IF(ISERROR(VLOOKUP(CONCATENATE(INDIRECT(ADDRESS(2,COLUMN())),"P1",A61),DATA!D2:L872,6,FALSE)),0,VLOOKUP(CONCATENATE(INDIRECT(ADDRESS(2,COLUMN())),"P1",A61),DATA!D2:L872,6,FALSE))</f>
        <v>1</v>
      </c>
      <c r="AJ61" s="11">
        <f>IF(ISERROR(VLOOKUP(CONCATENATE(INDIRECT(ADDRESS(2,COLUMN()-1)),"P1",A61),DATA!D2:L872,7,FALSE)),0,VLOOKUP(CONCATENATE(INDIRECT(ADDRESS(2,COLUMN()-1)),"P1",A61),DATA!D2:L872,7,FALSE))</f>
        <v>0</v>
      </c>
      <c r="AK61" s="11">
        <f>IF(ISERROR(VLOOKUP(CONCATENATE(INDIRECT(ADDRESS(2,COLUMN()-2)),"P1",A61),DATA!D2:L872,8,FALSE)),0,VLOOKUP(CONCATENATE(INDIRECT(ADDRESS(2,COLUMN()-2)),"P1",A61),DATA!D2:L872,8,FALSE))</f>
        <v>0</v>
      </c>
      <c r="AL61" s="11">
        <f>IF(ISERROR(VLOOKUP(CONCATENATE(INDIRECT(ADDRESS(2,COLUMN())),"P1",A61),DATA!D2:L872,6,FALSE)),0,VLOOKUP(CONCATENATE(INDIRECT(ADDRESS(2,COLUMN())),"P1",A61),DATA!D2:L872,6,FALSE))</f>
        <v>0</v>
      </c>
      <c r="AM61" s="11">
        <f>IF(ISERROR(VLOOKUP(CONCATENATE(INDIRECT(ADDRESS(2,COLUMN()-1)),"P1",A61),DATA!D2:L872,7,FALSE)),0,VLOOKUP(CONCATENATE(INDIRECT(ADDRESS(2,COLUMN()-1)),"P1",A61),DATA!D2:L872,7,FALSE))</f>
        <v>0</v>
      </c>
      <c r="AN61" s="11">
        <f>IF(ISERROR(VLOOKUP(CONCATENATE(INDIRECT(ADDRESS(2,COLUMN()-2)),"P1",A61),DATA!D2:L872,8,FALSE)),0,VLOOKUP(CONCATENATE(INDIRECT(ADDRESS(2,COLUMN()-2)),"P1",A61),DATA!D2:L872,8,FALSE))</f>
        <v>0</v>
      </c>
      <c r="AO61" s="11">
        <f>IF(ISERROR(VLOOKUP(CONCATENATE(INDIRECT(ADDRESS(2,COLUMN())),"P1",A61),DATA!D2:L872,6,FALSE)),0,VLOOKUP(CONCATENATE(INDIRECT(ADDRESS(2,COLUMN())),"P1",A61),DATA!D2:L872,6,FALSE))</f>
        <v>0</v>
      </c>
      <c r="AP61" s="11">
        <f>IF(ISERROR(VLOOKUP(CONCATENATE(INDIRECT(ADDRESS(2,COLUMN()-1)),"P1",A61),DATA!D2:L872,7,FALSE)),0,VLOOKUP(CONCATENATE(INDIRECT(ADDRESS(2,COLUMN()-1)),"P1",A61),DATA!D2:L872,7,FALSE))</f>
        <v>0</v>
      </c>
      <c r="AQ61" s="11">
        <f>IF(ISERROR(VLOOKUP(CONCATENATE(INDIRECT(ADDRESS(2,COLUMN()-2)),"P1",A61),DATA!D2:L872,8,FALSE)),0,VLOOKUP(CONCATENATE(INDIRECT(ADDRESS(2,COLUMN()-2)),"P1",A61),DATA!D2:L872,8,FALSE))</f>
        <v>0</v>
      </c>
      <c r="AR61" s="11">
        <f>IF(ISERROR(VLOOKUP(CONCATENATE(INDIRECT(ADDRESS(2,COLUMN())),"P1",A61),DATA!D2:L872,6,FALSE)),0,VLOOKUP(CONCATENATE(INDIRECT(ADDRESS(2,COLUMN())),"P1",A61),DATA!D2:L872,6,FALSE))</f>
        <v>0</v>
      </c>
      <c r="AS61" s="11">
        <f>IF(ISERROR(VLOOKUP(CONCATENATE(INDIRECT(ADDRESS(2,COLUMN()-1)),"P1",A61),DATA!D2:L872,7,FALSE)),0,VLOOKUP(CONCATENATE(INDIRECT(ADDRESS(2,COLUMN()-1)),"P1",A61),DATA!D2:L872,7,FALSE))</f>
        <v>0</v>
      </c>
      <c r="AT61" s="11">
        <f>IF(ISERROR(VLOOKUP(CONCATENATE(INDIRECT(ADDRESS(2,COLUMN()-2)),"P1",A61),DATA!D2:L872,8,FALSE)),0,VLOOKUP(CONCATENATE(INDIRECT(ADDRESS(2,COLUMN()-2)),"P1",A61),DATA!D2:L872,8,FALSE))</f>
        <v>0</v>
      </c>
      <c r="AU61" s="11">
        <f>IF(ISERROR(VLOOKUP(CONCATENATE(INDIRECT(ADDRESS(2,COLUMN())),"P1",A61),DATA!D2:L872,6,FALSE)),0,VLOOKUP(CONCATENATE(INDIRECT(ADDRESS(2,COLUMN())),"P1",A61),DATA!D2:L872,6,FALSE))</f>
        <v>0</v>
      </c>
      <c r="AV61" s="11">
        <f>IF(ISERROR(VLOOKUP(CONCATENATE(INDIRECT(ADDRESS(2,COLUMN()-1)),"P1",A61),DATA!D2:L872,7,FALSE)),0,VLOOKUP(CONCATENATE(INDIRECT(ADDRESS(2,COLUMN()-1)),"P1",A61),DATA!D2:L872,7,FALSE))</f>
        <v>0</v>
      </c>
      <c r="AW61" s="11">
        <f>IF(ISERROR(VLOOKUP(CONCATENATE(INDIRECT(ADDRESS(2,COLUMN()-2)),"P1",A61),DATA!D2:L872,8,FALSE)),0,VLOOKUP(CONCATENATE(INDIRECT(ADDRESS(2,COLUMN()-2)),"P1",A61),DATA!D2:L872,8,FALSE))</f>
        <v>0</v>
      </c>
      <c r="AX61" s="11">
        <f>IF(ISERROR(VLOOKUP(CONCATENATE(INDIRECT(ADDRESS(2,COLUMN())),"P1",A61),DATA!D2:L872,6,FALSE)),0,VLOOKUP(CONCATENATE(INDIRECT(ADDRESS(2,COLUMN())),"P1",A61),DATA!D2:L872,6,FALSE))</f>
        <v>0</v>
      </c>
      <c r="AY61" s="11">
        <f>IF(ISERROR(VLOOKUP(CONCATENATE(INDIRECT(ADDRESS(2,COLUMN()-1)),"P1",A61),DATA!D2:L872,7,FALSE)),0,VLOOKUP(CONCATENATE(INDIRECT(ADDRESS(2,COLUMN()-1)),"P1",A61),DATA!D2:L872,7,FALSE))</f>
        <v>0</v>
      </c>
      <c r="AZ61" s="11">
        <f>IF(ISERROR(VLOOKUP(CONCATENATE(INDIRECT(ADDRESS(2,COLUMN()-2)),"P1",A61),DATA!D2:L872,8,FALSE)),0,VLOOKUP(CONCATENATE(INDIRECT(ADDRESS(2,COLUMN()-2)),"P1",A61),DATA!D2:L872,8,FALSE))</f>
        <v>0</v>
      </c>
      <c r="BA61" s="11">
        <f>IF(ISERROR(VLOOKUP(CONCATENATE(INDIRECT(ADDRESS(2,COLUMN())),"P1",A61),DATA!D2:L872,6,FALSE)),0,VLOOKUP(CONCATENATE(INDIRECT(ADDRESS(2,COLUMN())),"P1",A61),DATA!D2:L872,6,FALSE))</f>
        <v>16</v>
      </c>
      <c r="BB61" s="11">
        <f>IF(ISERROR(VLOOKUP(CONCATENATE(INDIRECT(ADDRESS(2,COLUMN()-1)),"P1",A61),DATA!D2:L872,7,FALSE)),0,VLOOKUP(CONCATENATE(INDIRECT(ADDRESS(2,COLUMN()-1)),"P1",A61),DATA!D2:L872,7,FALSE))</f>
        <v>0</v>
      </c>
      <c r="BC61" s="11">
        <f>IF(ISERROR(VLOOKUP(CONCATENATE(INDIRECT(ADDRESS(2,COLUMN()-2)),"P1",A61),DATA!D2:L872,8,FALSE)),0,VLOOKUP(CONCATENATE(INDIRECT(ADDRESS(2,COLUMN()-2)),"P1",A61),DATA!D2:L872,8,FALSE))</f>
        <v>1</v>
      </c>
      <c r="BD61" s="11">
        <f>IF(ISERROR(VLOOKUP(CONCATENATE(INDIRECT(ADDRESS(2,COLUMN())),"P1",A61),DATA!D2:L872,6,FALSE)),0,VLOOKUP(CONCATENATE(INDIRECT(ADDRESS(2,COLUMN())),"P1",A61),DATA!D2:L872,6,FALSE))</f>
        <v>2</v>
      </c>
      <c r="BE61" s="11">
        <f>IF(ISERROR(VLOOKUP(CONCATENATE(INDIRECT(ADDRESS(2,COLUMN()-1)),"P1",A61),DATA!D2:L872,7,FALSE)),0,VLOOKUP(CONCATENATE(INDIRECT(ADDRESS(2,COLUMN()-1)),"P1",A61),DATA!D2:L872,7,FALSE))</f>
        <v>0</v>
      </c>
      <c r="BF61" s="11">
        <f>IF(ISERROR(VLOOKUP(CONCATENATE(INDIRECT(ADDRESS(2,COLUMN()-2)),"P1",A61),DATA!D2:L872,8,FALSE)),0,VLOOKUP(CONCATENATE(INDIRECT(ADDRESS(2,COLUMN()-2)),"P1",A61),DATA!D2:L872,8,FALSE))</f>
        <v>0</v>
      </c>
      <c r="BG61" s="11">
        <f>IF(ISERROR(VLOOKUP(CONCATENATE(INDIRECT(ADDRESS(2,COLUMN())),"P1",A61),DATA!D2:L872,6,FALSE)),0,VLOOKUP(CONCATENATE(INDIRECT(ADDRESS(2,COLUMN())),"P1",A61),DATA!D2:L872,6,FALSE))</f>
        <v>1</v>
      </c>
      <c r="BH61" s="11">
        <f>IF(ISERROR(VLOOKUP(CONCATENATE(INDIRECT(ADDRESS(2,COLUMN()-1)),"P1",A61),DATA!D2:L872,7,FALSE)),0,VLOOKUP(CONCATENATE(INDIRECT(ADDRESS(2,COLUMN()-1)),"P1",A61),DATA!D2:L872,7,FALSE))</f>
        <v>0</v>
      </c>
      <c r="BI61" s="11">
        <f>IF(ISERROR(VLOOKUP(CONCATENATE(INDIRECT(ADDRESS(2,COLUMN()-2)),"P1",A61),DATA!D2:L872,8,FALSE)),0,VLOOKUP(CONCATENATE(INDIRECT(ADDRESS(2,COLUMN()-2)),"P1",A61),DATA!D2:L872,8,FALSE))</f>
        <v>0</v>
      </c>
      <c r="BJ61" s="11">
        <f>IF(ISERROR(VLOOKUP(CONCATENATE(INDIRECT(ADDRESS(2,COLUMN())),"P1",A61),DATA!D2:L872,6,FALSE)),0,VLOOKUP(CONCATENATE(INDIRECT(ADDRESS(2,COLUMN())),"P1",A61),DATA!D2:L872,6,FALSE))</f>
        <v>0</v>
      </c>
      <c r="BK61" s="11">
        <f>IF(ISERROR(VLOOKUP(CONCATENATE(INDIRECT(ADDRESS(2,COLUMN()-1)),"P1",A61),DATA!D2:L872,7,FALSE)),0,VLOOKUP(CONCATENATE(INDIRECT(ADDRESS(2,COLUMN()-1)),"P1",A61),DATA!D2:L872,7,FALSE))</f>
        <v>0</v>
      </c>
      <c r="BL61" s="11">
        <f>IF(ISERROR(VLOOKUP(CONCATENATE(INDIRECT(ADDRESS(2,COLUMN()-2)),"P1",A61),DATA!D2:L872,8,FALSE)),0,VLOOKUP(CONCATENATE(INDIRECT(ADDRESS(2,COLUMN()-2)),"P1",A61),DATA!D2:L872,8,FALSE))</f>
        <v>0</v>
      </c>
      <c r="BM61" s="11">
        <f>IF(ISERROR(VLOOKUP(CONCATENATE(INDIRECT(ADDRESS(2,COLUMN())),"P1",A61),DATA!D2:L872,6,FALSE)),0,VLOOKUP(CONCATENATE(INDIRECT(ADDRESS(2,COLUMN())),"P1",A61),DATA!D2:L872,6,FALSE))</f>
        <v>0</v>
      </c>
      <c r="BN61" s="11">
        <f>IF(ISERROR(VLOOKUP(CONCATENATE(INDIRECT(ADDRESS(2,COLUMN()-1)),"P1",A61),DATA!D2:L872,7,FALSE)),0,VLOOKUP(CONCATENATE(INDIRECT(ADDRESS(2,COLUMN()-1)),"P1",A61),DATA!D2:L872,7,FALSE))</f>
        <v>0</v>
      </c>
      <c r="BO61" s="11">
        <f>IF(ISERROR(VLOOKUP(CONCATENATE(INDIRECT(ADDRESS(2,COLUMN()-2)),"P1",A61),DATA!D2:L872,8,FALSE)),0,VLOOKUP(CONCATENATE(INDIRECT(ADDRESS(2,COLUMN()-2)),"P1",A61),DATA!D2:L872,8,FALSE))</f>
        <v>0</v>
      </c>
      <c r="BP61" s="11">
        <f>IF(ISERROR(VLOOKUP(CONCATENATE(INDIRECT(ADDRESS(2,COLUMN())),"P1",A61),DATA!D2:L872,6,FALSE)),0,VLOOKUP(CONCATENATE(INDIRECT(ADDRESS(2,COLUMN())),"P1",A61),DATA!D2:L872,6,FALSE))</f>
        <v>0</v>
      </c>
      <c r="BQ61" s="11">
        <f>IF(ISERROR(VLOOKUP(CONCATENATE(INDIRECT(ADDRESS(2,COLUMN()-1)),"P1",A61),DATA!D2:L872,7,FALSE)),0,VLOOKUP(CONCATENATE(INDIRECT(ADDRESS(2,COLUMN()-1)),"P1",A61),DATA!D2:L872,7,FALSE))</f>
        <v>0</v>
      </c>
      <c r="BR61" s="11">
        <f>IF(ISERROR(VLOOKUP(CONCATENATE(INDIRECT(ADDRESS(2,COLUMN()-2)),"P1",A61),DATA!D2:L872,8,FALSE)),0,VLOOKUP(CONCATENATE(INDIRECT(ADDRESS(2,COLUMN()-2)),"P1",A61),DATA!D2:L872,8,FALSE))</f>
        <v>0</v>
      </c>
      <c r="BS61" s="11">
        <f>IF(ISERROR(VLOOKUP(CONCATENATE(INDIRECT(ADDRESS(2,COLUMN())),"P1",A61),DATA!D2:L872,6,FALSE)),0,VLOOKUP(CONCATENATE(INDIRECT(ADDRESS(2,COLUMN())),"P1",A61),DATA!D2:L872,6,FALSE))</f>
        <v>0</v>
      </c>
      <c r="BT61" s="11">
        <f>IF(ISERROR(VLOOKUP(CONCATENATE(INDIRECT(ADDRESS(2,COLUMN()-1)),"P1",A61),DATA!D2:L872,7,FALSE)),0,VLOOKUP(CONCATENATE(INDIRECT(ADDRESS(2,COLUMN()-1)),"P1",A61),DATA!D2:L872,7,FALSE))</f>
        <v>0</v>
      </c>
      <c r="BU61" s="11">
        <f>IF(ISERROR(VLOOKUP(CONCATENATE(INDIRECT(ADDRESS(2,COLUMN()-2)),"P1",A61),DATA!D2:L872,8,FALSE)),0,VLOOKUP(CONCATENATE(INDIRECT(ADDRESS(2,COLUMN()-2)),"P1",A61),DATA!D2:L872,8,FALSE))</f>
        <v>0</v>
      </c>
      <c r="BV61" s="11">
        <f>IF(ISERROR(VLOOKUP(CONCATENATE(INDIRECT(ADDRESS(2,COLUMN())),"P1",A61),DATA!D2:L872,6,FALSE)),0,VLOOKUP(CONCATENATE(INDIRECT(ADDRESS(2,COLUMN())),"P1",A61),DATA!D2:L872,6,FALSE))</f>
        <v>1</v>
      </c>
      <c r="BW61" s="11">
        <f>IF(ISERROR(VLOOKUP(CONCATENATE(INDIRECT(ADDRESS(2,COLUMN()-1)),"P1",A61),DATA!D2:L872,7,FALSE)),0,VLOOKUP(CONCATENATE(INDIRECT(ADDRESS(2,COLUMN()-1)),"P1",A61),DATA!D2:L872,7,FALSE))</f>
        <v>0</v>
      </c>
      <c r="BX61" s="11">
        <f>IF(ISERROR(VLOOKUP(CONCATENATE(INDIRECT(ADDRESS(2,COLUMN()-2)),"P1",A61),DATA!D2:L872,8,FALSE)),0,VLOOKUP(CONCATENATE(INDIRECT(ADDRESS(2,COLUMN()-2)),"P1",A61),DATA!D2:L872,8,FALSE))</f>
        <v>0</v>
      </c>
      <c r="BY61" s="11">
        <f>IF(ISERROR(VLOOKUP(CONCATENATE(INDIRECT(ADDRESS(2,COLUMN())),"P1",A61),DATA!D2:L872,6,FALSE)),0,VLOOKUP(CONCATENATE(INDIRECT(ADDRESS(2,COLUMN())),"P1",A61),DATA!D2:L872,6,FALSE))</f>
        <v>0</v>
      </c>
      <c r="BZ61" s="11">
        <f>IF(ISERROR(VLOOKUP(CONCATENATE(INDIRECT(ADDRESS(2,COLUMN()-1)),"P1",A61),DATA!D2:L872,7,FALSE)),0,VLOOKUP(CONCATENATE(INDIRECT(ADDRESS(2,COLUMN()-1)),"P1",A61),DATA!D2:L872,7,FALSE))</f>
        <v>0</v>
      </c>
      <c r="CA61" s="11">
        <f>IF(ISERROR(VLOOKUP(CONCATENATE(INDIRECT(ADDRESS(2,COLUMN()-2)),"P1",A61),DATA!D2:L872,8,FALSE)),0,VLOOKUP(CONCATENATE(INDIRECT(ADDRESS(2,COLUMN()-2)),"P1",A61),DATA!D2:L872,8,FALSE))</f>
        <v>0</v>
      </c>
      <c r="CB61" s="11">
        <f>IF(ISERROR(VLOOKUP(CONCATENATE(INDIRECT(ADDRESS(2,COLUMN())),"P1",A61),DATA!D2:L872,6,FALSE)),0,VLOOKUP(CONCATENATE(INDIRECT(ADDRESS(2,COLUMN())),"P1",A61),DATA!D2:L872,6,FALSE))</f>
        <v>1</v>
      </c>
      <c r="CC61" s="11">
        <f>IF(ISERROR(VLOOKUP(CONCATENATE(INDIRECT(ADDRESS(2,COLUMN()-1)),"P1",A61),DATA!D2:L872,7,FALSE)),0,VLOOKUP(CONCATENATE(INDIRECT(ADDRESS(2,COLUMN()-1)),"P1",A61),DATA!D2:L872,7,FALSE))</f>
        <v>0</v>
      </c>
      <c r="CD61" s="11">
        <f>IF(ISERROR(VLOOKUP(CONCATENATE(INDIRECT(ADDRESS(2,COLUMN()-2)),"P1",A61),DATA!D2:L872,8,FALSE)),0,VLOOKUP(CONCATENATE(INDIRECT(ADDRESS(2,COLUMN()-2)),"P1",A61),DATA!D2:L872,8,FALSE))</f>
        <v>0</v>
      </c>
      <c r="CE61" s="11">
        <f>IF(ISERROR(VLOOKUP(CONCATENATE(INDIRECT(ADDRESS(2,COLUMN())),"P1",A61),DATA!D2:L872,6,FALSE)),0,VLOOKUP(CONCATENATE(INDIRECT(ADDRESS(2,COLUMN())),"P1",A61),DATA!D2:L872,6,FALSE))</f>
        <v>0</v>
      </c>
      <c r="CF61" s="11">
        <f>IF(ISERROR(VLOOKUP(CONCATENATE(INDIRECT(ADDRESS(2,COLUMN()-1)),"P1",A61),DATA!D2:L872,7,FALSE)),0,VLOOKUP(CONCATENATE(INDIRECT(ADDRESS(2,COLUMN()-1)),"P1",A61),DATA!D2:L872,7,FALSE))</f>
        <v>0</v>
      </c>
      <c r="CG61" s="11">
        <f>IF(ISERROR(VLOOKUP(CONCATENATE(INDIRECT(ADDRESS(2,COLUMN()-2)),"P1",A61),DATA!D2:L872,8,FALSE)),0,VLOOKUP(CONCATENATE(INDIRECT(ADDRESS(2,COLUMN()-2)),"P1",A61),DATA!D2:L872,8,FALSE))</f>
        <v>0</v>
      </c>
      <c r="CH61" s="11">
        <f>IF(ISERROR(VLOOKUP(CONCATENATE(INDIRECT(ADDRESS(2,COLUMN())),"P1",A61),DATA!D2:L872,6,FALSE)),0,VLOOKUP(CONCATENATE(INDIRECT(ADDRESS(2,COLUMN())),"P1",A61),DATA!D2:L872,6,FALSE))</f>
        <v>0</v>
      </c>
      <c r="CI61" s="11">
        <f>IF(ISERROR(VLOOKUP(CONCATENATE(INDIRECT(ADDRESS(2,COLUMN()-1)),"P1",A61),DATA!D2:L872,7,FALSE)),0,VLOOKUP(CONCATENATE(INDIRECT(ADDRESS(2,COLUMN()-1)),"P1",A61),DATA!D2:L872,7,FALSE))</f>
        <v>0</v>
      </c>
      <c r="CJ61" s="11">
        <f>IF(ISERROR(VLOOKUP(CONCATENATE(INDIRECT(ADDRESS(2,COLUMN()-2)),"P1",A61),DATA!D2:L872,8,FALSE)),0,VLOOKUP(CONCATENATE(INDIRECT(ADDRESS(2,COLUMN()-2)),"P1",A61),DATA!D2:L872,8,FALSE))</f>
        <v>0</v>
      </c>
      <c r="CK61" s="11">
        <f>IF(ISERROR(VLOOKUP(CONCATENATE(INDIRECT(ADDRESS(2,COLUMN())),"P1",A61),DATA!D2:L872,6,FALSE)),0,VLOOKUP(CONCATENATE(INDIRECT(ADDRESS(2,COLUMN())),"P1",A61),DATA!D2:L872,6,FALSE))</f>
        <v>0</v>
      </c>
      <c r="CL61" s="11">
        <f>IF(ISERROR(VLOOKUP(CONCATENATE(INDIRECT(ADDRESS(2,COLUMN()-1)),"P1",A61),DATA!D2:L872,7,FALSE)),0,VLOOKUP(CONCATENATE(INDIRECT(ADDRESS(2,COLUMN()-1)),"P1",A61),DATA!D2:L872,7,FALSE))</f>
        <v>0</v>
      </c>
      <c r="CM61" s="11">
        <f>IF(ISERROR(VLOOKUP(CONCATENATE(INDIRECT(ADDRESS(2,COLUMN()-2)),"P1",A61),DATA!D2:L872,8,FALSE)),0,VLOOKUP(CONCATENATE(INDIRECT(ADDRESS(2,COLUMN()-2)),"P1",A61),DATA!D2:L872,8,FALSE))</f>
        <v>0</v>
      </c>
      <c r="CN61" s="11">
        <f>IF(ISERROR(VLOOKUP(CONCATENATE(INDIRECT(ADDRESS(2,COLUMN())),"P1",A61),DATA!D2:L872,6,FALSE)),0,VLOOKUP(CONCATENATE(INDIRECT(ADDRESS(2,COLUMN())),"P1",A61),DATA!D2:L872,6,FALSE))</f>
        <v>0</v>
      </c>
      <c r="CO61" s="11">
        <f>IF(ISERROR(VLOOKUP(CONCATENATE(INDIRECT(ADDRESS(2,COLUMN()-1)),"P1",A61),DATA!D2:L872,7,FALSE)),0,VLOOKUP(CONCATENATE(INDIRECT(ADDRESS(2,COLUMN()-1)),"P1",A61),DATA!D2:L872,7,FALSE))</f>
        <v>0</v>
      </c>
      <c r="CP61" s="11">
        <f>IF(ISERROR(VLOOKUP(CONCATENATE(INDIRECT(ADDRESS(2,COLUMN()-2)),"P1",A61),DATA!D2:L872,8,FALSE)),0,VLOOKUP(CONCATENATE(INDIRECT(ADDRESS(2,COLUMN()-2)),"P1",A61),DATA!D2:L872,8,FALSE))</f>
        <v>0</v>
      </c>
      <c r="CQ61" s="11">
        <f>IF(ISERROR(VLOOKUP(CONCATENATE(INDIRECT(ADDRESS(2,COLUMN())),"P1",A61),DATA!D2:L872,6,FALSE)),0,VLOOKUP(CONCATENATE(INDIRECT(ADDRESS(2,COLUMN())),"P1",A61),DATA!D2:L872,6,FALSE))</f>
        <v>0</v>
      </c>
      <c r="CR61" s="11">
        <f>IF(ISERROR(VLOOKUP(CONCATENATE(INDIRECT(ADDRESS(2,COLUMN()-1)),"P1",A61),DATA!D2:L872,7,FALSE)),0,VLOOKUP(CONCATENATE(INDIRECT(ADDRESS(2,COLUMN()-1)),"P1",A61),DATA!D2:L872,7,FALSE))</f>
        <v>0</v>
      </c>
      <c r="CS61" s="11">
        <f>IF(ISERROR(VLOOKUP(CONCATENATE(INDIRECT(ADDRESS(2,COLUMN()-2)),"P1",A61),DATA!D2:L872,8,FALSE)),0,VLOOKUP(CONCATENATE(INDIRECT(ADDRESS(2,COLUMN()-2)),"P1",A61),DATA!D2:L872,8,FALSE))</f>
        <v>0</v>
      </c>
      <c r="CT61" s="11">
        <f>IF(ISERROR(VLOOKUP(CONCATENATE(INDIRECT(ADDRESS(2,COLUMN())),"P1",A61),DATA!D2:L872,6,FALSE)),0,VLOOKUP(CONCATENATE(INDIRECT(ADDRESS(2,COLUMN())),"P1",A61),DATA!D2:L872,6,FALSE))</f>
        <v>0</v>
      </c>
      <c r="CU61" s="11">
        <f>IF(ISERROR(VLOOKUP(CONCATENATE(INDIRECT(ADDRESS(2,COLUMN()-1)),"P1",A61),DATA!D2:L872,7,FALSE)),0,VLOOKUP(CONCATENATE(INDIRECT(ADDRESS(2,COLUMN()-1)),"P1",A61),DATA!D2:L872,7,FALSE))</f>
        <v>0</v>
      </c>
      <c r="CV61" s="11">
        <f>IF(ISERROR(VLOOKUP(CONCATENATE(INDIRECT(ADDRESS(2,COLUMN()-2)),"P1",A61),DATA!D2:L872,8,FALSE)),0,VLOOKUP(CONCATENATE(INDIRECT(ADDRESS(2,COLUMN()-2)),"P1",A61),DATA!D2:L872,8,FALSE))</f>
        <v>0</v>
      </c>
      <c r="CW61" s="11">
        <f>IF(ISERROR(VLOOKUP(CONCATENATE(INDIRECT(ADDRESS(2,COLUMN())),"P1",A61),DATA!D2:L872,6,FALSE)),0,VLOOKUP(CONCATENATE(INDIRECT(ADDRESS(2,COLUMN())),"P1",A61),DATA!D2:L872,6,FALSE))</f>
        <v>0</v>
      </c>
      <c r="CX61" s="11">
        <f>IF(ISERROR(VLOOKUP(CONCATENATE(INDIRECT(ADDRESS(2,COLUMN()-1)),"P1",A61),DATA!D2:L872,7,FALSE)),0,VLOOKUP(CONCATENATE(INDIRECT(ADDRESS(2,COLUMN()-1)),"P1",A61),DATA!D2:L872,7,FALSE))</f>
        <v>0</v>
      </c>
      <c r="CY61" s="11">
        <f>IF(ISERROR(VLOOKUP(CONCATENATE(INDIRECT(ADDRESS(2,COLUMN()-2)),"P1",A61),DATA!D2:L872,8,FALSE)),0,VLOOKUP(CONCATENATE(INDIRECT(ADDRESS(2,COLUMN()-2)),"P1",A61),DATA!D2:L872,8,FALSE))</f>
        <v>0</v>
      </c>
      <c r="CZ61" s="11">
        <f>IF(ISERROR(VLOOKUP(CONCATENATE(INDIRECT(ADDRESS(2,COLUMN())),"P1",A61),DATA!D2:L872,6,FALSE)),0,VLOOKUP(CONCATENATE(INDIRECT(ADDRESS(2,COLUMN())),"P1",A61),DATA!D2:L872,6,FALSE))</f>
        <v>1</v>
      </c>
      <c r="DA61" s="11">
        <f>IF(ISERROR(VLOOKUP(CONCATENATE(INDIRECT(ADDRESS(2,COLUMN()-1)),"P1",A61),DATA!D2:L872,7,FALSE)),0,VLOOKUP(CONCATENATE(INDIRECT(ADDRESS(2,COLUMN()-1)),"P1",A61),DATA!D2:L872,7,FALSE))</f>
        <v>0</v>
      </c>
      <c r="DB61" s="11">
        <f>IF(ISERROR(VLOOKUP(CONCATENATE(INDIRECT(ADDRESS(2,COLUMN()-2)),"P1",A61),DATA!D2:L872,8,FALSE)),0,VLOOKUP(CONCATENATE(INDIRECT(ADDRESS(2,COLUMN()-2)),"P1",A61),DATA!D2:L872,8,FALSE))</f>
        <v>0</v>
      </c>
      <c r="DC61" s="11">
        <f>IF(ISERROR(VLOOKUP(CONCATENATE(INDIRECT(ADDRESS(2,COLUMN())),"P1",A61),DATA!D2:L872,6,FALSE)),0,VLOOKUP(CONCATENATE(INDIRECT(ADDRESS(2,COLUMN())),"P1",A61),DATA!D2:L872,6,FALSE))</f>
        <v>0</v>
      </c>
      <c r="DD61" s="11">
        <f>IF(ISERROR(VLOOKUP(CONCATENATE(INDIRECT(ADDRESS(2,COLUMN()-1)),"P1",A61),DATA!D2:L872,7,FALSE)),0,VLOOKUP(CONCATENATE(INDIRECT(ADDRESS(2,COLUMN()-1)),"P1",A61),DATA!D2:L872,7,FALSE))</f>
        <v>0</v>
      </c>
      <c r="DE61" s="11">
        <f>IF(ISERROR(VLOOKUP(CONCATENATE(INDIRECT(ADDRESS(2,COLUMN()-2)),"P1",A61),DATA!D2:L872,8,FALSE)),0,VLOOKUP(CONCATENATE(INDIRECT(ADDRESS(2,COLUMN()-2)),"P1",A61),DATA!D2:L872,8,FALSE))</f>
        <v>0</v>
      </c>
      <c r="DF61" s="11">
        <f>IF(ISERROR(VLOOKUP(CONCATENATE(INDIRECT(ADDRESS(2,COLUMN())),"P1",A61),DATA!D2:L872,6,FALSE)),0,VLOOKUP(CONCATENATE(INDIRECT(ADDRESS(2,COLUMN())),"P1",A61),DATA!D2:L872,6,FALSE))</f>
        <v>0</v>
      </c>
      <c r="DG61" s="11">
        <f>IF(ISERROR(VLOOKUP(CONCATENATE(INDIRECT(ADDRESS(2,COLUMN()-1)),"P1",A61),DATA!D2:L872,7,FALSE)),0,VLOOKUP(CONCATENATE(INDIRECT(ADDRESS(2,COLUMN()-1)),"P1",A61),DATA!D2:L872,7,FALSE))</f>
        <v>0</v>
      </c>
      <c r="DH61" s="11">
        <f>IF(ISERROR(VLOOKUP(CONCATENATE(INDIRECT(ADDRESS(2,COLUMN()-2)),"P1",A61),DATA!D2:L872,8,FALSE)),0,VLOOKUP(CONCATENATE(INDIRECT(ADDRESS(2,COLUMN()-2)),"P1",A61),DATA!D2:L872,8,FALSE))</f>
        <v>0</v>
      </c>
      <c r="DI61" s="11">
        <f>IF(ISERROR(VLOOKUP(CONCATENATE(INDIRECT(ADDRESS(2,COLUMN())),"P1",A61),DATA!D2:L872,6,FALSE)),0,VLOOKUP(CONCATENATE(INDIRECT(ADDRESS(2,COLUMN())),"P1",A61),DATA!D2:L872,6,FALSE))</f>
        <v>0</v>
      </c>
      <c r="DJ61" s="11">
        <f>IF(ISERROR(VLOOKUP(CONCATENATE(INDIRECT(ADDRESS(2,COLUMN()-1)),"P1",A61),DATA!D2:L872,7,FALSE)),0,VLOOKUP(CONCATENATE(INDIRECT(ADDRESS(2,COLUMN()-1)),"P1",A61),DATA!D2:L872,7,FALSE))</f>
        <v>0</v>
      </c>
      <c r="DK61" s="11">
        <f>IF(ISERROR(VLOOKUP(CONCATENATE(INDIRECT(ADDRESS(2,COLUMN()-2)),"P1",A61),DATA!D2:L872,8,FALSE)),0,VLOOKUP(CONCATENATE(INDIRECT(ADDRESS(2,COLUMN()-2)),"P1",A61),DATA!D2:L872,8,FALSE))</f>
        <v>0</v>
      </c>
      <c r="DL61" s="11">
        <f>IF(ISERROR(VLOOKUP(CONCATENATE(INDIRECT(ADDRESS(2,COLUMN())),"P1",A61),DATA!D2:L872,6,FALSE)),0,VLOOKUP(CONCATENATE(INDIRECT(ADDRESS(2,COLUMN())),"P1",A61),DATA!D2:L872,6,FALSE))</f>
        <v>0</v>
      </c>
      <c r="DM61" s="11">
        <f>IF(ISERROR(VLOOKUP(CONCATENATE(INDIRECT(ADDRESS(2,COLUMN()-1)),"P1",A61),DATA!D2:L872,7,FALSE)),0,VLOOKUP(CONCATENATE(INDIRECT(ADDRESS(2,COLUMN()-1)),"P1",A61),DATA!D2:L872,7,FALSE))</f>
        <v>0</v>
      </c>
      <c r="DN61" s="11">
        <f>IF(ISERROR(VLOOKUP(CONCATENATE(INDIRECT(ADDRESS(2,COLUMN()-2)),"P1",A61),DATA!D2:L872,8,FALSE)),0,VLOOKUP(CONCATENATE(INDIRECT(ADDRESS(2,COLUMN()-2)),"P1",A61),DATA!D2:L872,8,FALSE))</f>
        <v>0</v>
      </c>
      <c r="DO61" s="11">
        <f>IF(ISERROR(VLOOKUP(CONCATENATE(INDIRECT(ADDRESS(2,COLUMN())),"P1",A61),DATA!D2:L872,6,FALSE)),0,VLOOKUP(CONCATENATE(INDIRECT(ADDRESS(2,COLUMN())),"P1",A61),DATA!D2:L872,6,FALSE))</f>
        <v>0</v>
      </c>
      <c r="DP61" s="11">
        <f>IF(ISERROR(VLOOKUP(CONCATENATE(INDIRECT(ADDRESS(2,COLUMN()-1)),"P1",A61),DATA!D2:L872,7,FALSE)),0,VLOOKUP(CONCATENATE(INDIRECT(ADDRESS(2,COLUMN()-1)),"P1",A61),DATA!D2:L872,7,FALSE))</f>
        <v>0</v>
      </c>
      <c r="DQ61" s="11">
        <f>IF(ISERROR(VLOOKUP(CONCATENATE(INDIRECT(ADDRESS(2,COLUMN()-2)),"P1",A61),DATA!D2:L872,8,FALSE)),0,VLOOKUP(CONCATENATE(INDIRECT(ADDRESS(2,COLUMN()-2)),"P1",A61),DATA!D2:L872,8,FALSE))</f>
        <v>0</v>
      </c>
      <c r="DR61" s="11">
        <f>IF(ISERROR(VLOOKUP(CONCATENATE(INDIRECT(ADDRESS(2,COLUMN())),"P1",A61),DATA!D2:L872,6,FALSE)),0,VLOOKUP(CONCATENATE(INDIRECT(ADDRESS(2,COLUMN())),"P1",A61),DATA!D2:L872,6,FALSE))</f>
        <v>0</v>
      </c>
      <c r="DS61" s="11">
        <f>IF(ISERROR(VLOOKUP(CONCATENATE(INDIRECT(ADDRESS(2,COLUMN()-1)),"P1",A61),DATA!D2:L872,7,FALSE)),0,VLOOKUP(CONCATENATE(INDIRECT(ADDRESS(2,COLUMN()-1)),"P1",A61),DATA!D2:L872,7,FALSE))</f>
        <v>0</v>
      </c>
      <c r="DT61" s="11">
        <f>IF(ISERROR(VLOOKUP(CONCATENATE(INDIRECT(ADDRESS(2,COLUMN()-2)),"P1",A61),DATA!D2:L872,8,FALSE)),0,VLOOKUP(CONCATENATE(INDIRECT(ADDRESS(2,COLUMN()-2)),"P1",A61),DATA!D2:L872,8,FALSE))</f>
        <v>0</v>
      </c>
      <c r="DU61" s="11">
        <f>IF(ISERROR(VLOOKUP(CONCATENATE(INDIRECT(ADDRESS(2,COLUMN())),"P1",A61),DATA!D2:L872,6,FALSE)),0,VLOOKUP(CONCATENATE(INDIRECT(ADDRESS(2,COLUMN())),"P1",A61),DATA!D2:L872,6,FALSE))</f>
        <v>0</v>
      </c>
      <c r="DV61" s="11">
        <f>IF(ISERROR(VLOOKUP(CONCATENATE(INDIRECT(ADDRESS(2,COLUMN()-1)),"P1",A61),DATA!D2:L872,7,FALSE)),0,VLOOKUP(CONCATENATE(INDIRECT(ADDRESS(2,COLUMN()-1)),"P1",A61),DATA!D2:L872,7,FALSE))</f>
        <v>0</v>
      </c>
      <c r="DW61" s="11">
        <f>IF(ISERROR(VLOOKUP(CONCATENATE(INDIRECT(ADDRESS(2,COLUMN()-2)),"P1",A61),DATA!D2:L872,8,FALSE)),0,VLOOKUP(CONCATENATE(INDIRECT(ADDRESS(2,COLUMN()-2)),"P1",A61),DATA!D2:L872,8,FALSE))</f>
        <v>0</v>
      </c>
      <c r="DX61" s="62">
        <f>SUM(B61:INDIRECT(ADDRESS(61,127)))</f>
        <v>97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  <c r="IU61" s="24"/>
      <c r="IV61" s="24"/>
      <c r="IW61" s="24"/>
      <c r="IX61" s="24"/>
      <c r="IY61" s="24"/>
      <c r="IZ61" s="24"/>
      <c r="JA61" s="24"/>
      <c r="JB61" s="24"/>
      <c r="JC61" s="24"/>
      <c r="JD61" s="24"/>
      <c r="JE61" s="24"/>
      <c r="JF61" s="24"/>
      <c r="JG61" s="24"/>
      <c r="JH61" s="24"/>
      <c r="JI61" s="24"/>
      <c r="JJ61" s="24"/>
      <c r="JK61" s="24"/>
      <c r="JL61" s="24"/>
      <c r="JM61" s="24"/>
      <c r="JN61" s="24"/>
      <c r="JO61" s="24"/>
      <c r="JP61" s="24"/>
      <c r="JQ61" s="24"/>
      <c r="JR61" s="24"/>
      <c r="JS61" s="24"/>
      <c r="JT61" s="24"/>
      <c r="JU61" s="24"/>
      <c r="JV61" s="24"/>
      <c r="JW61" s="24"/>
      <c r="JX61" s="24"/>
      <c r="JY61" s="24"/>
      <c r="JZ61" s="24"/>
      <c r="KA61" s="24"/>
      <c r="KB61" s="24"/>
      <c r="KC61" s="24"/>
      <c r="KD61" s="24"/>
      <c r="KE61" s="24"/>
      <c r="KF61" s="24"/>
      <c r="KG61" s="24"/>
      <c r="KH61" s="24"/>
      <c r="KI61" s="24"/>
      <c r="KJ61" s="24"/>
      <c r="KK61" s="24"/>
      <c r="KL61" s="24"/>
      <c r="KM61" s="24"/>
      <c r="KN61" s="24"/>
      <c r="KO61" s="24"/>
      <c r="KP61" s="24"/>
      <c r="KQ61" s="24"/>
      <c r="KR61" s="24"/>
      <c r="KS61" s="24"/>
      <c r="KT61" s="24"/>
      <c r="KU61" s="24"/>
      <c r="KV61" s="24"/>
      <c r="KW61" s="24"/>
      <c r="KX61" s="24"/>
      <c r="KY61" s="24"/>
      <c r="KZ61" s="24"/>
    </row>
    <row r="62" s="5" customFormat="1" ht="15.75">
      <c r="A62" s="28" t="s">
        <v>70</v>
      </c>
      <c r="B62" s="110">
        <f>IF(COLUMN()&lt;DATA!$O$1*3+3,SUM(B63)," ")</f>
        <v>108</v>
      </c>
      <c r="C62" s="110">
        <f>IF(COLUMN()&lt;DATA!$O$1*3+3,SUM(C63)," ")</f>
        <v>0</v>
      </c>
      <c r="D62" s="110">
        <f>IF(COLUMN()&lt;DATA!$O$1*3+3,SUM(D63)," ")</f>
        <v>0</v>
      </c>
      <c r="E62" s="110">
        <f>IF(COLUMN()&lt;DATA!$O$1*3+3,SUM(E63)," ")</f>
        <v>80</v>
      </c>
      <c r="F62" s="110">
        <f>IF(COLUMN()&lt;DATA!$O$1*3+3,SUM(F63)," ")</f>
        <v>0</v>
      </c>
      <c r="G62" s="110">
        <f>IF(COLUMN()&lt;DATA!$O$1*3+3,SUM(G63)," ")</f>
        <v>0</v>
      </c>
      <c r="H62" s="110">
        <f>IF(COLUMN()&lt;DATA!$O$1*3+3,SUM(H63)," ")</f>
        <v>1</v>
      </c>
      <c r="I62" s="110">
        <f>IF(COLUMN()&lt;DATA!$O$1*3+3,SUM(I63)," ")</f>
        <v>0</v>
      </c>
      <c r="J62" s="110">
        <f>IF(COLUMN()&lt;DATA!$O$1*3+3,SUM(J63)," ")</f>
        <v>0</v>
      </c>
      <c r="K62" s="110">
        <f>IF(COLUMN()&lt;DATA!$O$1*3+3,SUM(K63)," ")</f>
        <v>23</v>
      </c>
      <c r="L62" s="110">
        <f>IF(COLUMN()&lt;DATA!$O$1*3+3,SUM(L63)," ")</f>
        <v>0</v>
      </c>
      <c r="M62" s="110">
        <f>IF(COLUMN()&lt;DATA!$O$1*3+3,SUM(M63)," ")</f>
        <v>0</v>
      </c>
      <c r="N62" s="110">
        <f>IF(COLUMN()&lt;DATA!$O$1*3+3,SUM(N63)," ")</f>
        <v>0</v>
      </c>
      <c r="O62" s="110">
        <f>IF(COLUMN()&lt;DATA!$O$1*3+3,SUM(O63)," ")</f>
        <v>0</v>
      </c>
      <c r="P62" s="110">
        <f>IF(COLUMN()&lt;DATA!$O$1*3+3,SUM(P63)," ")</f>
        <v>0</v>
      </c>
      <c r="Q62" s="110">
        <f>IF(COLUMN()&lt;DATA!$O$1*3+3,SUM(Q63)," ")</f>
        <v>9</v>
      </c>
      <c r="R62" s="110">
        <f>IF(COLUMN()&lt;DATA!$O$1*3+3,SUM(R63)," ")</f>
        <v>0</v>
      </c>
      <c r="S62" s="110">
        <f>IF(COLUMN()&lt;DATA!$O$1*3+3,SUM(S63)," ")</f>
        <v>0</v>
      </c>
      <c r="T62" s="110">
        <f>IF(COLUMN()&lt;DATA!$O$1*3+3,SUM(T63)," ")</f>
        <v>27</v>
      </c>
      <c r="U62" s="110">
        <f>IF(COLUMN()&lt;DATA!$O$1*3+3,SUM(U63)," ")</f>
        <v>0</v>
      </c>
      <c r="V62" s="110">
        <f>IF(COLUMN()&lt;DATA!$O$1*3+3,SUM(V63)," ")</f>
        <v>0</v>
      </c>
      <c r="W62" s="110">
        <f>IF(COLUMN()&lt;DATA!$O$1*3+3,SUM(W63)," ")</f>
        <v>41</v>
      </c>
      <c r="X62" s="110">
        <f>IF(COLUMN()&lt;DATA!$O$1*3+3,SUM(X63)," ")</f>
        <v>0</v>
      </c>
      <c r="Y62" s="110">
        <f>IF(COLUMN()&lt;DATA!$O$1*3+3,SUM(Y63)," ")</f>
        <v>0</v>
      </c>
      <c r="Z62" s="110">
        <f>IF(COLUMN()&lt;DATA!$O$1*3+3,SUM(Z63)," ")</f>
        <v>0</v>
      </c>
      <c r="AA62" s="110">
        <f>IF(COLUMN()&lt;DATA!$O$1*3+3,SUM(AA63)," ")</f>
        <v>0</v>
      </c>
      <c r="AB62" s="110">
        <f>IF(COLUMN()&lt;DATA!$O$1*3+3,SUM(AB63)," ")</f>
        <v>0</v>
      </c>
      <c r="AC62" s="110">
        <f>IF(COLUMN()&lt;DATA!$O$1*3+3,SUM(AC63)," ")</f>
        <v>2</v>
      </c>
      <c r="AD62" s="110">
        <f>IF(COLUMN()&lt;DATA!$O$1*3+3,SUM(AD63)," ")</f>
        <v>0</v>
      </c>
      <c r="AE62" s="110">
        <f>IF(COLUMN()&lt;DATA!$O$1*3+3,SUM(AE63)," ")</f>
        <v>0</v>
      </c>
      <c r="AF62" s="110">
        <f>IF(COLUMN()&lt;DATA!$O$1*3+3,SUM(AF63)," ")</f>
        <v>0</v>
      </c>
      <c r="AG62" s="110">
        <f>IF(COLUMN()&lt;DATA!$O$1*3+3,SUM(AG63)," ")</f>
        <v>0</v>
      </c>
      <c r="AH62" s="110">
        <f>IF(COLUMN()&lt;DATA!$O$1*3+3,SUM(AH63)," ")</f>
        <v>0</v>
      </c>
      <c r="AI62" s="110">
        <f>IF(COLUMN()&lt;DATA!$O$1*3+3,SUM(AI63)," ")</f>
        <v>1</v>
      </c>
      <c r="AJ62" s="110">
        <f>IF(COLUMN()&lt;DATA!$O$1*3+3,SUM(AJ63)," ")</f>
        <v>0</v>
      </c>
      <c r="AK62" s="110">
        <f>IF(COLUMN()&lt;DATA!$O$1*3+3,SUM(AK63)," ")</f>
        <v>0</v>
      </c>
      <c r="AL62" s="110">
        <f>IF(COLUMN()&lt;DATA!$O$1*3+3,SUM(AL63)," ")</f>
        <v>0</v>
      </c>
      <c r="AM62" s="110">
        <f>IF(COLUMN()&lt;DATA!$O$1*3+3,SUM(AM63)," ")</f>
        <v>0</v>
      </c>
      <c r="AN62" s="110">
        <f>IF(COLUMN()&lt;DATA!$O$1*3+3,SUM(AN63)," ")</f>
        <v>0</v>
      </c>
      <c r="AO62" s="110">
        <f>IF(COLUMN()&lt;DATA!$O$1*3+3,SUM(AO63)," ")</f>
        <v>1</v>
      </c>
      <c r="AP62" s="110">
        <f>IF(COLUMN()&lt;DATA!$O$1*3+3,SUM(AP63)," ")</f>
        <v>0</v>
      </c>
      <c r="AQ62" s="110">
        <f>IF(COLUMN()&lt;DATA!$O$1*3+3,SUM(AQ63)," ")</f>
        <v>0</v>
      </c>
      <c r="AR62" s="110">
        <f>IF(COLUMN()&lt;DATA!$O$1*3+3,SUM(AR63)," ")</f>
        <v>0</v>
      </c>
      <c r="AS62" s="110">
        <f>IF(COLUMN()&lt;DATA!$O$1*3+3,SUM(AS63)," ")</f>
        <v>0</v>
      </c>
      <c r="AT62" s="110">
        <f>IF(COLUMN()&lt;DATA!$O$1*3+3,SUM(AT63)," ")</f>
        <v>0</v>
      </c>
      <c r="AU62" s="110">
        <f>IF(COLUMN()&lt;DATA!$O$1*3+3,SUM(AU63)," ")</f>
        <v>0</v>
      </c>
      <c r="AV62" s="110">
        <f>IF(COLUMN()&lt;DATA!$O$1*3+3,SUM(AV63)," ")</f>
        <v>0</v>
      </c>
      <c r="AW62" s="110">
        <f>IF(COLUMN()&lt;DATA!$O$1*3+3,SUM(AW63)," ")</f>
        <v>0</v>
      </c>
      <c r="AX62" s="110">
        <f>IF(COLUMN()&lt;DATA!$O$1*3+3,SUM(AX63)," ")</f>
        <v>0</v>
      </c>
      <c r="AY62" s="110">
        <f>IF(COLUMN()&lt;DATA!$O$1*3+3,SUM(AY63)," ")</f>
        <v>0</v>
      </c>
      <c r="AZ62" s="110">
        <f>IF(COLUMN()&lt;DATA!$O$1*3+3,SUM(AZ63)," ")</f>
        <v>0</v>
      </c>
      <c r="BA62" s="110">
        <f>IF(COLUMN()&lt;DATA!$O$1*3+3,SUM(BA63)," ")</f>
        <v>4</v>
      </c>
      <c r="BB62" s="110">
        <f>IF(COLUMN()&lt;DATA!$O$1*3+3,SUM(BB63)," ")</f>
        <v>0</v>
      </c>
      <c r="BC62" s="110">
        <f>IF(COLUMN()&lt;DATA!$O$1*3+3,SUM(BC63)," ")</f>
        <v>0</v>
      </c>
      <c r="BD62" s="110">
        <f>IF(COLUMN()&lt;DATA!$O$1*3+3,SUM(BD63)," ")</f>
        <v>3</v>
      </c>
      <c r="BE62" s="110">
        <f>IF(COLUMN()&lt;DATA!$O$1*3+3,SUM(BE63)," ")</f>
        <v>0</v>
      </c>
      <c r="BF62" s="110">
        <f>IF(COLUMN()&lt;DATA!$O$1*3+3,SUM(BF63)," ")</f>
        <v>0</v>
      </c>
      <c r="BG62" s="110">
        <f>IF(COLUMN()&lt;DATA!$O$1*3+3,SUM(BG63)," ")</f>
        <v>30</v>
      </c>
      <c r="BH62" s="110">
        <f>IF(COLUMN()&lt;DATA!$O$1*3+3,SUM(BH63)," ")</f>
        <v>0</v>
      </c>
      <c r="BI62" s="110">
        <f>IF(COLUMN()&lt;DATA!$O$1*3+3,SUM(BI63)," ")</f>
        <v>0</v>
      </c>
      <c r="BJ62" s="110">
        <f>IF(COLUMN()&lt;DATA!$O$1*3+3,SUM(BJ63)," ")</f>
        <v>0</v>
      </c>
      <c r="BK62" s="110">
        <f>IF(COLUMN()&lt;DATA!$O$1*3+3,SUM(BK63)," ")</f>
        <v>0</v>
      </c>
      <c r="BL62" s="110">
        <f>IF(COLUMN()&lt;DATA!$O$1*3+3,SUM(BL63)," ")</f>
        <v>0</v>
      </c>
      <c r="BM62" s="110">
        <f>IF(COLUMN()&lt;DATA!$O$1*3+3,SUM(BM63)," ")</f>
        <v>0</v>
      </c>
      <c r="BN62" s="110">
        <f>IF(COLUMN()&lt;DATA!$O$1*3+3,SUM(BN63)," ")</f>
        <v>0</v>
      </c>
      <c r="BO62" s="110">
        <f>IF(COLUMN()&lt;DATA!$O$1*3+3,SUM(BO63)," ")</f>
        <v>0</v>
      </c>
      <c r="BP62" s="110">
        <f>IF(COLUMN()&lt;DATA!$O$1*3+3,SUM(BP63)," ")</f>
        <v>0</v>
      </c>
      <c r="BQ62" s="110">
        <f>IF(COLUMN()&lt;DATA!$O$1*3+3,SUM(BQ63)," ")</f>
        <v>0</v>
      </c>
      <c r="BR62" s="110">
        <f>IF(COLUMN()&lt;DATA!$O$1*3+3,SUM(BR63)," ")</f>
        <v>0</v>
      </c>
      <c r="BS62" s="110">
        <f>IF(COLUMN()&lt;DATA!$O$1*3+3,SUM(BS63)," ")</f>
        <v>14</v>
      </c>
      <c r="BT62" s="110">
        <f>IF(COLUMN()&lt;DATA!$O$1*3+3,SUM(BT63)," ")</f>
        <v>0</v>
      </c>
      <c r="BU62" s="110">
        <f>IF(COLUMN()&lt;DATA!$O$1*3+3,SUM(BU63)," ")</f>
        <v>0</v>
      </c>
      <c r="BV62" s="110">
        <f>IF(COLUMN()&lt;DATA!$O$1*3+3,SUM(BV63)," ")</f>
        <v>8</v>
      </c>
      <c r="BW62" s="110">
        <f>IF(COLUMN()&lt;DATA!$O$1*3+3,SUM(BW63)," ")</f>
        <v>0</v>
      </c>
      <c r="BX62" s="110">
        <f>IF(COLUMN()&lt;DATA!$O$1*3+3,SUM(BX63)," ")</f>
        <v>0</v>
      </c>
      <c r="BY62" s="110">
        <f>IF(COLUMN()&lt;DATA!$O$1*3+3,SUM(BY63)," ")</f>
        <v>0</v>
      </c>
      <c r="BZ62" s="110">
        <f>IF(COLUMN()&lt;DATA!$O$1*3+3,SUM(BZ63)," ")</f>
        <v>0</v>
      </c>
      <c r="CA62" s="110">
        <f>IF(COLUMN()&lt;DATA!$O$1*3+3,SUM(CA63)," ")</f>
        <v>0</v>
      </c>
      <c r="CB62" s="110">
        <f>IF(COLUMN()&lt;DATA!$O$1*3+3,SUM(CB63)," ")</f>
        <v>0</v>
      </c>
      <c r="CC62" s="110">
        <f>IF(COLUMN()&lt;DATA!$O$1*3+3,SUM(CC63)," ")</f>
        <v>0</v>
      </c>
      <c r="CD62" s="110">
        <f>IF(COLUMN()&lt;DATA!$O$1*3+3,SUM(CD63)," ")</f>
        <v>0</v>
      </c>
      <c r="CE62" s="110">
        <f>IF(COLUMN()&lt;DATA!$O$1*3+3,SUM(CE63)," ")</f>
        <v>0</v>
      </c>
      <c r="CF62" s="110">
        <f>IF(COLUMN()&lt;DATA!$O$1*3+3,SUM(CF63)," ")</f>
        <v>0</v>
      </c>
      <c r="CG62" s="110">
        <f>IF(COLUMN()&lt;DATA!$O$1*3+3,SUM(CG63)," ")</f>
        <v>0</v>
      </c>
      <c r="CH62" s="110">
        <f>IF(COLUMN()&lt;DATA!$O$1*3+3,SUM(CH63)," ")</f>
        <v>0</v>
      </c>
      <c r="CI62" s="110">
        <f>IF(COLUMN()&lt;DATA!$O$1*3+3,SUM(CI63)," ")</f>
        <v>0</v>
      </c>
      <c r="CJ62" s="110">
        <f>IF(COLUMN()&lt;DATA!$O$1*3+3,SUM(CJ63)," ")</f>
        <v>0</v>
      </c>
      <c r="CK62" s="110">
        <f>IF(COLUMN()&lt;DATA!$O$1*3+3,SUM(CK63)," ")</f>
        <v>0</v>
      </c>
      <c r="CL62" s="110">
        <f>IF(COLUMN()&lt;DATA!$O$1*3+3,SUM(CL63)," ")</f>
        <v>0</v>
      </c>
      <c r="CM62" s="110">
        <f>IF(COLUMN()&lt;DATA!$O$1*3+3,SUM(CM63)," ")</f>
        <v>0</v>
      </c>
      <c r="CN62" s="110">
        <f>IF(COLUMN()&lt;DATA!$O$1*3+3,SUM(CN63)," ")</f>
        <v>1</v>
      </c>
      <c r="CO62" s="110">
        <f>IF(COLUMN()&lt;DATA!$O$1*3+3,SUM(CO63)," ")</f>
        <v>0</v>
      </c>
      <c r="CP62" s="110">
        <f>IF(COLUMN()&lt;DATA!$O$1*3+3,SUM(CP63)," ")</f>
        <v>0</v>
      </c>
      <c r="CQ62" s="110">
        <f>IF(COLUMN()&lt;DATA!$O$1*3+3,SUM(CQ63)," ")</f>
        <v>0</v>
      </c>
      <c r="CR62" s="110">
        <f>IF(COLUMN()&lt;DATA!$O$1*3+3,SUM(CR63)," ")</f>
        <v>0</v>
      </c>
      <c r="CS62" s="110">
        <f>IF(COLUMN()&lt;DATA!$O$1*3+3,SUM(CS63)," ")</f>
        <v>0</v>
      </c>
      <c r="CT62" s="110">
        <f>IF(COLUMN()&lt;DATA!$O$1*3+3,SUM(CT63)," ")</f>
        <v>0</v>
      </c>
      <c r="CU62" s="110">
        <f>IF(COLUMN()&lt;DATA!$O$1*3+3,SUM(CU63)," ")</f>
        <v>0</v>
      </c>
      <c r="CV62" s="110">
        <f>IF(COLUMN()&lt;DATA!$O$1*3+3,SUM(CV63)," ")</f>
        <v>0</v>
      </c>
      <c r="CW62" s="110">
        <f>IF(COLUMN()&lt;DATA!$O$1*3+3,SUM(CW63)," ")</f>
        <v>0</v>
      </c>
      <c r="CX62" s="110">
        <f>IF(COLUMN()&lt;DATA!$O$1*3+3,SUM(CX63)," ")</f>
        <v>0</v>
      </c>
      <c r="CY62" s="110">
        <f>IF(COLUMN()&lt;DATA!$O$1*3+3,SUM(CY63)," ")</f>
        <v>0</v>
      </c>
      <c r="CZ62" s="110">
        <f>IF(COLUMN()&lt;DATA!$O$1*3+3,SUM(CZ63)," ")</f>
        <v>0</v>
      </c>
      <c r="DA62" s="110">
        <f>IF(COLUMN()&lt;DATA!$O$1*3+3,SUM(DA63)," ")</f>
        <v>0</v>
      </c>
      <c r="DB62" s="110">
        <f>IF(COLUMN()&lt;DATA!$O$1*3+3,SUM(DB63)," ")</f>
        <v>0</v>
      </c>
      <c r="DC62" s="110">
        <f>IF(COLUMN()&lt;DATA!$O$1*3+3,SUM(DC63)," ")</f>
        <v>0</v>
      </c>
      <c r="DD62" s="110">
        <f>IF(COLUMN()&lt;DATA!$O$1*3+3,SUM(DD63)," ")</f>
        <v>0</v>
      </c>
      <c r="DE62" s="110">
        <f>IF(COLUMN()&lt;DATA!$O$1*3+3,SUM(DE63)," ")</f>
        <v>0</v>
      </c>
      <c r="DF62" s="110">
        <f>IF(COLUMN()&lt;DATA!$O$1*3+3,SUM(DF63)," ")</f>
        <v>0</v>
      </c>
      <c r="DG62" s="110">
        <f>IF(COLUMN()&lt;DATA!$O$1*3+3,SUM(DG63)," ")</f>
        <v>0</v>
      </c>
      <c r="DH62" s="110">
        <f>IF(COLUMN()&lt;DATA!$O$1*3+3,SUM(DH63)," ")</f>
        <v>0</v>
      </c>
      <c r="DI62" s="110">
        <f>IF(COLUMN()&lt;DATA!$O$1*3+3,SUM(DI63)," ")</f>
        <v>0</v>
      </c>
      <c r="DJ62" s="110">
        <f>IF(COLUMN()&lt;DATA!$O$1*3+3,SUM(DJ63)," ")</f>
        <v>0</v>
      </c>
      <c r="DK62" s="110">
        <f>IF(COLUMN()&lt;DATA!$O$1*3+3,SUM(DK63)," ")</f>
        <v>0</v>
      </c>
      <c r="DL62" s="110">
        <f>IF(COLUMN()&lt;DATA!$O$1*3+3,SUM(DL63)," ")</f>
        <v>0</v>
      </c>
      <c r="DM62" s="110">
        <f>IF(COLUMN()&lt;DATA!$O$1*3+3,SUM(DM63)," ")</f>
        <v>0</v>
      </c>
      <c r="DN62" s="110">
        <f>IF(COLUMN()&lt;DATA!$O$1*3+3,SUM(DN63)," ")</f>
        <v>0</v>
      </c>
      <c r="DO62" s="110">
        <f>IF(COLUMN()&lt;DATA!$O$1*3+3,SUM(DO63)," ")</f>
        <v>0</v>
      </c>
      <c r="DP62" s="110">
        <f>IF(COLUMN()&lt;DATA!$O$1*3+3,SUM(DP63)," ")</f>
        <v>0</v>
      </c>
      <c r="DQ62" s="110">
        <f>IF(COLUMN()&lt;DATA!$O$1*3+3,SUM(DQ63)," ")</f>
        <v>0</v>
      </c>
      <c r="DR62" s="110">
        <f>IF(COLUMN()&lt;DATA!$O$1*3+3,SUM(DR63)," ")</f>
        <v>0</v>
      </c>
      <c r="DS62" s="110">
        <f>IF(COLUMN()&lt;DATA!$O$1*3+3,SUM(DS63)," ")</f>
        <v>0</v>
      </c>
      <c r="DT62" s="110">
        <f>IF(COLUMN()&lt;DATA!$O$1*3+3,SUM(DT63)," ")</f>
        <v>0</v>
      </c>
      <c r="DU62" s="110">
        <f>IF(COLUMN()&lt;DATA!$O$1*3+3,SUM(DU63)," ")</f>
        <v>0</v>
      </c>
      <c r="DV62" s="110">
        <f>IF(COLUMN()&lt;DATA!$O$1*3+3,SUM(DV63)," ")</f>
        <v>0</v>
      </c>
      <c r="DW62" s="110">
        <f>IF(COLUMN()&lt;DATA!$O$1*3+3,SUM(DW63)," ")</f>
        <v>0</v>
      </c>
      <c r="DX62" s="110">
        <f>IF(COLUMN()&lt;DATA!$O$1*3+3,SUM(DX63)," ")</f>
        <v>353</v>
      </c>
      <c r="DY62" s="38" t="str">
        <f>IF(COLUMN()&lt;DATA!$O$1*3+3,SUM(DY63)," ")</f>
        <v xml:space="preserve"> </v>
      </c>
      <c r="DZ62" s="38" t="str">
        <f>IF(COLUMN()&lt;DATA!$O$1*3+3,SUM(DZ63)," ")</f>
        <v xml:space="preserve"> </v>
      </c>
      <c r="EA62" s="38" t="str">
        <f>IF(COLUMN()&lt;DATA!$O$1*3+3,SUM(EA63)," ")</f>
        <v xml:space="preserve"> </v>
      </c>
      <c r="EB62" s="38" t="str">
        <f>IF(COLUMN()&lt;DATA!$O$1*3+3,SUM(EB63)," ")</f>
        <v xml:space="preserve"> </v>
      </c>
      <c r="EC62" s="38" t="str">
        <f>IF(COLUMN()&lt;DATA!$O$1*3+3,SUM(EC63)," ")</f>
        <v xml:space="preserve"> </v>
      </c>
      <c r="ED62" s="38" t="str">
        <f>IF(COLUMN()&lt;DATA!$O$1*3+3,SUM(ED63)," ")</f>
        <v xml:space="preserve"> </v>
      </c>
      <c r="EE62" s="38" t="str">
        <f>IF(COLUMN()&lt;DATA!$O$1*3+3,SUM(EE63)," ")</f>
        <v xml:space="preserve"> </v>
      </c>
      <c r="EF62" s="38" t="str">
        <f>IF(COLUMN()&lt;DATA!$O$1*3+3,SUM(EF63)," ")</f>
        <v xml:space="preserve"> </v>
      </c>
      <c r="EG62" s="38" t="str">
        <f>IF(COLUMN()&lt;DATA!$O$1*3+3,SUM(EG63)," ")</f>
        <v xml:space="preserve"> </v>
      </c>
      <c r="EH62" s="38" t="str">
        <f>IF(COLUMN()&lt;DATA!$O$1*3+3,SUM(EH63)," ")</f>
        <v xml:space="preserve"> </v>
      </c>
      <c r="EI62" s="38" t="str">
        <f>IF(COLUMN()&lt;DATA!$O$1*3+3,SUM(EI63)," ")</f>
        <v xml:space="preserve"> </v>
      </c>
      <c r="EJ62" s="38" t="str">
        <f>IF(COLUMN()&lt;DATA!$O$1*3+3,SUM(EJ63)," ")</f>
        <v xml:space="preserve"> </v>
      </c>
      <c r="EK62" s="38" t="str">
        <f>IF(COLUMN()&lt;DATA!$O$1*3+3,SUM(EK63)," ")</f>
        <v xml:space="preserve"> </v>
      </c>
      <c r="EL62" s="38" t="str">
        <f>IF(COLUMN()&lt;DATA!$O$1*3+3,SUM(EL63)," ")</f>
        <v xml:space="preserve"> </v>
      </c>
      <c r="EM62" s="38" t="str">
        <f>IF(COLUMN()&lt;DATA!$O$1*3+3,SUM(EM63)," ")</f>
        <v xml:space="preserve"> </v>
      </c>
      <c r="EN62" s="38" t="str">
        <f>IF(COLUMN()&lt;DATA!$O$1*3+3,SUM(EN63)," ")</f>
        <v xml:space="preserve"> </v>
      </c>
      <c r="EO62" s="38" t="str">
        <f>IF(COLUMN()&lt;DATA!$O$1*3+3,SUM(EO63)," ")</f>
        <v xml:space="preserve"> </v>
      </c>
      <c r="EP62" s="38" t="str">
        <f>IF(COLUMN()&lt;DATA!$O$1*3+3,SUM(EP63)," ")</f>
        <v xml:space="preserve"> </v>
      </c>
      <c r="EQ62" s="38" t="str">
        <f>IF(COLUMN()&lt;DATA!$O$1*3+3,SUM(EQ63)," ")</f>
        <v xml:space="preserve"> </v>
      </c>
      <c r="ER62" s="38" t="str">
        <f>IF(COLUMN()&lt;DATA!$O$1*3+3,SUM(ER63)," ")</f>
        <v xml:space="preserve"> </v>
      </c>
      <c r="ES62" s="38" t="str">
        <f>IF(COLUMN()&lt;DATA!$O$1*3+3,SUM(ES63)," ")</f>
        <v xml:space="preserve"> </v>
      </c>
      <c r="ET62" s="38" t="str">
        <f>IF(COLUMN()&lt;DATA!$O$1*3+3,SUM(ET63)," ")</f>
        <v xml:space="preserve"> </v>
      </c>
      <c r="EU62" s="38" t="str">
        <f>IF(COLUMN()&lt;DATA!$O$1*3+3,SUM(EU63)," ")</f>
        <v xml:space="preserve"> </v>
      </c>
      <c r="EV62" s="38" t="str">
        <f>IF(COLUMN()&lt;DATA!$O$1*3+3,SUM(EV63)," ")</f>
        <v xml:space="preserve"> </v>
      </c>
      <c r="EW62" s="38" t="str">
        <f>IF(COLUMN()&lt;DATA!$O$1*3+3,SUM(EW63)," ")</f>
        <v xml:space="preserve"> </v>
      </c>
      <c r="EX62" s="38" t="str">
        <f>IF(COLUMN()&lt;DATA!$O$1*3+3,SUM(EX63)," ")</f>
        <v xml:space="preserve"> </v>
      </c>
      <c r="EY62" s="38" t="str">
        <f>IF(COLUMN()&lt;DATA!$O$1*3+3,SUM(EY63)," ")</f>
        <v xml:space="preserve"> </v>
      </c>
      <c r="EZ62" s="38" t="str">
        <f>IF(COLUMN()&lt;DATA!$O$1*3+3,SUM(EZ63)," ")</f>
        <v xml:space="preserve"> </v>
      </c>
      <c r="FA62" s="38" t="str">
        <f>IF(COLUMN()&lt;DATA!$O$1*3+3,SUM(FA63)," ")</f>
        <v xml:space="preserve"> </v>
      </c>
      <c r="FB62" s="38" t="str">
        <f>IF(COLUMN()&lt;DATA!$O$1*3+3,SUM(FB63)," ")</f>
        <v xml:space="preserve"> </v>
      </c>
      <c r="FC62" s="38" t="str">
        <f>IF(COLUMN()&lt;DATA!$O$1*3+3,SUM(FC63)," ")</f>
        <v xml:space="preserve"> </v>
      </c>
      <c r="FD62" s="38" t="str">
        <f>IF(COLUMN()&lt;DATA!$O$1*3+3,SUM(FD63)," ")</f>
        <v xml:space="preserve"> </v>
      </c>
      <c r="FE62" s="38" t="str">
        <f>IF(COLUMN()&lt;DATA!$O$1*3+3,SUM(FE63)," ")</f>
        <v xml:space="preserve"> </v>
      </c>
      <c r="FF62" s="38" t="str">
        <f>IF(COLUMN()&lt;DATA!$O$1*3+3,SUM(FF63)," ")</f>
        <v xml:space="preserve"> </v>
      </c>
      <c r="FG62" s="38" t="str">
        <f>IF(COLUMN()&lt;DATA!$O$1*3+3,SUM(FG63)," ")</f>
        <v xml:space="preserve"> </v>
      </c>
      <c r="FH62" s="38" t="str">
        <f>IF(COLUMN()&lt;DATA!$O$1*3+3,SUM(FH63)," ")</f>
        <v xml:space="preserve"> </v>
      </c>
      <c r="FI62" s="38" t="str">
        <f>IF(COLUMN()&lt;DATA!$O$1*3+3,SUM(FI63)," ")</f>
        <v xml:space="preserve"> </v>
      </c>
      <c r="FJ62" s="38" t="str">
        <f>IF(COLUMN()&lt;DATA!$O$1*3+3,SUM(FJ63)," ")</f>
        <v xml:space="preserve"> </v>
      </c>
      <c r="FK62" s="38" t="str">
        <f>IF(COLUMN()&lt;DATA!$O$1*3+3,SUM(FK63)," ")</f>
        <v xml:space="preserve"> </v>
      </c>
      <c r="FL62" s="38" t="str">
        <f>IF(COLUMN()&lt;DATA!$O$1*3+3,SUM(FL63)," ")</f>
        <v xml:space="preserve"> </v>
      </c>
      <c r="FM62" s="38" t="str">
        <f>IF(COLUMN()&lt;DATA!$O$1*3+3,SUM(FM63)," ")</f>
        <v xml:space="preserve"> </v>
      </c>
      <c r="FN62" s="38" t="str">
        <f>IF(COLUMN()&lt;DATA!$O$1*3+3,SUM(FN63)," ")</f>
        <v xml:space="preserve"> </v>
      </c>
      <c r="FO62" s="38" t="str">
        <f>IF(COLUMN()&lt;DATA!$O$1*3+3,SUM(FO63)," ")</f>
        <v xml:space="preserve"> </v>
      </c>
      <c r="FP62" s="38" t="str">
        <f>IF(COLUMN()&lt;DATA!$O$1*3+3,SUM(FP63)," ")</f>
        <v xml:space="preserve"> </v>
      </c>
      <c r="FQ62" s="38" t="str">
        <f>IF(COLUMN()&lt;DATA!$O$1*3+3,SUM(FQ63)," ")</f>
        <v xml:space="preserve"> </v>
      </c>
      <c r="FR62" s="38" t="str">
        <f>IF(COLUMN()&lt;DATA!$O$1*3+3,SUM(FR63)," ")</f>
        <v xml:space="preserve"> </v>
      </c>
      <c r="FS62" s="38" t="str">
        <f>IF(COLUMN()&lt;DATA!$O$1*3+3,SUM(FS63)," ")</f>
        <v xml:space="preserve"> </v>
      </c>
      <c r="FT62" s="38" t="str">
        <f>IF(COLUMN()&lt;DATA!$O$1*3+3,SUM(FT63)," ")</f>
        <v xml:space="preserve"> </v>
      </c>
      <c r="FU62" s="38" t="str">
        <f>IF(COLUMN()&lt;DATA!$O$1*3+3,SUM(FU63)," ")</f>
        <v xml:space="preserve"> </v>
      </c>
      <c r="FV62" s="38" t="str">
        <f>IF(COLUMN()&lt;DATA!$O$1*3+3,SUM(FV63)," ")</f>
        <v xml:space="preserve"> </v>
      </c>
      <c r="FW62" s="38" t="str">
        <f>IF(COLUMN()&lt;DATA!$O$1*3+3,SUM(FW63)," ")</f>
        <v xml:space="preserve"> </v>
      </c>
      <c r="FX62" s="38" t="str">
        <f>IF(COLUMN()&lt;DATA!$O$1*3+3,SUM(FX63)," ")</f>
        <v xml:space="preserve"> </v>
      </c>
      <c r="FY62" s="38" t="str">
        <f>IF(COLUMN()&lt;DATA!$O$1*3+3,SUM(FY63)," ")</f>
        <v xml:space="preserve"> </v>
      </c>
      <c r="FZ62" s="38" t="str">
        <f>IF(COLUMN()&lt;DATA!$O$1*3+3,SUM(FZ63)," ")</f>
        <v xml:space="preserve"> </v>
      </c>
      <c r="GA62" s="38" t="str">
        <f>IF(COLUMN()&lt;DATA!$O$1*3+3,SUM(GA63)," ")</f>
        <v xml:space="preserve"> </v>
      </c>
      <c r="GB62" s="38" t="str">
        <f>IF(COLUMN()&lt;DATA!$O$1*3+3,SUM(GB63)," ")</f>
        <v xml:space="preserve"> </v>
      </c>
      <c r="GC62" s="38" t="str">
        <f>IF(COLUMN()&lt;DATA!$O$1*3+3,SUM(GC63)," ")</f>
        <v xml:space="preserve"> </v>
      </c>
      <c r="GD62" s="38" t="str">
        <f>IF(COLUMN()&lt;DATA!$O$1*3+3,SUM(GD63)," ")</f>
        <v xml:space="preserve"> </v>
      </c>
      <c r="GE62" s="38" t="str">
        <f>IF(COLUMN()&lt;DATA!$O$1*3+3,SUM(GE63)," ")</f>
        <v xml:space="preserve"> </v>
      </c>
      <c r="GF62" s="38" t="str">
        <f>IF(COLUMN()&lt;DATA!$O$1*3+3,SUM(GF63)," ")</f>
        <v xml:space="preserve"> </v>
      </c>
      <c r="GG62" s="5" t="str">
        <f>IF(COLUMN()&lt;DATA!$O$1*3+3,SUM(GG63)," ")</f>
        <v xml:space="preserve"> </v>
      </c>
      <c r="GH62" s="5" t="str">
        <f>IF(COLUMN()&lt;DATA!$O$1*3+3,SUM(GH63)," ")</f>
        <v xml:space="preserve"> </v>
      </c>
      <c r="GI62" s="5" t="str">
        <f>IF(COLUMN()&lt;DATA!$O$1*3+3,SUM(GI63)," ")</f>
        <v xml:space="preserve"> </v>
      </c>
      <c r="GJ62" s="5" t="str">
        <f>IF(COLUMN()&lt;DATA!$O$1*3+3,SUM(GJ63)," ")</f>
        <v xml:space="preserve"> </v>
      </c>
      <c r="GK62" s="5" t="str">
        <f>IF(COLUMN()&lt;DATA!$O$1*3+3,SUM(GK63)," ")</f>
        <v xml:space="preserve"> </v>
      </c>
      <c r="GL62" s="5" t="str">
        <f>IF(COLUMN()&lt;DATA!$O$1*3+3,SUM(GL63)," ")</f>
        <v xml:space="preserve"> </v>
      </c>
      <c r="GM62" s="5" t="str">
        <f>IF(COLUMN()&lt;DATA!$O$1*3+3,SUM(GM63)," ")</f>
        <v xml:space="preserve"> </v>
      </c>
      <c r="GN62" s="5" t="str">
        <f>IF(COLUMN()&lt;DATA!$O$1*3+3,SUM(GN63)," ")</f>
        <v xml:space="preserve"> </v>
      </c>
      <c r="GO62" s="5" t="str">
        <f>IF(COLUMN()&lt;DATA!$O$1*3+3,SUM(GO63)," ")</f>
        <v xml:space="preserve"> </v>
      </c>
      <c r="GP62" s="5" t="str">
        <f>IF(COLUMN()&lt;DATA!$O$1*3+3,SUM(GP63)," ")</f>
        <v xml:space="preserve"> </v>
      </c>
      <c r="GQ62" s="5" t="str">
        <f>IF(COLUMN()&lt;DATA!$O$1*3+3,SUM(GQ63)," ")</f>
        <v xml:space="preserve"> </v>
      </c>
      <c r="GR62" s="5" t="str">
        <f>IF(COLUMN()&lt;DATA!$O$1*3+3,SUM(GR63)," ")</f>
        <v xml:space="preserve"> </v>
      </c>
      <c r="GS62" s="5" t="str">
        <f>IF(COLUMN()&lt;DATA!$O$1*3+3,SUM(GS63)," ")</f>
        <v xml:space="preserve"> </v>
      </c>
      <c r="GT62" s="5" t="str">
        <f>IF(COLUMN()&lt;DATA!$O$1*3+3,SUM(GT63)," ")</f>
        <v xml:space="preserve"> </v>
      </c>
      <c r="GU62" s="5" t="str">
        <f>IF(COLUMN()&lt;DATA!$O$1*3+3,SUM(GU63)," ")</f>
        <v xml:space="preserve"> </v>
      </c>
      <c r="GV62" s="5" t="str">
        <f>IF(COLUMN()&lt;DATA!$O$1*3+3,SUM(GV63)," ")</f>
        <v xml:space="preserve"> </v>
      </c>
      <c r="GW62" s="5" t="str">
        <f>IF(COLUMN()&lt;DATA!$O$1*3+3,SUM(GW63)," ")</f>
        <v xml:space="preserve"> </v>
      </c>
      <c r="GX62" s="5" t="str">
        <f>IF(COLUMN()&lt;DATA!$O$1*3+3,SUM(GX63)," ")</f>
        <v xml:space="preserve"> </v>
      </c>
      <c r="GY62" s="5" t="str">
        <f>IF(COLUMN()&lt;DATA!$O$1*3+3,SUM(GY63)," ")</f>
        <v xml:space="preserve"> </v>
      </c>
      <c r="GZ62" s="5" t="str">
        <f>IF(COLUMN()&lt;DATA!$O$1*3+3,SUM(GZ63)," ")</f>
        <v xml:space="preserve"> </v>
      </c>
      <c r="HA62" s="5" t="str">
        <f>IF(COLUMN()&lt;DATA!$O$1*3+3,SUM(HA63)," ")</f>
        <v xml:space="preserve"> </v>
      </c>
      <c r="HB62" s="5" t="str">
        <f>IF(COLUMN()&lt;DATA!$O$1*3+3,SUM(HB63)," ")</f>
        <v xml:space="preserve"> </v>
      </c>
      <c r="HC62" s="5" t="str">
        <f>IF(COLUMN()&lt;DATA!$O$1*3+3,SUM(HC63)," ")</f>
        <v xml:space="preserve"> </v>
      </c>
      <c r="HD62" s="5" t="str">
        <f>IF(COLUMN()&lt;DATA!$O$1*3+3,SUM(HD63)," ")</f>
        <v xml:space="preserve"> </v>
      </c>
      <c r="HE62" s="5" t="str">
        <f>IF(COLUMN()&lt;DATA!$O$1*3+3,SUM(HE63)," ")</f>
        <v xml:space="preserve"> </v>
      </c>
      <c r="HF62" s="5" t="str">
        <f>IF(COLUMN()&lt;DATA!$O$1*3+3,SUM(HF63)," ")</f>
        <v xml:space="preserve"> </v>
      </c>
      <c r="HG62" s="5" t="str">
        <f>IF(COLUMN()&lt;DATA!$O$1*3+3,SUM(HG63)," ")</f>
        <v xml:space="preserve"> </v>
      </c>
      <c r="HH62" s="5" t="str">
        <f>IF(COLUMN()&lt;DATA!$O$1*3+3,SUM(HH63)," ")</f>
        <v xml:space="preserve"> </v>
      </c>
      <c r="HI62" s="5" t="str">
        <f>IF(COLUMN()&lt;DATA!$O$1*3+3,SUM(HI63)," ")</f>
        <v xml:space="preserve"> </v>
      </c>
      <c r="HJ62" s="5" t="str">
        <f>IF(COLUMN()&lt;DATA!$O$1*3+3,SUM(HJ63)," ")</f>
        <v xml:space="preserve"> </v>
      </c>
      <c r="HK62" s="5" t="str">
        <f>IF(COLUMN()&lt;DATA!$O$1*3+3,SUM(HK63)," ")</f>
        <v xml:space="preserve"> </v>
      </c>
      <c r="HL62" s="5" t="str">
        <f>IF(COLUMN()&lt;DATA!$O$1*3+3,SUM(HL63)," ")</f>
        <v xml:space="preserve"> </v>
      </c>
      <c r="HM62" s="5" t="str">
        <f>IF(COLUMN()&lt;DATA!$O$1*3+3,SUM(HM63)," ")</f>
        <v xml:space="preserve"> </v>
      </c>
      <c r="HN62" s="5" t="str">
        <f>IF(COLUMN()&lt;DATA!$O$1*3+3,SUM(HN63)," ")</f>
        <v xml:space="preserve"> </v>
      </c>
      <c r="HO62" s="5" t="str">
        <f>IF(COLUMN()&lt;DATA!$O$1*3+3,SUM(HO63)," ")</f>
        <v xml:space="preserve"> </v>
      </c>
      <c r="HP62" s="5" t="str">
        <f>IF(COLUMN()&lt;DATA!$O$1*3+3,SUM(HP63)," ")</f>
        <v xml:space="preserve"> </v>
      </c>
      <c r="HQ62" s="5" t="str">
        <f>IF(COLUMN()&lt;DATA!$O$1*3+3,SUM(HQ63)," ")</f>
        <v xml:space="preserve"> </v>
      </c>
      <c r="HR62" s="5" t="str">
        <f>IF(COLUMN()&lt;DATA!$O$1*3+3,SUM(HR63)," ")</f>
        <v xml:space="preserve"> </v>
      </c>
      <c r="HS62" s="5" t="str">
        <f>IF(COLUMN()&lt;DATA!$O$1*3+3,SUM(HS63)," ")</f>
        <v xml:space="preserve"> </v>
      </c>
      <c r="HT62" s="5" t="str">
        <f>IF(COLUMN()&lt;DATA!$O$1*3+3,SUM(HT63)," ")</f>
        <v xml:space="preserve"> </v>
      </c>
      <c r="HU62" s="5" t="str">
        <f>IF(COLUMN()&lt;DATA!$O$1*3+3,SUM(HU63)," ")</f>
        <v xml:space="preserve"> </v>
      </c>
      <c r="HV62" s="5" t="str">
        <f>IF(COLUMN()&lt;DATA!$O$1*3+3,SUM(HV63)," ")</f>
        <v xml:space="preserve"> </v>
      </c>
      <c r="HW62" s="5" t="str">
        <f>IF(COLUMN()&lt;DATA!$O$1*3+3,SUM(HW63)," ")</f>
        <v xml:space="preserve"> </v>
      </c>
      <c r="HX62" s="5" t="str">
        <f>IF(COLUMN()&lt;DATA!$O$1*3+3,SUM(HX63)," ")</f>
        <v xml:space="preserve"> </v>
      </c>
      <c r="HY62" s="5" t="str">
        <f>IF(COLUMN()&lt;DATA!$O$1*3+3,SUM(HY63)," ")</f>
        <v xml:space="preserve"> </v>
      </c>
      <c r="HZ62" s="5" t="str">
        <f>IF(COLUMN()&lt;DATA!$O$1*3+3,SUM(HZ63)," ")</f>
        <v xml:space="preserve"> </v>
      </c>
      <c r="IA62" s="5" t="str">
        <f>IF(COLUMN()&lt;DATA!$O$1*3+3,SUM(IA63)," ")</f>
        <v xml:space="preserve"> </v>
      </c>
      <c r="IB62" s="5" t="str">
        <f>IF(COLUMN()&lt;DATA!$O$1*3+3,SUM(IB63)," ")</f>
        <v xml:space="preserve"> </v>
      </c>
      <c r="IC62" s="5" t="str">
        <f>IF(COLUMN()&lt;DATA!$O$1*3+3,SUM(IC63)," ")</f>
        <v xml:space="preserve"> </v>
      </c>
      <c r="ID62" s="5" t="str">
        <f>IF(COLUMN()&lt;DATA!$O$1*3+3,SUM(ID63)," ")</f>
        <v xml:space="preserve"> </v>
      </c>
      <c r="IE62" s="5" t="str">
        <f>IF(COLUMN()&lt;DATA!$O$1*3+3,SUM(IE63)," ")</f>
        <v xml:space="preserve"> </v>
      </c>
      <c r="IF62" s="5" t="str">
        <f>IF(COLUMN()&lt;DATA!$O$1*3+3,SUM(IF63)," ")</f>
        <v xml:space="preserve"> </v>
      </c>
      <c r="IG62" s="5" t="str">
        <f>IF(COLUMN()&lt;DATA!$O$1*3+3,SUM(IG63)," ")</f>
        <v xml:space="preserve"> </v>
      </c>
      <c r="IH62" s="5" t="str">
        <f>IF(COLUMN()&lt;DATA!$O$1*3+3,SUM(IH63)," ")</f>
        <v xml:space="preserve"> </v>
      </c>
      <c r="II62" s="5" t="str">
        <f>IF(COLUMN()&lt;DATA!$O$1*3+3,SUM(II63)," ")</f>
        <v xml:space="preserve"> </v>
      </c>
      <c r="IJ62" s="5" t="str">
        <f>IF(COLUMN()&lt;DATA!$O$1*3+3,SUM(IJ63)," ")</f>
        <v xml:space="preserve"> </v>
      </c>
      <c r="IK62" s="5" t="str">
        <f>IF(COLUMN()&lt;DATA!$O$1*3+3,SUM(IK63)," ")</f>
        <v xml:space="preserve"> </v>
      </c>
      <c r="IL62" s="5" t="str">
        <f>IF(COLUMN()&lt;DATA!$O$1*3+3,SUM(IL63)," ")</f>
        <v xml:space="preserve"> </v>
      </c>
      <c r="IM62" s="5" t="str">
        <f>IF(COLUMN()&lt;DATA!$O$1*3+3,SUM(IM63)," ")</f>
        <v xml:space="preserve"> </v>
      </c>
      <c r="IN62" s="5" t="str">
        <f>IF(COLUMN()&lt;DATA!$O$1*3+3,SUM(IN63)," ")</f>
        <v xml:space="preserve"> </v>
      </c>
      <c r="IO62" s="5" t="str">
        <f>IF(COLUMN()&lt;DATA!$O$1*3+3,SUM(IO63)," ")</f>
        <v xml:space="preserve"> </v>
      </c>
      <c r="IP62" s="5" t="str">
        <f>IF(COLUMN()&lt;DATA!$O$1*3+3,SUM(IP63)," ")</f>
        <v xml:space="preserve"> </v>
      </c>
      <c r="IQ62" s="5" t="str">
        <f>IF(COLUMN()&lt;DATA!$O$1*3+3,SUM(IQ63)," ")</f>
        <v xml:space="preserve"> </v>
      </c>
      <c r="IR62" s="5" t="str">
        <f>IF(COLUMN()&lt;DATA!$O$1*3+3,SUM(IR63)," ")</f>
        <v xml:space="preserve"> </v>
      </c>
      <c r="IS62" s="5" t="str">
        <f>IF(COLUMN()&lt;DATA!$O$1*3+3,SUM(IS63)," ")</f>
        <v xml:space="preserve"> </v>
      </c>
      <c r="IT62" s="5" t="str">
        <f>IF(COLUMN()&lt;DATA!$O$1*3+3,SUM(IT63)," ")</f>
        <v xml:space="preserve"> </v>
      </c>
      <c r="IU62" s="5" t="str">
        <f>IF(COLUMN()&lt;DATA!$O$1*3+3,SUM(IU63)," ")</f>
        <v xml:space="preserve"> </v>
      </c>
      <c r="IV62" s="5" t="str">
        <f>IF(COLUMN()&lt;DATA!$O$1*3+3,SUM(IV63)," ")</f>
        <v xml:space="preserve"> </v>
      </c>
      <c r="IW62" s="5" t="str">
        <f>IF(COLUMN()&lt;DATA!$O$1*3+3,SUM(IW63)," ")</f>
        <v xml:space="preserve"> </v>
      </c>
      <c r="IX62" s="5" t="str">
        <f>IF(COLUMN()&lt;DATA!$O$1*3+3,SUM(IX63)," ")</f>
        <v xml:space="preserve"> </v>
      </c>
      <c r="IY62" s="5" t="str">
        <f>IF(COLUMN()&lt;DATA!$O$1*3+3,SUM(IY63)," ")</f>
        <v xml:space="preserve"> </v>
      </c>
      <c r="IZ62" s="5" t="str">
        <f>IF(COLUMN()&lt;DATA!$O$1*3+3,SUM(IZ63)," ")</f>
        <v xml:space="preserve"> </v>
      </c>
      <c r="JA62" s="5" t="str">
        <f>IF(COLUMN()&lt;DATA!$O$1*3+3,SUM(JA63)," ")</f>
        <v xml:space="preserve"> </v>
      </c>
      <c r="JB62" s="5" t="str">
        <f>IF(COLUMN()&lt;DATA!$O$1*3+3,SUM(JB63)," ")</f>
        <v xml:space="preserve"> </v>
      </c>
      <c r="JC62" s="5" t="str">
        <f>IF(COLUMN()&lt;DATA!$O$1*3+3,SUM(JC63)," ")</f>
        <v xml:space="preserve"> </v>
      </c>
      <c r="JD62" s="5" t="str">
        <f>IF(COLUMN()&lt;DATA!$O$1*3+3,SUM(JD63)," ")</f>
        <v xml:space="preserve"> </v>
      </c>
      <c r="JE62" s="5" t="str">
        <f>IF(COLUMN()&lt;DATA!$O$1*3+3,SUM(JE63)," ")</f>
        <v xml:space="preserve"> </v>
      </c>
      <c r="JF62" s="5" t="str">
        <f>IF(COLUMN()&lt;DATA!$O$1*3+3,SUM(JF63)," ")</f>
        <v xml:space="preserve"> </v>
      </c>
      <c r="JG62" s="5" t="str">
        <f>IF(COLUMN()&lt;DATA!$O$1*3+3,SUM(JG63)," ")</f>
        <v xml:space="preserve"> </v>
      </c>
      <c r="JH62" s="5" t="str">
        <f>IF(COLUMN()&lt;DATA!$O$1*3+3,SUM(JH63)," ")</f>
        <v xml:space="preserve"> </v>
      </c>
      <c r="JI62" s="5" t="str">
        <f>IF(COLUMN()&lt;DATA!$O$1*3+3,SUM(JI63)," ")</f>
        <v xml:space="preserve"> </v>
      </c>
      <c r="JJ62" s="5" t="str">
        <f>IF(COLUMN()&lt;DATA!$O$1*3+3,SUM(JJ63)," ")</f>
        <v xml:space="preserve"> </v>
      </c>
      <c r="JK62" s="5" t="str">
        <f>IF(COLUMN()&lt;DATA!$O$1*3+3,SUM(JK63)," ")</f>
        <v xml:space="preserve"> </v>
      </c>
      <c r="JL62" s="5" t="str">
        <f>IF(COLUMN()&lt;DATA!$O$1*3+3,SUM(JL63)," ")</f>
        <v xml:space="preserve"> </v>
      </c>
      <c r="JM62" s="5" t="str">
        <f>IF(COLUMN()&lt;DATA!$O$1*3+3,SUM(JM63)," ")</f>
        <v xml:space="preserve"> </v>
      </c>
      <c r="JN62" s="5" t="str">
        <f>IF(COLUMN()&lt;DATA!$O$1*3+3,SUM(JN63)," ")</f>
        <v xml:space="preserve"> </v>
      </c>
      <c r="JO62" s="5" t="str">
        <f>IF(COLUMN()&lt;DATA!$O$1*3+3,SUM(JO63)," ")</f>
        <v xml:space="preserve"> </v>
      </c>
      <c r="JP62" s="5" t="str">
        <f>IF(COLUMN()&lt;DATA!$O$1*3+3,SUM(JP63)," ")</f>
        <v xml:space="preserve"> </v>
      </c>
      <c r="JQ62" s="5" t="str">
        <f>IF(COLUMN()&lt;DATA!$O$1*3+3,SUM(JQ63)," ")</f>
        <v xml:space="preserve"> </v>
      </c>
      <c r="JR62" s="5" t="str">
        <f>IF(COLUMN()&lt;DATA!$O$1*3+3,SUM(JR63)," ")</f>
        <v xml:space="preserve"> </v>
      </c>
      <c r="JS62" s="5" t="str">
        <f>IF(COLUMN()&lt;DATA!$O$1*3+3,SUM(JS63)," ")</f>
        <v xml:space="preserve"> </v>
      </c>
      <c r="JT62" s="5" t="str">
        <f>IF(COLUMN()&lt;DATA!$O$1*3+3,SUM(JT63)," ")</f>
        <v xml:space="preserve"> </v>
      </c>
      <c r="JU62" s="5" t="str">
        <f>IF(COLUMN()&lt;DATA!$O$1*3+3,SUM(JU63)," ")</f>
        <v xml:space="preserve"> </v>
      </c>
      <c r="JV62" s="5" t="str">
        <f>IF(COLUMN()&lt;DATA!$O$1*3+3,SUM(JV63)," ")</f>
        <v xml:space="preserve"> </v>
      </c>
      <c r="JW62" s="5" t="str">
        <f>IF(COLUMN()&lt;DATA!$O$1*3+3,SUM(JW63)," ")</f>
        <v xml:space="preserve"> </v>
      </c>
      <c r="JX62" s="5" t="str">
        <f>IF(COLUMN()&lt;DATA!$O$1*3+3,SUM(JX63)," ")</f>
        <v xml:space="preserve"> </v>
      </c>
      <c r="JY62" s="5" t="str">
        <f>IF(COLUMN()&lt;DATA!$O$1*3+3,SUM(JY63)," ")</f>
        <v xml:space="preserve"> </v>
      </c>
      <c r="JZ62" s="5" t="str">
        <f>IF(COLUMN()&lt;DATA!$O$1*3+3,SUM(JZ63)," ")</f>
        <v xml:space="preserve"> </v>
      </c>
      <c r="KA62" s="5" t="str">
        <f>IF(COLUMN()&lt;DATA!$O$1*3+3,SUM(KA63)," ")</f>
        <v xml:space="preserve"> </v>
      </c>
      <c r="KB62" s="5" t="str">
        <f>IF(COLUMN()&lt;DATA!$O$1*3+3,SUM(KB63)," ")</f>
        <v xml:space="preserve"> </v>
      </c>
      <c r="KC62" s="5" t="str">
        <f>IF(COLUMN()&lt;DATA!$O$1*3+3,SUM(KC63)," ")</f>
        <v xml:space="preserve"> </v>
      </c>
      <c r="KD62" s="5" t="str">
        <f>IF(COLUMN()&lt;DATA!$O$1*3+3,SUM(KD63)," ")</f>
        <v xml:space="preserve"> </v>
      </c>
      <c r="KE62" s="5" t="str">
        <f>IF(COLUMN()&lt;DATA!$O$1*3+3,SUM(KE63)," ")</f>
        <v xml:space="preserve"> </v>
      </c>
      <c r="KF62" s="5" t="str">
        <f>IF(COLUMN()&lt;DATA!$O$1*3+3,SUM(KF63)," ")</f>
        <v xml:space="preserve"> </v>
      </c>
      <c r="KG62" s="5" t="str">
        <f>IF(COLUMN()&lt;DATA!$O$1*3+3,SUM(KG63)," ")</f>
        <v xml:space="preserve"> </v>
      </c>
      <c r="KH62" s="5" t="str">
        <f>IF(COLUMN()&lt;DATA!$O$1*3+3,SUM(KH63)," ")</f>
        <v xml:space="preserve"> </v>
      </c>
      <c r="KI62" s="5" t="str">
        <f>IF(COLUMN()&lt;DATA!$O$1*3+3,SUM(KI63)," ")</f>
        <v xml:space="preserve"> </v>
      </c>
      <c r="KJ62" s="5" t="str">
        <f>IF(COLUMN()&lt;DATA!$O$1*3+3,SUM(KJ63)," ")</f>
        <v xml:space="preserve"> </v>
      </c>
      <c r="KK62" s="5" t="str">
        <f>IF(COLUMN()&lt;DATA!$O$1*3+3,SUM(KK63)," ")</f>
        <v xml:space="preserve"> </v>
      </c>
      <c r="KL62" s="5" t="str">
        <f>IF(COLUMN()&lt;DATA!$O$1*3+3,SUM(KL63)," ")</f>
        <v xml:space="preserve"> </v>
      </c>
      <c r="KM62" s="5" t="str">
        <f>IF(COLUMN()&lt;DATA!$O$1*3+3,SUM(KM63)," ")</f>
        <v xml:space="preserve"> </v>
      </c>
      <c r="KN62" s="5" t="str">
        <f>IF(COLUMN()&lt;DATA!$O$1*3+3,SUM(KN63)," ")</f>
        <v xml:space="preserve"> </v>
      </c>
      <c r="KO62" s="5" t="str">
        <f>IF(COLUMN()&lt;DATA!$O$1*3+3,SUM(KO63)," ")</f>
        <v xml:space="preserve"> </v>
      </c>
      <c r="KP62" s="5" t="str">
        <f>IF(COLUMN()&lt;DATA!$O$1*3+3,SUM(KP63)," ")</f>
        <v xml:space="preserve"> </v>
      </c>
      <c r="KQ62" s="5" t="str">
        <f>IF(COLUMN()&lt;DATA!$O$1*3+3,SUM(KQ63)," ")</f>
        <v xml:space="preserve"> </v>
      </c>
      <c r="KR62" s="5" t="str">
        <f>IF(COLUMN()&lt;DATA!$O$1*3+3,SUM(KR63)," ")</f>
        <v xml:space="preserve"> </v>
      </c>
      <c r="KS62" s="5" t="str">
        <f>IF(COLUMN()&lt;DATA!$O$1*3+3,SUM(KS63)," ")</f>
        <v xml:space="preserve"> </v>
      </c>
      <c r="KT62" s="5" t="str">
        <f>IF(COLUMN()&lt;DATA!$O$1*3+3,SUM(KT63)," ")</f>
        <v xml:space="preserve"> </v>
      </c>
      <c r="KU62" s="5" t="str">
        <f>IF(COLUMN()&lt;DATA!$O$1*3+3,SUM(KU63)," ")</f>
        <v xml:space="preserve"> </v>
      </c>
      <c r="KV62" s="5" t="str">
        <f>IF(COLUMN()&lt;DATA!$O$1*3+3,SUM(KV63)," ")</f>
        <v xml:space="preserve"> </v>
      </c>
      <c r="KW62" s="5" t="str">
        <f>IF(COLUMN()&lt;DATA!$O$1*3+3,SUM(KW63)," ")</f>
        <v xml:space="preserve"> </v>
      </c>
      <c r="KX62" s="5" t="str">
        <f>IF(COLUMN()&lt;DATA!$O$1*3+3,SUM(KX63)," ")</f>
        <v xml:space="preserve"> </v>
      </c>
      <c r="KY62" s="5" t="str">
        <f>IF(COLUMN()&lt;DATA!$O$1*3+3,SUM(KY63)," ")</f>
        <v xml:space="preserve"> </v>
      </c>
      <c r="KZ62" s="5" t="str">
        <f>IF(COLUMN()&lt;DATA!$O$1*3+3,SUM(KZ63)," ")</f>
        <v xml:space="preserve"> </v>
      </c>
    </row>
    <row r="63" ht="16.5" thickBot="1">
      <c r="A63" s="22" t="s">
        <v>26</v>
      </c>
      <c r="B63" s="11">
        <f>IF(ISERROR(VLOOKUP(CONCATENATE(INDIRECT(ADDRESS(2,COLUMN())),"P2",A63),DATA!D2:L872,6,FALSE)),0,VLOOKUP(CONCATENATE(INDIRECT(ADDRESS(2,COLUMN())),"P2",A63),DATA!D2:L872,6,FALSE))</f>
        <v>108</v>
      </c>
      <c r="C63" s="11">
        <f>IF(ISERROR(VLOOKUP(CONCATENATE(INDIRECT(ADDRESS(2,COLUMN()-1)),"P2",A63),DATA!D2:L872,7,FALSE)),0,VLOOKUP(CONCATENATE(INDIRECT(ADDRESS(2,COLUMN()-1)),"P2",A63),DATA!D2:L872,7,FALSE))</f>
        <v>0</v>
      </c>
      <c r="D63" s="11">
        <f>IF(ISERROR(VLOOKUP(CONCATENATE(INDIRECT(ADDRESS(2,COLUMN()-2)),"P2",A63),DATA!D2:L872,8,FALSE)),0,VLOOKUP(CONCATENATE(INDIRECT(ADDRESS(2,COLUMN()-2)),"P2",A63),DATA!D2:L872,8,FALSE))</f>
        <v>0</v>
      </c>
      <c r="E63" s="11">
        <f>IF(ISERROR(VLOOKUP(CONCATENATE(INDIRECT(ADDRESS(2,COLUMN())),"P2",A63),DATA!D2:L872,6,FALSE)),0,VLOOKUP(CONCATENATE(INDIRECT(ADDRESS(2,COLUMN())),"P2",A63),DATA!D2:L872,6,FALSE))</f>
        <v>80</v>
      </c>
      <c r="F63" s="11">
        <f>IF(ISERROR(VLOOKUP(CONCATENATE(INDIRECT(ADDRESS(2,COLUMN()-1)),"P2",A63),DATA!D2:L872,7,FALSE)),0,VLOOKUP(CONCATENATE(INDIRECT(ADDRESS(2,COLUMN()-1)),"P2",A63),DATA!D2:L872,7,FALSE))</f>
        <v>0</v>
      </c>
      <c r="G63" s="11">
        <f>IF(ISERROR(VLOOKUP(CONCATENATE(INDIRECT(ADDRESS(2,COLUMN()-2)),"P2",A63),DATA!D2:L872,8,FALSE)),0,VLOOKUP(CONCATENATE(INDIRECT(ADDRESS(2,COLUMN()-2)),"P2",A63),DATA!D2:L872,8,FALSE))</f>
        <v>0</v>
      </c>
      <c r="H63" s="11">
        <f>IF(ISERROR(VLOOKUP(CONCATENATE(INDIRECT(ADDRESS(2,COLUMN())),"P2",A63),DATA!D2:L872,6,FALSE)),0,VLOOKUP(CONCATENATE(INDIRECT(ADDRESS(2,COLUMN())),"P2",A63),DATA!D2:L872,6,FALSE))</f>
        <v>1</v>
      </c>
      <c r="I63" s="11">
        <f>IF(ISERROR(VLOOKUP(CONCATENATE(INDIRECT(ADDRESS(2,COLUMN()-1)),"P2",A63),DATA!D2:L872,7,FALSE)),0,VLOOKUP(CONCATENATE(INDIRECT(ADDRESS(2,COLUMN()-1)),"P2",A63),DATA!D2:L872,7,FALSE))</f>
        <v>0</v>
      </c>
      <c r="J63" s="11">
        <f>IF(ISERROR(VLOOKUP(CONCATENATE(INDIRECT(ADDRESS(2,COLUMN()-2)),"P2",A63),DATA!D2:L872,8,FALSE)),0,VLOOKUP(CONCATENATE(INDIRECT(ADDRESS(2,COLUMN()-2)),"P2",A63),DATA!D2:L872,8,FALSE))</f>
        <v>0</v>
      </c>
      <c r="K63" s="11">
        <f>IF(ISERROR(VLOOKUP(CONCATENATE(INDIRECT(ADDRESS(2,COLUMN())),"P2",A63),DATA!D2:L872,6,FALSE)),0,VLOOKUP(CONCATENATE(INDIRECT(ADDRESS(2,COLUMN())),"P2",A63),DATA!D2:L872,6,FALSE))</f>
        <v>23</v>
      </c>
      <c r="L63" s="11">
        <f>IF(ISERROR(VLOOKUP(CONCATENATE(INDIRECT(ADDRESS(2,COLUMN()-1)),"P2",A63),DATA!D2:L872,7,FALSE)),0,VLOOKUP(CONCATENATE(INDIRECT(ADDRESS(2,COLUMN()-1)),"P2",A63),DATA!D2:L872,7,FALSE))</f>
        <v>0</v>
      </c>
      <c r="M63" s="11">
        <f>IF(ISERROR(VLOOKUP(CONCATENATE(INDIRECT(ADDRESS(2,COLUMN()-2)),"P2",A63),DATA!D2:L872,8,FALSE)),0,VLOOKUP(CONCATENATE(INDIRECT(ADDRESS(2,COLUMN()-2)),"P2",A63),DATA!D2:L872,8,FALSE))</f>
        <v>0</v>
      </c>
      <c r="N63" s="11">
        <f>IF(ISERROR(VLOOKUP(CONCATENATE(INDIRECT(ADDRESS(2,COLUMN())),"P2",A63),DATA!D2:L872,6,FALSE)),0,VLOOKUP(CONCATENATE(INDIRECT(ADDRESS(2,COLUMN())),"P2",A63),DATA!D2:L872,6,FALSE))</f>
        <v>0</v>
      </c>
      <c r="O63" s="11">
        <f>IF(ISERROR(VLOOKUP(CONCATENATE(INDIRECT(ADDRESS(2,COLUMN()-1)),"P2",A63),DATA!D2:L872,7,FALSE)),0,VLOOKUP(CONCATENATE(INDIRECT(ADDRESS(2,COLUMN()-1)),"P2",A63),DATA!D2:L872,7,FALSE))</f>
        <v>0</v>
      </c>
      <c r="P63" s="11">
        <f>IF(ISERROR(VLOOKUP(CONCATENATE(INDIRECT(ADDRESS(2,COLUMN()-2)),"P2",A63),DATA!D2:L872,8,FALSE)),0,VLOOKUP(CONCATENATE(INDIRECT(ADDRESS(2,COLUMN()-2)),"P2",A63),DATA!D2:L872,8,FALSE))</f>
        <v>0</v>
      </c>
      <c r="Q63" s="11">
        <f>IF(ISERROR(VLOOKUP(CONCATENATE(INDIRECT(ADDRESS(2,COLUMN())),"P2",A63),DATA!D2:L872,6,FALSE)),0,VLOOKUP(CONCATENATE(INDIRECT(ADDRESS(2,COLUMN())),"P2",A63),DATA!D2:L872,6,FALSE))</f>
        <v>9</v>
      </c>
      <c r="R63" s="11">
        <f>IF(ISERROR(VLOOKUP(CONCATENATE(INDIRECT(ADDRESS(2,COLUMN()-1)),"P2",A63),DATA!D2:L872,7,FALSE)),0,VLOOKUP(CONCATENATE(INDIRECT(ADDRESS(2,COLUMN()-1)),"P2",A63),DATA!D2:L872,7,FALSE))</f>
        <v>0</v>
      </c>
      <c r="S63" s="11">
        <f>IF(ISERROR(VLOOKUP(CONCATENATE(INDIRECT(ADDRESS(2,COLUMN()-2)),"P2",A63),DATA!D2:L872,8,FALSE)),0,VLOOKUP(CONCATENATE(INDIRECT(ADDRESS(2,COLUMN()-2)),"P2",A63),DATA!D2:L872,8,FALSE))</f>
        <v>0</v>
      </c>
      <c r="T63" s="11">
        <f>IF(ISERROR(VLOOKUP(CONCATENATE(INDIRECT(ADDRESS(2,COLUMN())),"P2",A63),DATA!D2:L872,6,FALSE)),0,VLOOKUP(CONCATENATE(INDIRECT(ADDRESS(2,COLUMN())),"P2",A63),DATA!D2:L872,6,FALSE))</f>
        <v>27</v>
      </c>
      <c r="U63" s="11">
        <f>IF(ISERROR(VLOOKUP(CONCATENATE(INDIRECT(ADDRESS(2,COLUMN()-1)),"P2",A63),DATA!D2:L872,7,FALSE)),0,VLOOKUP(CONCATENATE(INDIRECT(ADDRESS(2,COLUMN()-1)),"P2",A63),DATA!D2:L872,7,FALSE))</f>
        <v>0</v>
      </c>
      <c r="V63" s="11">
        <f>IF(ISERROR(VLOOKUP(CONCATENATE(INDIRECT(ADDRESS(2,COLUMN()-2)),"P2",A63),DATA!D2:L872,8,FALSE)),0,VLOOKUP(CONCATENATE(INDIRECT(ADDRESS(2,COLUMN()-2)),"P2",A63),DATA!D2:L872,8,FALSE))</f>
        <v>0</v>
      </c>
      <c r="W63" s="11">
        <f>IF(ISERROR(VLOOKUP(CONCATENATE(INDIRECT(ADDRESS(2,COLUMN())),"P2",A63),DATA!D2:L872,6,FALSE)),0,VLOOKUP(CONCATENATE(INDIRECT(ADDRESS(2,COLUMN())),"P2",A63),DATA!D2:L872,6,FALSE))</f>
        <v>41</v>
      </c>
      <c r="X63" s="11">
        <f>IF(ISERROR(VLOOKUP(CONCATENATE(INDIRECT(ADDRESS(2,COLUMN()-1)),"P2",A63),DATA!D2:L872,7,FALSE)),0,VLOOKUP(CONCATENATE(INDIRECT(ADDRESS(2,COLUMN()-1)),"P2",A63),DATA!D2:L872,7,FALSE))</f>
        <v>0</v>
      </c>
      <c r="Y63" s="11">
        <f>IF(ISERROR(VLOOKUP(CONCATENATE(INDIRECT(ADDRESS(2,COLUMN()-2)),"P2",A63),DATA!D2:L872,8,FALSE)),0,VLOOKUP(CONCATENATE(INDIRECT(ADDRESS(2,COLUMN()-2)),"P2",A63),DATA!D2:L872,8,FALSE))</f>
        <v>0</v>
      </c>
      <c r="Z63" s="11">
        <f>IF(ISERROR(VLOOKUP(CONCATENATE(INDIRECT(ADDRESS(2,COLUMN())),"P2",A63),DATA!D2:L872,6,FALSE)),0,VLOOKUP(CONCATENATE(INDIRECT(ADDRESS(2,COLUMN())),"P2",A63),DATA!D2:L872,6,FALSE))</f>
        <v>0</v>
      </c>
      <c r="AA63" s="11">
        <f>IF(ISERROR(VLOOKUP(CONCATENATE(INDIRECT(ADDRESS(2,COLUMN()-1)),"P2",A63),DATA!D2:L872,7,FALSE)),0,VLOOKUP(CONCATENATE(INDIRECT(ADDRESS(2,COLUMN()-1)),"P2",A63),DATA!D2:L872,7,FALSE))</f>
        <v>0</v>
      </c>
      <c r="AB63" s="11">
        <f>IF(ISERROR(VLOOKUP(CONCATENATE(INDIRECT(ADDRESS(2,COLUMN()-2)),"P2",A63),DATA!D2:L872,8,FALSE)),0,VLOOKUP(CONCATENATE(INDIRECT(ADDRESS(2,COLUMN()-2)),"P2",A63),DATA!D2:L872,8,FALSE))</f>
        <v>0</v>
      </c>
      <c r="AC63" s="11">
        <f>IF(ISERROR(VLOOKUP(CONCATENATE(INDIRECT(ADDRESS(2,COLUMN())),"P2",A63),DATA!D2:L872,6,FALSE)),0,VLOOKUP(CONCATENATE(INDIRECT(ADDRESS(2,COLUMN())),"P2",A63),DATA!D2:L872,6,FALSE))</f>
        <v>2</v>
      </c>
      <c r="AD63" s="11">
        <f>IF(ISERROR(VLOOKUP(CONCATENATE(INDIRECT(ADDRESS(2,COLUMN()-1)),"P2",A63),DATA!D2:L872,7,FALSE)),0,VLOOKUP(CONCATENATE(INDIRECT(ADDRESS(2,COLUMN()-1)),"P2",A63),DATA!D2:L872,7,FALSE))</f>
        <v>0</v>
      </c>
      <c r="AE63" s="11">
        <f>IF(ISERROR(VLOOKUP(CONCATENATE(INDIRECT(ADDRESS(2,COLUMN()-2)),"P2",A63),DATA!D2:L872,8,FALSE)),0,VLOOKUP(CONCATENATE(INDIRECT(ADDRESS(2,COLUMN()-2)),"P2",A63),DATA!D2:L872,8,FALSE))</f>
        <v>0</v>
      </c>
      <c r="AF63" s="11">
        <f>IF(ISERROR(VLOOKUP(CONCATENATE(INDIRECT(ADDRESS(2,COLUMN())),"P2",A63),DATA!D2:L872,6,FALSE)),0,VLOOKUP(CONCATENATE(INDIRECT(ADDRESS(2,COLUMN())),"P2",A63),DATA!D2:L872,6,FALSE))</f>
        <v>0</v>
      </c>
      <c r="AG63" s="11">
        <f>IF(ISERROR(VLOOKUP(CONCATENATE(INDIRECT(ADDRESS(2,COLUMN()-1)),"P2",A63),DATA!D2:L872,7,FALSE)),0,VLOOKUP(CONCATENATE(INDIRECT(ADDRESS(2,COLUMN()-1)),"P2",A63),DATA!D2:L872,7,FALSE))</f>
        <v>0</v>
      </c>
      <c r="AH63" s="11">
        <f>IF(ISERROR(VLOOKUP(CONCATENATE(INDIRECT(ADDRESS(2,COLUMN()-2)),"P2",A63),DATA!D2:L872,8,FALSE)),0,VLOOKUP(CONCATENATE(INDIRECT(ADDRESS(2,COLUMN()-2)),"P2",A63),DATA!D2:L872,8,FALSE))</f>
        <v>0</v>
      </c>
      <c r="AI63" s="11">
        <f>IF(ISERROR(VLOOKUP(CONCATENATE(INDIRECT(ADDRESS(2,COLUMN())),"P2",A63),DATA!D2:L872,6,FALSE)),0,VLOOKUP(CONCATENATE(INDIRECT(ADDRESS(2,COLUMN())),"P2",A63),DATA!D2:L872,6,FALSE))</f>
        <v>1</v>
      </c>
      <c r="AJ63" s="11">
        <f>IF(ISERROR(VLOOKUP(CONCATENATE(INDIRECT(ADDRESS(2,COLUMN()-1)),"P2",A63),DATA!D2:L872,7,FALSE)),0,VLOOKUP(CONCATENATE(INDIRECT(ADDRESS(2,COLUMN()-1)),"P2",A63),DATA!D2:L872,7,FALSE))</f>
        <v>0</v>
      </c>
      <c r="AK63" s="11">
        <f>IF(ISERROR(VLOOKUP(CONCATENATE(INDIRECT(ADDRESS(2,COLUMN()-2)),"P2",A63),DATA!D2:L872,8,FALSE)),0,VLOOKUP(CONCATENATE(INDIRECT(ADDRESS(2,COLUMN()-2)),"P2",A63),DATA!D2:L872,8,FALSE))</f>
        <v>0</v>
      </c>
      <c r="AL63" s="11">
        <f>IF(ISERROR(VLOOKUP(CONCATENATE(INDIRECT(ADDRESS(2,COLUMN())),"P2",A63),DATA!D2:L872,6,FALSE)),0,VLOOKUP(CONCATENATE(INDIRECT(ADDRESS(2,COLUMN())),"P2",A63),DATA!D2:L872,6,FALSE))</f>
        <v>0</v>
      </c>
      <c r="AM63" s="11">
        <f>IF(ISERROR(VLOOKUP(CONCATENATE(INDIRECT(ADDRESS(2,COLUMN()-1)),"P2",A63),DATA!D2:L872,7,FALSE)),0,VLOOKUP(CONCATENATE(INDIRECT(ADDRESS(2,COLUMN()-1)),"P2",A63),DATA!D2:L872,7,FALSE))</f>
        <v>0</v>
      </c>
      <c r="AN63" s="11">
        <f>IF(ISERROR(VLOOKUP(CONCATENATE(INDIRECT(ADDRESS(2,COLUMN()-2)),"P2",A63),DATA!D2:L872,8,FALSE)),0,VLOOKUP(CONCATENATE(INDIRECT(ADDRESS(2,COLUMN()-2)),"P2",A63),DATA!D2:L872,8,FALSE))</f>
        <v>0</v>
      </c>
      <c r="AO63" s="11">
        <f>IF(ISERROR(VLOOKUP(CONCATENATE(INDIRECT(ADDRESS(2,COLUMN())),"P2",A63),DATA!D2:L872,6,FALSE)),0,VLOOKUP(CONCATENATE(INDIRECT(ADDRESS(2,COLUMN())),"P2",A63),DATA!D2:L872,6,FALSE))</f>
        <v>1</v>
      </c>
      <c r="AP63" s="11">
        <f>IF(ISERROR(VLOOKUP(CONCATENATE(INDIRECT(ADDRESS(2,COLUMN()-1)),"P2",A63),DATA!D2:L872,7,FALSE)),0,VLOOKUP(CONCATENATE(INDIRECT(ADDRESS(2,COLUMN()-1)),"P2",A63),DATA!D2:L872,7,FALSE))</f>
        <v>0</v>
      </c>
      <c r="AQ63" s="11">
        <f>IF(ISERROR(VLOOKUP(CONCATENATE(INDIRECT(ADDRESS(2,COLUMN()-2)),"P2",A63),DATA!D2:L872,8,FALSE)),0,VLOOKUP(CONCATENATE(INDIRECT(ADDRESS(2,COLUMN()-2)),"P2",A63),DATA!D2:L872,8,FALSE))</f>
        <v>0</v>
      </c>
      <c r="AR63" s="11">
        <f>IF(ISERROR(VLOOKUP(CONCATENATE(INDIRECT(ADDRESS(2,COLUMN())),"P2",A63),DATA!D2:L872,6,FALSE)),0,VLOOKUP(CONCATENATE(INDIRECT(ADDRESS(2,COLUMN())),"P2",A63),DATA!D2:L872,6,FALSE))</f>
        <v>0</v>
      </c>
      <c r="AS63" s="11">
        <f>IF(ISERROR(VLOOKUP(CONCATENATE(INDIRECT(ADDRESS(2,COLUMN()-1)),"P2",A63),DATA!D2:L872,7,FALSE)),0,VLOOKUP(CONCATENATE(INDIRECT(ADDRESS(2,COLUMN()-1)),"P2",A63),DATA!D2:L872,7,FALSE))</f>
        <v>0</v>
      </c>
      <c r="AT63" s="11">
        <f>IF(ISERROR(VLOOKUP(CONCATENATE(INDIRECT(ADDRESS(2,COLUMN()-2)),"P2",A63),DATA!D2:L872,8,FALSE)),0,VLOOKUP(CONCATENATE(INDIRECT(ADDRESS(2,COLUMN()-2)),"P2",A63),DATA!D2:L872,8,FALSE))</f>
        <v>0</v>
      </c>
      <c r="AU63" s="11">
        <f>IF(ISERROR(VLOOKUP(CONCATENATE(INDIRECT(ADDRESS(2,COLUMN())),"P2",A63),DATA!D2:L872,6,FALSE)),0,VLOOKUP(CONCATENATE(INDIRECT(ADDRESS(2,COLUMN())),"P2",A63),DATA!D2:L872,6,FALSE))</f>
        <v>0</v>
      </c>
      <c r="AV63" s="11">
        <f>IF(ISERROR(VLOOKUP(CONCATENATE(INDIRECT(ADDRESS(2,COLUMN()-1)),"P2",A63),DATA!D2:L872,7,FALSE)),0,VLOOKUP(CONCATENATE(INDIRECT(ADDRESS(2,COLUMN()-1)),"P2",A63),DATA!D2:L872,7,FALSE))</f>
        <v>0</v>
      </c>
      <c r="AW63" s="11">
        <f>IF(ISERROR(VLOOKUP(CONCATENATE(INDIRECT(ADDRESS(2,COLUMN()-2)),"P2",A63),DATA!D2:L872,8,FALSE)),0,VLOOKUP(CONCATENATE(INDIRECT(ADDRESS(2,COLUMN()-2)),"P2",A63),DATA!D2:L872,8,FALSE))</f>
        <v>0</v>
      </c>
      <c r="AX63" s="11">
        <f>IF(ISERROR(VLOOKUP(CONCATENATE(INDIRECT(ADDRESS(2,COLUMN())),"P2",A63),DATA!D2:L872,6,FALSE)),0,VLOOKUP(CONCATENATE(INDIRECT(ADDRESS(2,COLUMN())),"P2",A63),DATA!D2:L872,6,FALSE))</f>
        <v>0</v>
      </c>
      <c r="AY63" s="11">
        <f>IF(ISERROR(VLOOKUP(CONCATENATE(INDIRECT(ADDRESS(2,COLUMN()-1)),"P2",A63),DATA!D2:L872,7,FALSE)),0,VLOOKUP(CONCATENATE(INDIRECT(ADDRESS(2,COLUMN()-1)),"P2",A63),DATA!D2:L872,7,FALSE))</f>
        <v>0</v>
      </c>
      <c r="AZ63" s="11">
        <f>IF(ISERROR(VLOOKUP(CONCATENATE(INDIRECT(ADDRESS(2,COLUMN()-2)),"P2",A63),DATA!D2:L872,8,FALSE)),0,VLOOKUP(CONCATENATE(INDIRECT(ADDRESS(2,COLUMN()-2)),"P2",A63),DATA!D2:L872,8,FALSE))</f>
        <v>0</v>
      </c>
      <c r="BA63" s="11">
        <f>IF(ISERROR(VLOOKUP(CONCATENATE(INDIRECT(ADDRESS(2,COLUMN())),"P2",A63),DATA!D2:L872,6,FALSE)),0,VLOOKUP(CONCATENATE(INDIRECT(ADDRESS(2,COLUMN())),"P2",A63),DATA!D2:L872,6,FALSE))</f>
        <v>4</v>
      </c>
      <c r="BB63" s="11">
        <f>IF(ISERROR(VLOOKUP(CONCATENATE(INDIRECT(ADDRESS(2,COLUMN()-1)),"P2",A63),DATA!D2:L872,7,FALSE)),0,VLOOKUP(CONCATENATE(INDIRECT(ADDRESS(2,COLUMN()-1)),"P2",A63),DATA!D2:L872,7,FALSE))</f>
        <v>0</v>
      </c>
      <c r="BC63" s="11">
        <f>IF(ISERROR(VLOOKUP(CONCATENATE(INDIRECT(ADDRESS(2,COLUMN()-2)),"P2",A63),DATA!D2:L872,8,FALSE)),0,VLOOKUP(CONCATENATE(INDIRECT(ADDRESS(2,COLUMN()-2)),"P2",A63),DATA!D2:L872,8,FALSE))</f>
        <v>0</v>
      </c>
      <c r="BD63" s="11">
        <f>IF(ISERROR(VLOOKUP(CONCATENATE(INDIRECT(ADDRESS(2,COLUMN())),"P2",A63),DATA!D2:L872,6,FALSE)),0,VLOOKUP(CONCATENATE(INDIRECT(ADDRESS(2,COLUMN())),"P2",A63),DATA!D2:L872,6,FALSE))</f>
        <v>3</v>
      </c>
      <c r="BE63" s="11">
        <f>IF(ISERROR(VLOOKUP(CONCATENATE(INDIRECT(ADDRESS(2,COLUMN()-1)),"P2",A63),DATA!D2:L872,7,FALSE)),0,VLOOKUP(CONCATENATE(INDIRECT(ADDRESS(2,COLUMN()-1)),"P2",A63),DATA!D2:L872,7,FALSE))</f>
        <v>0</v>
      </c>
      <c r="BF63" s="11">
        <f>IF(ISERROR(VLOOKUP(CONCATENATE(INDIRECT(ADDRESS(2,COLUMN()-2)),"P2",A63),DATA!D2:L872,8,FALSE)),0,VLOOKUP(CONCATENATE(INDIRECT(ADDRESS(2,COLUMN()-2)),"P2",A63),DATA!D2:L872,8,FALSE))</f>
        <v>0</v>
      </c>
      <c r="BG63" s="11">
        <f>IF(ISERROR(VLOOKUP(CONCATENATE(INDIRECT(ADDRESS(2,COLUMN())),"P2",A63),DATA!D2:L872,6,FALSE)),0,VLOOKUP(CONCATENATE(INDIRECT(ADDRESS(2,COLUMN())),"P2",A63),DATA!D2:L872,6,FALSE))</f>
        <v>30</v>
      </c>
      <c r="BH63" s="11">
        <f>IF(ISERROR(VLOOKUP(CONCATENATE(INDIRECT(ADDRESS(2,COLUMN()-1)),"P2",A63),DATA!D2:L872,7,FALSE)),0,VLOOKUP(CONCATENATE(INDIRECT(ADDRESS(2,COLUMN()-1)),"P2",A63),DATA!D2:L872,7,FALSE))</f>
        <v>0</v>
      </c>
      <c r="BI63" s="11">
        <f>IF(ISERROR(VLOOKUP(CONCATENATE(INDIRECT(ADDRESS(2,COLUMN()-2)),"P2",A63),DATA!D2:L872,8,FALSE)),0,VLOOKUP(CONCATENATE(INDIRECT(ADDRESS(2,COLUMN()-2)),"P2",A63),DATA!D2:L872,8,FALSE))</f>
        <v>0</v>
      </c>
      <c r="BJ63" s="11">
        <f>IF(ISERROR(VLOOKUP(CONCATENATE(INDIRECT(ADDRESS(2,COLUMN())),"P2",A63),DATA!D2:L872,6,FALSE)),0,VLOOKUP(CONCATENATE(INDIRECT(ADDRESS(2,COLUMN())),"P2",A63),DATA!D2:L872,6,FALSE))</f>
        <v>0</v>
      </c>
      <c r="BK63" s="11">
        <f>IF(ISERROR(VLOOKUP(CONCATENATE(INDIRECT(ADDRESS(2,COLUMN()-1)),"P2",A63),DATA!D2:L872,7,FALSE)),0,VLOOKUP(CONCATENATE(INDIRECT(ADDRESS(2,COLUMN()-1)),"P2",A63),DATA!D2:L872,7,FALSE))</f>
        <v>0</v>
      </c>
      <c r="BL63" s="11">
        <f>IF(ISERROR(VLOOKUP(CONCATENATE(INDIRECT(ADDRESS(2,COLUMN()-2)),"P2",A63),DATA!D2:L872,8,FALSE)),0,VLOOKUP(CONCATENATE(INDIRECT(ADDRESS(2,COLUMN()-2)),"P2",A63),DATA!D2:L872,8,FALSE))</f>
        <v>0</v>
      </c>
      <c r="BM63" s="11">
        <f>IF(ISERROR(VLOOKUP(CONCATENATE(INDIRECT(ADDRESS(2,COLUMN())),"P2",A63),DATA!D2:L872,6,FALSE)),0,VLOOKUP(CONCATENATE(INDIRECT(ADDRESS(2,COLUMN())),"P2",A63),DATA!D2:L872,6,FALSE))</f>
        <v>0</v>
      </c>
      <c r="BN63" s="11">
        <f>IF(ISERROR(VLOOKUP(CONCATENATE(INDIRECT(ADDRESS(2,COLUMN()-1)),"P2",A63),DATA!D2:L872,7,FALSE)),0,VLOOKUP(CONCATENATE(INDIRECT(ADDRESS(2,COLUMN()-1)),"P2",A63),DATA!D2:L872,7,FALSE))</f>
        <v>0</v>
      </c>
      <c r="BO63" s="11">
        <f>IF(ISERROR(VLOOKUP(CONCATENATE(INDIRECT(ADDRESS(2,COLUMN()-2)),"P2",A63),DATA!D2:L872,8,FALSE)),0,VLOOKUP(CONCATENATE(INDIRECT(ADDRESS(2,COLUMN()-2)),"P2",A63),DATA!D2:L872,8,FALSE))</f>
        <v>0</v>
      </c>
      <c r="BP63" s="11">
        <f>IF(ISERROR(VLOOKUP(CONCATENATE(INDIRECT(ADDRESS(2,COLUMN())),"P2",A63),DATA!D2:L872,6,FALSE)),0,VLOOKUP(CONCATENATE(INDIRECT(ADDRESS(2,COLUMN())),"P2",A63),DATA!D2:L872,6,FALSE))</f>
        <v>0</v>
      </c>
      <c r="BQ63" s="11">
        <f>IF(ISERROR(VLOOKUP(CONCATENATE(INDIRECT(ADDRESS(2,COLUMN()-1)),"P2",A63),DATA!D2:L872,7,FALSE)),0,VLOOKUP(CONCATENATE(INDIRECT(ADDRESS(2,COLUMN()-1)),"P2",A63),DATA!D2:L872,7,FALSE))</f>
        <v>0</v>
      </c>
      <c r="BR63" s="11">
        <f>IF(ISERROR(VLOOKUP(CONCATENATE(INDIRECT(ADDRESS(2,COLUMN()-2)),"P2",A63),DATA!D2:L872,8,FALSE)),0,VLOOKUP(CONCATENATE(INDIRECT(ADDRESS(2,COLUMN()-2)),"P2",A63),DATA!D2:L872,8,FALSE))</f>
        <v>0</v>
      </c>
      <c r="BS63" s="11">
        <f>IF(ISERROR(VLOOKUP(CONCATENATE(INDIRECT(ADDRESS(2,COLUMN())),"P2",A63),DATA!D2:L872,6,FALSE)),0,VLOOKUP(CONCATENATE(INDIRECT(ADDRESS(2,COLUMN())),"P2",A63),DATA!D2:L872,6,FALSE))</f>
        <v>14</v>
      </c>
      <c r="BT63" s="11">
        <f>IF(ISERROR(VLOOKUP(CONCATENATE(INDIRECT(ADDRESS(2,COLUMN()-1)),"P2",A63),DATA!D2:L872,7,FALSE)),0,VLOOKUP(CONCATENATE(INDIRECT(ADDRESS(2,COLUMN()-1)),"P2",A63),DATA!D2:L872,7,FALSE))</f>
        <v>0</v>
      </c>
      <c r="BU63" s="11">
        <f>IF(ISERROR(VLOOKUP(CONCATENATE(INDIRECT(ADDRESS(2,COLUMN()-2)),"P2",A63),DATA!D2:L872,8,FALSE)),0,VLOOKUP(CONCATENATE(INDIRECT(ADDRESS(2,COLUMN()-2)),"P2",A63),DATA!D2:L872,8,FALSE))</f>
        <v>0</v>
      </c>
      <c r="BV63" s="11">
        <f>IF(ISERROR(VLOOKUP(CONCATENATE(INDIRECT(ADDRESS(2,COLUMN())),"P2",A63),DATA!D2:L872,6,FALSE)),0,VLOOKUP(CONCATENATE(INDIRECT(ADDRESS(2,COLUMN())),"P2",A63),DATA!D2:L872,6,FALSE))</f>
        <v>8</v>
      </c>
      <c r="BW63" s="11">
        <f>IF(ISERROR(VLOOKUP(CONCATENATE(INDIRECT(ADDRESS(2,COLUMN()-1)),"P2",A63),DATA!D2:L872,7,FALSE)),0,VLOOKUP(CONCATENATE(INDIRECT(ADDRESS(2,COLUMN()-1)),"P2",A63),DATA!D2:L872,7,FALSE))</f>
        <v>0</v>
      </c>
      <c r="BX63" s="11">
        <f>IF(ISERROR(VLOOKUP(CONCATENATE(INDIRECT(ADDRESS(2,COLUMN()-2)),"P2",A63),DATA!D2:L872,8,FALSE)),0,VLOOKUP(CONCATENATE(INDIRECT(ADDRESS(2,COLUMN()-2)),"P2",A63),DATA!D2:L872,8,FALSE))</f>
        <v>0</v>
      </c>
      <c r="BY63" s="11">
        <f>IF(ISERROR(VLOOKUP(CONCATENATE(INDIRECT(ADDRESS(2,COLUMN())),"P2",A63),DATA!D2:L872,6,FALSE)),0,VLOOKUP(CONCATENATE(INDIRECT(ADDRESS(2,COLUMN())),"P2",A63),DATA!D2:L872,6,FALSE))</f>
        <v>0</v>
      </c>
      <c r="BZ63" s="11">
        <f>IF(ISERROR(VLOOKUP(CONCATENATE(INDIRECT(ADDRESS(2,COLUMN()-1)),"P2",A63),DATA!D2:L872,7,FALSE)),0,VLOOKUP(CONCATENATE(INDIRECT(ADDRESS(2,COLUMN()-1)),"P2",A63),DATA!D2:L872,7,FALSE))</f>
        <v>0</v>
      </c>
      <c r="CA63" s="11">
        <f>IF(ISERROR(VLOOKUP(CONCATENATE(INDIRECT(ADDRESS(2,COLUMN()-2)),"P2",A63),DATA!D2:L872,8,FALSE)),0,VLOOKUP(CONCATENATE(INDIRECT(ADDRESS(2,COLUMN()-2)),"P2",A63),DATA!D2:L872,8,FALSE))</f>
        <v>0</v>
      </c>
      <c r="CB63" s="11">
        <f>IF(ISERROR(VLOOKUP(CONCATENATE(INDIRECT(ADDRESS(2,COLUMN())),"P2",A63),DATA!D2:L872,6,FALSE)),0,VLOOKUP(CONCATENATE(INDIRECT(ADDRESS(2,COLUMN())),"P2",A63),DATA!D2:L872,6,FALSE))</f>
        <v>0</v>
      </c>
      <c r="CC63" s="11">
        <f>IF(ISERROR(VLOOKUP(CONCATENATE(INDIRECT(ADDRESS(2,COLUMN()-1)),"P2",A63),DATA!D2:L872,7,FALSE)),0,VLOOKUP(CONCATENATE(INDIRECT(ADDRESS(2,COLUMN()-1)),"P2",A63),DATA!D2:L872,7,FALSE))</f>
        <v>0</v>
      </c>
      <c r="CD63" s="11">
        <f>IF(ISERROR(VLOOKUP(CONCATENATE(INDIRECT(ADDRESS(2,COLUMN()-2)),"P2",A63),DATA!D2:L872,8,FALSE)),0,VLOOKUP(CONCATENATE(INDIRECT(ADDRESS(2,COLUMN()-2)),"P2",A63),DATA!D2:L872,8,FALSE))</f>
        <v>0</v>
      </c>
      <c r="CE63" s="11">
        <f>IF(ISERROR(VLOOKUP(CONCATENATE(INDIRECT(ADDRESS(2,COLUMN())),"P2",A63),DATA!D2:L872,6,FALSE)),0,VLOOKUP(CONCATENATE(INDIRECT(ADDRESS(2,COLUMN())),"P2",A63),DATA!D2:L872,6,FALSE))</f>
        <v>0</v>
      </c>
      <c r="CF63" s="11">
        <f>IF(ISERROR(VLOOKUP(CONCATENATE(INDIRECT(ADDRESS(2,COLUMN()-1)),"P2",A63),DATA!D2:L872,7,FALSE)),0,VLOOKUP(CONCATENATE(INDIRECT(ADDRESS(2,COLUMN()-1)),"P2",A63),DATA!D2:L872,7,FALSE))</f>
        <v>0</v>
      </c>
      <c r="CG63" s="11">
        <f>IF(ISERROR(VLOOKUP(CONCATENATE(INDIRECT(ADDRESS(2,COLUMN()-2)),"P2",A63),DATA!D2:L872,8,FALSE)),0,VLOOKUP(CONCATENATE(INDIRECT(ADDRESS(2,COLUMN()-2)),"P2",A63),DATA!D2:L872,8,FALSE))</f>
        <v>0</v>
      </c>
      <c r="CH63" s="11">
        <f>IF(ISERROR(VLOOKUP(CONCATENATE(INDIRECT(ADDRESS(2,COLUMN())),"P2",A63),DATA!D2:L872,6,FALSE)),0,VLOOKUP(CONCATENATE(INDIRECT(ADDRESS(2,COLUMN())),"P2",A63),DATA!D2:L872,6,FALSE))</f>
        <v>0</v>
      </c>
      <c r="CI63" s="11">
        <f>IF(ISERROR(VLOOKUP(CONCATENATE(INDIRECT(ADDRESS(2,COLUMN()-1)),"P2",A63),DATA!D2:L872,7,FALSE)),0,VLOOKUP(CONCATENATE(INDIRECT(ADDRESS(2,COLUMN()-1)),"P2",A63),DATA!D2:L872,7,FALSE))</f>
        <v>0</v>
      </c>
      <c r="CJ63" s="11">
        <f>IF(ISERROR(VLOOKUP(CONCATENATE(INDIRECT(ADDRESS(2,COLUMN()-2)),"P2",A63),DATA!D2:L872,8,FALSE)),0,VLOOKUP(CONCATENATE(INDIRECT(ADDRESS(2,COLUMN()-2)),"P2",A63),DATA!D2:L872,8,FALSE))</f>
        <v>0</v>
      </c>
      <c r="CK63" s="11">
        <f>IF(ISERROR(VLOOKUP(CONCATENATE(INDIRECT(ADDRESS(2,COLUMN())),"P2",A63),DATA!D2:L872,6,FALSE)),0,VLOOKUP(CONCATENATE(INDIRECT(ADDRESS(2,COLUMN())),"P2",A63),DATA!D2:L872,6,FALSE))</f>
        <v>0</v>
      </c>
      <c r="CL63" s="11">
        <f>IF(ISERROR(VLOOKUP(CONCATENATE(INDIRECT(ADDRESS(2,COLUMN()-1)),"P2",A63),DATA!D2:L872,7,FALSE)),0,VLOOKUP(CONCATENATE(INDIRECT(ADDRESS(2,COLUMN()-1)),"P2",A63),DATA!D2:L872,7,FALSE))</f>
        <v>0</v>
      </c>
      <c r="CM63" s="11">
        <f>IF(ISERROR(VLOOKUP(CONCATENATE(INDIRECT(ADDRESS(2,COLUMN()-2)),"P2",A63),DATA!D2:L872,8,FALSE)),0,VLOOKUP(CONCATENATE(INDIRECT(ADDRESS(2,COLUMN()-2)),"P2",A63),DATA!D2:L872,8,FALSE))</f>
        <v>0</v>
      </c>
      <c r="CN63" s="11">
        <f>IF(ISERROR(VLOOKUP(CONCATENATE(INDIRECT(ADDRESS(2,COLUMN())),"P2",A63),DATA!D2:L872,6,FALSE)),0,VLOOKUP(CONCATENATE(INDIRECT(ADDRESS(2,COLUMN())),"P2",A63),DATA!D2:L872,6,FALSE))</f>
        <v>1</v>
      </c>
      <c r="CO63" s="11">
        <f>IF(ISERROR(VLOOKUP(CONCATENATE(INDIRECT(ADDRESS(2,COLUMN()-1)),"P2",A63),DATA!D2:L872,7,FALSE)),0,VLOOKUP(CONCATENATE(INDIRECT(ADDRESS(2,COLUMN()-1)),"P2",A63),DATA!D2:L872,7,FALSE))</f>
        <v>0</v>
      </c>
      <c r="CP63" s="11">
        <f>IF(ISERROR(VLOOKUP(CONCATENATE(INDIRECT(ADDRESS(2,COLUMN()-2)),"P2",A63),DATA!D2:L872,8,FALSE)),0,VLOOKUP(CONCATENATE(INDIRECT(ADDRESS(2,COLUMN()-2)),"P2",A63),DATA!D2:L872,8,FALSE))</f>
        <v>0</v>
      </c>
      <c r="CQ63" s="11">
        <f>IF(ISERROR(VLOOKUP(CONCATENATE(INDIRECT(ADDRESS(2,COLUMN())),"P2",A63),DATA!D2:L872,6,FALSE)),0,VLOOKUP(CONCATENATE(INDIRECT(ADDRESS(2,COLUMN())),"P2",A63),DATA!D2:L872,6,FALSE))</f>
        <v>0</v>
      </c>
      <c r="CR63" s="11">
        <f>IF(ISERROR(VLOOKUP(CONCATENATE(INDIRECT(ADDRESS(2,COLUMN()-1)),"P2",A63),DATA!D2:L872,7,FALSE)),0,VLOOKUP(CONCATENATE(INDIRECT(ADDRESS(2,COLUMN()-1)),"P2",A63),DATA!D2:L872,7,FALSE))</f>
        <v>0</v>
      </c>
      <c r="CS63" s="11">
        <f>IF(ISERROR(VLOOKUP(CONCATENATE(INDIRECT(ADDRESS(2,COLUMN()-2)),"P2",A63),DATA!D2:L872,8,FALSE)),0,VLOOKUP(CONCATENATE(INDIRECT(ADDRESS(2,COLUMN()-2)),"P2",A63),DATA!D2:L872,8,FALSE))</f>
        <v>0</v>
      </c>
      <c r="CT63" s="11">
        <f>IF(ISERROR(VLOOKUP(CONCATENATE(INDIRECT(ADDRESS(2,COLUMN())),"P2",A63),DATA!D2:L872,6,FALSE)),0,VLOOKUP(CONCATENATE(INDIRECT(ADDRESS(2,COLUMN())),"P2",A63),DATA!D2:L872,6,FALSE))</f>
        <v>0</v>
      </c>
      <c r="CU63" s="11">
        <f>IF(ISERROR(VLOOKUP(CONCATENATE(INDIRECT(ADDRESS(2,COLUMN()-1)),"P2",A63),DATA!D2:L872,7,FALSE)),0,VLOOKUP(CONCATENATE(INDIRECT(ADDRESS(2,COLUMN()-1)),"P2",A63),DATA!D2:L872,7,FALSE))</f>
        <v>0</v>
      </c>
      <c r="CV63" s="11">
        <f>IF(ISERROR(VLOOKUP(CONCATENATE(INDIRECT(ADDRESS(2,COLUMN()-2)),"P2",A63),DATA!D2:L872,8,FALSE)),0,VLOOKUP(CONCATENATE(INDIRECT(ADDRESS(2,COLUMN()-2)),"P2",A63),DATA!D2:L872,8,FALSE))</f>
        <v>0</v>
      </c>
      <c r="CW63" s="11">
        <f>IF(ISERROR(VLOOKUP(CONCATENATE(INDIRECT(ADDRESS(2,COLUMN())),"P2",A63),DATA!D2:L872,6,FALSE)),0,VLOOKUP(CONCATENATE(INDIRECT(ADDRESS(2,COLUMN())),"P2",A63),DATA!D2:L872,6,FALSE))</f>
        <v>0</v>
      </c>
      <c r="CX63" s="11">
        <f>IF(ISERROR(VLOOKUP(CONCATENATE(INDIRECT(ADDRESS(2,COLUMN()-1)),"P2",A63),DATA!D2:L872,7,FALSE)),0,VLOOKUP(CONCATENATE(INDIRECT(ADDRESS(2,COLUMN()-1)),"P2",A63),DATA!D2:L872,7,FALSE))</f>
        <v>0</v>
      </c>
      <c r="CY63" s="11">
        <f>IF(ISERROR(VLOOKUP(CONCATENATE(INDIRECT(ADDRESS(2,COLUMN()-2)),"P2",A63),DATA!D2:L872,8,FALSE)),0,VLOOKUP(CONCATENATE(INDIRECT(ADDRESS(2,COLUMN()-2)),"P2",A63),DATA!D2:L872,8,FALSE))</f>
        <v>0</v>
      </c>
      <c r="CZ63" s="11">
        <f>IF(ISERROR(VLOOKUP(CONCATENATE(INDIRECT(ADDRESS(2,COLUMN())),"P2",A63),DATA!D2:L872,6,FALSE)),0,VLOOKUP(CONCATENATE(INDIRECT(ADDRESS(2,COLUMN())),"P2",A63),DATA!D2:L872,6,FALSE))</f>
        <v>0</v>
      </c>
      <c r="DA63" s="11">
        <f>IF(ISERROR(VLOOKUP(CONCATENATE(INDIRECT(ADDRESS(2,COLUMN()-1)),"P2",A63),DATA!D2:L872,7,FALSE)),0,VLOOKUP(CONCATENATE(INDIRECT(ADDRESS(2,COLUMN()-1)),"P2",A63),DATA!D2:L872,7,FALSE))</f>
        <v>0</v>
      </c>
      <c r="DB63" s="11">
        <f>IF(ISERROR(VLOOKUP(CONCATENATE(INDIRECT(ADDRESS(2,COLUMN()-2)),"P2",A63),DATA!D2:L872,8,FALSE)),0,VLOOKUP(CONCATENATE(INDIRECT(ADDRESS(2,COLUMN()-2)),"P2",A63),DATA!D2:L872,8,FALSE))</f>
        <v>0</v>
      </c>
      <c r="DC63" s="11">
        <f>IF(ISERROR(VLOOKUP(CONCATENATE(INDIRECT(ADDRESS(2,COLUMN())),"P2",A63),DATA!D2:L872,6,FALSE)),0,VLOOKUP(CONCATENATE(INDIRECT(ADDRESS(2,COLUMN())),"P2",A63),DATA!D2:L872,6,FALSE))</f>
        <v>0</v>
      </c>
      <c r="DD63" s="11">
        <f>IF(ISERROR(VLOOKUP(CONCATENATE(INDIRECT(ADDRESS(2,COLUMN()-1)),"P2",A63),DATA!D2:L872,7,FALSE)),0,VLOOKUP(CONCATENATE(INDIRECT(ADDRESS(2,COLUMN()-1)),"P2",A63),DATA!D2:L872,7,FALSE))</f>
        <v>0</v>
      </c>
      <c r="DE63" s="11">
        <f>IF(ISERROR(VLOOKUP(CONCATENATE(INDIRECT(ADDRESS(2,COLUMN()-2)),"P2",A63),DATA!D2:L872,8,FALSE)),0,VLOOKUP(CONCATENATE(INDIRECT(ADDRESS(2,COLUMN()-2)),"P2",A63),DATA!D2:L872,8,FALSE))</f>
        <v>0</v>
      </c>
      <c r="DF63" s="11">
        <f>IF(ISERROR(VLOOKUP(CONCATENATE(INDIRECT(ADDRESS(2,COLUMN())),"P2",A63),DATA!D2:L872,6,FALSE)),0,VLOOKUP(CONCATENATE(INDIRECT(ADDRESS(2,COLUMN())),"P2",A63),DATA!D2:L872,6,FALSE))</f>
        <v>0</v>
      </c>
      <c r="DG63" s="11">
        <f>IF(ISERROR(VLOOKUP(CONCATENATE(INDIRECT(ADDRESS(2,COLUMN()-1)),"P2",A63),DATA!D2:L872,7,FALSE)),0,VLOOKUP(CONCATENATE(INDIRECT(ADDRESS(2,COLUMN()-1)),"P2",A63),DATA!D2:L872,7,FALSE))</f>
        <v>0</v>
      </c>
      <c r="DH63" s="11">
        <f>IF(ISERROR(VLOOKUP(CONCATENATE(INDIRECT(ADDRESS(2,COLUMN()-2)),"P2",A63),DATA!D2:L872,8,FALSE)),0,VLOOKUP(CONCATENATE(INDIRECT(ADDRESS(2,COLUMN()-2)),"P2",A63),DATA!D2:L872,8,FALSE))</f>
        <v>0</v>
      </c>
      <c r="DI63" s="11">
        <f>IF(ISERROR(VLOOKUP(CONCATENATE(INDIRECT(ADDRESS(2,COLUMN())),"P2",A63),DATA!D2:L872,6,FALSE)),0,VLOOKUP(CONCATENATE(INDIRECT(ADDRESS(2,COLUMN())),"P2",A63),DATA!D2:L872,6,FALSE))</f>
        <v>0</v>
      </c>
      <c r="DJ63" s="11">
        <f>IF(ISERROR(VLOOKUP(CONCATENATE(INDIRECT(ADDRESS(2,COLUMN()-1)),"P2",A63),DATA!D2:L872,7,FALSE)),0,VLOOKUP(CONCATENATE(INDIRECT(ADDRESS(2,COLUMN()-1)),"P2",A63),DATA!D2:L872,7,FALSE))</f>
        <v>0</v>
      </c>
      <c r="DK63" s="11">
        <f>IF(ISERROR(VLOOKUP(CONCATENATE(INDIRECT(ADDRESS(2,COLUMN()-2)),"P2",A63),DATA!D2:L872,8,FALSE)),0,VLOOKUP(CONCATENATE(INDIRECT(ADDRESS(2,COLUMN()-2)),"P2",A63),DATA!D2:L872,8,FALSE))</f>
        <v>0</v>
      </c>
      <c r="DL63" s="11">
        <f>IF(ISERROR(VLOOKUP(CONCATENATE(INDIRECT(ADDRESS(2,COLUMN())),"P2",A63),DATA!D2:L872,6,FALSE)),0,VLOOKUP(CONCATENATE(INDIRECT(ADDRESS(2,COLUMN())),"P2",A63),DATA!D2:L872,6,FALSE))</f>
        <v>0</v>
      </c>
      <c r="DM63" s="11">
        <f>IF(ISERROR(VLOOKUP(CONCATENATE(INDIRECT(ADDRESS(2,COLUMN()-1)),"P2",A63),DATA!D2:L872,7,FALSE)),0,VLOOKUP(CONCATENATE(INDIRECT(ADDRESS(2,COLUMN()-1)),"P2",A63),DATA!D2:L872,7,FALSE))</f>
        <v>0</v>
      </c>
      <c r="DN63" s="11">
        <f>IF(ISERROR(VLOOKUP(CONCATENATE(INDIRECT(ADDRESS(2,COLUMN()-2)),"P2",A63),DATA!D2:L872,8,FALSE)),0,VLOOKUP(CONCATENATE(INDIRECT(ADDRESS(2,COLUMN()-2)),"P2",A63),DATA!D2:L872,8,FALSE))</f>
        <v>0</v>
      </c>
      <c r="DO63" s="11">
        <f>IF(ISERROR(VLOOKUP(CONCATENATE(INDIRECT(ADDRESS(2,COLUMN())),"P2",A63),DATA!D2:L872,6,FALSE)),0,VLOOKUP(CONCATENATE(INDIRECT(ADDRESS(2,COLUMN())),"P2",A63),DATA!D2:L872,6,FALSE))</f>
        <v>0</v>
      </c>
      <c r="DP63" s="11">
        <f>IF(ISERROR(VLOOKUP(CONCATENATE(INDIRECT(ADDRESS(2,COLUMN()-1)),"P2",A63),DATA!D2:L872,7,FALSE)),0,VLOOKUP(CONCATENATE(INDIRECT(ADDRESS(2,COLUMN()-1)),"P2",A63),DATA!D2:L872,7,FALSE))</f>
        <v>0</v>
      </c>
      <c r="DQ63" s="11">
        <f>IF(ISERROR(VLOOKUP(CONCATENATE(INDIRECT(ADDRESS(2,COLUMN()-2)),"P2",A63),DATA!D2:L872,8,FALSE)),0,VLOOKUP(CONCATENATE(INDIRECT(ADDRESS(2,COLUMN()-2)),"P2",A63),DATA!D2:L872,8,FALSE))</f>
        <v>0</v>
      </c>
      <c r="DR63" s="11">
        <f>IF(ISERROR(VLOOKUP(CONCATENATE(INDIRECT(ADDRESS(2,COLUMN())),"P2",A63),DATA!D2:L872,6,FALSE)),0,VLOOKUP(CONCATENATE(INDIRECT(ADDRESS(2,COLUMN())),"P2",A63),DATA!D2:L872,6,FALSE))</f>
        <v>0</v>
      </c>
      <c r="DS63" s="11">
        <f>IF(ISERROR(VLOOKUP(CONCATENATE(INDIRECT(ADDRESS(2,COLUMN()-1)),"P2",A63),DATA!D2:L872,7,FALSE)),0,VLOOKUP(CONCATENATE(INDIRECT(ADDRESS(2,COLUMN()-1)),"P2",A63),DATA!D2:L872,7,FALSE))</f>
        <v>0</v>
      </c>
      <c r="DT63" s="11">
        <f>IF(ISERROR(VLOOKUP(CONCATENATE(INDIRECT(ADDRESS(2,COLUMN()-2)),"P2",A63),DATA!D2:L872,8,FALSE)),0,VLOOKUP(CONCATENATE(INDIRECT(ADDRESS(2,COLUMN()-2)),"P2",A63),DATA!D2:L872,8,FALSE))</f>
        <v>0</v>
      </c>
      <c r="DU63" s="11">
        <f>IF(ISERROR(VLOOKUP(CONCATENATE(INDIRECT(ADDRESS(2,COLUMN())),"P2",A63),DATA!D2:L872,6,FALSE)),0,VLOOKUP(CONCATENATE(INDIRECT(ADDRESS(2,COLUMN())),"P2",A63),DATA!D2:L872,6,FALSE))</f>
        <v>0</v>
      </c>
      <c r="DV63" s="11">
        <f>IF(ISERROR(VLOOKUP(CONCATENATE(INDIRECT(ADDRESS(2,COLUMN()-1)),"P2",A63),DATA!D2:L872,7,FALSE)),0,VLOOKUP(CONCATENATE(INDIRECT(ADDRESS(2,COLUMN()-1)),"P2",A63),DATA!D2:L872,7,FALSE))</f>
        <v>0</v>
      </c>
      <c r="DW63" s="11">
        <f>IF(ISERROR(VLOOKUP(CONCATENATE(INDIRECT(ADDRESS(2,COLUMN()-2)),"P2",A63),DATA!D2:L872,8,FALSE)),0,VLOOKUP(CONCATENATE(INDIRECT(ADDRESS(2,COLUMN()-2)),"P2",A63),DATA!D2:L872,8,FALSE))</f>
        <v>0</v>
      </c>
      <c r="DX63" s="62">
        <f>SUM(B63:INDIRECT(ADDRESS(63,127)))</f>
        <v>353</v>
      </c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24"/>
      <c r="IU63" s="24"/>
      <c r="IV63" s="24"/>
      <c r="IW63" s="24"/>
      <c r="IX63" s="24"/>
      <c r="IY63" s="24"/>
      <c r="IZ63" s="24"/>
      <c r="JA63" s="24"/>
      <c r="JB63" s="24"/>
      <c r="JC63" s="24"/>
      <c r="JD63" s="24"/>
      <c r="JE63" s="24"/>
      <c r="JF63" s="24"/>
      <c r="JG63" s="24"/>
      <c r="JH63" s="24"/>
      <c r="JI63" s="24"/>
      <c r="JJ63" s="24"/>
      <c r="JK63" s="24"/>
      <c r="JL63" s="24"/>
      <c r="JM63" s="24"/>
      <c r="JN63" s="24"/>
      <c r="JO63" s="24"/>
      <c r="JP63" s="24"/>
      <c r="JQ63" s="24"/>
      <c r="JR63" s="24"/>
      <c r="JS63" s="24"/>
      <c r="JT63" s="24"/>
      <c r="JU63" s="24"/>
      <c r="JV63" s="24"/>
      <c r="JW63" s="24"/>
      <c r="JX63" s="24"/>
      <c r="JY63" s="24"/>
      <c r="JZ63" s="24"/>
      <c r="KA63" s="24"/>
      <c r="KB63" s="24"/>
      <c r="KC63" s="24"/>
      <c r="KD63" s="24"/>
      <c r="KE63" s="24"/>
      <c r="KF63" s="24"/>
      <c r="KG63" s="24"/>
      <c r="KH63" s="24"/>
      <c r="KI63" s="24"/>
      <c r="KJ63" s="24"/>
      <c r="KK63" s="24"/>
      <c r="KL63" s="2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24"/>
      <c r="KX63" s="24"/>
      <c r="KY63" s="24"/>
      <c r="KZ63" s="24"/>
    </row>
    <row r="64" s="5" customFormat="1" ht="16.5" thickBot="1">
      <c r="A64" s="34" t="s">
        <v>19</v>
      </c>
      <c r="B64" s="105">
        <f>IF(COLUMN()&lt;DATA!$O$1*3+3,SUM(B65,B76,B79)," ")</f>
        <v>9</v>
      </c>
      <c r="C64" s="105">
        <f>IF(COLUMN()&lt;DATA!$O$1*3+3,SUM(C65,C76,C79)," ")</f>
        <v>29</v>
      </c>
      <c r="D64" s="105">
        <f>IF(COLUMN()&lt;DATA!$O$1*3+3,SUM(D65,D76,D79)," ")</f>
        <v>0</v>
      </c>
      <c r="E64" s="105">
        <f>IF(COLUMN()&lt;DATA!$O$1*3+3,SUM(E65,E76,E79)," ")</f>
        <v>1</v>
      </c>
      <c r="F64" s="105">
        <f>IF(COLUMN()&lt;DATA!$O$1*3+3,SUM(F65,F76,F79)," ")</f>
        <v>1</v>
      </c>
      <c r="G64" s="105">
        <f>IF(COLUMN()&lt;DATA!$O$1*3+3,SUM(G65,G76,G79)," ")</f>
        <v>0</v>
      </c>
      <c r="H64" s="105">
        <f>IF(COLUMN()&lt;DATA!$O$1*3+3,SUM(H65,H76,H79)," ")</f>
        <v>12</v>
      </c>
      <c r="I64" s="105">
        <f>IF(COLUMN()&lt;DATA!$O$1*3+3,SUM(I65,I76,I79)," ")</f>
        <v>0</v>
      </c>
      <c r="J64" s="105">
        <f>IF(COLUMN()&lt;DATA!$O$1*3+3,SUM(J65,J76,J79)," ")</f>
        <v>3</v>
      </c>
      <c r="K64" s="105">
        <f>IF(COLUMN()&lt;DATA!$O$1*3+3,SUM(K65,K76,K79)," ")</f>
        <v>1</v>
      </c>
      <c r="L64" s="105">
        <f>IF(COLUMN()&lt;DATA!$O$1*3+3,SUM(L65,L76,L79)," ")</f>
        <v>1</v>
      </c>
      <c r="M64" s="105">
        <f>IF(COLUMN()&lt;DATA!$O$1*3+3,SUM(M65,M76,M79)," ")</f>
        <v>1</v>
      </c>
      <c r="N64" s="105">
        <f>IF(COLUMN()&lt;DATA!$O$1*3+3,SUM(N65,N76,N79)," ")</f>
        <v>0</v>
      </c>
      <c r="O64" s="105">
        <f>IF(COLUMN()&lt;DATA!$O$1*3+3,SUM(O65,O76,O79)," ")</f>
        <v>0</v>
      </c>
      <c r="P64" s="105">
        <f>IF(COLUMN()&lt;DATA!$O$1*3+3,SUM(P65,P76,P79)," ")</f>
        <v>0</v>
      </c>
      <c r="Q64" s="105">
        <f>IF(COLUMN()&lt;DATA!$O$1*3+3,SUM(Q65,Q76,Q79)," ")</f>
        <v>5</v>
      </c>
      <c r="R64" s="105">
        <f>IF(COLUMN()&lt;DATA!$O$1*3+3,SUM(R65,R76,R79)," ")</f>
        <v>8</v>
      </c>
      <c r="S64" s="105">
        <f>IF(COLUMN()&lt;DATA!$O$1*3+3,SUM(S65,S76,S79)," ")</f>
        <v>2</v>
      </c>
      <c r="T64" s="105">
        <f>IF(COLUMN()&lt;DATA!$O$1*3+3,SUM(T65,T76,T79)," ")</f>
        <v>3</v>
      </c>
      <c r="U64" s="105">
        <f>IF(COLUMN()&lt;DATA!$O$1*3+3,SUM(U65,U76,U79)," ")</f>
        <v>3</v>
      </c>
      <c r="V64" s="105">
        <f>IF(COLUMN()&lt;DATA!$O$1*3+3,SUM(V65,V76,V79)," ")</f>
        <v>1</v>
      </c>
      <c r="W64" s="105">
        <f>IF(COLUMN()&lt;DATA!$O$1*3+3,SUM(W65,W76,W79)," ")</f>
        <v>3</v>
      </c>
      <c r="X64" s="105">
        <f>IF(COLUMN()&lt;DATA!$O$1*3+3,SUM(X65,X76,X79)," ")</f>
        <v>0</v>
      </c>
      <c r="Y64" s="105">
        <f>IF(COLUMN()&lt;DATA!$O$1*3+3,SUM(Y65,Y76,Y79)," ")</f>
        <v>0</v>
      </c>
      <c r="Z64" s="105">
        <f>IF(COLUMN()&lt;DATA!$O$1*3+3,SUM(Z65,Z76,Z79)," ")</f>
        <v>2</v>
      </c>
      <c r="AA64" s="105">
        <f>IF(COLUMN()&lt;DATA!$O$1*3+3,SUM(AA65,AA76,AA79)," ")</f>
        <v>0</v>
      </c>
      <c r="AB64" s="105">
        <f>IF(COLUMN()&lt;DATA!$O$1*3+3,SUM(AB65,AB76,AB79)," ")</f>
        <v>1</v>
      </c>
      <c r="AC64" s="105">
        <f>IF(COLUMN()&lt;DATA!$O$1*3+3,SUM(AC65,AC76,AC79)," ")</f>
        <v>1</v>
      </c>
      <c r="AD64" s="105">
        <f>IF(COLUMN()&lt;DATA!$O$1*3+3,SUM(AD65,AD76,AD79)," ")</f>
        <v>0</v>
      </c>
      <c r="AE64" s="105">
        <f>IF(COLUMN()&lt;DATA!$O$1*3+3,SUM(AE65,AE76,AE79)," ")</f>
        <v>0</v>
      </c>
      <c r="AF64" s="105">
        <f>IF(COLUMN()&lt;DATA!$O$1*3+3,SUM(AF65,AF76,AF79)," ")</f>
        <v>0</v>
      </c>
      <c r="AG64" s="105">
        <f>IF(COLUMN()&lt;DATA!$O$1*3+3,SUM(AG65,AG76,AG79)," ")</f>
        <v>0</v>
      </c>
      <c r="AH64" s="105">
        <f>IF(COLUMN()&lt;DATA!$O$1*3+3,SUM(AH65,AH76,AH79)," ")</f>
        <v>0</v>
      </c>
      <c r="AI64" s="105">
        <f>IF(COLUMN()&lt;DATA!$O$1*3+3,SUM(AI65,AI76,AI79)," ")</f>
        <v>0</v>
      </c>
      <c r="AJ64" s="105">
        <f>IF(COLUMN()&lt;DATA!$O$1*3+3,SUM(AJ65,AJ76,AJ79)," ")</f>
        <v>0</v>
      </c>
      <c r="AK64" s="105">
        <f>IF(COLUMN()&lt;DATA!$O$1*3+3,SUM(AK65,AK76,AK79)," ")</f>
        <v>0</v>
      </c>
      <c r="AL64" s="105">
        <f>IF(COLUMN()&lt;DATA!$O$1*3+3,SUM(AL65,AL76,AL79)," ")</f>
        <v>0</v>
      </c>
      <c r="AM64" s="105">
        <f>IF(COLUMN()&lt;DATA!$O$1*3+3,SUM(AM65,AM76,AM79)," ")</f>
        <v>0</v>
      </c>
      <c r="AN64" s="105">
        <f>IF(COLUMN()&lt;DATA!$O$1*3+3,SUM(AN65,AN76,AN79)," ")</f>
        <v>0</v>
      </c>
      <c r="AO64" s="105">
        <f>IF(COLUMN()&lt;DATA!$O$1*3+3,SUM(AO65,AO76,AO79)," ")</f>
        <v>6</v>
      </c>
      <c r="AP64" s="105">
        <f>IF(COLUMN()&lt;DATA!$O$1*3+3,SUM(AP65,AP76,AP79)," ")</f>
        <v>1</v>
      </c>
      <c r="AQ64" s="105">
        <f>IF(COLUMN()&lt;DATA!$O$1*3+3,SUM(AQ65,AQ76,AQ79)," ")</f>
        <v>2</v>
      </c>
      <c r="AR64" s="105">
        <f>IF(COLUMN()&lt;DATA!$O$1*3+3,SUM(AR65,AR76,AR79)," ")</f>
        <v>4</v>
      </c>
      <c r="AS64" s="105">
        <f>IF(COLUMN()&lt;DATA!$O$1*3+3,SUM(AS65,AS76,AS79)," ")</f>
        <v>1</v>
      </c>
      <c r="AT64" s="105">
        <f>IF(COLUMN()&lt;DATA!$O$1*3+3,SUM(AT65,AT76,AT79)," ")</f>
        <v>0</v>
      </c>
      <c r="AU64" s="105">
        <f>IF(COLUMN()&lt;DATA!$O$1*3+3,SUM(AU65,AU76,AU79)," ")</f>
        <v>38</v>
      </c>
      <c r="AV64" s="105">
        <f>IF(COLUMN()&lt;DATA!$O$1*3+3,SUM(AV65,AV76,AV79)," ")</f>
        <v>0</v>
      </c>
      <c r="AW64" s="105">
        <f>IF(COLUMN()&lt;DATA!$O$1*3+3,SUM(AW65,AW76,AW79)," ")</f>
        <v>1</v>
      </c>
      <c r="AX64" s="105">
        <f>IF(COLUMN()&lt;DATA!$O$1*3+3,SUM(AX65,AX76,AX79)," ")</f>
        <v>3</v>
      </c>
      <c r="AY64" s="105">
        <f>IF(COLUMN()&lt;DATA!$O$1*3+3,SUM(AY65,AY76,AY79)," ")</f>
        <v>0</v>
      </c>
      <c r="AZ64" s="105">
        <f>IF(COLUMN()&lt;DATA!$O$1*3+3,SUM(AZ65,AZ76,AZ79)," ")</f>
        <v>4</v>
      </c>
      <c r="BA64" s="105">
        <f>IF(COLUMN()&lt;DATA!$O$1*3+3,SUM(BA65,BA76,BA79)," ")</f>
        <v>0</v>
      </c>
      <c r="BB64" s="105">
        <f>IF(COLUMN()&lt;DATA!$O$1*3+3,SUM(BB65,BB76,BB79)," ")</f>
        <v>0</v>
      </c>
      <c r="BC64" s="105">
        <f>IF(COLUMN()&lt;DATA!$O$1*3+3,SUM(BC65,BC76,BC79)," ")</f>
        <v>0</v>
      </c>
      <c r="BD64" s="105">
        <f>IF(COLUMN()&lt;DATA!$O$1*3+3,SUM(BD65,BD76,BD79)," ")</f>
        <v>1</v>
      </c>
      <c r="BE64" s="105">
        <f>IF(COLUMN()&lt;DATA!$O$1*3+3,SUM(BE65,BE76,BE79)," ")</f>
        <v>1</v>
      </c>
      <c r="BF64" s="105">
        <f>IF(COLUMN()&lt;DATA!$O$1*3+3,SUM(BF65,BF76,BF79)," ")</f>
        <v>1</v>
      </c>
      <c r="BG64" s="105">
        <f>IF(COLUMN()&lt;DATA!$O$1*3+3,SUM(BG65,BG76,BG79)," ")</f>
        <v>6</v>
      </c>
      <c r="BH64" s="105">
        <f>IF(COLUMN()&lt;DATA!$O$1*3+3,SUM(BH65,BH76,BH79)," ")</f>
        <v>0</v>
      </c>
      <c r="BI64" s="105">
        <f>IF(COLUMN()&lt;DATA!$O$1*3+3,SUM(BI65,BI76,BI79)," ")</f>
        <v>0</v>
      </c>
      <c r="BJ64" s="105">
        <f>IF(COLUMN()&lt;DATA!$O$1*3+3,SUM(BJ65,BJ76,BJ79)," ")</f>
        <v>0</v>
      </c>
      <c r="BK64" s="105">
        <f>IF(COLUMN()&lt;DATA!$O$1*3+3,SUM(BK65,BK76,BK79)," ")</f>
        <v>0</v>
      </c>
      <c r="BL64" s="105">
        <f>IF(COLUMN()&lt;DATA!$O$1*3+3,SUM(BL65,BL76,BL79)," ")</f>
        <v>0</v>
      </c>
      <c r="BM64" s="105">
        <f>IF(COLUMN()&lt;DATA!$O$1*3+3,SUM(BM65,BM76,BM79)," ")</f>
        <v>0</v>
      </c>
      <c r="BN64" s="105">
        <f>IF(COLUMN()&lt;DATA!$O$1*3+3,SUM(BN65,BN76,BN79)," ")</f>
        <v>0</v>
      </c>
      <c r="BO64" s="105">
        <f>IF(COLUMN()&lt;DATA!$O$1*3+3,SUM(BO65,BO76,BO79)," ")</f>
        <v>0</v>
      </c>
      <c r="BP64" s="105">
        <f>IF(COLUMN()&lt;DATA!$O$1*3+3,SUM(BP65,BP76,BP79)," ")</f>
        <v>0</v>
      </c>
      <c r="BQ64" s="105">
        <f>IF(COLUMN()&lt;DATA!$O$1*3+3,SUM(BQ65,BQ76,BQ79)," ")</f>
        <v>0</v>
      </c>
      <c r="BR64" s="105">
        <f>IF(COLUMN()&lt;DATA!$O$1*3+3,SUM(BR65,BR76,BR79)," ")</f>
        <v>0</v>
      </c>
      <c r="BS64" s="105">
        <f>IF(COLUMN()&lt;DATA!$O$1*3+3,SUM(BS65,BS76,BS79)," ")</f>
        <v>0</v>
      </c>
      <c r="BT64" s="105">
        <f>IF(COLUMN()&lt;DATA!$O$1*3+3,SUM(BT65,BT76,BT79)," ")</f>
        <v>0</v>
      </c>
      <c r="BU64" s="105">
        <f>IF(COLUMN()&lt;DATA!$O$1*3+3,SUM(BU65,BU76,BU79)," ")</f>
        <v>0</v>
      </c>
      <c r="BV64" s="105">
        <f>IF(COLUMN()&lt;DATA!$O$1*3+3,SUM(BV65,BV76,BV79)," ")</f>
        <v>2</v>
      </c>
      <c r="BW64" s="105">
        <f>IF(COLUMN()&lt;DATA!$O$1*3+3,SUM(BW65,BW76,BW79)," ")</f>
        <v>0</v>
      </c>
      <c r="BX64" s="105">
        <f>IF(COLUMN()&lt;DATA!$O$1*3+3,SUM(BX65,BX76,BX79)," ")</f>
        <v>0</v>
      </c>
      <c r="BY64" s="105">
        <f>IF(COLUMN()&lt;DATA!$O$1*3+3,SUM(BY65,BY76,BY79)," ")</f>
        <v>0</v>
      </c>
      <c r="BZ64" s="105">
        <f>IF(COLUMN()&lt;DATA!$O$1*3+3,SUM(BZ65,BZ76,BZ79)," ")</f>
        <v>0</v>
      </c>
      <c r="CA64" s="105">
        <f>IF(COLUMN()&lt;DATA!$O$1*3+3,SUM(CA65,CA76,CA79)," ")</f>
        <v>0</v>
      </c>
      <c r="CB64" s="105">
        <f>IF(COLUMN()&lt;DATA!$O$1*3+3,SUM(CB65,CB76,CB79)," ")</f>
        <v>0</v>
      </c>
      <c r="CC64" s="105">
        <f>IF(COLUMN()&lt;DATA!$O$1*3+3,SUM(CC65,CC76,CC79)," ")</f>
        <v>0</v>
      </c>
      <c r="CD64" s="105">
        <f>IF(COLUMN()&lt;DATA!$O$1*3+3,SUM(CD65,CD76,CD79)," ")</f>
        <v>0</v>
      </c>
      <c r="CE64" s="105">
        <f>IF(COLUMN()&lt;DATA!$O$1*3+3,SUM(CE65,CE76,CE79)," ")</f>
        <v>0</v>
      </c>
      <c r="CF64" s="105">
        <f>IF(COLUMN()&lt;DATA!$O$1*3+3,SUM(CF65,CF76,CF79)," ")</f>
        <v>0</v>
      </c>
      <c r="CG64" s="105">
        <f>IF(COLUMN()&lt;DATA!$O$1*3+3,SUM(CG65,CG76,CG79)," ")</f>
        <v>0</v>
      </c>
      <c r="CH64" s="105">
        <f>IF(COLUMN()&lt;DATA!$O$1*3+3,SUM(CH65,CH76,CH79)," ")</f>
        <v>0</v>
      </c>
      <c r="CI64" s="105">
        <f>IF(COLUMN()&lt;DATA!$O$1*3+3,SUM(CI65,CI76,CI79)," ")</f>
        <v>0</v>
      </c>
      <c r="CJ64" s="105">
        <f>IF(COLUMN()&lt;DATA!$O$1*3+3,SUM(CJ65,CJ76,CJ79)," ")</f>
        <v>0</v>
      </c>
      <c r="CK64" s="105">
        <f>IF(COLUMN()&lt;DATA!$O$1*3+3,SUM(CK65,CK76,CK79)," ")</f>
        <v>0</v>
      </c>
      <c r="CL64" s="105">
        <f>IF(COLUMN()&lt;DATA!$O$1*3+3,SUM(CL65,CL76,CL79)," ")</f>
        <v>0</v>
      </c>
      <c r="CM64" s="105">
        <f>IF(COLUMN()&lt;DATA!$O$1*3+3,SUM(CM65,CM76,CM79)," ")</f>
        <v>0</v>
      </c>
      <c r="CN64" s="105">
        <f>IF(COLUMN()&lt;DATA!$O$1*3+3,SUM(CN65,CN76,CN79)," ")</f>
        <v>0</v>
      </c>
      <c r="CO64" s="105">
        <f>IF(COLUMN()&lt;DATA!$O$1*3+3,SUM(CO65,CO76,CO79)," ")</f>
        <v>0</v>
      </c>
      <c r="CP64" s="105">
        <f>IF(COLUMN()&lt;DATA!$O$1*3+3,SUM(CP65,CP76,CP79)," ")</f>
        <v>0</v>
      </c>
      <c r="CQ64" s="105">
        <f>IF(COLUMN()&lt;DATA!$O$1*3+3,SUM(CQ65,CQ76,CQ79)," ")</f>
        <v>0</v>
      </c>
      <c r="CR64" s="105">
        <f>IF(COLUMN()&lt;DATA!$O$1*3+3,SUM(CR65,CR76,CR79)," ")</f>
        <v>0</v>
      </c>
      <c r="CS64" s="105">
        <f>IF(COLUMN()&lt;DATA!$O$1*3+3,SUM(CS65,CS76,CS79)," ")</f>
        <v>0</v>
      </c>
      <c r="CT64" s="105">
        <f>IF(COLUMN()&lt;DATA!$O$1*3+3,SUM(CT65,CT76,CT79)," ")</f>
        <v>0</v>
      </c>
      <c r="CU64" s="105">
        <f>IF(COLUMN()&lt;DATA!$O$1*3+3,SUM(CU65,CU76,CU79)," ")</f>
        <v>0</v>
      </c>
      <c r="CV64" s="105">
        <f>IF(COLUMN()&lt;DATA!$O$1*3+3,SUM(CV65,CV76,CV79)," ")</f>
        <v>0</v>
      </c>
      <c r="CW64" s="105">
        <f>IF(COLUMN()&lt;DATA!$O$1*3+3,SUM(CW65,CW76,CW79)," ")</f>
        <v>0</v>
      </c>
      <c r="CX64" s="105">
        <f>IF(COLUMN()&lt;DATA!$O$1*3+3,SUM(CX65,CX76,CX79)," ")</f>
        <v>0</v>
      </c>
      <c r="CY64" s="105">
        <f>IF(COLUMN()&lt;DATA!$O$1*3+3,SUM(CY65,CY76,CY79)," ")</f>
        <v>0</v>
      </c>
      <c r="CZ64" s="105">
        <f>IF(COLUMN()&lt;DATA!$O$1*3+3,SUM(CZ65,CZ76,CZ79)," ")</f>
        <v>0</v>
      </c>
      <c r="DA64" s="105">
        <f>IF(COLUMN()&lt;DATA!$O$1*3+3,SUM(DA65,DA76,DA79)," ")</f>
        <v>0</v>
      </c>
      <c r="DB64" s="105">
        <f>IF(COLUMN()&lt;DATA!$O$1*3+3,SUM(DB65,DB76,DB79)," ")</f>
        <v>0</v>
      </c>
      <c r="DC64" s="105">
        <f>IF(COLUMN()&lt;DATA!$O$1*3+3,SUM(DC65,DC76,DC79)," ")</f>
        <v>0</v>
      </c>
      <c r="DD64" s="105">
        <f>IF(COLUMN()&lt;DATA!$O$1*3+3,SUM(DD65,DD76,DD79)," ")</f>
        <v>0</v>
      </c>
      <c r="DE64" s="105">
        <f>IF(COLUMN()&lt;DATA!$O$1*3+3,SUM(DE65,DE76,DE79)," ")</f>
        <v>0</v>
      </c>
      <c r="DF64" s="105">
        <f>IF(COLUMN()&lt;DATA!$O$1*3+3,SUM(DF65,DF76,DF79)," ")</f>
        <v>0</v>
      </c>
      <c r="DG64" s="105">
        <f>IF(COLUMN()&lt;DATA!$O$1*3+3,SUM(DG65,DG76,DG79)," ")</f>
        <v>0</v>
      </c>
      <c r="DH64" s="105">
        <f>IF(COLUMN()&lt;DATA!$O$1*3+3,SUM(DH65,DH76,DH79)," ")</f>
        <v>0</v>
      </c>
      <c r="DI64" s="105">
        <f>IF(COLUMN()&lt;DATA!$O$1*3+3,SUM(DI65,DI76,DI79)," ")</f>
        <v>0</v>
      </c>
      <c r="DJ64" s="105">
        <f>IF(COLUMN()&lt;DATA!$O$1*3+3,SUM(DJ65,DJ76,DJ79)," ")</f>
        <v>0</v>
      </c>
      <c r="DK64" s="105">
        <f>IF(COLUMN()&lt;DATA!$O$1*3+3,SUM(DK65,DK76,DK79)," ")</f>
        <v>0</v>
      </c>
      <c r="DL64" s="105">
        <f>IF(COLUMN()&lt;DATA!$O$1*3+3,SUM(DL65,DL76,DL79)," ")</f>
        <v>0</v>
      </c>
      <c r="DM64" s="105">
        <f>IF(COLUMN()&lt;DATA!$O$1*3+3,SUM(DM65,DM76,DM79)," ")</f>
        <v>0</v>
      </c>
      <c r="DN64" s="105">
        <f>IF(COLUMN()&lt;DATA!$O$1*3+3,SUM(DN65,DN76,DN79)," ")</f>
        <v>0</v>
      </c>
      <c r="DO64" s="105">
        <f>IF(COLUMN()&lt;DATA!$O$1*3+3,SUM(DO65,DO76,DO79)," ")</f>
        <v>0</v>
      </c>
      <c r="DP64" s="105">
        <f>IF(COLUMN()&lt;DATA!$O$1*3+3,SUM(DP65,DP76,DP79)," ")</f>
        <v>0</v>
      </c>
      <c r="DQ64" s="105">
        <f>IF(COLUMN()&lt;DATA!$O$1*3+3,SUM(DQ65,DQ76,DQ79)," ")</f>
        <v>0</v>
      </c>
      <c r="DR64" s="105">
        <f>IF(COLUMN()&lt;DATA!$O$1*3+3,SUM(DR65,DR76,DR79)," ")</f>
        <v>0</v>
      </c>
      <c r="DS64" s="105">
        <f>IF(COLUMN()&lt;DATA!$O$1*3+3,SUM(DS65,DS76,DS79)," ")</f>
        <v>0</v>
      </c>
      <c r="DT64" s="105">
        <f>IF(COLUMN()&lt;DATA!$O$1*3+3,SUM(DT65,DT76,DT79)," ")</f>
        <v>0</v>
      </c>
      <c r="DU64" s="105">
        <f>IF(COLUMN()&lt;DATA!$O$1*3+3,SUM(DU65,DU76,DU79)," ")</f>
        <v>0</v>
      </c>
      <c r="DV64" s="105">
        <f>IF(COLUMN()&lt;DATA!$O$1*3+3,SUM(DV65,DV76,DV79)," ")</f>
        <v>0</v>
      </c>
      <c r="DW64" s="105">
        <f>IF(COLUMN()&lt;DATA!$O$1*3+3,SUM(DW65,DW76,DW79)," ")</f>
        <v>0</v>
      </c>
      <c r="DX64" s="105">
        <f>IF(COLUMN()&lt;DATA!$O$1*3+3,SUM(DX65,DX76,DX79)," ")</f>
        <v>158</v>
      </c>
      <c r="DY64" s="38" t="str">
        <f>IF(COLUMN()&lt;DATA!$O$1*3+3,SUM(DY65,DY76,DY79)," ")</f>
        <v xml:space="preserve"> </v>
      </c>
      <c r="DZ64" s="38" t="str">
        <f>IF(COLUMN()&lt;DATA!$O$1*3+3,SUM(DZ65,DZ76,DZ79)," ")</f>
        <v xml:space="preserve"> </v>
      </c>
      <c r="EA64" s="38" t="str">
        <f>IF(COLUMN()&lt;DATA!$O$1*3+3,SUM(EA65,EA76,EA79)," ")</f>
        <v xml:space="preserve"> </v>
      </c>
      <c r="EB64" s="38" t="str">
        <f>IF(COLUMN()&lt;DATA!$O$1*3+3,SUM(EB65,EB76,EB79)," ")</f>
        <v xml:space="preserve"> </v>
      </c>
      <c r="EC64" s="38" t="str">
        <f>IF(COLUMN()&lt;DATA!$O$1*3+3,SUM(EC65,EC76,EC79)," ")</f>
        <v xml:space="preserve"> </v>
      </c>
      <c r="ED64" s="38" t="str">
        <f>IF(COLUMN()&lt;DATA!$O$1*3+3,SUM(ED65,ED76,ED79)," ")</f>
        <v xml:space="preserve"> </v>
      </c>
      <c r="EE64" s="38" t="str">
        <f>IF(COLUMN()&lt;DATA!$O$1*3+3,SUM(EE65,EE76,EE79)," ")</f>
        <v xml:space="preserve"> </v>
      </c>
      <c r="EF64" s="38" t="str">
        <f>IF(COLUMN()&lt;DATA!$O$1*3+3,SUM(EF65,EF76,EF79)," ")</f>
        <v xml:space="preserve"> </v>
      </c>
      <c r="EG64" s="38" t="str">
        <f>IF(COLUMN()&lt;DATA!$O$1*3+3,SUM(EG65,EG76,EG79)," ")</f>
        <v xml:space="preserve"> </v>
      </c>
      <c r="EH64" s="38" t="str">
        <f>IF(COLUMN()&lt;DATA!$O$1*3+3,SUM(EH65,EH76,EH79)," ")</f>
        <v xml:space="preserve"> </v>
      </c>
      <c r="EI64" s="38" t="str">
        <f>IF(COLUMN()&lt;DATA!$O$1*3+3,SUM(EI65,EI76,EI79)," ")</f>
        <v xml:space="preserve"> </v>
      </c>
      <c r="EJ64" s="38" t="str">
        <f>IF(COLUMN()&lt;DATA!$O$1*3+3,SUM(EJ65,EJ76,EJ79)," ")</f>
        <v xml:space="preserve"> </v>
      </c>
      <c r="EK64" s="38" t="str">
        <f>IF(COLUMN()&lt;DATA!$O$1*3+3,SUM(EK65,EK76,EK79)," ")</f>
        <v xml:space="preserve"> </v>
      </c>
      <c r="EL64" s="38" t="str">
        <f>IF(COLUMN()&lt;DATA!$O$1*3+3,SUM(EL65,EL76,EL79)," ")</f>
        <v xml:space="preserve"> </v>
      </c>
      <c r="EM64" s="38" t="str">
        <f>IF(COLUMN()&lt;DATA!$O$1*3+3,SUM(EM65,EM76,EM79)," ")</f>
        <v xml:space="preserve"> </v>
      </c>
      <c r="EN64" s="38" t="str">
        <f>IF(COLUMN()&lt;DATA!$O$1*3+3,SUM(EN65,EN76,EN79)," ")</f>
        <v xml:space="preserve"> </v>
      </c>
      <c r="EO64" s="38" t="str">
        <f>IF(COLUMN()&lt;DATA!$O$1*3+3,SUM(EO65,EO76,EO79)," ")</f>
        <v xml:space="preserve"> </v>
      </c>
      <c r="EP64" s="38" t="str">
        <f>IF(COLUMN()&lt;DATA!$O$1*3+3,SUM(EP65,EP76,EP79)," ")</f>
        <v xml:space="preserve"> </v>
      </c>
      <c r="EQ64" s="38" t="str">
        <f>IF(COLUMN()&lt;DATA!$O$1*3+3,SUM(EQ65,EQ76,EQ79)," ")</f>
        <v xml:space="preserve"> </v>
      </c>
      <c r="ER64" s="38" t="str">
        <f>IF(COLUMN()&lt;DATA!$O$1*3+3,SUM(ER65,ER76,ER79)," ")</f>
        <v xml:space="preserve"> </v>
      </c>
      <c r="ES64" s="38" t="str">
        <f>IF(COLUMN()&lt;DATA!$O$1*3+3,SUM(ES65,ES76,ES79)," ")</f>
        <v xml:space="preserve"> </v>
      </c>
      <c r="ET64" s="38" t="str">
        <f>IF(COLUMN()&lt;DATA!$O$1*3+3,SUM(ET65,ET76,ET79)," ")</f>
        <v xml:space="preserve"> </v>
      </c>
      <c r="EU64" s="38" t="str">
        <f>IF(COLUMN()&lt;DATA!$O$1*3+3,SUM(EU65,EU76,EU79)," ")</f>
        <v xml:space="preserve"> </v>
      </c>
      <c r="EV64" s="38" t="str">
        <f>IF(COLUMN()&lt;DATA!$O$1*3+3,SUM(EV65,EV76,EV79)," ")</f>
        <v xml:space="preserve"> </v>
      </c>
      <c r="EW64" s="38" t="str">
        <f>IF(COLUMN()&lt;DATA!$O$1*3+3,SUM(EW65,EW76,EW79)," ")</f>
        <v xml:space="preserve"> </v>
      </c>
      <c r="EX64" s="38" t="str">
        <f>IF(COLUMN()&lt;DATA!$O$1*3+3,SUM(EX65,EX76,EX79)," ")</f>
        <v xml:space="preserve"> </v>
      </c>
      <c r="EY64" s="38" t="str">
        <f>IF(COLUMN()&lt;DATA!$O$1*3+3,SUM(EY65,EY76,EY79)," ")</f>
        <v xml:space="preserve"> </v>
      </c>
      <c r="EZ64" s="38" t="str">
        <f>IF(COLUMN()&lt;DATA!$O$1*3+3,SUM(EZ65,EZ76,EZ79)," ")</f>
        <v xml:space="preserve"> </v>
      </c>
      <c r="FA64" s="38" t="str">
        <f>IF(COLUMN()&lt;DATA!$O$1*3+3,SUM(FA65,FA76,FA79)," ")</f>
        <v xml:space="preserve"> </v>
      </c>
      <c r="FB64" s="38" t="str">
        <f>IF(COLUMN()&lt;DATA!$O$1*3+3,SUM(FB65,FB76,FB79)," ")</f>
        <v xml:space="preserve"> </v>
      </c>
      <c r="FC64" s="38" t="str">
        <f>IF(COLUMN()&lt;DATA!$O$1*3+3,SUM(FC65,FC76,FC79)," ")</f>
        <v xml:space="preserve"> </v>
      </c>
      <c r="FD64" s="38" t="str">
        <f>IF(COLUMN()&lt;DATA!$O$1*3+3,SUM(FD65,FD76,FD79)," ")</f>
        <v xml:space="preserve"> </v>
      </c>
      <c r="FE64" s="38" t="str">
        <f>IF(COLUMN()&lt;DATA!$O$1*3+3,SUM(FE65,FE76,FE79)," ")</f>
        <v xml:space="preserve"> </v>
      </c>
      <c r="FF64" s="38" t="str">
        <f>IF(COLUMN()&lt;DATA!$O$1*3+3,SUM(FF65,FF76,FF79)," ")</f>
        <v xml:space="preserve"> </v>
      </c>
      <c r="FG64" s="38" t="str">
        <f>IF(COLUMN()&lt;DATA!$O$1*3+3,SUM(FG65,FG76,FG79)," ")</f>
        <v xml:space="preserve"> </v>
      </c>
      <c r="FH64" s="38" t="str">
        <f>IF(COLUMN()&lt;DATA!$O$1*3+3,SUM(FH65,FH76,FH79)," ")</f>
        <v xml:space="preserve"> </v>
      </c>
      <c r="FI64" s="38" t="str">
        <f>IF(COLUMN()&lt;DATA!$O$1*3+3,SUM(FI65,FI76,FI79)," ")</f>
        <v xml:space="preserve"> </v>
      </c>
      <c r="FJ64" s="38" t="str">
        <f>IF(COLUMN()&lt;DATA!$O$1*3+3,SUM(FJ65,FJ76,FJ79)," ")</f>
        <v xml:space="preserve"> </v>
      </c>
      <c r="FK64" s="38" t="str">
        <f>IF(COLUMN()&lt;DATA!$O$1*3+3,SUM(FK65,FK76,FK79)," ")</f>
        <v xml:space="preserve"> </v>
      </c>
      <c r="FL64" s="38" t="str">
        <f>IF(COLUMN()&lt;DATA!$O$1*3+3,SUM(FL65,FL76,FL79)," ")</f>
        <v xml:space="preserve"> </v>
      </c>
      <c r="FM64" s="38" t="str">
        <f>IF(COLUMN()&lt;DATA!$O$1*3+3,SUM(FM65,FM76,FM79)," ")</f>
        <v xml:space="preserve"> </v>
      </c>
      <c r="FN64" s="38" t="str">
        <f>IF(COLUMN()&lt;DATA!$O$1*3+3,SUM(FN65,FN76,FN79)," ")</f>
        <v xml:space="preserve"> </v>
      </c>
      <c r="FO64" s="38" t="str">
        <f>IF(COLUMN()&lt;DATA!$O$1*3+3,SUM(FO65,FO76,FO79)," ")</f>
        <v xml:space="preserve"> </v>
      </c>
      <c r="FP64" s="38" t="str">
        <f>IF(COLUMN()&lt;DATA!$O$1*3+3,SUM(FP65,FP76,FP79)," ")</f>
        <v xml:space="preserve"> </v>
      </c>
      <c r="FQ64" s="38" t="str">
        <f>IF(COLUMN()&lt;DATA!$O$1*3+3,SUM(FQ65,FQ76,FQ79)," ")</f>
        <v xml:space="preserve"> </v>
      </c>
      <c r="FR64" s="38" t="str">
        <f>IF(COLUMN()&lt;DATA!$O$1*3+3,SUM(FR65,FR76,FR79)," ")</f>
        <v xml:space="preserve"> </v>
      </c>
      <c r="FS64" s="38" t="str">
        <f>IF(COLUMN()&lt;DATA!$O$1*3+3,SUM(FS65,FS76,FS79)," ")</f>
        <v xml:space="preserve"> </v>
      </c>
      <c r="FT64" s="38" t="str">
        <f>IF(COLUMN()&lt;DATA!$O$1*3+3,SUM(FT65,FT76,FT79)," ")</f>
        <v xml:space="preserve"> </v>
      </c>
      <c r="FU64" s="38" t="str">
        <f>IF(COLUMN()&lt;DATA!$O$1*3+3,SUM(FU65,FU76,FU79)," ")</f>
        <v xml:space="preserve"> </v>
      </c>
      <c r="FV64" s="38" t="str">
        <f>IF(COLUMN()&lt;DATA!$O$1*3+3,SUM(FV65,FV76,FV79)," ")</f>
        <v xml:space="preserve"> </v>
      </c>
      <c r="FW64" s="38" t="str">
        <f>IF(COLUMN()&lt;DATA!$O$1*3+3,SUM(FW65,FW76,FW79)," ")</f>
        <v xml:space="preserve"> </v>
      </c>
      <c r="FX64" s="38" t="str">
        <f>IF(COLUMN()&lt;DATA!$O$1*3+3,SUM(FX65,FX76,FX79)," ")</f>
        <v xml:space="preserve"> </v>
      </c>
      <c r="FY64" s="38" t="str">
        <f>IF(COLUMN()&lt;DATA!$O$1*3+3,SUM(FY65,FY76,FY79)," ")</f>
        <v xml:space="preserve"> </v>
      </c>
      <c r="FZ64" s="38" t="str">
        <f>IF(COLUMN()&lt;DATA!$O$1*3+3,SUM(FZ65,FZ76,FZ79)," ")</f>
        <v xml:space="preserve"> </v>
      </c>
      <c r="GA64" s="38" t="str">
        <f>IF(COLUMN()&lt;DATA!$O$1*3+3,SUM(GA65,GA76,GA79)," ")</f>
        <v xml:space="preserve"> </v>
      </c>
      <c r="GB64" s="38" t="str">
        <f>IF(COLUMN()&lt;DATA!$O$1*3+3,SUM(GB65,GB76,GB79)," ")</f>
        <v xml:space="preserve"> </v>
      </c>
      <c r="GC64" s="38" t="str">
        <f>IF(COLUMN()&lt;DATA!$O$1*3+3,SUM(GC65,GC76,GC79)," ")</f>
        <v xml:space="preserve"> </v>
      </c>
      <c r="GD64" s="38" t="str">
        <f>IF(COLUMN()&lt;DATA!$O$1*3+3,SUM(GD65,GD76,GD79)," ")</f>
        <v xml:space="preserve"> </v>
      </c>
      <c r="GE64" s="38" t="str">
        <f>IF(COLUMN()&lt;DATA!$O$1*3+3,SUM(GE65,GE76,GE79)," ")</f>
        <v xml:space="preserve"> </v>
      </c>
      <c r="GF64" s="38" t="str">
        <f>IF(COLUMN()&lt;DATA!$O$1*3+3,SUM(GF65,GF76,GF79)," ")</f>
        <v xml:space="preserve"> </v>
      </c>
      <c r="GG64" s="5" t="str">
        <f>IF(COLUMN()&lt;DATA!$O$1*3+3,SUM(GG65,GG76,GG79)," ")</f>
        <v xml:space="preserve"> </v>
      </c>
      <c r="GH64" s="5" t="str">
        <f>IF(COLUMN()&lt;DATA!$O$1*3+3,SUM(GH65,GH76,GH79)," ")</f>
        <v xml:space="preserve"> </v>
      </c>
      <c r="GI64" s="5" t="str">
        <f>IF(COLUMN()&lt;DATA!$O$1*3+3,SUM(GI65,GI76,GI79)," ")</f>
        <v xml:space="preserve"> </v>
      </c>
      <c r="GJ64" s="5" t="str">
        <f>IF(COLUMN()&lt;DATA!$O$1*3+3,SUM(GJ65,GJ76,GJ79)," ")</f>
        <v xml:space="preserve"> </v>
      </c>
      <c r="GK64" s="5" t="str">
        <f>IF(COLUMN()&lt;DATA!$O$1*3+3,SUM(GK65,GK76,GK79)," ")</f>
        <v xml:space="preserve"> </v>
      </c>
      <c r="GL64" s="5" t="str">
        <f>IF(COLUMN()&lt;DATA!$O$1*3+3,SUM(GL65,GL76,GL79)," ")</f>
        <v xml:space="preserve"> </v>
      </c>
      <c r="GM64" s="5" t="str">
        <f>IF(COLUMN()&lt;DATA!$O$1*3+3,SUM(GM65,GM76,GM79)," ")</f>
        <v xml:space="preserve"> </v>
      </c>
      <c r="GN64" s="5" t="str">
        <f>IF(COLUMN()&lt;DATA!$O$1*3+3,SUM(GN65,GN76,GN79)," ")</f>
        <v xml:space="preserve"> </v>
      </c>
      <c r="GO64" s="5" t="str">
        <f>IF(COLUMN()&lt;DATA!$O$1*3+3,SUM(GO65,GO76,GO79)," ")</f>
        <v xml:space="preserve"> </v>
      </c>
      <c r="GP64" s="5" t="str">
        <f>IF(COLUMN()&lt;DATA!$O$1*3+3,SUM(GP65,GP76,GP79)," ")</f>
        <v xml:space="preserve"> </v>
      </c>
      <c r="GQ64" s="5" t="str">
        <f>IF(COLUMN()&lt;DATA!$O$1*3+3,SUM(GQ65,GQ76,GQ79)," ")</f>
        <v xml:space="preserve"> </v>
      </c>
      <c r="GR64" s="5" t="str">
        <f>IF(COLUMN()&lt;DATA!$O$1*3+3,SUM(GR65,GR76,GR79)," ")</f>
        <v xml:space="preserve"> </v>
      </c>
      <c r="GS64" s="5" t="str">
        <f>IF(COLUMN()&lt;DATA!$O$1*3+3,SUM(GS65,GS76,GS79)," ")</f>
        <v xml:space="preserve"> </v>
      </c>
      <c r="GT64" s="5" t="str">
        <f>IF(COLUMN()&lt;DATA!$O$1*3+3,SUM(GT65,GT76,GT79)," ")</f>
        <v xml:space="preserve"> </v>
      </c>
      <c r="GU64" s="5" t="str">
        <f>IF(COLUMN()&lt;DATA!$O$1*3+3,SUM(GU65,GU76,GU79)," ")</f>
        <v xml:space="preserve"> </v>
      </c>
      <c r="GV64" s="5" t="str">
        <f>IF(COLUMN()&lt;DATA!$O$1*3+3,SUM(GV65,GV76,GV79)," ")</f>
        <v xml:space="preserve"> </v>
      </c>
      <c r="GW64" s="5" t="str">
        <f>IF(COLUMN()&lt;DATA!$O$1*3+3,SUM(GW65,GW76,GW79)," ")</f>
        <v xml:space="preserve"> </v>
      </c>
      <c r="GX64" s="5" t="str">
        <f>IF(COLUMN()&lt;DATA!$O$1*3+3,SUM(GX65,GX76,GX79)," ")</f>
        <v xml:space="preserve"> </v>
      </c>
      <c r="GY64" s="5" t="str">
        <f>IF(COLUMN()&lt;DATA!$O$1*3+3,SUM(GY65,GY76,GY79)," ")</f>
        <v xml:space="preserve"> </v>
      </c>
      <c r="GZ64" s="5" t="str">
        <f>IF(COLUMN()&lt;DATA!$O$1*3+3,SUM(GZ65,GZ76,GZ79)," ")</f>
        <v xml:space="preserve"> </v>
      </c>
      <c r="HA64" s="5" t="str">
        <f>IF(COLUMN()&lt;DATA!$O$1*3+3,SUM(HA65,HA76,HA79)," ")</f>
        <v xml:space="preserve"> </v>
      </c>
      <c r="HB64" s="5" t="str">
        <f>IF(COLUMN()&lt;DATA!$O$1*3+3,SUM(HB65,HB76,HB79)," ")</f>
        <v xml:space="preserve"> </v>
      </c>
      <c r="HC64" s="5" t="str">
        <f>IF(COLUMN()&lt;DATA!$O$1*3+3,SUM(HC65,HC76,HC79)," ")</f>
        <v xml:space="preserve"> </v>
      </c>
      <c r="HD64" s="5" t="str">
        <f>IF(COLUMN()&lt;DATA!$O$1*3+3,SUM(HD65,HD76,HD79)," ")</f>
        <v xml:space="preserve"> </v>
      </c>
      <c r="HE64" s="5" t="str">
        <f>IF(COLUMN()&lt;DATA!$O$1*3+3,SUM(HE65,HE76,HE79)," ")</f>
        <v xml:space="preserve"> </v>
      </c>
      <c r="HF64" s="5" t="str">
        <f>IF(COLUMN()&lt;DATA!$O$1*3+3,SUM(HF65,HF76,HF79)," ")</f>
        <v xml:space="preserve"> </v>
      </c>
      <c r="HG64" s="5" t="str">
        <f>IF(COLUMN()&lt;DATA!$O$1*3+3,SUM(HG65,HG76,HG79)," ")</f>
        <v xml:space="preserve"> </v>
      </c>
      <c r="HH64" s="5" t="str">
        <f>IF(COLUMN()&lt;DATA!$O$1*3+3,SUM(HH65,HH76,HH79)," ")</f>
        <v xml:space="preserve"> </v>
      </c>
      <c r="HI64" s="5" t="str">
        <f>IF(COLUMN()&lt;DATA!$O$1*3+3,SUM(HI65,HI76,HI79)," ")</f>
        <v xml:space="preserve"> </v>
      </c>
      <c r="HJ64" s="5" t="str">
        <f>IF(COLUMN()&lt;DATA!$O$1*3+3,SUM(HJ65,HJ76,HJ79)," ")</f>
        <v xml:space="preserve"> </v>
      </c>
      <c r="HK64" s="5" t="str">
        <f>IF(COLUMN()&lt;DATA!$O$1*3+3,SUM(HK65,HK76,HK79)," ")</f>
        <v xml:space="preserve"> </v>
      </c>
      <c r="HL64" s="5" t="str">
        <f>IF(COLUMN()&lt;DATA!$O$1*3+3,SUM(HL65,HL76,HL79)," ")</f>
        <v xml:space="preserve"> </v>
      </c>
      <c r="HM64" s="5" t="str">
        <f>IF(COLUMN()&lt;DATA!$O$1*3+3,SUM(HM65,HM76,HM79)," ")</f>
        <v xml:space="preserve"> </v>
      </c>
      <c r="HN64" s="5" t="str">
        <f>IF(COLUMN()&lt;DATA!$O$1*3+3,SUM(HN65,HN76,HN79)," ")</f>
        <v xml:space="preserve"> </v>
      </c>
      <c r="HO64" s="5" t="str">
        <f>IF(COLUMN()&lt;DATA!$O$1*3+3,SUM(HO65,HO76,HO79)," ")</f>
        <v xml:space="preserve"> </v>
      </c>
      <c r="HP64" s="5" t="str">
        <f>IF(COLUMN()&lt;DATA!$O$1*3+3,SUM(HP65,HP76,HP79)," ")</f>
        <v xml:space="preserve"> </v>
      </c>
      <c r="HQ64" s="5" t="str">
        <f>IF(COLUMN()&lt;DATA!$O$1*3+3,SUM(HQ65,HQ76,HQ79)," ")</f>
        <v xml:space="preserve"> </v>
      </c>
      <c r="HR64" s="5" t="str">
        <f>IF(COLUMN()&lt;DATA!$O$1*3+3,SUM(HR65,HR76,HR79)," ")</f>
        <v xml:space="preserve"> </v>
      </c>
      <c r="HS64" s="5" t="str">
        <f>IF(COLUMN()&lt;DATA!$O$1*3+3,SUM(HS65,HS76,HS79)," ")</f>
        <v xml:space="preserve"> </v>
      </c>
      <c r="HT64" s="5" t="str">
        <f>IF(COLUMN()&lt;DATA!$O$1*3+3,SUM(HT65,HT76,HT79)," ")</f>
        <v xml:space="preserve"> </v>
      </c>
      <c r="HU64" s="5" t="str">
        <f>IF(COLUMN()&lt;DATA!$O$1*3+3,SUM(HU65,HU76,HU79)," ")</f>
        <v xml:space="preserve"> </v>
      </c>
      <c r="HV64" s="5" t="str">
        <f>IF(COLUMN()&lt;DATA!$O$1*3+3,SUM(HV65,HV76,HV79)," ")</f>
        <v xml:space="preserve"> </v>
      </c>
      <c r="HW64" s="5" t="str">
        <f>IF(COLUMN()&lt;DATA!$O$1*3+3,SUM(HW65,HW76,HW79)," ")</f>
        <v xml:space="preserve"> </v>
      </c>
      <c r="HX64" s="5" t="str">
        <f>IF(COLUMN()&lt;DATA!$O$1*3+3,SUM(HX65,HX76,HX79)," ")</f>
        <v xml:space="preserve"> </v>
      </c>
      <c r="HY64" s="5" t="str">
        <f>IF(COLUMN()&lt;DATA!$O$1*3+3,SUM(HY65,HY76,HY79)," ")</f>
        <v xml:space="preserve"> </v>
      </c>
      <c r="HZ64" s="5" t="str">
        <f>IF(COLUMN()&lt;DATA!$O$1*3+3,SUM(HZ65,HZ76,HZ79)," ")</f>
        <v xml:space="preserve"> </v>
      </c>
      <c r="IA64" s="5" t="str">
        <f>IF(COLUMN()&lt;DATA!$O$1*3+3,SUM(IA65,IA76,IA79)," ")</f>
        <v xml:space="preserve"> </v>
      </c>
      <c r="IB64" s="5" t="str">
        <f>IF(COLUMN()&lt;DATA!$O$1*3+3,SUM(IB65,IB76,IB79)," ")</f>
        <v xml:space="preserve"> </v>
      </c>
      <c r="IC64" s="5" t="str">
        <f>IF(COLUMN()&lt;DATA!$O$1*3+3,SUM(IC65,IC76,IC79)," ")</f>
        <v xml:space="preserve"> </v>
      </c>
      <c r="ID64" s="5" t="str">
        <f>IF(COLUMN()&lt;DATA!$O$1*3+3,SUM(ID65,ID76,ID79)," ")</f>
        <v xml:space="preserve"> </v>
      </c>
      <c r="IE64" s="5" t="str">
        <f>IF(COLUMN()&lt;DATA!$O$1*3+3,SUM(IE65,IE76,IE79)," ")</f>
        <v xml:space="preserve"> </v>
      </c>
      <c r="IF64" s="5" t="str">
        <f>IF(COLUMN()&lt;DATA!$O$1*3+3,SUM(IF65,IF76,IF79)," ")</f>
        <v xml:space="preserve"> </v>
      </c>
      <c r="IG64" s="5" t="str">
        <f>IF(COLUMN()&lt;DATA!$O$1*3+3,SUM(IG65,IG76,IG79)," ")</f>
        <v xml:space="preserve"> </v>
      </c>
      <c r="IH64" s="5" t="str">
        <f>IF(COLUMN()&lt;DATA!$O$1*3+3,SUM(IH65,IH76,IH79)," ")</f>
        <v xml:space="preserve"> </v>
      </c>
      <c r="II64" s="5" t="str">
        <f>IF(COLUMN()&lt;DATA!$O$1*3+3,SUM(II65,II76,II79)," ")</f>
        <v xml:space="preserve"> </v>
      </c>
      <c r="IJ64" s="5" t="str">
        <f>IF(COLUMN()&lt;DATA!$O$1*3+3,SUM(IJ65,IJ76,IJ79)," ")</f>
        <v xml:space="preserve"> </v>
      </c>
      <c r="IK64" s="5" t="str">
        <f>IF(COLUMN()&lt;DATA!$O$1*3+3,SUM(IK65,IK76,IK79)," ")</f>
        <v xml:space="preserve"> </v>
      </c>
      <c r="IL64" s="5" t="str">
        <f>IF(COLUMN()&lt;DATA!$O$1*3+3,SUM(IL65,IL76,IL79)," ")</f>
        <v xml:space="preserve"> </v>
      </c>
      <c r="IM64" s="5" t="str">
        <f>IF(COLUMN()&lt;DATA!$O$1*3+3,SUM(IM65,IM76,IM79)," ")</f>
        <v xml:space="preserve"> </v>
      </c>
      <c r="IN64" s="5" t="str">
        <f>IF(COLUMN()&lt;DATA!$O$1*3+3,SUM(IN65,IN76,IN79)," ")</f>
        <v xml:space="preserve"> </v>
      </c>
      <c r="IO64" s="5" t="str">
        <f>IF(COLUMN()&lt;DATA!$O$1*3+3,SUM(IO65,IO76,IO79)," ")</f>
        <v xml:space="preserve"> </v>
      </c>
      <c r="IP64" s="5" t="str">
        <f>IF(COLUMN()&lt;DATA!$O$1*3+3,SUM(IP65,IP76,IP79)," ")</f>
        <v xml:space="preserve"> </v>
      </c>
      <c r="IQ64" s="5" t="str">
        <f>IF(COLUMN()&lt;DATA!$O$1*3+3,SUM(IQ65,IQ76,IQ79)," ")</f>
        <v xml:space="preserve"> </v>
      </c>
      <c r="IR64" s="5" t="str">
        <f>IF(COLUMN()&lt;DATA!$O$1*3+3,SUM(IR65,IR76,IR79)," ")</f>
        <v xml:space="preserve"> </v>
      </c>
      <c r="IS64" s="5" t="str">
        <f>IF(COLUMN()&lt;DATA!$O$1*3+3,SUM(IS65,IS76,IS79)," ")</f>
        <v xml:space="preserve"> </v>
      </c>
      <c r="IT64" s="5" t="str">
        <f>IF(COLUMN()&lt;DATA!$O$1*3+3,SUM(IT65,IT76,IT79)," ")</f>
        <v xml:space="preserve"> </v>
      </c>
      <c r="IU64" s="5" t="str">
        <f>IF(COLUMN()&lt;DATA!$O$1*3+3,SUM(IU65,IU76,IU79)," ")</f>
        <v xml:space="preserve"> </v>
      </c>
      <c r="IV64" s="5" t="str">
        <f>IF(COLUMN()&lt;DATA!$O$1*3+3,SUM(IV65,IV76,IV79)," ")</f>
        <v xml:space="preserve"> </v>
      </c>
      <c r="IW64" s="5" t="str">
        <f>IF(COLUMN()&lt;DATA!$O$1*3+3,SUM(IW65,IW76,IW79)," ")</f>
        <v xml:space="preserve"> </v>
      </c>
      <c r="IX64" s="5" t="str">
        <f>IF(COLUMN()&lt;DATA!$O$1*3+3,SUM(IX65,IX76,IX79)," ")</f>
        <v xml:space="preserve"> </v>
      </c>
      <c r="IY64" s="5" t="str">
        <f>IF(COLUMN()&lt;DATA!$O$1*3+3,SUM(IY65,IY76,IY79)," ")</f>
        <v xml:space="preserve"> </v>
      </c>
      <c r="IZ64" s="5" t="str">
        <f>IF(COLUMN()&lt;DATA!$O$1*3+3,SUM(IZ65,IZ76,IZ79)," ")</f>
        <v xml:space="preserve"> </v>
      </c>
      <c r="JA64" s="5" t="str">
        <f>IF(COLUMN()&lt;DATA!$O$1*3+3,SUM(JA65,JA76,JA79)," ")</f>
        <v xml:space="preserve"> </v>
      </c>
      <c r="JB64" s="5" t="str">
        <f>IF(COLUMN()&lt;DATA!$O$1*3+3,SUM(JB65,JB76,JB79)," ")</f>
        <v xml:space="preserve"> </v>
      </c>
      <c r="JC64" s="5" t="str">
        <f>IF(COLUMN()&lt;DATA!$O$1*3+3,SUM(JC65,JC76,JC79)," ")</f>
        <v xml:space="preserve"> </v>
      </c>
      <c r="JD64" s="5" t="str">
        <f>IF(COLUMN()&lt;DATA!$O$1*3+3,SUM(JD65,JD76,JD79)," ")</f>
        <v xml:space="preserve"> </v>
      </c>
      <c r="JE64" s="5" t="str">
        <f>IF(COLUMN()&lt;DATA!$O$1*3+3,SUM(JE65,JE76,JE79)," ")</f>
        <v xml:space="preserve"> </v>
      </c>
      <c r="JF64" s="5" t="str">
        <f>IF(COLUMN()&lt;DATA!$O$1*3+3,SUM(JF65,JF76,JF79)," ")</f>
        <v xml:space="preserve"> </v>
      </c>
      <c r="JG64" s="5" t="str">
        <f>IF(COLUMN()&lt;DATA!$O$1*3+3,SUM(JG65,JG76,JG79)," ")</f>
        <v xml:space="preserve"> </v>
      </c>
      <c r="JH64" s="5" t="str">
        <f>IF(COLUMN()&lt;DATA!$O$1*3+3,SUM(JH65,JH76,JH79)," ")</f>
        <v xml:space="preserve"> </v>
      </c>
      <c r="JI64" s="5" t="str">
        <f>IF(COLUMN()&lt;DATA!$O$1*3+3,SUM(JI65,JI76,JI79)," ")</f>
        <v xml:space="preserve"> </v>
      </c>
      <c r="JJ64" s="5" t="str">
        <f>IF(COLUMN()&lt;DATA!$O$1*3+3,SUM(JJ65,JJ76,JJ79)," ")</f>
        <v xml:space="preserve"> </v>
      </c>
      <c r="JK64" s="5" t="str">
        <f>IF(COLUMN()&lt;DATA!$O$1*3+3,SUM(JK65,JK76,JK79)," ")</f>
        <v xml:space="preserve"> </v>
      </c>
      <c r="JL64" s="5" t="str">
        <f>IF(COLUMN()&lt;DATA!$O$1*3+3,SUM(JL65,JL76,JL79)," ")</f>
        <v xml:space="preserve"> </v>
      </c>
      <c r="JM64" s="5" t="str">
        <f>IF(COLUMN()&lt;DATA!$O$1*3+3,SUM(JM65,JM76,JM79)," ")</f>
        <v xml:space="preserve"> </v>
      </c>
      <c r="JN64" s="5" t="str">
        <f>IF(COLUMN()&lt;DATA!$O$1*3+3,SUM(JN65,JN76,JN79)," ")</f>
        <v xml:space="preserve"> </v>
      </c>
      <c r="JO64" s="5" t="str">
        <f>IF(COLUMN()&lt;DATA!$O$1*3+3,SUM(JO65,JO76,JO79)," ")</f>
        <v xml:space="preserve"> </v>
      </c>
      <c r="JP64" s="5" t="str">
        <f>IF(COLUMN()&lt;DATA!$O$1*3+3,SUM(JP65,JP76,JP79)," ")</f>
        <v xml:space="preserve"> </v>
      </c>
      <c r="JQ64" s="5" t="str">
        <f>IF(COLUMN()&lt;DATA!$O$1*3+3,SUM(JQ65,JQ76,JQ79)," ")</f>
        <v xml:space="preserve"> </v>
      </c>
      <c r="JR64" s="5" t="str">
        <f>IF(COLUMN()&lt;DATA!$O$1*3+3,SUM(JR65,JR76,JR79)," ")</f>
        <v xml:space="preserve"> </v>
      </c>
      <c r="JS64" s="5" t="str">
        <f>IF(COLUMN()&lt;DATA!$O$1*3+3,SUM(JS65,JS76,JS79)," ")</f>
        <v xml:space="preserve"> </v>
      </c>
      <c r="JT64" s="5" t="str">
        <f>IF(COLUMN()&lt;DATA!$O$1*3+3,SUM(JT65,JT76,JT79)," ")</f>
        <v xml:space="preserve"> </v>
      </c>
      <c r="JU64" s="5" t="str">
        <f>IF(COLUMN()&lt;DATA!$O$1*3+3,SUM(JU65,JU76,JU79)," ")</f>
        <v xml:space="preserve"> </v>
      </c>
      <c r="JV64" s="5" t="str">
        <f>IF(COLUMN()&lt;DATA!$O$1*3+3,SUM(JV65,JV76,JV79)," ")</f>
        <v xml:space="preserve"> </v>
      </c>
      <c r="JW64" s="5" t="str">
        <f>IF(COLUMN()&lt;DATA!$O$1*3+3,SUM(JW65,JW76,JW79)," ")</f>
        <v xml:space="preserve"> </v>
      </c>
      <c r="JX64" s="5" t="str">
        <f>IF(COLUMN()&lt;DATA!$O$1*3+3,SUM(JX65,JX76,JX79)," ")</f>
        <v xml:space="preserve"> </v>
      </c>
      <c r="JY64" s="5" t="str">
        <f>IF(COLUMN()&lt;DATA!$O$1*3+3,SUM(JY65,JY76,JY79)," ")</f>
        <v xml:space="preserve"> </v>
      </c>
      <c r="JZ64" s="5" t="str">
        <f>IF(COLUMN()&lt;DATA!$O$1*3+3,SUM(JZ65,JZ76,JZ79)," ")</f>
        <v xml:space="preserve"> </v>
      </c>
      <c r="KA64" s="5" t="str">
        <f>IF(COLUMN()&lt;DATA!$O$1*3+3,SUM(KA65,KA76,KA79)," ")</f>
        <v xml:space="preserve"> </v>
      </c>
      <c r="KB64" s="5" t="str">
        <f>IF(COLUMN()&lt;DATA!$O$1*3+3,SUM(KB65,KB76,KB79)," ")</f>
        <v xml:space="preserve"> </v>
      </c>
      <c r="KC64" s="5" t="str">
        <f>IF(COLUMN()&lt;DATA!$O$1*3+3,SUM(KC65,KC76,KC79)," ")</f>
        <v xml:space="preserve"> </v>
      </c>
      <c r="KD64" s="5" t="str">
        <f>IF(COLUMN()&lt;DATA!$O$1*3+3,SUM(KD65,KD76,KD79)," ")</f>
        <v xml:space="preserve"> </v>
      </c>
      <c r="KE64" s="5" t="str">
        <f>IF(COLUMN()&lt;DATA!$O$1*3+3,SUM(KE65,KE76,KE79)," ")</f>
        <v xml:space="preserve"> </v>
      </c>
      <c r="KF64" s="5" t="str">
        <f>IF(COLUMN()&lt;DATA!$O$1*3+3,SUM(KF65,KF76,KF79)," ")</f>
        <v xml:space="preserve"> </v>
      </c>
      <c r="KG64" s="5" t="str">
        <f>IF(COLUMN()&lt;DATA!$O$1*3+3,SUM(KG65,KG76,KG79)," ")</f>
        <v xml:space="preserve"> </v>
      </c>
      <c r="KH64" s="5" t="str">
        <f>IF(COLUMN()&lt;DATA!$O$1*3+3,SUM(KH65,KH76,KH79)," ")</f>
        <v xml:space="preserve"> </v>
      </c>
      <c r="KI64" s="5" t="str">
        <f>IF(COLUMN()&lt;DATA!$O$1*3+3,SUM(KI65,KI76,KI79)," ")</f>
        <v xml:space="preserve"> </v>
      </c>
      <c r="KJ64" s="5" t="str">
        <f>IF(COLUMN()&lt;DATA!$O$1*3+3,SUM(KJ65,KJ76,KJ79)," ")</f>
        <v xml:space="preserve"> </v>
      </c>
      <c r="KK64" s="5" t="str">
        <f>IF(COLUMN()&lt;DATA!$O$1*3+3,SUM(KK65,KK76,KK79)," ")</f>
        <v xml:space="preserve"> </v>
      </c>
      <c r="KL64" s="5" t="str">
        <f>IF(COLUMN()&lt;DATA!$O$1*3+3,SUM(KL65,KL76,KL79)," ")</f>
        <v xml:space="preserve"> </v>
      </c>
      <c r="KM64" s="5" t="str">
        <f>IF(COLUMN()&lt;DATA!$O$1*3+3,SUM(KM65,KM76,KM79)," ")</f>
        <v xml:space="preserve"> </v>
      </c>
      <c r="KN64" s="5" t="str">
        <f>IF(COLUMN()&lt;DATA!$O$1*3+3,SUM(KN65,KN76,KN79)," ")</f>
        <v xml:space="preserve"> </v>
      </c>
      <c r="KO64" s="5" t="str">
        <f>IF(COLUMN()&lt;DATA!$O$1*3+3,SUM(KO65,KO76,KO79)," ")</f>
        <v xml:space="preserve"> </v>
      </c>
      <c r="KP64" s="5" t="str">
        <f>IF(COLUMN()&lt;DATA!$O$1*3+3,SUM(KP65,KP76,KP79)," ")</f>
        <v xml:space="preserve"> </v>
      </c>
      <c r="KQ64" s="5" t="str">
        <f>IF(COLUMN()&lt;DATA!$O$1*3+3,SUM(KQ65,KQ76,KQ79)," ")</f>
        <v xml:space="preserve"> </v>
      </c>
      <c r="KR64" s="5" t="str">
        <f>IF(COLUMN()&lt;DATA!$O$1*3+3,SUM(KR65,KR76,KR79)," ")</f>
        <v xml:space="preserve"> </v>
      </c>
      <c r="KS64" s="5" t="str">
        <f>IF(COLUMN()&lt;DATA!$O$1*3+3,SUM(KS65,KS76,KS79)," ")</f>
        <v xml:space="preserve"> </v>
      </c>
      <c r="KT64" s="5" t="str">
        <f>IF(COLUMN()&lt;DATA!$O$1*3+3,SUM(KT65,KT76,KT79)," ")</f>
        <v xml:space="preserve"> </v>
      </c>
      <c r="KU64" s="5" t="str">
        <f>IF(COLUMN()&lt;DATA!$O$1*3+3,SUM(KU65,KU76,KU79)," ")</f>
        <v xml:space="preserve"> </v>
      </c>
      <c r="KV64" s="5" t="str">
        <f>IF(COLUMN()&lt;DATA!$O$1*3+3,SUM(KV65,KV76,KV79)," ")</f>
        <v xml:space="preserve"> </v>
      </c>
      <c r="KW64" s="5" t="str">
        <f>IF(COLUMN()&lt;DATA!$O$1*3+3,SUM(KW65,KW76,KW79)," ")</f>
        <v xml:space="preserve"> </v>
      </c>
      <c r="KX64" s="5" t="str">
        <f>IF(COLUMN()&lt;DATA!$O$1*3+3,SUM(KX65,KX76,KX79)," ")</f>
        <v xml:space="preserve"> </v>
      </c>
      <c r="KY64" s="5" t="str">
        <f>IF(COLUMN()&lt;DATA!$O$1*3+3,SUM(KY65,KY76,KY79)," ")</f>
        <v xml:space="preserve"> </v>
      </c>
      <c r="KZ64" s="5" t="str">
        <f>IF(COLUMN()&lt;DATA!$O$1*3+3,SUM(KZ65,KZ76,KZ79)," ")</f>
        <v xml:space="preserve"> </v>
      </c>
    </row>
    <row r="65" s="5" customFormat="1" ht="15.75">
      <c r="A65" s="36" t="s">
        <v>77</v>
      </c>
      <c r="B65" s="110">
        <f>IF(COLUMN()&lt;DATA!$O$1*3+3,SUM(B66:B75)," ")</f>
        <v>6</v>
      </c>
      <c r="C65" s="110">
        <f>IF(COLUMN()&lt;DATA!$O$1*3+3,SUM(C66:C75)," ")</f>
        <v>17</v>
      </c>
      <c r="D65" s="110">
        <f>IF(COLUMN()&lt;DATA!$O$1*3+3,SUM(D66:D75)," ")</f>
        <v>0</v>
      </c>
      <c r="E65" s="110">
        <f>IF(COLUMN()&lt;DATA!$O$1*3+3,SUM(E66:E75)," ")</f>
        <v>1</v>
      </c>
      <c r="F65" s="110">
        <f>IF(COLUMN()&lt;DATA!$O$1*3+3,SUM(F66:F75)," ")</f>
        <v>1</v>
      </c>
      <c r="G65" s="110">
        <f>IF(COLUMN()&lt;DATA!$O$1*3+3,SUM(G66:G75)," ")</f>
        <v>0</v>
      </c>
      <c r="H65" s="110">
        <f>IF(COLUMN()&lt;DATA!$O$1*3+3,SUM(H66:H75)," ")</f>
        <v>4</v>
      </c>
      <c r="I65" s="110">
        <f>IF(COLUMN()&lt;DATA!$O$1*3+3,SUM(I66:I75)," ")</f>
        <v>0</v>
      </c>
      <c r="J65" s="110">
        <f>IF(COLUMN()&lt;DATA!$O$1*3+3,SUM(J66:J75)," ")</f>
        <v>3</v>
      </c>
      <c r="K65" s="110">
        <f>IF(COLUMN()&lt;DATA!$O$1*3+3,SUM(K66:K75)," ")</f>
        <v>1</v>
      </c>
      <c r="L65" s="110">
        <f>IF(COLUMN()&lt;DATA!$O$1*3+3,SUM(L66:L75)," ")</f>
        <v>1</v>
      </c>
      <c r="M65" s="110">
        <f>IF(COLUMN()&lt;DATA!$O$1*3+3,SUM(M66:M75)," ")</f>
        <v>1</v>
      </c>
      <c r="N65" s="110">
        <f>IF(COLUMN()&lt;DATA!$O$1*3+3,SUM(N66:N75)," ")</f>
        <v>0</v>
      </c>
      <c r="O65" s="110">
        <f>IF(COLUMN()&lt;DATA!$O$1*3+3,SUM(O66:O75)," ")</f>
        <v>0</v>
      </c>
      <c r="P65" s="110">
        <f>IF(COLUMN()&lt;DATA!$O$1*3+3,SUM(P66:P75)," ")</f>
        <v>0</v>
      </c>
      <c r="Q65" s="110">
        <f>IF(COLUMN()&lt;DATA!$O$1*3+3,SUM(Q66:Q75)," ")</f>
        <v>3</v>
      </c>
      <c r="R65" s="110">
        <f>IF(COLUMN()&lt;DATA!$O$1*3+3,SUM(R66:R75)," ")</f>
        <v>5</v>
      </c>
      <c r="S65" s="110">
        <f>IF(COLUMN()&lt;DATA!$O$1*3+3,SUM(S66:S75)," ")</f>
        <v>2</v>
      </c>
      <c r="T65" s="110">
        <f>IF(COLUMN()&lt;DATA!$O$1*3+3,SUM(T66:T75)," ")</f>
        <v>1</v>
      </c>
      <c r="U65" s="110">
        <f>IF(COLUMN()&lt;DATA!$O$1*3+3,SUM(U66:U75)," ")</f>
        <v>2</v>
      </c>
      <c r="V65" s="110">
        <f>IF(COLUMN()&lt;DATA!$O$1*3+3,SUM(V66:V75)," ")</f>
        <v>1</v>
      </c>
      <c r="W65" s="110">
        <f>IF(COLUMN()&lt;DATA!$O$1*3+3,SUM(W66:W75)," ")</f>
        <v>3</v>
      </c>
      <c r="X65" s="110">
        <f>IF(COLUMN()&lt;DATA!$O$1*3+3,SUM(X66:X75)," ")</f>
        <v>0</v>
      </c>
      <c r="Y65" s="110">
        <f>IF(COLUMN()&lt;DATA!$O$1*3+3,SUM(Y66:Y75)," ")</f>
        <v>0</v>
      </c>
      <c r="Z65" s="110">
        <f>IF(COLUMN()&lt;DATA!$O$1*3+3,SUM(Z66:Z75)," ")</f>
        <v>1</v>
      </c>
      <c r="AA65" s="110">
        <f>IF(COLUMN()&lt;DATA!$O$1*3+3,SUM(AA66:AA75)," ")</f>
        <v>0</v>
      </c>
      <c r="AB65" s="110">
        <f>IF(COLUMN()&lt;DATA!$O$1*3+3,SUM(AB66:AB75)," ")</f>
        <v>1</v>
      </c>
      <c r="AC65" s="110">
        <f>IF(COLUMN()&lt;DATA!$O$1*3+3,SUM(AC66:AC75)," ")</f>
        <v>1</v>
      </c>
      <c r="AD65" s="110">
        <f>IF(COLUMN()&lt;DATA!$O$1*3+3,SUM(AD66:AD75)," ")</f>
        <v>0</v>
      </c>
      <c r="AE65" s="110">
        <f>IF(COLUMN()&lt;DATA!$O$1*3+3,SUM(AE66:AE75)," ")</f>
        <v>0</v>
      </c>
      <c r="AF65" s="110">
        <f>IF(COLUMN()&lt;DATA!$O$1*3+3,SUM(AF66:AF75)," ")</f>
        <v>0</v>
      </c>
      <c r="AG65" s="110">
        <f>IF(COLUMN()&lt;DATA!$O$1*3+3,SUM(AG66:AG75)," ")</f>
        <v>0</v>
      </c>
      <c r="AH65" s="110">
        <f>IF(COLUMN()&lt;DATA!$O$1*3+3,SUM(AH66:AH75)," ")</f>
        <v>0</v>
      </c>
      <c r="AI65" s="110">
        <f>IF(COLUMN()&lt;DATA!$O$1*3+3,SUM(AI66:AI75)," ")</f>
        <v>0</v>
      </c>
      <c r="AJ65" s="110">
        <f>IF(COLUMN()&lt;DATA!$O$1*3+3,SUM(AJ66:AJ75)," ")</f>
        <v>0</v>
      </c>
      <c r="AK65" s="110">
        <f>IF(COLUMN()&lt;DATA!$O$1*3+3,SUM(AK66:AK75)," ")</f>
        <v>0</v>
      </c>
      <c r="AL65" s="110">
        <f>IF(COLUMN()&lt;DATA!$O$1*3+3,SUM(AL66:AL75)," ")</f>
        <v>0</v>
      </c>
      <c r="AM65" s="110">
        <f>IF(COLUMN()&lt;DATA!$O$1*3+3,SUM(AM66:AM75)," ")</f>
        <v>0</v>
      </c>
      <c r="AN65" s="110">
        <f>IF(COLUMN()&lt;DATA!$O$1*3+3,SUM(AN66:AN75)," ")</f>
        <v>0</v>
      </c>
      <c r="AO65" s="110">
        <f>IF(COLUMN()&lt;DATA!$O$1*3+3,SUM(AO66:AO75)," ")</f>
        <v>4</v>
      </c>
      <c r="AP65" s="110">
        <f>IF(COLUMN()&lt;DATA!$O$1*3+3,SUM(AP66:AP75)," ")</f>
        <v>1</v>
      </c>
      <c r="AQ65" s="110">
        <f>IF(COLUMN()&lt;DATA!$O$1*3+3,SUM(AQ66:AQ75)," ")</f>
        <v>2</v>
      </c>
      <c r="AR65" s="110">
        <f>IF(COLUMN()&lt;DATA!$O$1*3+3,SUM(AR66:AR75)," ")</f>
        <v>4</v>
      </c>
      <c r="AS65" s="110">
        <f>IF(COLUMN()&lt;DATA!$O$1*3+3,SUM(AS66:AS75)," ")</f>
        <v>1</v>
      </c>
      <c r="AT65" s="110">
        <f>IF(COLUMN()&lt;DATA!$O$1*3+3,SUM(AT66:AT75)," ")</f>
        <v>0</v>
      </c>
      <c r="AU65" s="110">
        <f>IF(COLUMN()&lt;DATA!$O$1*3+3,SUM(AU66:AU75)," ")</f>
        <v>8</v>
      </c>
      <c r="AV65" s="110">
        <f>IF(COLUMN()&lt;DATA!$O$1*3+3,SUM(AV66:AV75)," ")</f>
        <v>0</v>
      </c>
      <c r="AW65" s="110">
        <f>IF(COLUMN()&lt;DATA!$O$1*3+3,SUM(AW66:AW75)," ")</f>
        <v>1</v>
      </c>
      <c r="AX65" s="110">
        <f>IF(COLUMN()&lt;DATA!$O$1*3+3,SUM(AX66:AX75)," ")</f>
        <v>1</v>
      </c>
      <c r="AY65" s="110">
        <f>IF(COLUMN()&lt;DATA!$O$1*3+3,SUM(AY66:AY75)," ")</f>
        <v>0</v>
      </c>
      <c r="AZ65" s="110">
        <f>IF(COLUMN()&lt;DATA!$O$1*3+3,SUM(AZ66:AZ75)," ")</f>
        <v>4</v>
      </c>
      <c r="BA65" s="110">
        <f>IF(COLUMN()&lt;DATA!$O$1*3+3,SUM(BA66:BA75)," ")</f>
        <v>0</v>
      </c>
      <c r="BB65" s="110">
        <f>IF(COLUMN()&lt;DATA!$O$1*3+3,SUM(BB66:BB75)," ")</f>
        <v>0</v>
      </c>
      <c r="BC65" s="110">
        <f>IF(COLUMN()&lt;DATA!$O$1*3+3,SUM(BC66:BC75)," ")</f>
        <v>0</v>
      </c>
      <c r="BD65" s="110">
        <f>IF(COLUMN()&lt;DATA!$O$1*3+3,SUM(BD66:BD75)," ")</f>
        <v>1</v>
      </c>
      <c r="BE65" s="110">
        <f>IF(COLUMN()&lt;DATA!$O$1*3+3,SUM(BE66:BE75)," ")</f>
        <v>0</v>
      </c>
      <c r="BF65" s="110">
        <f>IF(COLUMN()&lt;DATA!$O$1*3+3,SUM(BF66:BF75)," ")</f>
        <v>1</v>
      </c>
      <c r="BG65" s="110">
        <f>IF(COLUMN()&lt;DATA!$O$1*3+3,SUM(BG66:BG75)," ")</f>
        <v>5</v>
      </c>
      <c r="BH65" s="110">
        <f>IF(COLUMN()&lt;DATA!$O$1*3+3,SUM(BH66:BH75)," ")</f>
        <v>0</v>
      </c>
      <c r="BI65" s="110">
        <f>IF(COLUMN()&lt;DATA!$O$1*3+3,SUM(BI66:BI75)," ")</f>
        <v>0</v>
      </c>
      <c r="BJ65" s="110">
        <f>IF(COLUMN()&lt;DATA!$O$1*3+3,SUM(BJ66:BJ75)," ")</f>
        <v>0</v>
      </c>
      <c r="BK65" s="110">
        <f>IF(COLUMN()&lt;DATA!$O$1*3+3,SUM(BK66:BK75)," ")</f>
        <v>0</v>
      </c>
      <c r="BL65" s="110">
        <f>IF(COLUMN()&lt;DATA!$O$1*3+3,SUM(BL66:BL75)," ")</f>
        <v>0</v>
      </c>
      <c r="BM65" s="110">
        <f>IF(COLUMN()&lt;DATA!$O$1*3+3,SUM(BM66:BM75)," ")</f>
        <v>0</v>
      </c>
      <c r="BN65" s="110">
        <f>IF(COLUMN()&lt;DATA!$O$1*3+3,SUM(BN66:BN75)," ")</f>
        <v>0</v>
      </c>
      <c r="BO65" s="110">
        <f>IF(COLUMN()&lt;DATA!$O$1*3+3,SUM(BO66:BO75)," ")</f>
        <v>0</v>
      </c>
      <c r="BP65" s="110">
        <f>IF(COLUMN()&lt;DATA!$O$1*3+3,SUM(BP66:BP75)," ")</f>
        <v>0</v>
      </c>
      <c r="BQ65" s="110">
        <f>IF(COLUMN()&lt;DATA!$O$1*3+3,SUM(BQ66:BQ75)," ")</f>
        <v>0</v>
      </c>
      <c r="BR65" s="110">
        <f>IF(COLUMN()&lt;DATA!$O$1*3+3,SUM(BR66:BR75)," ")</f>
        <v>0</v>
      </c>
      <c r="BS65" s="110">
        <f>IF(COLUMN()&lt;DATA!$O$1*3+3,SUM(BS66:BS75)," ")</f>
        <v>0</v>
      </c>
      <c r="BT65" s="110">
        <f>IF(COLUMN()&lt;DATA!$O$1*3+3,SUM(BT66:BT75)," ")</f>
        <v>0</v>
      </c>
      <c r="BU65" s="110">
        <f>IF(COLUMN()&lt;DATA!$O$1*3+3,SUM(BU66:BU75)," ")</f>
        <v>0</v>
      </c>
      <c r="BV65" s="110">
        <f>IF(COLUMN()&lt;DATA!$O$1*3+3,SUM(BV66:BV75)," ")</f>
        <v>1</v>
      </c>
      <c r="BW65" s="110">
        <f>IF(COLUMN()&lt;DATA!$O$1*3+3,SUM(BW66:BW75)," ")</f>
        <v>0</v>
      </c>
      <c r="BX65" s="110">
        <f>IF(COLUMN()&lt;DATA!$O$1*3+3,SUM(BX66:BX75)," ")</f>
        <v>0</v>
      </c>
      <c r="BY65" s="110">
        <f>IF(COLUMN()&lt;DATA!$O$1*3+3,SUM(BY66:BY75)," ")</f>
        <v>0</v>
      </c>
      <c r="BZ65" s="110">
        <f>IF(COLUMN()&lt;DATA!$O$1*3+3,SUM(BZ66:BZ75)," ")</f>
        <v>0</v>
      </c>
      <c r="CA65" s="110">
        <f>IF(COLUMN()&lt;DATA!$O$1*3+3,SUM(CA66:CA75)," ")</f>
        <v>0</v>
      </c>
      <c r="CB65" s="110">
        <f>IF(COLUMN()&lt;DATA!$O$1*3+3,SUM(CB66:CB75)," ")</f>
        <v>0</v>
      </c>
      <c r="CC65" s="110">
        <f>IF(COLUMN()&lt;DATA!$O$1*3+3,SUM(CC66:CC75)," ")</f>
        <v>0</v>
      </c>
      <c r="CD65" s="110">
        <f>IF(COLUMN()&lt;DATA!$O$1*3+3,SUM(CD66:CD75)," ")</f>
        <v>0</v>
      </c>
      <c r="CE65" s="110">
        <f>IF(COLUMN()&lt;DATA!$O$1*3+3,SUM(CE66:CE75)," ")</f>
        <v>0</v>
      </c>
      <c r="CF65" s="110">
        <f>IF(COLUMN()&lt;DATA!$O$1*3+3,SUM(CF66:CF75)," ")</f>
        <v>0</v>
      </c>
      <c r="CG65" s="110">
        <f>IF(COLUMN()&lt;DATA!$O$1*3+3,SUM(CG66:CG75)," ")</f>
        <v>0</v>
      </c>
      <c r="CH65" s="110">
        <f>IF(COLUMN()&lt;DATA!$O$1*3+3,SUM(CH66:CH75)," ")</f>
        <v>0</v>
      </c>
      <c r="CI65" s="110">
        <f>IF(COLUMN()&lt;DATA!$O$1*3+3,SUM(CI66:CI75)," ")</f>
        <v>0</v>
      </c>
      <c r="CJ65" s="110">
        <f>IF(COLUMN()&lt;DATA!$O$1*3+3,SUM(CJ66:CJ75)," ")</f>
        <v>0</v>
      </c>
      <c r="CK65" s="110">
        <f>IF(COLUMN()&lt;DATA!$O$1*3+3,SUM(CK66:CK75)," ")</f>
        <v>0</v>
      </c>
      <c r="CL65" s="110">
        <f>IF(COLUMN()&lt;DATA!$O$1*3+3,SUM(CL66:CL75)," ")</f>
        <v>0</v>
      </c>
      <c r="CM65" s="110">
        <f>IF(COLUMN()&lt;DATA!$O$1*3+3,SUM(CM66:CM75)," ")</f>
        <v>0</v>
      </c>
      <c r="CN65" s="110">
        <f>IF(COLUMN()&lt;DATA!$O$1*3+3,SUM(CN66:CN75)," ")</f>
        <v>0</v>
      </c>
      <c r="CO65" s="110">
        <f>IF(COLUMN()&lt;DATA!$O$1*3+3,SUM(CO66:CO75)," ")</f>
        <v>0</v>
      </c>
      <c r="CP65" s="110">
        <f>IF(COLUMN()&lt;DATA!$O$1*3+3,SUM(CP66:CP75)," ")</f>
        <v>0</v>
      </c>
      <c r="CQ65" s="110">
        <f>IF(COLUMN()&lt;DATA!$O$1*3+3,SUM(CQ66:CQ75)," ")</f>
        <v>0</v>
      </c>
      <c r="CR65" s="110">
        <f>IF(COLUMN()&lt;DATA!$O$1*3+3,SUM(CR66:CR75)," ")</f>
        <v>0</v>
      </c>
      <c r="CS65" s="110">
        <f>IF(COLUMN()&lt;DATA!$O$1*3+3,SUM(CS66:CS75)," ")</f>
        <v>0</v>
      </c>
      <c r="CT65" s="110">
        <f>IF(COLUMN()&lt;DATA!$O$1*3+3,SUM(CT66:CT75)," ")</f>
        <v>0</v>
      </c>
      <c r="CU65" s="110">
        <f>IF(COLUMN()&lt;DATA!$O$1*3+3,SUM(CU66:CU75)," ")</f>
        <v>0</v>
      </c>
      <c r="CV65" s="110">
        <f>IF(COLUMN()&lt;DATA!$O$1*3+3,SUM(CV66:CV75)," ")</f>
        <v>0</v>
      </c>
      <c r="CW65" s="110">
        <f>IF(COLUMN()&lt;DATA!$O$1*3+3,SUM(CW66:CW75)," ")</f>
        <v>0</v>
      </c>
      <c r="CX65" s="110">
        <f>IF(COLUMN()&lt;DATA!$O$1*3+3,SUM(CX66:CX75)," ")</f>
        <v>0</v>
      </c>
      <c r="CY65" s="110">
        <f>IF(COLUMN()&lt;DATA!$O$1*3+3,SUM(CY66:CY75)," ")</f>
        <v>0</v>
      </c>
      <c r="CZ65" s="110">
        <f>IF(COLUMN()&lt;DATA!$O$1*3+3,SUM(CZ66:CZ75)," ")</f>
        <v>0</v>
      </c>
      <c r="DA65" s="110">
        <f>IF(COLUMN()&lt;DATA!$O$1*3+3,SUM(DA66:DA75)," ")</f>
        <v>0</v>
      </c>
      <c r="DB65" s="110">
        <f>IF(COLUMN()&lt;DATA!$O$1*3+3,SUM(DB66:DB75)," ")</f>
        <v>0</v>
      </c>
      <c r="DC65" s="110">
        <f>IF(COLUMN()&lt;DATA!$O$1*3+3,SUM(DC66:DC75)," ")</f>
        <v>0</v>
      </c>
      <c r="DD65" s="110">
        <f>IF(COLUMN()&lt;DATA!$O$1*3+3,SUM(DD66:DD75)," ")</f>
        <v>0</v>
      </c>
      <c r="DE65" s="110">
        <f>IF(COLUMN()&lt;DATA!$O$1*3+3,SUM(DE66:DE75)," ")</f>
        <v>0</v>
      </c>
      <c r="DF65" s="110">
        <f>IF(COLUMN()&lt;DATA!$O$1*3+3,SUM(DF66:DF75)," ")</f>
        <v>0</v>
      </c>
      <c r="DG65" s="110">
        <f>IF(COLUMN()&lt;DATA!$O$1*3+3,SUM(DG66:DG75)," ")</f>
        <v>0</v>
      </c>
      <c r="DH65" s="110">
        <f>IF(COLUMN()&lt;DATA!$O$1*3+3,SUM(DH66:DH75)," ")</f>
        <v>0</v>
      </c>
      <c r="DI65" s="110">
        <f>IF(COLUMN()&lt;DATA!$O$1*3+3,SUM(DI66:DI75)," ")</f>
        <v>0</v>
      </c>
      <c r="DJ65" s="110">
        <f>IF(COLUMN()&lt;DATA!$O$1*3+3,SUM(DJ66:DJ75)," ")</f>
        <v>0</v>
      </c>
      <c r="DK65" s="110">
        <f>IF(COLUMN()&lt;DATA!$O$1*3+3,SUM(DK66:DK75)," ")</f>
        <v>0</v>
      </c>
      <c r="DL65" s="110">
        <f>IF(COLUMN()&lt;DATA!$O$1*3+3,SUM(DL66:DL75)," ")</f>
        <v>0</v>
      </c>
      <c r="DM65" s="110">
        <f>IF(COLUMN()&lt;DATA!$O$1*3+3,SUM(DM66:DM75)," ")</f>
        <v>0</v>
      </c>
      <c r="DN65" s="110">
        <f>IF(COLUMN()&lt;DATA!$O$1*3+3,SUM(DN66:DN75)," ")</f>
        <v>0</v>
      </c>
      <c r="DO65" s="110">
        <f>IF(COLUMN()&lt;DATA!$O$1*3+3,SUM(DO66:DO75)," ")</f>
        <v>0</v>
      </c>
      <c r="DP65" s="110">
        <f>IF(COLUMN()&lt;DATA!$O$1*3+3,SUM(DP66:DP75)," ")</f>
        <v>0</v>
      </c>
      <c r="DQ65" s="110">
        <f>IF(COLUMN()&lt;DATA!$O$1*3+3,SUM(DQ66:DQ75)," ")</f>
        <v>0</v>
      </c>
      <c r="DR65" s="110">
        <f>IF(COLUMN()&lt;DATA!$O$1*3+3,SUM(DR66:DR75)," ")</f>
        <v>0</v>
      </c>
      <c r="DS65" s="110">
        <f>IF(COLUMN()&lt;DATA!$O$1*3+3,SUM(DS66:DS75)," ")</f>
        <v>0</v>
      </c>
      <c r="DT65" s="110">
        <f>IF(COLUMN()&lt;DATA!$O$1*3+3,SUM(DT66:DT75)," ")</f>
        <v>0</v>
      </c>
      <c r="DU65" s="110">
        <f>IF(COLUMN()&lt;DATA!$O$1*3+3,SUM(DU66:DU75)," ")</f>
        <v>0</v>
      </c>
      <c r="DV65" s="110">
        <f>IF(COLUMN()&lt;DATA!$O$1*3+3,SUM(DV66:DV75)," ")</f>
        <v>0</v>
      </c>
      <c r="DW65" s="110">
        <f>IF(COLUMN()&lt;DATA!$O$1*3+3,SUM(DW66:DW75)," ")</f>
        <v>0</v>
      </c>
      <c r="DX65" s="110">
        <f>IF(COLUMN()&lt;DATA!$O$1*3+3,SUM(DX66:DX75)," ")</f>
        <v>89</v>
      </c>
      <c r="DY65" s="38" t="str">
        <f>IF(COLUMN()&lt;DATA!$O$1*3+3,SUM(DY66:DY75)," ")</f>
        <v xml:space="preserve"> </v>
      </c>
      <c r="DZ65" s="38" t="str">
        <f>IF(COLUMN()&lt;DATA!$O$1*3+3,SUM(DZ66:DZ75)," ")</f>
        <v xml:space="preserve"> </v>
      </c>
      <c r="EA65" s="38" t="str">
        <f>IF(COLUMN()&lt;DATA!$O$1*3+3,SUM(EA66:EA75)," ")</f>
        <v xml:space="preserve"> </v>
      </c>
      <c r="EB65" s="38" t="str">
        <f>IF(COLUMN()&lt;DATA!$O$1*3+3,SUM(EB66:EB75)," ")</f>
        <v xml:space="preserve"> </v>
      </c>
      <c r="EC65" s="38" t="str">
        <f>IF(COLUMN()&lt;DATA!$O$1*3+3,SUM(EC66:EC75)," ")</f>
        <v xml:space="preserve"> </v>
      </c>
      <c r="ED65" s="38" t="str">
        <f>IF(COLUMN()&lt;DATA!$O$1*3+3,SUM(ED66:ED75)," ")</f>
        <v xml:space="preserve"> </v>
      </c>
      <c r="EE65" s="38" t="str">
        <f>IF(COLUMN()&lt;DATA!$O$1*3+3,SUM(EE66:EE75)," ")</f>
        <v xml:space="preserve"> </v>
      </c>
      <c r="EF65" s="38" t="str">
        <f>IF(COLUMN()&lt;DATA!$O$1*3+3,SUM(EF66:EF75)," ")</f>
        <v xml:space="preserve"> </v>
      </c>
      <c r="EG65" s="38" t="str">
        <f>IF(COLUMN()&lt;DATA!$O$1*3+3,SUM(EG66:EG75)," ")</f>
        <v xml:space="preserve"> </v>
      </c>
      <c r="EH65" s="38" t="str">
        <f>IF(COLUMN()&lt;DATA!$O$1*3+3,SUM(EH66:EH75)," ")</f>
        <v xml:space="preserve"> </v>
      </c>
      <c r="EI65" s="38" t="str">
        <f>IF(COLUMN()&lt;DATA!$O$1*3+3,SUM(EI66:EI75)," ")</f>
        <v xml:space="preserve"> </v>
      </c>
      <c r="EJ65" s="38" t="str">
        <f>IF(COLUMN()&lt;DATA!$O$1*3+3,SUM(EJ66:EJ75)," ")</f>
        <v xml:space="preserve"> </v>
      </c>
      <c r="EK65" s="38" t="str">
        <f>IF(COLUMN()&lt;DATA!$O$1*3+3,SUM(EK66:EK75)," ")</f>
        <v xml:space="preserve"> </v>
      </c>
      <c r="EL65" s="38" t="str">
        <f>IF(COLUMN()&lt;DATA!$O$1*3+3,SUM(EL66:EL75)," ")</f>
        <v xml:space="preserve"> </v>
      </c>
      <c r="EM65" s="38" t="str">
        <f>IF(COLUMN()&lt;DATA!$O$1*3+3,SUM(EM66:EM75)," ")</f>
        <v xml:space="preserve"> </v>
      </c>
      <c r="EN65" s="38" t="str">
        <f>IF(COLUMN()&lt;DATA!$O$1*3+3,SUM(EN66:EN75)," ")</f>
        <v xml:space="preserve"> </v>
      </c>
      <c r="EO65" s="38" t="str">
        <f>IF(COLUMN()&lt;DATA!$O$1*3+3,SUM(EO66:EO75)," ")</f>
        <v xml:space="preserve"> </v>
      </c>
      <c r="EP65" s="38" t="str">
        <f>IF(COLUMN()&lt;DATA!$O$1*3+3,SUM(EP66:EP75)," ")</f>
        <v xml:space="preserve"> </v>
      </c>
      <c r="EQ65" s="38" t="str">
        <f>IF(COLUMN()&lt;DATA!$O$1*3+3,SUM(EQ66:EQ75)," ")</f>
        <v xml:space="preserve"> </v>
      </c>
      <c r="ER65" s="38" t="str">
        <f>IF(COLUMN()&lt;DATA!$O$1*3+3,SUM(ER66:ER75)," ")</f>
        <v xml:space="preserve"> </v>
      </c>
      <c r="ES65" s="38" t="str">
        <f>IF(COLUMN()&lt;DATA!$O$1*3+3,SUM(ES66:ES75)," ")</f>
        <v xml:space="preserve"> </v>
      </c>
      <c r="ET65" s="38" t="str">
        <f>IF(COLUMN()&lt;DATA!$O$1*3+3,SUM(ET66:ET75)," ")</f>
        <v xml:space="preserve"> </v>
      </c>
      <c r="EU65" s="38" t="str">
        <f>IF(COLUMN()&lt;DATA!$O$1*3+3,SUM(EU66:EU75)," ")</f>
        <v xml:space="preserve"> </v>
      </c>
      <c r="EV65" s="38" t="str">
        <f>IF(COLUMN()&lt;DATA!$O$1*3+3,SUM(EV66:EV75)," ")</f>
        <v xml:space="preserve"> </v>
      </c>
      <c r="EW65" s="38" t="str">
        <f>IF(COLUMN()&lt;DATA!$O$1*3+3,SUM(EW66:EW75)," ")</f>
        <v xml:space="preserve"> </v>
      </c>
      <c r="EX65" s="38" t="str">
        <f>IF(COLUMN()&lt;DATA!$O$1*3+3,SUM(EX66:EX75)," ")</f>
        <v xml:space="preserve"> </v>
      </c>
      <c r="EY65" s="38" t="str">
        <f>IF(COLUMN()&lt;DATA!$O$1*3+3,SUM(EY66:EY75)," ")</f>
        <v xml:space="preserve"> </v>
      </c>
      <c r="EZ65" s="38" t="str">
        <f>IF(COLUMN()&lt;DATA!$O$1*3+3,SUM(EZ66:EZ75)," ")</f>
        <v xml:space="preserve"> </v>
      </c>
      <c r="FA65" s="38" t="str">
        <f>IF(COLUMN()&lt;DATA!$O$1*3+3,SUM(FA66:FA75)," ")</f>
        <v xml:space="preserve"> </v>
      </c>
      <c r="FB65" s="38" t="str">
        <f>IF(COLUMN()&lt;DATA!$O$1*3+3,SUM(FB66:FB75)," ")</f>
        <v xml:space="preserve"> </v>
      </c>
      <c r="FC65" s="38" t="str">
        <f>IF(COLUMN()&lt;DATA!$O$1*3+3,SUM(FC66:FC75)," ")</f>
        <v xml:space="preserve"> </v>
      </c>
      <c r="FD65" s="38" t="str">
        <f>IF(COLUMN()&lt;DATA!$O$1*3+3,SUM(FD66:FD75)," ")</f>
        <v xml:space="preserve"> </v>
      </c>
      <c r="FE65" s="38" t="str">
        <f>IF(COLUMN()&lt;DATA!$O$1*3+3,SUM(FE66:FE75)," ")</f>
        <v xml:space="preserve"> </v>
      </c>
      <c r="FF65" s="38" t="str">
        <f>IF(COLUMN()&lt;DATA!$O$1*3+3,SUM(FF66:FF75)," ")</f>
        <v xml:space="preserve"> </v>
      </c>
      <c r="FG65" s="38" t="str">
        <f>IF(COLUMN()&lt;DATA!$O$1*3+3,SUM(FG66:FG75)," ")</f>
        <v xml:space="preserve"> </v>
      </c>
      <c r="FH65" s="38" t="str">
        <f>IF(COLUMN()&lt;DATA!$O$1*3+3,SUM(FH66:FH75)," ")</f>
        <v xml:space="preserve"> </v>
      </c>
      <c r="FI65" s="38" t="str">
        <f>IF(COLUMN()&lt;DATA!$O$1*3+3,SUM(FI66:FI75)," ")</f>
        <v xml:space="preserve"> </v>
      </c>
      <c r="FJ65" s="38" t="str">
        <f>IF(COLUMN()&lt;DATA!$O$1*3+3,SUM(FJ66:FJ75)," ")</f>
        <v xml:space="preserve"> </v>
      </c>
      <c r="FK65" s="38" t="str">
        <f>IF(COLUMN()&lt;DATA!$O$1*3+3,SUM(FK66:FK75)," ")</f>
        <v xml:space="preserve"> </v>
      </c>
      <c r="FL65" s="38" t="str">
        <f>IF(COLUMN()&lt;DATA!$O$1*3+3,SUM(FL66:FL75)," ")</f>
        <v xml:space="preserve"> </v>
      </c>
      <c r="FM65" s="38" t="str">
        <f>IF(COLUMN()&lt;DATA!$O$1*3+3,SUM(FM66:FM75)," ")</f>
        <v xml:space="preserve"> </v>
      </c>
      <c r="FN65" s="38" t="str">
        <f>IF(COLUMN()&lt;DATA!$O$1*3+3,SUM(FN66:FN75)," ")</f>
        <v xml:space="preserve"> </v>
      </c>
      <c r="FO65" s="38" t="str">
        <f>IF(COLUMN()&lt;DATA!$O$1*3+3,SUM(FO66:FO75)," ")</f>
        <v xml:space="preserve"> </v>
      </c>
      <c r="FP65" s="38" t="str">
        <f>IF(COLUMN()&lt;DATA!$O$1*3+3,SUM(FP66:FP75)," ")</f>
        <v xml:space="preserve"> </v>
      </c>
      <c r="FQ65" s="38" t="str">
        <f>IF(COLUMN()&lt;DATA!$O$1*3+3,SUM(FQ66:FQ75)," ")</f>
        <v xml:space="preserve"> </v>
      </c>
      <c r="FR65" s="38" t="str">
        <f>IF(COLUMN()&lt;DATA!$O$1*3+3,SUM(FR66:FR75)," ")</f>
        <v xml:space="preserve"> </v>
      </c>
      <c r="FS65" s="38" t="str">
        <f>IF(COLUMN()&lt;DATA!$O$1*3+3,SUM(FS66:FS75)," ")</f>
        <v xml:space="preserve"> </v>
      </c>
      <c r="FT65" s="38" t="str">
        <f>IF(COLUMN()&lt;DATA!$O$1*3+3,SUM(FT66:FT75)," ")</f>
        <v xml:space="preserve"> </v>
      </c>
      <c r="FU65" s="38" t="str">
        <f>IF(COLUMN()&lt;DATA!$O$1*3+3,SUM(FU66:FU75)," ")</f>
        <v xml:space="preserve"> </v>
      </c>
      <c r="FV65" s="38" t="str">
        <f>IF(COLUMN()&lt;DATA!$O$1*3+3,SUM(FV66:FV75)," ")</f>
        <v xml:space="preserve"> </v>
      </c>
      <c r="FW65" s="38" t="str">
        <f>IF(COLUMN()&lt;DATA!$O$1*3+3,SUM(FW66:FW75)," ")</f>
        <v xml:space="preserve"> </v>
      </c>
      <c r="FX65" s="38" t="str">
        <f>IF(COLUMN()&lt;DATA!$O$1*3+3,SUM(FX66:FX75)," ")</f>
        <v xml:space="preserve"> </v>
      </c>
      <c r="FY65" s="38" t="str">
        <f>IF(COLUMN()&lt;DATA!$O$1*3+3,SUM(FY66:FY75)," ")</f>
        <v xml:space="preserve"> </v>
      </c>
      <c r="FZ65" s="38" t="str">
        <f>IF(COLUMN()&lt;DATA!$O$1*3+3,SUM(FZ66:FZ75)," ")</f>
        <v xml:space="preserve"> </v>
      </c>
      <c r="GA65" s="38" t="str">
        <f>IF(COLUMN()&lt;DATA!$O$1*3+3,SUM(GA66:GA75)," ")</f>
        <v xml:space="preserve"> </v>
      </c>
      <c r="GB65" s="38" t="str">
        <f>IF(COLUMN()&lt;DATA!$O$1*3+3,SUM(GB66:GB75)," ")</f>
        <v xml:space="preserve"> </v>
      </c>
      <c r="GC65" s="38" t="str">
        <f>IF(COLUMN()&lt;DATA!$O$1*3+3,SUM(GC66:GC75)," ")</f>
        <v xml:space="preserve"> </v>
      </c>
      <c r="GD65" s="38" t="str">
        <f>IF(COLUMN()&lt;DATA!$O$1*3+3,SUM(GD66:GD75)," ")</f>
        <v xml:space="preserve"> </v>
      </c>
      <c r="GE65" s="38" t="str">
        <f>IF(COLUMN()&lt;DATA!$O$1*3+3,SUM(GE66:GE75)," ")</f>
        <v xml:space="preserve"> </v>
      </c>
      <c r="GF65" s="38" t="str">
        <f>IF(COLUMN()&lt;DATA!$O$1*3+3,SUM(GF66:GF75)," ")</f>
        <v xml:space="preserve"> </v>
      </c>
      <c r="GG65" s="5" t="str">
        <f>IF(COLUMN()&lt;DATA!$O$1*3+3,SUM(GG66:GG75)," ")</f>
        <v xml:space="preserve"> </v>
      </c>
      <c r="GH65" s="5" t="str">
        <f>IF(COLUMN()&lt;DATA!$O$1*3+3,SUM(GH66:GH75)," ")</f>
        <v xml:space="preserve"> </v>
      </c>
      <c r="GI65" s="5" t="str">
        <f>IF(COLUMN()&lt;DATA!$O$1*3+3,SUM(GI66:GI75)," ")</f>
        <v xml:space="preserve"> </v>
      </c>
      <c r="GJ65" s="5" t="str">
        <f>IF(COLUMN()&lt;DATA!$O$1*3+3,SUM(GJ66:GJ75)," ")</f>
        <v xml:space="preserve"> </v>
      </c>
      <c r="GK65" s="5" t="str">
        <f>IF(COLUMN()&lt;DATA!$O$1*3+3,SUM(GK66:GK75)," ")</f>
        <v xml:space="preserve"> </v>
      </c>
      <c r="GL65" s="5" t="str">
        <f>IF(COLUMN()&lt;DATA!$O$1*3+3,SUM(GL66:GL75)," ")</f>
        <v xml:space="preserve"> </v>
      </c>
      <c r="GM65" s="5" t="str">
        <f>IF(COLUMN()&lt;DATA!$O$1*3+3,SUM(GM66:GM75)," ")</f>
        <v xml:space="preserve"> </v>
      </c>
      <c r="GN65" s="5" t="str">
        <f>IF(COLUMN()&lt;DATA!$O$1*3+3,SUM(GN66:GN75)," ")</f>
        <v xml:space="preserve"> </v>
      </c>
      <c r="GO65" s="5" t="str">
        <f>IF(COLUMN()&lt;DATA!$O$1*3+3,SUM(GO66:GO75)," ")</f>
        <v xml:space="preserve"> </v>
      </c>
      <c r="GP65" s="5" t="str">
        <f>IF(COLUMN()&lt;DATA!$O$1*3+3,SUM(GP66:GP75)," ")</f>
        <v xml:space="preserve"> </v>
      </c>
      <c r="GQ65" s="5" t="str">
        <f>IF(COLUMN()&lt;DATA!$O$1*3+3,SUM(GQ66:GQ75)," ")</f>
        <v xml:space="preserve"> </v>
      </c>
      <c r="GR65" s="5" t="str">
        <f>IF(COLUMN()&lt;DATA!$O$1*3+3,SUM(GR66:GR75)," ")</f>
        <v xml:space="preserve"> </v>
      </c>
      <c r="GS65" s="5" t="str">
        <f>IF(COLUMN()&lt;DATA!$O$1*3+3,SUM(GS66:GS75)," ")</f>
        <v xml:space="preserve"> </v>
      </c>
      <c r="GT65" s="5" t="str">
        <f>IF(COLUMN()&lt;DATA!$O$1*3+3,SUM(GT66:GT75)," ")</f>
        <v xml:space="preserve"> </v>
      </c>
      <c r="GU65" s="5" t="str">
        <f>IF(COLUMN()&lt;DATA!$O$1*3+3,SUM(GU66:GU75)," ")</f>
        <v xml:space="preserve"> </v>
      </c>
      <c r="GV65" s="5" t="str">
        <f>IF(COLUMN()&lt;DATA!$O$1*3+3,SUM(GV66:GV75)," ")</f>
        <v xml:space="preserve"> </v>
      </c>
      <c r="GW65" s="5" t="str">
        <f>IF(COLUMN()&lt;DATA!$O$1*3+3,SUM(GW66:GW75)," ")</f>
        <v xml:space="preserve"> </v>
      </c>
      <c r="GX65" s="5" t="str">
        <f>IF(COLUMN()&lt;DATA!$O$1*3+3,SUM(GX66:GX75)," ")</f>
        <v xml:space="preserve"> </v>
      </c>
      <c r="GY65" s="5" t="str">
        <f>IF(COLUMN()&lt;DATA!$O$1*3+3,SUM(GY66:GY75)," ")</f>
        <v xml:space="preserve"> </v>
      </c>
      <c r="GZ65" s="5" t="str">
        <f>IF(COLUMN()&lt;DATA!$O$1*3+3,SUM(GZ66:GZ75)," ")</f>
        <v xml:space="preserve"> </v>
      </c>
      <c r="HA65" s="5" t="str">
        <f>IF(COLUMN()&lt;DATA!$O$1*3+3,SUM(HA66:HA75)," ")</f>
        <v xml:space="preserve"> </v>
      </c>
      <c r="HB65" s="5" t="str">
        <f>IF(COLUMN()&lt;DATA!$O$1*3+3,SUM(HB66:HB75)," ")</f>
        <v xml:space="preserve"> </v>
      </c>
      <c r="HC65" s="5" t="str">
        <f>IF(COLUMN()&lt;DATA!$O$1*3+3,SUM(HC66:HC75)," ")</f>
        <v xml:space="preserve"> </v>
      </c>
      <c r="HD65" s="5" t="str">
        <f>IF(COLUMN()&lt;DATA!$O$1*3+3,SUM(HD66:HD75)," ")</f>
        <v xml:space="preserve"> </v>
      </c>
      <c r="HE65" s="5" t="str">
        <f>IF(COLUMN()&lt;DATA!$O$1*3+3,SUM(HE66:HE75)," ")</f>
        <v xml:space="preserve"> </v>
      </c>
      <c r="HF65" s="5" t="str">
        <f>IF(COLUMN()&lt;DATA!$O$1*3+3,SUM(HF66:HF75)," ")</f>
        <v xml:space="preserve"> </v>
      </c>
      <c r="HG65" s="5" t="str">
        <f>IF(COLUMN()&lt;DATA!$O$1*3+3,SUM(HG66:HG75)," ")</f>
        <v xml:space="preserve"> </v>
      </c>
      <c r="HH65" s="5" t="str">
        <f>IF(COLUMN()&lt;DATA!$O$1*3+3,SUM(HH66:HH75)," ")</f>
        <v xml:space="preserve"> </v>
      </c>
      <c r="HI65" s="5" t="str">
        <f>IF(COLUMN()&lt;DATA!$O$1*3+3,SUM(HI66:HI75)," ")</f>
        <v xml:space="preserve"> </v>
      </c>
      <c r="HJ65" s="5" t="str">
        <f>IF(COLUMN()&lt;DATA!$O$1*3+3,SUM(HJ66:HJ75)," ")</f>
        <v xml:space="preserve"> </v>
      </c>
      <c r="HK65" s="5" t="str">
        <f>IF(COLUMN()&lt;DATA!$O$1*3+3,SUM(HK66:HK75)," ")</f>
        <v xml:space="preserve"> </v>
      </c>
      <c r="HL65" s="5" t="str">
        <f>IF(COLUMN()&lt;DATA!$O$1*3+3,SUM(HL66:HL75)," ")</f>
        <v xml:space="preserve"> </v>
      </c>
      <c r="HM65" s="5" t="str">
        <f>IF(COLUMN()&lt;DATA!$O$1*3+3,SUM(HM66:HM75)," ")</f>
        <v xml:space="preserve"> </v>
      </c>
      <c r="HN65" s="5" t="str">
        <f>IF(COLUMN()&lt;DATA!$O$1*3+3,SUM(HN66:HN75)," ")</f>
        <v xml:space="preserve"> </v>
      </c>
      <c r="HO65" s="5" t="str">
        <f>IF(COLUMN()&lt;DATA!$O$1*3+3,SUM(HO66:HO75)," ")</f>
        <v xml:space="preserve"> </v>
      </c>
      <c r="HP65" s="5" t="str">
        <f>IF(COLUMN()&lt;DATA!$O$1*3+3,SUM(HP66:HP75)," ")</f>
        <v xml:space="preserve"> </v>
      </c>
      <c r="HQ65" s="5" t="str">
        <f>IF(COLUMN()&lt;DATA!$O$1*3+3,SUM(HQ66:HQ75)," ")</f>
        <v xml:space="preserve"> </v>
      </c>
      <c r="HR65" s="5" t="str">
        <f>IF(COLUMN()&lt;DATA!$O$1*3+3,SUM(HR66:HR75)," ")</f>
        <v xml:space="preserve"> </v>
      </c>
      <c r="HS65" s="5" t="str">
        <f>IF(COLUMN()&lt;DATA!$O$1*3+3,SUM(HS66:HS75)," ")</f>
        <v xml:space="preserve"> </v>
      </c>
      <c r="HT65" s="5" t="str">
        <f>IF(COLUMN()&lt;DATA!$O$1*3+3,SUM(HT66:HT75)," ")</f>
        <v xml:space="preserve"> </v>
      </c>
      <c r="HU65" s="5" t="str">
        <f>IF(COLUMN()&lt;DATA!$O$1*3+3,SUM(HU66:HU75)," ")</f>
        <v xml:space="preserve"> </v>
      </c>
      <c r="HV65" s="5" t="str">
        <f>IF(COLUMN()&lt;DATA!$O$1*3+3,SUM(HV66:HV75)," ")</f>
        <v xml:space="preserve"> </v>
      </c>
      <c r="HW65" s="5" t="str">
        <f>IF(COLUMN()&lt;DATA!$O$1*3+3,SUM(HW66:HW75)," ")</f>
        <v xml:space="preserve"> </v>
      </c>
      <c r="HX65" s="5" t="str">
        <f>IF(COLUMN()&lt;DATA!$O$1*3+3,SUM(HX66:HX75)," ")</f>
        <v xml:space="preserve"> </v>
      </c>
      <c r="HY65" s="5" t="str">
        <f>IF(COLUMN()&lt;DATA!$O$1*3+3,SUM(HY66:HY75)," ")</f>
        <v xml:space="preserve"> </v>
      </c>
      <c r="HZ65" s="5" t="str">
        <f>IF(COLUMN()&lt;DATA!$O$1*3+3,SUM(HZ66:HZ75)," ")</f>
        <v xml:space="preserve"> </v>
      </c>
      <c r="IA65" s="5" t="str">
        <f>IF(COLUMN()&lt;DATA!$O$1*3+3,SUM(IA66:IA75)," ")</f>
        <v xml:space="preserve"> </v>
      </c>
      <c r="IB65" s="5" t="str">
        <f>IF(COLUMN()&lt;DATA!$O$1*3+3,SUM(IB66:IB75)," ")</f>
        <v xml:space="preserve"> </v>
      </c>
      <c r="IC65" s="5" t="str">
        <f>IF(COLUMN()&lt;DATA!$O$1*3+3,SUM(IC66:IC75)," ")</f>
        <v xml:space="preserve"> </v>
      </c>
      <c r="ID65" s="5" t="str">
        <f>IF(COLUMN()&lt;DATA!$O$1*3+3,SUM(ID66:ID75)," ")</f>
        <v xml:space="preserve"> </v>
      </c>
      <c r="IE65" s="5" t="str">
        <f>IF(COLUMN()&lt;DATA!$O$1*3+3,SUM(IE66:IE75)," ")</f>
        <v xml:space="preserve"> </v>
      </c>
      <c r="IF65" s="5" t="str">
        <f>IF(COLUMN()&lt;DATA!$O$1*3+3,SUM(IF66:IF75)," ")</f>
        <v xml:space="preserve"> </v>
      </c>
      <c r="IG65" s="5" t="str">
        <f>IF(COLUMN()&lt;DATA!$O$1*3+3,SUM(IG66:IG75)," ")</f>
        <v xml:space="preserve"> </v>
      </c>
      <c r="IH65" s="5" t="str">
        <f>IF(COLUMN()&lt;DATA!$O$1*3+3,SUM(IH66:IH75)," ")</f>
        <v xml:space="preserve"> </v>
      </c>
      <c r="II65" s="5" t="str">
        <f>IF(COLUMN()&lt;DATA!$O$1*3+3,SUM(II66:II75)," ")</f>
        <v xml:space="preserve"> </v>
      </c>
      <c r="IJ65" s="5" t="str">
        <f>IF(COLUMN()&lt;DATA!$O$1*3+3,SUM(IJ66:IJ75)," ")</f>
        <v xml:space="preserve"> </v>
      </c>
      <c r="IK65" s="5" t="str">
        <f>IF(COLUMN()&lt;DATA!$O$1*3+3,SUM(IK66:IK75)," ")</f>
        <v xml:space="preserve"> </v>
      </c>
      <c r="IL65" s="5" t="str">
        <f>IF(COLUMN()&lt;DATA!$O$1*3+3,SUM(IL66:IL75)," ")</f>
        <v xml:space="preserve"> </v>
      </c>
      <c r="IM65" s="5" t="str">
        <f>IF(COLUMN()&lt;DATA!$O$1*3+3,SUM(IM66:IM75)," ")</f>
        <v xml:space="preserve"> </v>
      </c>
      <c r="IN65" s="5" t="str">
        <f>IF(COLUMN()&lt;DATA!$O$1*3+3,SUM(IN66:IN75)," ")</f>
        <v xml:space="preserve"> </v>
      </c>
      <c r="IO65" s="5" t="str">
        <f>IF(COLUMN()&lt;DATA!$O$1*3+3,SUM(IO66:IO75)," ")</f>
        <v xml:space="preserve"> </v>
      </c>
      <c r="IP65" s="5" t="str">
        <f>IF(COLUMN()&lt;DATA!$O$1*3+3,SUM(IP66:IP75)," ")</f>
        <v xml:space="preserve"> </v>
      </c>
      <c r="IQ65" s="5" t="str">
        <f>IF(COLUMN()&lt;DATA!$O$1*3+3,SUM(IQ66:IQ75)," ")</f>
        <v xml:space="preserve"> </v>
      </c>
      <c r="IR65" s="5" t="str">
        <f>IF(COLUMN()&lt;DATA!$O$1*3+3,SUM(IR66:IR75)," ")</f>
        <v xml:space="preserve"> </v>
      </c>
      <c r="IS65" s="5" t="str">
        <f>IF(COLUMN()&lt;DATA!$O$1*3+3,SUM(IS66:IS75)," ")</f>
        <v xml:space="preserve"> </v>
      </c>
      <c r="IT65" s="5" t="str">
        <f>IF(COLUMN()&lt;DATA!$O$1*3+3,SUM(IT66:IT75)," ")</f>
        <v xml:space="preserve"> </v>
      </c>
      <c r="IU65" s="5" t="str">
        <f>IF(COLUMN()&lt;DATA!$O$1*3+3,SUM(IU66:IU75)," ")</f>
        <v xml:space="preserve"> </v>
      </c>
      <c r="IV65" s="5" t="str">
        <f>IF(COLUMN()&lt;DATA!$O$1*3+3,SUM(IV66:IV75)," ")</f>
        <v xml:space="preserve"> </v>
      </c>
      <c r="IW65" s="5" t="str">
        <f>IF(COLUMN()&lt;DATA!$O$1*3+3,SUM(IW66:IW75)," ")</f>
        <v xml:space="preserve"> </v>
      </c>
      <c r="IX65" s="5" t="str">
        <f>IF(COLUMN()&lt;DATA!$O$1*3+3,SUM(IX66:IX75)," ")</f>
        <v xml:space="preserve"> </v>
      </c>
      <c r="IY65" s="5" t="str">
        <f>IF(COLUMN()&lt;DATA!$O$1*3+3,SUM(IY66:IY75)," ")</f>
        <v xml:space="preserve"> </v>
      </c>
      <c r="IZ65" s="5" t="str">
        <f>IF(COLUMN()&lt;DATA!$O$1*3+3,SUM(IZ66:IZ75)," ")</f>
        <v xml:space="preserve"> </v>
      </c>
      <c r="JA65" s="5" t="str">
        <f>IF(COLUMN()&lt;DATA!$O$1*3+3,SUM(JA66:JA75)," ")</f>
        <v xml:space="preserve"> </v>
      </c>
      <c r="JB65" s="5" t="str">
        <f>IF(COLUMN()&lt;DATA!$O$1*3+3,SUM(JB66:JB75)," ")</f>
        <v xml:space="preserve"> </v>
      </c>
      <c r="JC65" s="5" t="str">
        <f>IF(COLUMN()&lt;DATA!$O$1*3+3,SUM(JC66:JC75)," ")</f>
        <v xml:space="preserve"> </v>
      </c>
      <c r="JD65" s="5" t="str">
        <f>IF(COLUMN()&lt;DATA!$O$1*3+3,SUM(JD66:JD75)," ")</f>
        <v xml:space="preserve"> </v>
      </c>
      <c r="JE65" s="5" t="str">
        <f>IF(COLUMN()&lt;DATA!$O$1*3+3,SUM(JE66:JE75)," ")</f>
        <v xml:space="preserve"> </v>
      </c>
      <c r="JF65" s="5" t="str">
        <f>IF(COLUMN()&lt;DATA!$O$1*3+3,SUM(JF66:JF75)," ")</f>
        <v xml:space="preserve"> </v>
      </c>
      <c r="JG65" s="5" t="str">
        <f>IF(COLUMN()&lt;DATA!$O$1*3+3,SUM(JG66:JG75)," ")</f>
        <v xml:space="preserve"> </v>
      </c>
      <c r="JH65" s="5" t="str">
        <f>IF(COLUMN()&lt;DATA!$O$1*3+3,SUM(JH66:JH75)," ")</f>
        <v xml:space="preserve"> </v>
      </c>
      <c r="JI65" s="5" t="str">
        <f>IF(COLUMN()&lt;DATA!$O$1*3+3,SUM(JI66:JI75)," ")</f>
        <v xml:space="preserve"> </v>
      </c>
      <c r="JJ65" s="5" t="str">
        <f>IF(COLUMN()&lt;DATA!$O$1*3+3,SUM(JJ66:JJ75)," ")</f>
        <v xml:space="preserve"> </v>
      </c>
      <c r="JK65" s="5" t="str">
        <f>IF(COLUMN()&lt;DATA!$O$1*3+3,SUM(JK66:JK75)," ")</f>
        <v xml:space="preserve"> </v>
      </c>
      <c r="JL65" s="5" t="str">
        <f>IF(COLUMN()&lt;DATA!$O$1*3+3,SUM(JL66:JL75)," ")</f>
        <v xml:space="preserve"> </v>
      </c>
      <c r="JM65" s="5" t="str">
        <f>IF(COLUMN()&lt;DATA!$O$1*3+3,SUM(JM66:JM75)," ")</f>
        <v xml:space="preserve"> </v>
      </c>
      <c r="JN65" s="5" t="str">
        <f>IF(COLUMN()&lt;DATA!$O$1*3+3,SUM(JN66:JN75)," ")</f>
        <v xml:space="preserve"> </v>
      </c>
      <c r="JO65" s="5" t="str">
        <f>IF(COLUMN()&lt;DATA!$O$1*3+3,SUM(JO66:JO75)," ")</f>
        <v xml:space="preserve"> </v>
      </c>
      <c r="JP65" s="5" t="str">
        <f>IF(COLUMN()&lt;DATA!$O$1*3+3,SUM(JP66:JP75)," ")</f>
        <v xml:space="preserve"> </v>
      </c>
      <c r="JQ65" s="5" t="str">
        <f>IF(COLUMN()&lt;DATA!$O$1*3+3,SUM(JQ66:JQ75)," ")</f>
        <v xml:space="preserve"> </v>
      </c>
      <c r="JR65" s="5" t="str">
        <f>IF(COLUMN()&lt;DATA!$O$1*3+3,SUM(JR66:JR75)," ")</f>
        <v xml:space="preserve"> </v>
      </c>
      <c r="JS65" s="5" t="str">
        <f>IF(COLUMN()&lt;DATA!$O$1*3+3,SUM(JS66:JS75)," ")</f>
        <v xml:space="preserve"> </v>
      </c>
      <c r="JT65" s="5" t="str">
        <f>IF(COLUMN()&lt;DATA!$O$1*3+3,SUM(JT66:JT75)," ")</f>
        <v xml:space="preserve"> </v>
      </c>
      <c r="JU65" s="5" t="str">
        <f>IF(COLUMN()&lt;DATA!$O$1*3+3,SUM(JU66:JU75)," ")</f>
        <v xml:space="preserve"> </v>
      </c>
      <c r="JV65" s="5" t="str">
        <f>IF(COLUMN()&lt;DATA!$O$1*3+3,SUM(JV66:JV75)," ")</f>
        <v xml:space="preserve"> </v>
      </c>
      <c r="JW65" s="5" t="str">
        <f>IF(COLUMN()&lt;DATA!$O$1*3+3,SUM(JW66:JW75)," ")</f>
        <v xml:space="preserve"> </v>
      </c>
      <c r="JX65" s="5" t="str">
        <f>IF(COLUMN()&lt;DATA!$O$1*3+3,SUM(JX66:JX75)," ")</f>
        <v xml:space="preserve"> </v>
      </c>
      <c r="JY65" s="5" t="str">
        <f>IF(COLUMN()&lt;DATA!$O$1*3+3,SUM(JY66:JY75)," ")</f>
        <v xml:space="preserve"> </v>
      </c>
      <c r="JZ65" s="5" t="str">
        <f>IF(COLUMN()&lt;DATA!$O$1*3+3,SUM(JZ66:JZ75)," ")</f>
        <v xml:space="preserve"> </v>
      </c>
      <c r="KA65" s="5" t="str">
        <f>IF(COLUMN()&lt;DATA!$O$1*3+3,SUM(KA66:KA75)," ")</f>
        <v xml:space="preserve"> </v>
      </c>
      <c r="KB65" s="5" t="str">
        <f>IF(COLUMN()&lt;DATA!$O$1*3+3,SUM(KB66:KB75)," ")</f>
        <v xml:space="preserve"> </v>
      </c>
      <c r="KC65" s="5" t="str">
        <f>IF(COLUMN()&lt;DATA!$O$1*3+3,SUM(KC66:KC75)," ")</f>
        <v xml:space="preserve"> </v>
      </c>
      <c r="KD65" s="5" t="str">
        <f>IF(COLUMN()&lt;DATA!$O$1*3+3,SUM(KD66:KD75)," ")</f>
        <v xml:space="preserve"> </v>
      </c>
      <c r="KE65" s="5" t="str">
        <f>IF(COLUMN()&lt;DATA!$O$1*3+3,SUM(KE66:KE75)," ")</f>
        <v xml:space="preserve"> </v>
      </c>
      <c r="KF65" s="5" t="str">
        <f>IF(COLUMN()&lt;DATA!$O$1*3+3,SUM(KF66:KF75)," ")</f>
        <v xml:space="preserve"> </v>
      </c>
      <c r="KG65" s="5" t="str">
        <f>IF(COLUMN()&lt;DATA!$O$1*3+3,SUM(KG66:KG75)," ")</f>
        <v xml:space="preserve"> </v>
      </c>
      <c r="KH65" s="5" t="str">
        <f>IF(COLUMN()&lt;DATA!$O$1*3+3,SUM(KH66:KH75)," ")</f>
        <v xml:space="preserve"> </v>
      </c>
      <c r="KI65" s="5" t="str">
        <f>IF(COLUMN()&lt;DATA!$O$1*3+3,SUM(KI66:KI75)," ")</f>
        <v xml:space="preserve"> </v>
      </c>
      <c r="KJ65" s="5" t="str">
        <f>IF(COLUMN()&lt;DATA!$O$1*3+3,SUM(KJ66:KJ75)," ")</f>
        <v xml:space="preserve"> </v>
      </c>
      <c r="KK65" s="5" t="str">
        <f>IF(COLUMN()&lt;DATA!$O$1*3+3,SUM(KK66:KK75)," ")</f>
        <v xml:space="preserve"> </v>
      </c>
      <c r="KL65" s="5" t="str">
        <f>IF(COLUMN()&lt;DATA!$O$1*3+3,SUM(KL66:KL75)," ")</f>
        <v xml:space="preserve"> </v>
      </c>
      <c r="KM65" s="5" t="str">
        <f>IF(COLUMN()&lt;DATA!$O$1*3+3,SUM(KM66:KM75)," ")</f>
        <v xml:space="preserve"> </v>
      </c>
      <c r="KN65" s="5" t="str">
        <f>IF(COLUMN()&lt;DATA!$O$1*3+3,SUM(KN66:KN75)," ")</f>
        <v xml:space="preserve"> </v>
      </c>
      <c r="KO65" s="5" t="str">
        <f>IF(COLUMN()&lt;DATA!$O$1*3+3,SUM(KO66:KO75)," ")</f>
        <v xml:space="preserve"> </v>
      </c>
      <c r="KP65" s="5" t="str">
        <f>IF(COLUMN()&lt;DATA!$O$1*3+3,SUM(KP66:KP75)," ")</f>
        <v xml:space="preserve"> </v>
      </c>
      <c r="KQ65" s="5" t="str">
        <f>IF(COLUMN()&lt;DATA!$O$1*3+3,SUM(KQ66:KQ75)," ")</f>
        <v xml:space="preserve"> </v>
      </c>
      <c r="KR65" s="5" t="str">
        <f>IF(COLUMN()&lt;DATA!$O$1*3+3,SUM(KR66:KR75)," ")</f>
        <v xml:space="preserve"> </v>
      </c>
      <c r="KS65" s="5" t="str">
        <f>IF(COLUMN()&lt;DATA!$O$1*3+3,SUM(KS66:KS75)," ")</f>
        <v xml:space="preserve"> </v>
      </c>
      <c r="KT65" s="5" t="str">
        <f>IF(COLUMN()&lt;DATA!$O$1*3+3,SUM(KT66:KT75)," ")</f>
        <v xml:space="preserve"> </v>
      </c>
      <c r="KU65" s="5" t="str">
        <f>IF(COLUMN()&lt;DATA!$O$1*3+3,SUM(KU66:KU75)," ")</f>
        <v xml:space="preserve"> </v>
      </c>
      <c r="KV65" s="5" t="str">
        <f>IF(COLUMN()&lt;DATA!$O$1*3+3,SUM(KV66:KV75)," ")</f>
        <v xml:space="preserve"> </v>
      </c>
      <c r="KW65" s="5" t="str">
        <f>IF(COLUMN()&lt;DATA!$O$1*3+3,SUM(KW66:KW75)," ")</f>
        <v xml:space="preserve"> </v>
      </c>
      <c r="KX65" s="5" t="str">
        <f>IF(COLUMN()&lt;DATA!$O$1*3+3,SUM(KX66:KX75)," ")</f>
        <v xml:space="preserve"> </v>
      </c>
      <c r="KY65" s="5" t="str">
        <f>IF(COLUMN()&lt;DATA!$O$1*3+3,SUM(KY66:KY75)," ")</f>
        <v xml:space="preserve"> </v>
      </c>
      <c r="KZ65" s="5" t="str">
        <f>IF(COLUMN()&lt;DATA!$O$1*3+3,SUM(KZ66:KZ75)," ")</f>
        <v xml:space="preserve"> </v>
      </c>
    </row>
    <row r="66" ht="15.75">
      <c r="A66" s="20" t="s">
        <v>97</v>
      </c>
      <c r="B66" s="11">
        <f>IF(ISERROR(VLOOKUP(CONCATENATE(INDIRECT(ADDRESS(2,COLUMN())),"U1",A66),DATA!D2:L872,6,FALSE)),0,VLOOKUP(CONCATENATE(INDIRECT(ADDRESS(2,COLUMN())),"U1",A66),DATA!D2:L872,6,FALSE))</f>
        <v>1</v>
      </c>
      <c r="C66" s="11">
        <f>IF(ISERROR(VLOOKUP(CONCATENATE(INDIRECT(ADDRESS(2,COLUMN()-1)),"U1",A66),DATA!D2:L872,7,FALSE)),0,VLOOKUP(CONCATENATE(INDIRECT(ADDRESS(2,COLUMN()-1)),"U1",A66),DATA!D2:L872,7,FALSE))</f>
        <v>7</v>
      </c>
      <c r="D66" s="11">
        <f>IF(ISERROR(VLOOKUP(CONCATENATE(INDIRECT(ADDRESS(2,COLUMN()-2)),"U1",A66),DATA!D2:L872,8,FALSE)),0,VLOOKUP(CONCATENATE(INDIRECT(ADDRESS(2,COLUMN()-2)),"U1",A66),DATA!D2:L872,8,FALSE))</f>
        <v>0</v>
      </c>
      <c r="E66" s="11">
        <f>IF(ISERROR(VLOOKUP(CONCATENATE(INDIRECT(ADDRESS(2,COLUMN())),"U1",A66),DATA!D2:L872,6,FALSE)),0,VLOOKUP(CONCATENATE(INDIRECT(ADDRESS(2,COLUMN())),"U1",A66),DATA!D2:L872,6,FALSE))</f>
        <v>0</v>
      </c>
      <c r="F66" s="11">
        <f>IF(ISERROR(VLOOKUP(CONCATENATE(INDIRECT(ADDRESS(2,COLUMN()-1)),"U1",A66),DATA!D2:L872,7,FALSE)),0,VLOOKUP(CONCATENATE(INDIRECT(ADDRESS(2,COLUMN()-1)),"U1",A66),DATA!D2:L872,7,FALSE))</f>
        <v>0</v>
      </c>
      <c r="G66" s="11">
        <f>IF(ISERROR(VLOOKUP(CONCATENATE(INDIRECT(ADDRESS(2,COLUMN()-2)),"U1",A66),DATA!D2:L872,8,FALSE)),0,VLOOKUP(CONCATENATE(INDIRECT(ADDRESS(2,COLUMN()-2)),"U1",A66),DATA!D2:L872,8,FALSE))</f>
        <v>0</v>
      </c>
      <c r="H66" s="11">
        <f>IF(ISERROR(VLOOKUP(CONCATENATE(INDIRECT(ADDRESS(2,COLUMN())),"U1",A66),DATA!D2:L872,6,FALSE)),0,VLOOKUP(CONCATENATE(INDIRECT(ADDRESS(2,COLUMN())),"U1",A66),DATA!D2:L872,6,FALSE))</f>
        <v>3</v>
      </c>
      <c r="I66" s="11">
        <f>IF(ISERROR(VLOOKUP(CONCATENATE(INDIRECT(ADDRESS(2,COLUMN()-1)),"U1",A66),DATA!D2:L872,7,FALSE)),0,VLOOKUP(CONCATENATE(INDIRECT(ADDRESS(2,COLUMN()-1)),"U1",A66),DATA!D2:L872,7,FALSE))</f>
        <v>0</v>
      </c>
      <c r="J66" s="11">
        <f>IF(ISERROR(VLOOKUP(CONCATENATE(INDIRECT(ADDRESS(2,COLUMN()-2)),"U1",A66),DATA!D2:L872,8,FALSE)),0,VLOOKUP(CONCATENATE(INDIRECT(ADDRESS(2,COLUMN()-2)),"U1",A66),DATA!D2:L872,8,FALSE))</f>
        <v>2</v>
      </c>
      <c r="K66" s="11">
        <f>IF(ISERROR(VLOOKUP(CONCATENATE(INDIRECT(ADDRESS(2,COLUMN())),"U1",A66),DATA!D2:L872,6,FALSE)),0,VLOOKUP(CONCATENATE(INDIRECT(ADDRESS(2,COLUMN())),"U1",A66),DATA!D2:L872,6,FALSE))</f>
        <v>1</v>
      </c>
      <c r="L66" s="11">
        <f>IF(ISERROR(VLOOKUP(CONCATENATE(INDIRECT(ADDRESS(2,COLUMN()-1)),"U1",A66),DATA!D2:L872,7,FALSE)),0,VLOOKUP(CONCATENATE(INDIRECT(ADDRESS(2,COLUMN()-1)),"U1",A66),DATA!D2:L872,7,FALSE))</f>
        <v>1</v>
      </c>
      <c r="M66" s="11">
        <f>IF(ISERROR(VLOOKUP(CONCATENATE(INDIRECT(ADDRESS(2,COLUMN()-2)),"U1",A66),DATA!D2:L872,8,FALSE)),0,VLOOKUP(CONCATENATE(INDIRECT(ADDRESS(2,COLUMN()-2)),"U1",A66),DATA!D2:L872,8,FALSE))</f>
        <v>1</v>
      </c>
      <c r="N66" s="11">
        <f>IF(ISERROR(VLOOKUP(CONCATENATE(INDIRECT(ADDRESS(2,COLUMN())),"U1",A66),DATA!D2:L872,6,FALSE)),0,VLOOKUP(CONCATENATE(INDIRECT(ADDRESS(2,COLUMN())),"U1",A66),DATA!D2:L872,6,FALSE))</f>
        <v>0</v>
      </c>
      <c r="O66" s="11">
        <f>IF(ISERROR(VLOOKUP(CONCATENATE(INDIRECT(ADDRESS(2,COLUMN()-1)),"U1",A66),DATA!D2:L872,7,FALSE)),0,VLOOKUP(CONCATENATE(INDIRECT(ADDRESS(2,COLUMN()-1)),"U1",A66),DATA!D2:L872,7,FALSE))</f>
        <v>0</v>
      </c>
      <c r="P66" s="11">
        <f>IF(ISERROR(VLOOKUP(CONCATENATE(INDIRECT(ADDRESS(2,COLUMN()-2)),"U1",A66),DATA!D2:L872,8,FALSE)),0,VLOOKUP(CONCATENATE(INDIRECT(ADDRESS(2,COLUMN()-2)),"U1",A66),DATA!D2:L872,8,FALSE))</f>
        <v>0</v>
      </c>
      <c r="Q66" s="11">
        <f>IF(ISERROR(VLOOKUP(CONCATENATE(INDIRECT(ADDRESS(2,COLUMN())),"U1",A66),DATA!D2:L872,6,FALSE)),0,VLOOKUP(CONCATENATE(INDIRECT(ADDRESS(2,COLUMN())),"U1",A66),DATA!D2:L872,6,FALSE))</f>
        <v>2</v>
      </c>
      <c r="R66" s="11">
        <f>IF(ISERROR(VLOOKUP(CONCATENATE(INDIRECT(ADDRESS(2,COLUMN()-1)),"U1",A66),DATA!D2:L872,7,FALSE)),0,VLOOKUP(CONCATENATE(INDIRECT(ADDRESS(2,COLUMN()-1)),"U1",A66),DATA!D2:L872,7,FALSE))</f>
        <v>1</v>
      </c>
      <c r="S66" s="11">
        <f>IF(ISERROR(VLOOKUP(CONCATENATE(INDIRECT(ADDRESS(2,COLUMN()-2)),"U1",A66),DATA!D2:L872,8,FALSE)),0,VLOOKUP(CONCATENATE(INDIRECT(ADDRESS(2,COLUMN()-2)),"U1",A66),DATA!D2:L872,8,FALSE))</f>
        <v>1</v>
      </c>
      <c r="T66" s="11">
        <f>IF(ISERROR(VLOOKUP(CONCATENATE(INDIRECT(ADDRESS(2,COLUMN())),"U1",A66),DATA!D2:L872,6,FALSE)),0,VLOOKUP(CONCATENATE(INDIRECT(ADDRESS(2,COLUMN())),"U1",A66),DATA!D2:L872,6,FALSE))</f>
        <v>1</v>
      </c>
      <c r="U66" s="11">
        <f>IF(ISERROR(VLOOKUP(CONCATENATE(INDIRECT(ADDRESS(2,COLUMN()-1)),"U1",A66),DATA!D2:L872,7,FALSE)),0,VLOOKUP(CONCATENATE(INDIRECT(ADDRESS(2,COLUMN()-1)),"U1",A66),DATA!D2:L872,7,FALSE))</f>
        <v>0</v>
      </c>
      <c r="V66" s="11">
        <f>IF(ISERROR(VLOOKUP(CONCATENATE(INDIRECT(ADDRESS(2,COLUMN()-2)),"U1",A66),DATA!D2:L872,8,FALSE)),0,VLOOKUP(CONCATENATE(INDIRECT(ADDRESS(2,COLUMN()-2)),"U1",A66),DATA!D2:L872,8,FALSE))</f>
        <v>0</v>
      </c>
      <c r="W66" s="11">
        <f>IF(ISERROR(VLOOKUP(CONCATENATE(INDIRECT(ADDRESS(2,COLUMN())),"U1",A66),DATA!D2:L872,6,FALSE)),0,VLOOKUP(CONCATENATE(INDIRECT(ADDRESS(2,COLUMN())),"U1",A66),DATA!D2:L872,6,FALSE))</f>
        <v>1</v>
      </c>
      <c r="X66" s="11">
        <f>IF(ISERROR(VLOOKUP(CONCATENATE(INDIRECT(ADDRESS(2,COLUMN()-1)),"U1",A66),DATA!D2:L872,7,FALSE)),0,VLOOKUP(CONCATENATE(INDIRECT(ADDRESS(2,COLUMN()-1)),"U1",A66),DATA!D2:L872,7,FALSE))</f>
        <v>0</v>
      </c>
      <c r="Y66" s="11">
        <f>IF(ISERROR(VLOOKUP(CONCATENATE(INDIRECT(ADDRESS(2,COLUMN()-2)),"U1",A66),DATA!D2:L872,8,FALSE)),0,VLOOKUP(CONCATENATE(INDIRECT(ADDRESS(2,COLUMN()-2)),"U1",A66),DATA!D2:L872,8,FALSE))</f>
        <v>0</v>
      </c>
      <c r="Z66" s="11">
        <f>IF(ISERROR(VLOOKUP(CONCATENATE(INDIRECT(ADDRESS(2,COLUMN())),"U1",A66),DATA!D2:L872,6,FALSE)),0,VLOOKUP(CONCATENATE(INDIRECT(ADDRESS(2,COLUMN())),"U1",A66),DATA!D2:L872,6,FALSE))</f>
        <v>1</v>
      </c>
      <c r="AA66" s="11">
        <f>IF(ISERROR(VLOOKUP(CONCATENATE(INDIRECT(ADDRESS(2,COLUMN()-1)),"U1",A66),DATA!D2:L872,7,FALSE)),0,VLOOKUP(CONCATENATE(INDIRECT(ADDRESS(2,COLUMN()-1)),"U1",A66),DATA!D2:L872,7,FALSE))</f>
        <v>0</v>
      </c>
      <c r="AB66" s="11">
        <f>IF(ISERROR(VLOOKUP(CONCATENATE(INDIRECT(ADDRESS(2,COLUMN()-2)),"U1",A66),DATA!D2:L872,8,FALSE)),0,VLOOKUP(CONCATENATE(INDIRECT(ADDRESS(2,COLUMN()-2)),"U1",A66),DATA!D2:L872,8,FALSE))</f>
        <v>0</v>
      </c>
      <c r="AC66" s="11">
        <f>IF(ISERROR(VLOOKUP(CONCATENATE(INDIRECT(ADDRESS(2,COLUMN())),"U1",A66),DATA!D2:L872,6,FALSE)),0,VLOOKUP(CONCATENATE(INDIRECT(ADDRESS(2,COLUMN())),"U1",A66),DATA!D2:L872,6,FALSE))</f>
        <v>0</v>
      </c>
      <c r="AD66" s="11">
        <f>IF(ISERROR(VLOOKUP(CONCATENATE(INDIRECT(ADDRESS(2,COLUMN()-1)),"U1",A66),DATA!D2:L872,7,FALSE)),0,VLOOKUP(CONCATENATE(INDIRECT(ADDRESS(2,COLUMN()-1)),"U1",A66),DATA!D2:L872,7,FALSE))</f>
        <v>0</v>
      </c>
      <c r="AE66" s="11">
        <f>IF(ISERROR(VLOOKUP(CONCATENATE(INDIRECT(ADDRESS(2,COLUMN()-2)),"U1",A66),DATA!D2:L872,8,FALSE)),0,VLOOKUP(CONCATENATE(INDIRECT(ADDRESS(2,COLUMN()-2)),"U1",A66),DATA!D2:L872,8,FALSE))</f>
        <v>0</v>
      </c>
      <c r="AF66" s="11">
        <f>IF(ISERROR(VLOOKUP(CONCATENATE(INDIRECT(ADDRESS(2,COLUMN())),"U1",A66),DATA!D2:L872,6,FALSE)),0,VLOOKUP(CONCATENATE(INDIRECT(ADDRESS(2,COLUMN())),"U1",A66),DATA!D2:L872,6,FALSE))</f>
        <v>0</v>
      </c>
      <c r="AG66" s="11">
        <f>IF(ISERROR(VLOOKUP(CONCATENATE(INDIRECT(ADDRESS(2,COLUMN()-1)),"U1",A66),DATA!D2:L872,7,FALSE)),0,VLOOKUP(CONCATENATE(INDIRECT(ADDRESS(2,COLUMN()-1)),"U1",A66),DATA!D2:L872,7,FALSE))</f>
        <v>0</v>
      </c>
      <c r="AH66" s="11">
        <f>IF(ISERROR(VLOOKUP(CONCATENATE(INDIRECT(ADDRESS(2,COLUMN()-2)),"U1",A66),DATA!D2:L872,8,FALSE)),0,VLOOKUP(CONCATENATE(INDIRECT(ADDRESS(2,COLUMN()-2)),"U1",A66),DATA!D2:L872,8,FALSE))</f>
        <v>0</v>
      </c>
      <c r="AI66" s="11">
        <f>IF(ISERROR(VLOOKUP(CONCATENATE(INDIRECT(ADDRESS(2,COLUMN())),"U1",A66),DATA!D2:L872,6,FALSE)),0,VLOOKUP(CONCATENATE(INDIRECT(ADDRESS(2,COLUMN())),"U1",A66),DATA!D2:L872,6,FALSE))</f>
        <v>0</v>
      </c>
      <c r="AJ66" s="11">
        <f>IF(ISERROR(VLOOKUP(CONCATENATE(INDIRECT(ADDRESS(2,COLUMN()-1)),"U1",A66),DATA!D2:L872,7,FALSE)),0,VLOOKUP(CONCATENATE(INDIRECT(ADDRESS(2,COLUMN()-1)),"U1",A66),DATA!D2:L872,7,FALSE))</f>
        <v>0</v>
      </c>
      <c r="AK66" s="11">
        <f>IF(ISERROR(VLOOKUP(CONCATENATE(INDIRECT(ADDRESS(2,COLUMN()-2)),"U1",A66),DATA!D2:L872,8,FALSE)),0,VLOOKUP(CONCATENATE(INDIRECT(ADDRESS(2,COLUMN()-2)),"U1",A66),DATA!D2:L872,8,FALSE))</f>
        <v>0</v>
      </c>
      <c r="AL66" s="11">
        <f>IF(ISERROR(VLOOKUP(CONCATENATE(INDIRECT(ADDRESS(2,COLUMN())),"U1",A66),DATA!D2:L872,6,FALSE)),0,VLOOKUP(CONCATENATE(INDIRECT(ADDRESS(2,COLUMN())),"U1",A66),DATA!D2:L872,6,FALSE))</f>
        <v>0</v>
      </c>
      <c r="AM66" s="11">
        <f>IF(ISERROR(VLOOKUP(CONCATENATE(INDIRECT(ADDRESS(2,COLUMN()-1)),"U1",A66),DATA!D2:L872,7,FALSE)),0,VLOOKUP(CONCATENATE(INDIRECT(ADDRESS(2,COLUMN()-1)),"U1",A66),DATA!D2:L872,7,FALSE))</f>
        <v>0</v>
      </c>
      <c r="AN66" s="11">
        <f>IF(ISERROR(VLOOKUP(CONCATENATE(INDIRECT(ADDRESS(2,COLUMN()-2)),"U1",A66),DATA!D2:L872,8,FALSE)),0,VLOOKUP(CONCATENATE(INDIRECT(ADDRESS(2,COLUMN()-2)),"U1",A66),DATA!D2:L872,8,FALSE))</f>
        <v>0</v>
      </c>
      <c r="AO66" s="11">
        <f>IF(ISERROR(VLOOKUP(CONCATENATE(INDIRECT(ADDRESS(2,COLUMN())),"U1",A66),DATA!D2:L872,6,FALSE)),0,VLOOKUP(CONCATENATE(INDIRECT(ADDRESS(2,COLUMN())),"U1",A66),DATA!D2:L872,6,FALSE))</f>
        <v>0</v>
      </c>
      <c r="AP66" s="11">
        <f>IF(ISERROR(VLOOKUP(CONCATENATE(INDIRECT(ADDRESS(2,COLUMN()-1)),"U1",A66),DATA!D2:L872,7,FALSE)),0,VLOOKUP(CONCATENATE(INDIRECT(ADDRESS(2,COLUMN()-1)),"U1",A66),DATA!D2:L872,7,FALSE))</f>
        <v>1</v>
      </c>
      <c r="AQ66" s="11">
        <f>IF(ISERROR(VLOOKUP(CONCATENATE(INDIRECT(ADDRESS(2,COLUMN()-2)),"U1",A66),DATA!D2:L872,8,FALSE)),0,VLOOKUP(CONCATENATE(INDIRECT(ADDRESS(2,COLUMN()-2)),"U1",A66),DATA!D2:L872,8,FALSE))</f>
        <v>0</v>
      </c>
      <c r="AR66" s="11">
        <f>IF(ISERROR(VLOOKUP(CONCATENATE(INDIRECT(ADDRESS(2,COLUMN())),"U1",A66),DATA!D2:L872,6,FALSE)),0,VLOOKUP(CONCATENATE(INDIRECT(ADDRESS(2,COLUMN())),"U1",A66),DATA!D2:L872,6,FALSE))</f>
        <v>1</v>
      </c>
      <c r="AS66" s="11">
        <f>IF(ISERROR(VLOOKUP(CONCATENATE(INDIRECT(ADDRESS(2,COLUMN()-1)),"U1",A66),DATA!D2:L872,7,FALSE)),0,VLOOKUP(CONCATENATE(INDIRECT(ADDRESS(2,COLUMN()-1)),"U1",A66),DATA!D2:L872,7,FALSE))</f>
        <v>0</v>
      </c>
      <c r="AT66" s="11">
        <f>IF(ISERROR(VLOOKUP(CONCATENATE(INDIRECT(ADDRESS(2,COLUMN()-2)),"U1",A66),DATA!D2:L872,8,FALSE)),0,VLOOKUP(CONCATENATE(INDIRECT(ADDRESS(2,COLUMN()-2)),"U1",A66),DATA!D2:L872,8,FALSE))</f>
        <v>0</v>
      </c>
      <c r="AU66" s="11">
        <f>IF(ISERROR(VLOOKUP(CONCATENATE(INDIRECT(ADDRESS(2,COLUMN())),"U1",A66),DATA!D2:L872,6,FALSE)),0,VLOOKUP(CONCATENATE(INDIRECT(ADDRESS(2,COLUMN())),"U1",A66),DATA!D2:L872,6,FALSE))</f>
        <v>3</v>
      </c>
      <c r="AV66" s="11">
        <f>IF(ISERROR(VLOOKUP(CONCATENATE(INDIRECT(ADDRESS(2,COLUMN()-1)),"U1",A66),DATA!D2:L872,7,FALSE)),0,VLOOKUP(CONCATENATE(INDIRECT(ADDRESS(2,COLUMN()-1)),"U1",A66),DATA!D2:L872,7,FALSE))</f>
        <v>0</v>
      </c>
      <c r="AW66" s="11">
        <f>IF(ISERROR(VLOOKUP(CONCATENATE(INDIRECT(ADDRESS(2,COLUMN()-2)),"U1",A66),DATA!D2:L872,8,FALSE)),0,VLOOKUP(CONCATENATE(INDIRECT(ADDRESS(2,COLUMN()-2)),"U1",A66),DATA!D2:L872,8,FALSE))</f>
        <v>1</v>
      </c>
      <c r="AX66" s="11">
        <f>IF(ISERROR(VLOOKUP(CONCATENATE(INDIRECT(ADDRESS(2,COLUMN())),"U1",A66),DATA!D2:L872,6,FALSE)),0,VLOOKUP(CONCATENATE(INDIRECT(ADDRESS(2,COLUMN())),"U1",A66),DATA!D2:L872,6,FALSE))</f>
        <v>0</v>
      </c>
      <c r="AY66" s="11">
        <f>IF(ISERROR(VLOOKUP(CONCATENATE(INDIRECT(ADDRESS(2,COLUMN()-1)),"U1",A66),DATA!D2:L872,7,FALSE)),0,VLOOKUP(CONCATENATE(INDIRECT(ADDRESS(2,COLUMN()-1)),"U1",A66),DATA!D2:L872,7,FALSE))</f>
        <v>0</v>
      </c>
      <c r="AZ66" s="11">
        <f>IF(ISERROR(VLOOKUP(CONCATENATE(INDIRECT(ADDRESS(2,COLUMN()-2)),"U1",A66),DATA!D2:L872,8,FALSE)),0,VLOOKUP(CONCATENATE(INDIRECT(ADDRESS(2,COLUMN()-2)),"U1",A66),DATA!D2:L872,8,FALSE))</f>
        <v>0</v>
      </c>
      <c r="BA66" s="11">
        <f>IF(ISERROR(VLOOKUP(CONCATENATE(INDIRECT(ADDRESS(2,COLUMN())),"U1",A66),DATA!D2:L872,6,FALSE)),0,VLOOKUP(CONCATENATE(INDIRECT(ADDRESS(2,COLUMN())),"U1",A66),DATA!D2:L872,6,FALSE))</f>
        <v>0</v>
      </c>
      <c r="BB66" s="11">
        <f>IF(ISERROR(VLOOKUP(CONCATENATE(INDIRECT(ADDRESS(2,COLUMN()-1)),"U1",A66),DATA!D2:L872,7,FALSE)),0,VLOOKUP(CONCATENATE(INDIRECT(ADDRESS(2,COLUMN()-1)),"U1",A66),DATA!D2:L872,7,FALSE))</f>
        <v>0</v>
      </c>
      <c r="BC66" s="11">
        <f>IF(ISERROR(VLOOKUP(CONCATENATE(INDIRECT(ADDRESS(2,COLUMN()-2)),"U1",A66),DATA!D2:L872,8,FALSE)),0,VLOOKUP(CONCATENATE(INDIRECT(ADDRESS(2,COLUMN()-2)),"U1",A66),DATA!D2:L872,8,FALSE))</f>
        <v>0</v>
      </c>
      <c r="BD66" s="11">
        <f>IF(ISERROR(VLOOKUP(CONCATENATE(INDIRECT(ADDRESS(2,COLUMN())),"U1",A66),DATA!D2:L872,6,FALSE)),0,VLOOKUP(CONCATENATE(INDIRECT(ADDRESS(2,COLUMN())),"U1",A66),DATA!D2:L872,6,FALSE))</f>
        <v>1</v>
      </c>
      <c r="BE66" s="11">
        <f>IF(ISERROR(VLOOKUP(CONCATENATE(INDIRECT(ADDRESS(2,COLUMN()-1)),"U1",A66),DATA!D2:L872,7,FALSE)),0,VLOOKUP(CONCATENATE(INDIRECT(ADDRESS(2,COLUMN()-1)),"U1",A66),DATA!D2:L872,7,FALSE))</f>
        <v>0</v>
      </c>
      <c r="BF66" s="11">
        <f>IF(ISERROR(VLOOKUP(CONCATENATE(INDIRECT(ADDRESS(2,COLUMN()-2)),"U1",A66),DATA!D2:L872,8,FALSE)),0,VLOOKUP(CONCATENATE(INDIRECT(ADDRESS(2,COLUMN()-2)),"U1",A66),DATA!D2:L872,8,FALSE))</f>
        <v>1</v>
      </c>
      <c r="BG66" s="11">
        <f>IF(ISERROR(VLOOKUP(CONCATENATE(INDIRECT(ADDRESS(2,COLUMN())),"U1",A66),DATA!D2:L872,6,FALSE)),0,VLOOKUP(CONCATENATE(INDIRECT(ADDRESS(2,COLUMN())),"U1",A66),DATA!D2:L872,6,FALSE))</f>
        <v>3</v>
      </c>
      <c r="BH66" s="11">
        <f>IF(ISERROR(VLOOKUP(CONCATENATE(INDIRECT(ADDRESS(2,COLUMN()-1)),"U1",A66),DATA!D2:L872,7,FALSE)),0,VLOOKUP(CONCATENATE(INDIRECT(ADDRESS(2,COLUMN()-1)),"U1",A66),DATA!D2:L872,7,FALSE))</f>
        <v>0</v>
      </c>
      <c r="BI66" s="11">
        <f>IF(ISERROR(VLOOKUP(CONCATENATE(INDIRECT(ADDRESS(2,COLUMN()-2)),"U1",A66),DATA!D2:L872,8,FALSE)),0,VLOOKUP(CONCATENATE(INDIRECT(ADDRESS(2,COLUMN()-2)),"U1",A66),DATA!D2:L872,8,FALSE))</f>
        <v>0</v>
      </c>
      <c r="BJ66" s="11">
        <f>IF(ISERROR(VLOOKUP(CONCATENATE(INDIRECT(ADDRESS(2,COLUMN())),"U1",A66),DATA!D2:L872,6,FALSE)),0,VLOOKUP(CONCATENATE(INDIRECT(ADDRESS(2,COLUMN())),"U1",A66),DATA!D2:L872,6,FALSE))</f>
        <v>0</v>
      </c>
      <c r="BK66" s="11">
        <f>IF(ISERROR(VLOOKUP(CONCATENATE(INDIRECT(ADDRESS(2,COLUMN()-1)),"U1",A66),DATA!D2:L872,7,FALSE)),0,VLOOKUP(CONCATENATE(INDIRECT(ADDRESS(2,COLUMN()-1)),"U1",A66),DATA!D2:L872,7,FALSE))</f>
        <v>0</v>
      </c>
      <c r="BL66" s="11">
        <f>IF(ISERROR(VLOOKUP(CONCATENATE(INDIRECT(ADDRESS(2,COLUMN()-2)),"U1",A66),DATA!D2:L872,8,FALSE)),0,VLOOKUP(CONCATENATE(INDIRECT(ADDRESS(2,COLUMN()-2)),"U1",A66),DATA!D2:L872,8,FALSE))</f>
        <v>0</v>
      </c>
      <c r="BM66" s="11">
        <f>IF(ISERROR(VLOOKUP(CONCATENATE(INDIRECT(ADDRESS(2,COLUMN())),"U1",A66),DATA!D2:L872,6,FALSE)),0,VLOOKUP(CONCATENATE(INDIRECT(ADDRESS(2,COLUMN())),"U1",A66),DATA!D2:L872,6,FALSE))</f>
        <v>0</v>
      </c>
      <c r="BN66" s="11">
        <f>IF(ISERROR(VLOOKUP(CONCATENATE(INDIRECT(ADDRESS(2,COLUMN()-1)),"U1",A66),DATA!D2:L872,7,FALSE)),0,VLOOKUP(CONCATENATE(INDIRECT(ADDRESS(2,COLUMN()-1)),"U1",A66),DATA!D2:L872,7,FALSE))</f>
        <v>0</v>
      </c>
      <c r="BO66" s="11">
        <f>IF(ISERROR(VLOOKUP(CONCATENATE(INDIRECT(ADDRESS(2,COLUMN()-2)),"U1",A66),DATA!D2:L872,8,FALSE)),0,VLOOKUP(CONCATENATE(INDIRECT(ADDRESS(2,COLUMN()-2)),"U1",A66),DATA!D2:L872,8,FALSE))</f>
        <v>0</v>
      </c>
      <c r="BP66" s="11">
        <f>IF(ISERROR(VLOOKUP(CONCATENATE(INDIRECT(ADDRESS(2,COLUMN())),"U1",A66),DATA!D2:L872,6,FALSE)),0,VLOOKUP(CONCATENATE(INDIRECT(ADDRESS(2,COLUMN())),"U1",A66),DATA!D2:L872,6,FALSE))</f>
        <v>0</v>
      </c>
      <c r="BQ66" s="11">
        <f>IF(ISERROR(VLOOKUP(CONCATENATE(INDIRECT(ADDRESS(2,COLUMN()-1)),"U1",A66),DATA!D2:L872,7,FALSE)),0,VLOOKUP(CONCATENATE(INDIRECT(ADDRESS(2,COLUMN()-1)),"U1",A66),DATA!D2:L872,7,FALSE))</f>
        <v>0</v>
      </c>
      <c r="BR66" s="11">
        <f>IF(ISERROR(VLOOKUP(CONCATENATE(INDIRECT(ADDRESS(2,COLUMN()-2)),"U1",A66),DATA!D2:L872,8,FALSE)),0,VLOOKUP(CONCATENATE(INDIRECT(ADDRESS(2,COLUMN()-2)),"U1",A66),DATA!D2:L872,8,FALSE))</f>
        <v>0</v>
      </c>
      <c r="BS66" s="11">
        <f>IF(ISERROR(VLOOKUP(CONCATENATE(INDIRECT(ADDRESS(2,COLUMN())),"U1",A66),DATA!D2:L872,6,FALSE)),0,VLOOKUP(CONCATENATE(INDIRECT(ADDRESS(2,COLUMN())),"U1",A66),DATA!D2:L872,6,FALSE))</f>
        <v>0</v>
      </c>
      <c r="BT66" s="11">
        <f>IF(ISERROR(VLOOKUP(CONCATENATE(INDIRECT(ADDRESS(2,COLUMN()-1)),"U1",A66),DATA!D2:L872,7,FALSE)),0,VLOOKUP(CONCATENATE(INDIRECT(ADDRESS(2,COLUMN()-1)),"U1",A66),DATA!D2:L872,7,FALSE))</f>
        <v>0</v>
      </c>
      <c r="BU66" s="11">
        <f>IF(ISERROR(VLOOKUP(CONCATENATE(INDIRECT(ADDRESS(2,COLUMN()-2)),"U1",A66),DATA!D2:L872,8,FALSE)),0,VLOOKUP(CONCATENATE(INDIRECT(ADDRESS(2,COLUMN()-2)),"U1",A66),DATA!D2:L872,8,FALSE))</f>
        <v>0</v>
      </c>
      <c r="BV66" s="11">
        <f>IF(ISERROR(VLOOKUP(CONCATENATE(INDIRECT(ADDRESS(2,COLUMN())),"U1",A66),DATA!D2:L872,6,FALSE)),0,VLOOKUP(CONCATENATE(INDIRECT(ADDRESS(2,COLUMN())),"U1",A66),DATA!D2:L872,6,FALSE))</f>
        <v>1</v>
      </c>
      <c r="BW66" s="11">
        <f>IF(ISERROR(VLOOKUP(CONCATENATE(INDIRECT(ADDRESS(2,COLUMN()-1)),"U1",A66),DATA!D2:L872,7,FALSE)),0,VLOOKUP(CONCATENATE(INDIRECT(ADDRESS(2,COLUMN()-1)),"U1",A66),DATA!D2:L872,7,FALSE))</f>
        <v>0</v>
      </c>
      <c r="BX66" s="11">
        <f>IF(ISERROR(VLOOKUP(CONCATENATE(INDIRECT(ADDRESS(2,COLUMN()-2)),"U1",A66),DATA!D2:L872,8,FALSE)),0,VLOOKUP(CONCATENATE(INDIRECT(ADDRESS(2,COLUMN()-2)),"U1",A66),DATA!D2:L872,8,FALSE))</f>
        <v>0</v>
      </c>
      <c r="BY66" s="11">
        <f>IF(ISERROR(VLOOKUP(CONCATENATE(INDIRECT(ADDRESS(2,COLUMN())),"U1",A66),DATA!D2:L872,6,FALSE)),0,VLOOKUP(CONCATENATE(INDIRECT(ADDRESS(2,COLUMN())),"U1",A66),DATA!D2:L872,6,FALSE))</f>
        <v>0</v>
      </c>
      <c r="BZ66" s="11">
        <f>IF(ISERROR(VLOOKUP(CONCATENATE(INDIRECT(ADDRESS(2,COLUMN()-1)),"U1",A66),DATA!D2:L872,7,FALSE)),0,VLOOKUP(CONCATENATE(INDIRECT(ADDRESS(2,COLUMN()-1)),"U1",A66),DATA!D2:L872,7,FALSE))</f>
        <v>0</v>
      </c>
      <c r="CA66" s="11">
        <f>IF(ISERROR(VLOOKUP(CONCATENATE(INDIRECT(ADDRESS(2,COLUMN()-2)),"U1",A66),DATA!D2:L872,8,FALSE)),0,VLOOKUP(CONCATENATE(INDIRECT(ADDRESS(2,COLUMN()-2)),"U1",A66),DATA!D2:L872,8,FALSE))</f>
        <v>0</v>
      </c>
      <c r="CB66" s="11">
        <f>IF(ISERROR(VLOOKUP(CONCATENATE(INDIRECT(ADDRESS(2,COLUMN())),"U1",A66),DATA!D2:L872,6,FALSE)),0,VLOOKUP(CONCATENATE(INDIRECT(ADDRESS(2,COLUMN())),"U1",A66),DATA!D2:L872,6,FALSE))</f>
        <v>0</v>
      </c>
      <c r="CC66" s="11">
        <f>IF(ISERROR(VLOOKUP(CONCATENATE(INDIRECT(ADDRESS(2,COLUMN()-1)),"U1",A66),DATA!D2:L872,7,FALSE)),0,VLOOKUP(CONCATENATE(INDIRECT(ADDRESS(2,COLUMN()-1)),"U1",A66),DATA!D2:L872,7,FALSE))</f>
        <v>0</v>
      </c>
      <c r="CD66" s="11">
        <f>IF(ISERROR(VLOOKUP(CONCATENATE(INDIRECT(ADDRESS(2,COLUMN()-2)),"U1",A66),DATA!D2:L872,8,FALSE)),0,VLOOKUP(CONCATENATE(INDIRECT(ADDRESS(2,COLUMN()-2)),"U1",A66),DATA!D2:L872,8,FALSE))</f>
        <v>0</v>
      </c>
      <c r="CE66" s="11">
        <f>IF(ISERROR(VLOOKUP(CONCATENATE(INDIRECT(ADDRESS(2,COLUMN())),"U1",A66),DATA!D2:L872,6,FALSE)),0,VLOOKUP(CONCATENATE(INDIRECT(ADDRESS(2,COLUMN())),"U1",A66),DATA!D2:L872,6,FALSE))</f>
        <v>0</v>
      </c>
      <c r="CF66" s="11">
        <f>IF(ISERROR(VLOOKUP(CONCATENATE(INDIRECT(ADDRESS(2,COLUMN()-1)),"U1",A66),DATA!D2:L872,7,FALSE)),0,VLOOKUP(CONCATENATE(INDIRECT(ADDRESS(2,COLUMN()-1)),"U1",A66),DATA!D2:L872,7,FALSE))</f>
        <v>0</v>
      </c>
      <c r="CG66" s="11">
        <f>IF(ISERROR(VLOOKUP(CONCATENATE(INDIRECT(ADDRESS(2,COLUMN()-2)),"U1",A66),DATA!D2:L872,8,FALSE)),0,VLOOKUP(CONCATENATE(INDIRECT(ADDRESS(2,COLUMN()-2)),"U1",A66),DATA!D2:L872,8,FALSE))</f>
        <v>0</v>
      </c>
      <c r="CH66" s="11">
        <f>IF(ISERROR(VLOOKUP(CONCATENATE(INDIRECT(ADDRESS(2,COLUMN())),"U1",A66),DATA!D2:L872,6,FALSE)),0,VLOOKUP(CONCATENATE(INDIRECT(ADDRESS(2,COLUMN())),"U1",A66),DATA!D2:L872,6,FALSE))</f>
        <v>0</v>
      </c>
      <c r="CI66" s="11">
        <f>IF(ISERROR(VLOOKUP(CONCATENATE(INDIRECT(ADDRESS(2,COLUMN()-1)),"U1",A66),DATA!D2:L872,7,FALSE)),0,VLOOKUP(CONCATENATE(INDIRECT(ADDRESS(2,COLUMN()-1)),"U1",A66),DATA!D2:L872,7,FALSE))</f>
        <v>0</v>
      </c>
      <c r="CJ66" s="11">
        <f>IF(ISERROR(VLOOKUP(CONCATENATE(INDIRECT(ADDRESS(2,COLUMN()-2)),"U1",A66),DATA!D2:L872,8,FALSE)),0,VLOOKUP(CONCATENATE(INDIRECT(ADDRESS(2,COLUMN()-2)),"U1",A66),DATA!D2:L872,8,FALSE))</f>
        <v>0</v>
      </c>
      <c r="CK66" s="11">
        <f>IF(ISERROR(VLOOKUP(CONCATENATE(INDIRECT(ADDRESS(2,COLUMN())),"U1",A66),DATA!D2:L872,6,FALSE)),0,VLOOKUP(CONCATENATE(INDIRECT(ADDRESS(2,COLUMN())),"U1",A66),DATA!D2:L872,6,FALSE))</f>
        <v>0</v>
      </c>
      <c r="CL66" s="11">
        <f>IF(ISERROR(VLOOKUP(CONCATENATE(INDIRECT(ADDRESS(2,COLUMN()-1)),"U1",A66),DATA!D2:L872,7,FALSE)),0,VLOOKUP(CONCATENATE(INDIRECT(ADDRESS(2,COLUMN()-1)),"U1",A66),DATA!D2:L872,7,FALSE))</f>
        <v>0</v>
      </c>
      <c r="CM66" s="11">
        <f>IF(ISERROR(VLOOKUP(CONCATENATE(INDIRECT(ADDRESS(2,COLUMN()-2)),"U1",A66),DATA!D2:L872,8,FALSE)),0,VLOOKUP(CONCATENATE(INDIRECT(ADDRESS(2,COLUMN()-2)),"U1",A66),DATA!D2:L872,8,FALSE))</f>
        <v>0</v>
      </c>
      <c r="CN66" s="11">
        <f>IF(ISERROR(VLOOKUP(CONCATENATE(INDIRECT(ADDRESS(2,COLUMN())),"U1",A66),DATA!D2:L872,6,FALSE)),0,VLOOKUP(CONCATENATE(INDIRECT(ADDRESS(2,COLUMN())),"U1",A66),DATA!D2:L872,6,FALSE))</f>
        <v>0</v>
      </c>
      <c r="CO66" s="11">
        <f>IF(ISERROR(VLOOKUP(CONCATENATE(INDIRECT(ADDRESS(2,COLUMN()-1)),"U1",A66),DATA!D2:L872,7,FALSE)),0,VLOOKUP(CONCATENATE(INDIRECT(ADDRESS(2,COLUMN()-1)),"U1",A66),DATA!D2:L872,7,FALSE))</f>
        <v>0</v>
      </c>
      <c r="CP66" s="11">
        <f>IF(ISERROR(VLOOKUP(CONCATENATE(INDIRECT(ADDRESS(2,COLUMN()-2)),"U1",A66),DATA!D2:L872,8,FALSE)),0,VLOOKUP(CONCATENATE(INDIRECT(ADDRESS(2,COLUMN()-2)),"U1",A66),DATA!D2:L872,8,FALSE))</f>
        <v>0</v>
      </c>
      <c r="CQ66" s="11">
        <f>IF(ISERROR(VLOOKUP(CONCATENATE(INDIRECT(ADDRESS(2,COLUMN())),"U1",A66),DATA!D2:L872,6,FALSE)),0,VLOOKUP(CONCATENATE(INDIRECT(ADDRESS(2,COLUMN())),"U1",A66),DATA!D2:L872,6,FALSE))</f>
        <v>0</v>
      </c>
      <c r="CR66" s="11">
        <f>IF(ISERROR(VLOOKUP(CONCATENATE(INDIRECT(ADDRESS(2,COLUMN()-1)),"U1",A66),DATA!D2:L872,7,FALSE)),0,VLOOKUP(CONCATENATE(INDIRECT(ADDRESS(2,COLUMN()-1)),"U1",A66),DATA!D2:L872,7,FALSE))</f>
        <v>0</v>
      </c>
      <c r="CS66" s="11">
        <f>IF(ISERROR(VLOOKUP(CONCATENATE(INDIRECT(ADDRESS(2,COLUMN()-2)),"U1",A66),DATA!D2:L872,8,FALSE)),0,VLOOKUP(CONCATENATE(INDIRECT(ADDRESS(2,COLUMN()-2)),"U1",A66),DATA!D2:L872,8,FALSE))</f>
        <v>0</v>
      </c>
      <c r="CT66" s="11">
        <f>IF(ISERROR(VLOOKUP(CONCATENATE(INDIRECT(ADDRESS(2,COLUMN())),"U1",A66),DATA!D2:L872,6,FALSE)),0,VLOOKUP(CONCATENATE(INDIRECT(ADDRESS(2,COLUMN())),"U1",A66),DATA!D2:L872,6,FALSE))</f>
        <v>0</v>
      </c>
      <c r="CU66" s="11">
        <f>IF(ISERROR(VLOOKUP(CONCATENATE(INDIRECT(ADDRESS(2,COLUMN()-1)),"U1",A66),DATA!D2:L872,7,FALSE)),0,VLOOKUP(CONCATENATE(INDIRECT(ADDRESS(2,COLUMN()-1)),"U1",A66),DATA!D2:L872,7,FALSE))</f>
        <v>0</v>
      </c>
      <c r="CV66" s="11">
        <f>IF(ISERROR(VLOOKUP(CONCATENATE(INDIRECT(ADDRESS(2,COLUMN()-2)),"U1",A66),DATA!D2:L872,8,FALSE)),0,VLOOKUP(CONCATENATE(INDIRECT(ADDRESS(2,COLUMN()-2)),"U1",A66),DATA!D2:L872,8,FALSE))</f>
        <v>0</v>
      </c>
      <c r="CW66" s="11">
        <f>IF(ISERROR(VLOOKUP(CONCATENATE(INDIRECT(ADDRESS(2,COLUMN())),"U1",A66),DATA!D2:L872,6,FALSE)),0,VLOOKUP(CONCATENATE(INDIRECT(ADDRESS(2,COLUMN())),"U1",A66),DATA!D2:L872,6,FALSE))</f>
        <v>0</v>
      </c>
      <c r="CX66" s="11">
        <f>IF(ISERROR(VLOOKUP(CONCATENATE(INDIRECT(ADDRESS(2,COLUMN()-1)),"U1",A66),DATA!D2:L872,7,FALSE)),0,VLOOKUP(CONCATENATE(INDIRECT(ADDRESS(2,COLUMN()-1)),"U1",A66),DATA!D2:L872,7,FALSE))</f>
        <v>0</v>
      </c>
      <c r="CY66" s="11">
        <f>IF(ISERROR(VLOOKUP(CONCATENATE(INDIRECT(ADDRESS(2,COLUMN()-2)),"U1",A66),DATA!D2:L872,8,FALSE)),0,VLOOKUP(CONCATENATE(INDIRECT(ADDRESS(2,COLUMN()-2)),"U1",A66),DATA!D2:L872,8,FALSE))</f>
        <v>0</v>
      </c>
      <c r="CZ66" s="11">
        <f>IF(ISERROR(VLOOKUP(CONCATENATE(INDIRECT(ADDRESS(2,COLUMN())),"U1",A66),DATA!D2:L872,6,FALSE)),0,VLOOKUP(CONCATENATE(INDIRECT(ADDRESS(2,COLUMN())),"U1",A66),DATA!D2:L872,6,FALSE))</f>
        <v>0</v>
      </c>
      <c r="DA66" s="11">
        <f>IF(ISERROR(VLOOKUP(CONCATENATE(INDIRECT(ADDRESS(2,COLUMN()-1)),"U1",A66),DATA!D2:L872,7,FALSE)),0,VLOOKUP(CONCATENATE(INDIRECT(ADDRESS(2,COLUMN()-1)),"U1",A66),DATA!D2:L872,7,FALSE))</f>
        <v>0</v>
      </c>
      <c r="DB66" s="11">
        <f>IF(ISERROR(VLOOKUP(CONCATENATE(INDIRECT(ADDRESS(2,COLUMN()-2)),"U1",A66),DATA!D2:L872,8,FALSE)),0,VLOOKUP(CONCATENATE(INDIRECT(ADDRESS(2,COLUMN()-2)),"U1",A66),DATA!D2:L872,8,FALSE))</f>
        <v>0</v>
      </c>
      <c r="DC66" s="11">
        <f>IF(ISERROR(VLOOKUP(CONCATENATE(INDIRECT(ADDRESS(2,COLUMN())),"U1",A66),DATA!D2:L872,6,FALSE)),0,VLOOKUP(CONCATENATE(INDIRECT(ADDRESS(2,COLUMN())),"U1",A66),DATA!D2:L872,6,FALSE))</f>
        <v>0</v>
      </c>
      <c r="DD66" s="11">
        <f>IF(ISERROR(VLOOKUP(CONCATENATE(INDIRECT(ADDRESS(2,COLUMN()-1)),"U1",A66),DATA!D2:L872,7,FALSE)),0,VLOOKUP(CONCATENATE(INDIRECT(ADDRESS(2,COLUMN()-1)),"U1",A66),DATA!D2:L872,7,FALSE))</f>
        <v>0</v>
      </c>
      <c r="DE66" s="11">
        <f>IF(ISERROR(VLOOKUP(CONCATENATE(INDIRECT(ADDRESS(2,COLUMN()-2)),"U1",A66),DATA!D2:L872,8,FALSE)),0,VLOOKUP(CONCATENATE(INDIRECT(ADDRESS(2,COLUMN()-2)),"U1",A66),DATA!D2:L872,8,FALSE))</f>
        <v>0</v>
      </c>
      <c r="DF66" s="11">
        <f>IF(ISERROR(VLOOKUP(CONCATENATE(INDIRECT(ADDRESS(2,COLUMN())),"U1",A66),DATA!D2:L872,6,FALSE)),0,VLOOKUP(CONCATENATE(INDIRECT(ADDRESS(2,COLUMN())),"U1",A66),DATA!D2:L872,6,FALSE))</f>
        <v>0</v>
      </c>
      <c r="DG66" s="11">
        <f>IF(ISERROR(VLOOKUP(CONCATENATE(INDIRECT(ADDRESS(2,COLUMN()-1)),"U1",A66),DATA!D2:L872,7,FALSE)),0,VLOOKUP(CONCATENATE(INDIRECT(ADDRESS(2,COLUMN()-1)),"U1",A66),DATA!D2:L872,7,FALSE))</f>
        <v>0</v>
      </c>
      <c r="DH66" s="11">
        <f>IF(ISERROR(VLOOKUP(CONCATENATE(INDIRECT(ADDRESS(2,COLUMN()-2)),"U1",A66),DATA!D2:L872,8,FALSE)),0,VLOOKUP(CONCATENATE(INDIRECT(ADDRESS(2,COLUMN()-2)),"U1",A66),DATA!D2:L872,8,FALSE))</f>
        <v>0</v>
      </c>
      <c r="DI66" s="11">
        <f>IF(ISERROR(VLOOKUP(CONCATENATE(INDIRECT(ADDRESS(2,COLUMN())),"U1",A66),DATA!D2:L872,6,FALSE)),0,VLOOKUP(CONCATENATE(INDIRECT(ADDRESS(2,COLUMN())),"U1",A66),DATA!D2:L872,6,FALSE))</f>
        <v>0</v>
      </c>
      <c r="DJ66" s="11">
        <f>IF(ISERROR(VLOOKUP(CONCATENATE(INDIRECT(ADDRESS(2,COLUMN()-1)),"U1",A66),DATA!D2:L872,7,FALSE)),0,VLOOKUP(CONCATENATE(INDIRECT(ADDRESS(2,COLUMN()-1)),"U1",A66),DATA!D2:L872,7,FALSE))</f>
        <v>0</v>
      </c>
      <c r="DK66" s="11">
        <f>IF(ISERROR(VLOOKUP(CONCATENATE(INDIRECT(ADDRESS(2,COLUMN()-2)),"U1",A66),DATA!D2:L872,8,FALSE)),0,VLOOKUP(CONCATENATE(INDIRECT(ADDRESS(2,COLUMN()-2)),"U1",A66),DATA!D2:L872,8,FALSE))</f>
        <v>0</v>
      </c>
      <c r="DL66" s="11">
        <f>IF(ISERROR(VLOOKUP(CONCATENATE(INDIRECT(ADDRESS(2,COLUMN())),"U1",A66),DATA!D2:L872,6,FALSE)),0,VLOOKUP(CONCATENATE(INDIRECT(ADDRESS(2,COLUMN())),"U1",A66),DATA!D2:L872,6,FALSE))</f>
        <v>0</v>
      </c>
      <c r="DM66" s="11">
        <f>IF(ISERROR(VLOOKUP(CONCATENATE(INDIRECT(ADDRESS(2,COLUMN()-1)),"U1",A66),DATA!D2:L872,7,FALSE)),0,VLOOKUP(CONCATENATE(INDIRECT(ADDRESS(2,COLUMN()-1)),"U1",A66),DATA!D2:L872,7,FALSE))</f>
        <v>0</v>
      </c>
      <c r="DN66" s="11">
        <f>IF(ISERROR(VLOOKUP(CONCATENATE(INDIRECT(ADDRESS(2,COLUMN()-2)),"U1",A66),DATA!D2:L872,8,FALSE)),0,VLOOKUP(CONCATENATE(INDIRECT(ADDRESS(2,COLUMN()-2)),"U1",A66),DATA!D2:L872,8,FALSE))</f>
        <v>0</v>
      </c>
      <c r="DO66" s="11">
        <f>IF(ISERROR(VLOOKUP(CONCATENATE(INDIRECT(ADDRESS(2,COLUMN())),"U1",A66),DATA!D2:L872,6,FALSE)),0,VLOOKUP(CONCATENATE(INDIRECT(ADDRESS(2,COLUMN())),"U1",A66),DATA!D2:L872,6,FALSE))</f>
        <v>0</v>
      </c>
      <c r="DP66" s="11">
        <f>IF(ISERROR(VLOOKUP(CONCATENATE(INDIRECT(ADDRESS(2,COLUMN()-1)),"U1",A66),DATA!D2:L872,7,FALSE)),0,VLOOKUP(CONCATENATE(INDIRECT(ADDRESS(2,COLUMN()-1)),"U1",A66),DATA!D2:L872,7,FALSE))</f>
        <v>0</v>
      </c>
      <c r="DQ66" s="11">
        <f>IF(ISERROR(VLOOKUP(CONCATENATE(INDIRECT(ADDRESS(2,COLUMN()-2)),"U1",A66),DATA!D2:L872,8,FALSE)),0,VLOOKUP(CONCATENATE(INDIRECT(ADDRESS(2,COLUMN()-2)),"U1",A66),DATA!D2:L872,8,FALSE))</f>
        <v>0</v>
      </c>
      <c r="DR66" s="11">
        <f>IF(ISERROR(VLOOKUP(CONCATENATE(INDIRECT(ADDRESS(2,COLUMN())),"U1",A66),DATA!D2:L872,6,FALSE)),0,VLOOKUP(CONCATENATE(INDIRECT(ADDRESS(2,COLUMN())),"U1",A66),DATA!D2:L872,6,FALSE))</f>
        <v>0</v>
      </c>
      <c r="DS66" s="11">
        <f>IF(ISERROR(VLOOKUP(CONCATENATE(INDIRECT(ADDRESS(2,COLUMN()-1)),"U1",A66),DATA!D2:L872,7,FALSE)),0,VLOOKUP(CONCATENATE(INDIRECT(ADDRESS(2,COLUMN()-1)),"U1",A66),DATA!D2:L872,7,FALSE))</f>
        <v>0</v>
      </c>
      <c r="DT66" s="11">
        <f>IF(ISERROR(VLOOKUP(CONCATENATE(INDIRECT(ADDRESS(2,COLUMN()-2)),"U1",A66),DATA!D2:L872,8,FALSE)),0,VLOOKUP(CONCATENATE(INDIRECT(ADDRESS(2,COLUMN()-2)),"U1",A66),DATA!D2:L872,8,FALSE))</f>
        <v>0</v>
      </c>
      <c r="DU66" s="11">
        <f>IF(ISERROR(VLOOKUP(CONCATENATE(INDIRECT(ADDRESS(2,COLUMN())),"U1",A66),DATA!D2:L872,6,FALSE)),0,VLOOKUP(CONCATENATE(INDIRECT(ADDRESS(2,COLUMN())),"U1",A66),DATA!D2:L872,6,FALSE))</f>
        <v>0</v>
      </c>
      <c r="DV66" s="11">
        <f>IF(ISERROR(VLOOKUP(CONCATENATE(INDIRECT(ADDRESS(2,COLUMN()-1)),"U1",A66),DATA!D2:L872,7,FALSE)),0,VLOOKUP(CONCATENATE(INDIRECT(ADDRESS(2,COLUMN()-1)),"U1",A66),DATA!D2:L872,7,FALSE))</f>
        <v>0</v>
      </c>
      <c r="DW66" s="11">
        <f>IF(ISERROR(VLOOKUP(CONCATENATE(INDIRECT(ADDRESS(2,COLUMN()-2)),"U1",A66),DATA!D2:L872,8,FALSE)),0,VLOOKUP(CONCATENATE(INDIRECT(ADDRESS(2,COLUMN()-2)),"U1",A66),DATA!D2:L872,8,FALSE))</f>
        <v>0</v>
      </c>
      <c r="DX66" s="62">
        <f>SUM(B66:INDIRECT(ADDRESS(66,127)))</f>
        <v>35</v>
      </c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  <c r="IU66" s="24"/>
      <c r="IV66" s="24"/>
      <c r="IW66" s="24"/>
      <c r="IX66" s="24"/>
      <c r="IY66" s="24"/>
      <c r="IZ66" s="24"/>
      <c r="JA66" s="24"/>
      <c r="JB66" s="24"/>
      <c r="JC66" s="24"/>
      <c r="JD66" s="24"/>
      <c r="JE66" s="24"/>
      <c r="JF66" s="24"/>
      <c r="JG66" s="24"/>
      <c r="JH66" s="24"/>
      <c r="JI66" s="24"/>
      <c r="JJ66" s="24"/>
      <c r="JK66" s="24"/>
      <c r="JL66" s="24"/>
      <c r="JM66" s="24"/>
      <c r="JN66" s="24"/>
      <c r="JO66" s="24"/>
      <c r="JP66" s="24"/>
      <c r="JQ66" s="24"/>
      <c r="JR66" s="24"/>
      <c r="JS66" s="24"/>
      <c r="JT66" s="24"/>
      <c r="JU66" s="24"/>
      <c r="JV66" s="24"/>
      <c r="JW66" s="24"/>
      <c r="JX66" s="24"/>
      <c r="JY66" s="24"/>
      <c r="JZ66" s="24"/>
      <c r="KA66" s="24"/>
      <c r="KB66" s="24"/>
      <c r="KC66" s="24"/>
      <c r="KD66" s="24"/>
      <c r="KE66" s="24"/>
      <c r="KF66" s="24"/>
      <c r="KG66" s="24"/>
      <c r="KH66" s="24"/>
      <c r="KI66" s="24"/>
      <c r="KJ66" s="24"/>
      <c r="KK66" s="24"/>
      <c r="KL66" s="24"/>
      <c r="KM66" s="24"/>
      <c r="KN66" s="24"/>
      <c r="KO66" s="24"/>
      <c r="KP66" s="24"/>
      <c r="KQ66" s="24"/>
      <c r="KR66" s="24"/>
      <c r="KS66" s="24"/>
      <c r="KT66" s="24"/>
      <c r="KU66" s="24"/>
      <c r="KV66" s="24"/>
      <c r="KW66" s="24"/>
      <c r="KX66" s="24"/>
      <c r="KY66" s="24"/>
      <c r="KZ66" s="24"/>
    </row>
    <row r="67" ht="15.75">
      <c r="A67" s="20" t="s">
        <v>98</v>
      </c>
      <c r="B67" s="11">
        <f>IF(ISERROR(VLOOKUP(CONCATENATE(INDIRECT(ADDRESS(2,COLUMN())),"U1",A67),DATA!D2:L872,6,FALSE)),0,VLOOKUP(CONCATENATE(INDIRECT(ADDRESS(2,COLUMN())),"U1",A67),DATA!D2:L872,6,FALSE))</f>
        <v>0</v>
      </c>
      <c r="C67" s="11">
        <f>IF(ISERROR(VLOOKUP(CONCATENATE(INDIRECT(ADDRESS(2,COLUMN()-1)),"U1",A67),DATA!D2:L872,7,FALSE)),0,VLOOKUP(CONCATENATE(INDIRECT(ADDRESS(2,COLUMN()-1)),"U1",A67),DATA!D2:L872,7,FALSE))</f>
        <v>0</v>
      </c>
      <c r="D67" s="11">
        <f>IF(ISERROR(VLOOKUP(CONCATENATE(INDIRECT(ADDRESS(2,COLUMN()-2)),"U1",A67),DATA!D2:L872,8,FALSE)),0,VLOOKUP(CONCATENATE(INDIRECT(ADDRESS(2,COLUMN()-2)),"U1",A67),DATA!D2:L872,8,FALSE))</f>
        <v>0</v>
      </c>
      <c r="E67" s="11">
        <f>IF(ISERROR(VLOOKUP(CONCATENATE(INDIRECT(ADDRESS(2,COLUMN())),"U1",A67),DATA!D2:L872,6,FALSE)),0,VLOOKUP(CONCATENATE(INDIRECT(ADDRESS(2,COLUMN())),"U1",A67),DATA!D2:L872,6,FALSE))</f>
        <v>0</v>
      </c>
      <c r="F67" s="11">
        <f>IF(ISERROR(VLOOKUP(CONCATENATE(INDIRECT(ADDRESS(2,COLUMN()-1)),"U1",A67),DATA!D2:L872,7,FALSE)),0,VLOOKUP(CONCATENATE(INDIRECT(ADDRESS(2,COLUMN()-1)),"U1",A67),DATA!D2:L872,7,FALSE))</f>
        <v>0</v>
      </c>
      <c r="G67" s="11">
        <f>IF(ISERROR(VLOOKUP(CONCATENATE(INDIRECT(ADDRESS(2,COLUMN()-2)),"U1",A67),DATA!D2:L872,8,FALSE)),0,VLOOKUP(CONCATENATE(INDIRECT(ADDRESS(2,COLUMN()-2)),"U1",A67),DATA!D2:L872,8,FALSE))</f>
        <v>0</v>
      </c>
      <c r="H67" s="11">
        <f>IF(ISERROR(VLOOKUP(CONCATENATE(INDIRECT(ADDRESS(2,COLUMN())),"U1",A67),DATA!D2:L872,6,FALSE)),0,VLOOKUP(CONCATENATE(INDIRECT(ADDRESS(2,COLUMN())),"U1",A67),DATA!D2:L872,6,FALSE))</f>
        <v>0</v>
      </c>
      <c r="I67" s="11">
        <f>IF(ISERROR(VLOOKUP(CONCATENATE(INDIRECT(ADDRESS(2,COLUMN()-1)),"U1",A67),DATA!D2:L872,7,FALSE)),0,VLOOKUP(CONCATENATE(INDIRECT(ADDRESS(2,COLUMN()-1)),"U1",A67),DATA!D2:L872,7,FALSE))</f>
        <v>0</v>
      </c>
      <c r="J67" s="11">
        <f>IF(ISERROR(VLOOKUP(CONCATENATE(INDIRECT(ADDRESS(2,COLUMN()-2)),"U1",A67),DATA!D2:L872,8,FALSE)),0,VLOOKUP(CONCATENATE(INDIRECT(ADDRESS(2,COLUMN()-2)),"U1",A67),DATA!D2:L872,8,FALSE))</f>
        <v>0</v>
      </c>
      <c r="K67" s="11">
        <f>IF(ISERROR(VLOOKUP(CONCATENATE(INDIRECT(ADDRESS(2,COLUMN())),"U1",A67),DATA!D2:L872,6,FALSE)),0,VLOOKUP(CONCATENATE(INDIRECT(ADDRESS(2,COLUMN())),"U1",A67),DATA!D2:L872,6,FALSE))</f>
        <v>0</v>
      </c>
      <c r="L67" s="11">
        <f>IF(ISERROR(VLOOKUP(CONCATENATE(INDIRECT(ADDRESS(2,COLUMN()-1)),"U1",A67),DATA!D2:L872,7,FALSE)),0,VLOOKUP(CONCATENATE(INDIRECT(ADDRESS(2,COLUMN()-1)),"U1",A67),DATA!D2:L872,7,FALSE))</f>
        <v>0</v>
      </c>
      <c r="M67" s="11">
        <f>IF(ISERROR(VLOOKUP(CONCATENATE(INDIRECT(ADDRESS(2,COLUMN()-2)),"U1",A67),DATA!D2:L872,8,FALSE)),0,VLOOKUP(CONCATENATE(INDIRECT(ADDRESS(2,COLUMN()-2)),"U1",A67),DATA!D2:L872,8,FALSE))</f>
        <v>0</v>
      </c>
      <c r="N67" s="11">
        <f>IF(ISERROR(VLOOKUP(CONCATENATE(INDIRECT(ADDRESS(2,COLUMN())),"U1",A67),DATA!D2:L872,6,FALSE)),0,VLOOKUP(CONCATENATE(INDIRECT(ADDRESS(2,COLUMN())),"U1",A67),DATA!D2:L872,6,FALSE))</f>
        <v>0</v>
      </c>
      <c r="O67" s="11">
        <f>IF(ISERROR(VLOOKUP(CONCATENATE(INDIRECT(ADDRESS(2,COLUMN()-1)),"U1",A67),DATA!D2:L872,7,FALSE)),0,VLOOKUP(CONCATENATE(INDIRECT(ADDRESS(2,COLUMN()-1)),"U1",A67),DATA!D2:L872,7,FALSE))</f>
        <v>0</v>
      </c>
      <c r="P67" s="11">
        <f>IF(ISERROR(VLOOKUP(CONCATENATE(INDIRECT(ADDRESS(2,COLUMN()-2)),"U1",A67),DATA!D2:L872,8,FALSE)),0,VLOOKUP(CONCATENATE(INDIRECT(ADDRESS(2,COLUMN()-2)),"U1",A67),DATA!D2:L872,8,FALSE))</f>
        <v>0</v>
      </c>
      <c r="Q67" s="11">
        <f>IF(ISERROR(VLOOKUP(CONCATENATE(INDIRECT(ADDRESS(2,COLUMN())),"U1",A67),DATA!D2:L872,6,FALSE)),0,VLOOKUP(CONCATENATE(INDIRECT(ADDRESS(2,COLUMN())),"U1",A67),DATA!D2:L872,6,FALSE))</f>
        <v>0</v>
      </c>
      <c r="R67" s="11">
        <f>IF(ISERROR(VLOOKUP(CONCATENATE(INDIRECT(ADDRESS(2,COLUMN()-1)),"U1",A67),DATA!D2:L872,7,FALSE)),0,VLOOKUP(CONCATENATE(INDIRECT(ADDRESS(2,COLUMN()-1)),"U1",A67),DATA!D2:L872,7,FALSE))</f>
        <v>0</v>
      </c>
      <c r="S67" s="11">
        <f>IF(ISERROR(VLOOKUP(CONCATENATE(INDIRECT(ADDRESS(2,COLUMN()-2)),"U1",A67),DATA!D2:L872,8,FALSE)),0,VLOOKUP(CONCATENATE(INDIRECT(ADDRESS(2,COLUMN()-2)),"U1",A67),DATA!D2:L872,8,FALSE))</f>
        <v>1</v>
      </c>
      <c r="T67" s="11">
        <f>IF(ISERROR(VLOOKUP(CONCATENATE(INDIRECT(ADDRESS(2,COLUMN())),"U1",A67),DATA!D2:L872,6,FALSE)),0,VLOOKUP(CONCATENATE(INDIRECT(ADDRESS(2,COLUMN())),"U1",A67),DATA!D2:L872,6,FALSE))</f>
        <v>0</v>
      </c>
      <c r="U67" s="11">
        <f>IF(ISERROR(VLOOKUP(CONCATENATE(INDIRECT(ADDRESS(2,COLUMN()-1)),"U1",A67),DATA!D2:L872,7,FALSE)),0,VLOOKUP(CONCATENATE(INDIRECT(ADDRESS(2,COLUMN()-1)),"U1",A67),DATA!D2:L872,7,FALSE))</f>
        <v>0</v>
      </c>
      <c r="V67" s="11">
        <f>IF(ISERROR(VLOOKUP(CONCATENATE(INDIRECT(ADDRESS(2,COLUMN()-2)),"U1",A67),DATA!D2:L872,8,FALSE)),0,VLOOKUP(CONCATENATE(INDIRECT(ADDRESS(2,COLUMN()-2)),"U1",A67),DATA!D2:L872,8,FALSE))</f>
        <v>0</v>
      </c>
      <c r="W67" s="11">
        <f>IF(ISERROR(VLOOKUP(CONCATENATE(INDIRECT(ADDRESS(2,COLUMN())),"U1",A67),DATA!D2:L872,6,FALSE)),0,VLOOKUP(CONCATENATE(INDIRECT(ADDRESS(2,COLUMN())),"U1",A67),DATA!D2:L872,6,FALSE))</f>
        <v>0</v>
      </c>
      <c r="X67" s="11">
        <f>IF(ISERROR(VLOOKUP(CONCATENATE(INDIRECT(ADDRESS(2,COLUMN()-1)),"U1",A67),DATA!D2:L872,7,FALSE)),0,VLOOKUP(CONCATENATE(INDIRECT(ADDRESS(2,COLUMN()-1)),"U1",A67),DATA!D2:L872,7,FALSE))</f>
        <v>0</v>
      </c>
      <c r="Y67" s="11">
        <f>IF(ISERROR(VLOOKUP(CONCATENATE(INDIRECT(ADDRESS(2,COLUMN()-2)),"U1",A67),DATA!D2:L872,8,FALSE)),0,VLOOKUP(CONCATENATE(INDIRECT(ADDRESS(2,COLUMN()-2)),"U1",A67),DATA!D2:L872,8,FALSE))</f>
        <v>0</v>
      </c>
      <c r="Z67" s="11">
        <f>IF(ISERROR(VLOOKUP(CONCATENATE(INDIRECT(ADDRESS(2,COLUMN())),"U1",A67),DATA!D2:L872,6,FALSE)),0,VLOOKUP(CONCATENATE(INDIRECT(ADDRESS(2,COLUMN())),"U1",A67),DATA!D2:L872,6,FALSE))</f>
        <v>0</v>
      </c>
      <c r="AA67" s="11">
        <f>IF(ISERROR(VLOOKUP(CONCATENATE(INDIRECT(ADDRESS(2,COLUMN()-1)),"U1",A67),DATA!D2:L872,7,FALSE)),0,VLOOKUP(CONCATENATE(INDIRECT(ADDRESS(2,COLUMN()-1)),"U1",A67),DATA!D2:L872,7,FALSE))</f>
        <v>0</v>
      </c>
      <c r="AB67" s="11">
        <f>IF(ISERROR(VLOOKUP(CONCATENATE(INDIRECT(ADDRESS(2,COLUMN()-2)),"U1",A67),DATA!D2:L872,8,FALSE)),0,VLOOKUP(CONCATENATE(INDIRECT(ADDRESS(2,COLUMN()-2)),"U1",A67),DATA!D2:L872,8,FALSE))</f>
        <v>0</v>
      </c>
      <c r="AC67" s="11">
        <f>IF(ISERROR(VLOOKUP(CONCATENATE(INDIRECT(ADDRESS(2,COLUMN())),"U1",A67),DATA!D2:L872,6,FALSE)),0,VLOOKUP(CONCATENATE(INDIRECT(ADDRESS(2,COLUMN())),"U1",A67),DATA!D2:L872,6,FALSE))</f>
        <v>0</v>
      </c>
      <c r="AD67" s="11">
        <f>IF(ISERROR(VLOOKUP(CONCATENATE(INDIRECT(ADDRESS(2,COLUMN()-1)),"U1",A67),DATA!D2:L872,7,FALSE)),0,VLOOKUP(CONCATENATE(INDIRECT(ADDRESS(2,COLUMN()-1)),"U1",A67),DATA!D2:L872,7,FALSE))</f>
        <v>0</v>
      </c>
      <c r="AE67" s="11">
        <f>IF(ISERROR(VLOOKUP(CONCATENATE(INDIRECT(ADDRESS(2,COLUMN()-2)),"U1",A67),DATA!D2:L872,8,FALSE)),0,VLOOKUP(CONCATENATE(INDIRECT(ADDRESS(2,COLUMN()-2)),"U1",A67),DATA!D2:L872,8,FALSE))</f>
        <v>0</v>
      </c>
      <c r="AF67" s="11">
        <f>IF(ISERROR(VLOOKUP(CONCATENATE(INDIRECT(ADDRESS(2,COLUMN())),"U1",A67),DATA!D2:L872,6,FALSE)),0,VLOOKUP(CONCATENATE(INDIRECT(ADDRESS(2,COLUMN())),"U1",A67),DATA!D2:L872,6,FALSE))</f>
        <v>0</v>
      </c>
      <c r="AG67" s="11">
        <f>IF(ISERROR(VLOOKUP(CONCATENATE(INDIRECT(ADDRESS(2,COLUMN()-1)),"U1",A67),DATA!D2:L872,7,FALSE)),0,VLOOKUP(CONCATENATE(INDIRECT(ADDRESS(2,COLUMN()-1)),"U1",A67),DATA!D2:L872,7,FALSE))</f>
        <v>0</v>
      </c>
      <c r="AH67" s="11">
        <f>IF(ISERROR(VLOOKUP(CONCATENATE(INDIRECT(ADDRESS(2,COLUMN()-2)),"U1",A67),DATA!D2:L872,8,FALSE)),0,VLOOKUP(CONCATENATE(INDIRECT(ADDRESS(2,COLUMN()-2)),"U1",A67),DATA!D2:L872,8,FALSE))</f>
        <v>0</v>
      </c>
      <c r="AI67" s="11">
        <f>IF(ISERROR(VLOOKUP(CONCATENATE(INDIRECT(ADDRESS(2,COLUMN())),"U1",A67),DATA!D2:L872,6,FALSE)),0,VLOOKUP(CONCATENATE(INDIRECT(ADDRESS(2,COLUMN())),"U1",A67),DATA!D2:L872,6,FALSE))</f>
        <v>0</v>
      </c>
      <c r="AJ67" s="11">
        <f>IF(ISERROR(VLOOKUP(CONCATENATE(INDIRECT(ADDRESS(2,COLUMN()-1)),"U1",A67),DATA!D2:L872,7,FALSE)),0,VLOOKUP(CONCATENATE(INDIRECT(ADDRESS(2,COLUMN()-1)),"U1",A67),DATA!D2:L872,7,FALSE))</f>
        <v>0</v>
      </c>
      <c r="AK67" s="11">
        <f>IF(ISERROR(VLOOKUP(CONCATENATE(INDIRECT(ADDRESS(2,COLUMN()-2)),"U1",A67),DATA!D2:L872,8,FALSE)),0,VLOOKUP(CONCATENATE(INDIRECT(ADDRESS(2,COLUMN()-2)),"U1",A67),DATA!D2:L872,8,FALSE))</f>
        <v>0</v>
      </c>
      <c r="AL67" s="11">
        <f>IF(ISERROR(VLOOKUP(CONCATENATE(INDIRECT(ADDRESS(2,COLUMN())),"U1",A67),DATA!D2:L872,6,FALSE)),0,VLOOKUP(CONCATENATE(INDIRECT(ADDRESS(2,COLUMN())),"U1",A67),DATA!D2:L872,6,FALSE))</f>
        <v>0</v>
      </c>
      <c r="AM67" s="11">
        <f>IF(ISERROR(VLOOKUP(CONCATENATE(INDIRECT(ADDRESS(2,COLUMN()-1)),"U1",A67),DATA!D2:L872,7,FALSE)),0,VLOOKUP(CONCATENATE(INDIRECT(ADDRESS(2,COLUMN()-1)),"U1",A67),DATA!D2:L872,7,FALSE))</f>
        <v>0</v>
      </c>
      <c r="AN67" s="11">
        <f>IF(ISERROR(VLOOKUP(CONCATENATE(INDIRECT(ADDRESS(2,COLUMN()-2)),"U1",A67),DATA!D2:L872,8,FALSE)),0,VLOOKUP(CONCATENATE(INDIRECT(ADDRESS(2,COLUMN()-2)),"U1",A67),DATA!D2:L872,8,FALSE))</f>
        <v>0</v>
      </c>
      <c r="AO67" s="11">
        <f>IF(ISERROR(VLOOKUP(CONCATENATE(INDIRECT(ADDRESS(2,COLUMN())),"U1",A67),DATA!D2:L872,6,FALSE)),0,VLOOKUP(CONCATENATE(INDIRECT(ADDRESS(2,COLUMN())),"U1",A67),DATA!D2:L872,6,FALSE))</f>
        <v>0</v>
      </c>
      <c r="AP67" s="11">
        <f>IF(ISERROR(VLOOKUP(CONCATENATE(INDIRECT(ADDRESS(2,COLUMN()-1)),"U1",A67),DATA!D2:L872,7,FALSE)),0,VLOOKUP(CONCATENATE(INDIRECT(ADDRESS(2,COLUMN()-1)),"U1",A67),DATA!D2:L872,7,FALSE))</f>
        <v>0</v>
      </c>
      <c r="AQ67" s="11">
        <f>IF(ISERROR(VLOOKUP(CONCATENATE(INDIRECT(ADDRESS(2,COLUMN()-2)),"U1",A67),DATA!D2:L872,8,FALSE)),0,VLOOKUP(CONCATENATE(INDIRECT(ADDRESS(2,COLUMN()-2)),"U1",A67),DATA!D2:L872,8,FALSE))</f>
        <v>0</v>
      </c>
      <c r="AR67" s="11">
        <f>IF(ISERROR(VLOOKUP(CONCATENATE(INDIRECT(ADDRESS(2,COLUMN())),"U1",A67),DATA!D2:L872,6,FALSE)),0,VLOOKUP(CONCATENATE(INDIRECT(ADDRESS(2,COLUMN())),"U1",A67),DATA!D2:L872,6,FALSE))</f>
        <v>1</v>
      </c>
      <c r="AS67" s="11">
        <f>IF(ISERROR(VLOOKUP(CONCATENATE(INDIRECT(ADDRESS(2,COLUMN()-1)),"U1",A67),DATA!D2:L872,7,FALSE)),0,VLOOKUP(CONCATENATE(INDIRECT(ADDRESS(2,COLUMN()-1)),"U1",A67),DATA!D2:L872,7,FALSE))</f>
        <v>0</v>
      </c>
      <c r="AT67" s="11">
        <f>IF(ISERROR(VLOOKUP(CONCATENATE(INDIRECT(ADDRESS(2,COLUMN()-2)),"U1",A67),DATA!D2:L872,8,FALSE)),0,VLOOKUP(CONCATENATE(INDIRECT(ADDRESS(2,COLUMN()-2)),"U1",A67),DATA!D2:L872,8,FALSE))</f>
        <v>0</v>
      </c>
      <c r="AU67" s="11">
        <f>IF(ISERROR(VLOOKUP(CONCATENATE(INDIRECT(ADDRESS(2,COLUMN())),"U1",A67),DATA!D2:L872,6,FALSE)),0,VLOOKUP(CONCATENATE(INDIRECT(ADDRESS(2,COLUMN())),"U1",A67),DATA!D2:L872,6,FALSE))</f>
        <v>0</v>
      </c>
      <c r="AV67" s="11">
        <f>IF(ISERROR(VLOOKUP(CONCATENATE(INDIRECT(ADDRESS(2,COLUMN()-1)),"U1",A67),DATA!D2:L872,7,FALSE)),0,VLOOKUP(CONCATENATE(INDIRECT(ADDRESS(2,COLUMN()-1)),"U1",A67),DATA!D2:L872,7,FALSE))</f>
        <v>0</v>
      </c>
      <c r="AW67" s="11">
        <f>IF(ISERROR(VLOOKUP(CONCATENATE(INDIRECT(ADDRESS(2,COLUMN()-2)),"U1",A67),DATA!D2:L872,8,FALSE)),0,VLOOKUP(CONCATENATE(INDIRECT(ADDRESS(2,COLUMN()-2)),"U1",A67),DATA!D2:L872,8,FALSE))</f>
        <v>0</v>
      </c>
      <c r="AX67" s="11">
        <f>IF(ISERROR(VLOOKUP(CONCATENATE(INDIRECT(ADDRESS(2,COLUMN())),"U1",A67),DATA!D2:L872,6,FALSE)),0,VLOOKUP(CONCATENATE(INDIRECT(ADDRESS(2,COLUMN())),"U1",A67),DATA!D2:L872,6,FALSE))</f>
        <v>0</v>
      </c>
      <c r="AY67" s="11">
        <f>IF(ISERROR(VLOOKUP(CONCATENATE(INDIRECT(ADDRESS(2,COLUMN()-1)),"U1",A67),DATA!D2:L872,7,FALSE)),0,VLOOKUP(CONCATENATE(INDIRECT(ADDRESS(2,COLUMN()-1)),"U1",A67),DATA!D2:L872,7,FALSE))</f>
        <v>0</v>
      </c>
      <c r="AZ67" s="11">
        <f>IF(ISERROR(VLOOKUP(CONCATENATE(INDIRECT(ADDRESS(2,COLUMN()-2)),"U1",A67),DATA!D2:L872,8,FALSE)),0,VLOOKUP(CONCATENATE(INDIRECT(ADDRESS(2,COLUMN()-2)),"U1",A67),DATA!D2:L872,8,FALSE))</f>
        <v>0</v>
      </c>
      <c r="BA67" s="11">
        <f>IF(ISERROR(VLOOKUP(CONCATENATE(INDIRECT(ADDRESS(2,COLUMN())),"U1",A67),DATA!D2:L872,6,FALSE)),0,VLOOKUP(CONCATENATE(INDIRECT(ADDRESS(2,COLUMN())),"U1",A67),DATA!D2:L872,6,FALSE))</f>
        <v>0</v>
      </c>
      <c r="BB67" s="11">
        <f>IF(ISERROR(VLOOKUP(CONCATENATE(INDIRECT(ADDRESS(2,COLUMN()-1)),"U1",A67),DATA!D2:L872,7,FALSE)),0,VLOOKUP(CONCATENATE(INDIRECT(ADDRESS(2,COLUMN()-1)),"U1",A67),DATA!D2:L872,7,FALSE))</f>
        <v>0</v>
      </c>
      <c r="BC67" s="11">
        <f>IF(ISERROR(VLOOKUP(CONCATENATE(INDIRECT(ADDRESS(2,COLUMN()-2)),"U1",A67),DATA!D2:L872,8,FALSE)),0,VLOOKUP(CONCATENATE(INDIRECT(ADDRESS(2,COLUMN()-2)),"U1",A67),DATA!D2:L872,8,FALSE))</f>
        <v>0</v>
      </c>
      <c r="BD67" s="11">
        <f>IF(ISERROR(VLOOKUP(CONCATENATE(INDIRECT(ADDRESS(2,COLUMN())),"U1",A67),DATA!D2:L872,6,FALSE)),0,VLOOKUP(CONCATENATE(INDIRECT(ADDRESS(2,COLUMN())),"U1",A67),DATA!D2:L872,6,FALSE))</f>
        <v>0</v>
      </c>
      <c r="BE67" s="11">
        <f>IF(ISERROR(VLOOKUP(CONCATENATE(INDIRECT(ADDRESS(2,COLUMN()-1)),"U1",A67),DATA!D2:L872,7,FALSE)),0,VLOOKUP(CONCATENATE(INDIRECT(ADDRESS(2,COLUMN()-1)),"U1",A67),DATA!D2:L872,7,FALSE))</f>
        <v>0</v>
      </c>
      <c r="BF67" s="11">
        <f>IF(ISERROR(VLOOKUP(CONCATENATE(INDIRECT(ADDRESS(2,COLUMN()-2)),"U1",A67),DATA!D2:L872,8,FALSE)),0,VLOOKUP(CONCATENATE(INDIRECT(ADDRESS(2,COLUMN()-2)),"U1",A67),DATA!D2:L872,8,FALSE))</f>
        <v>0</v>
      </c>
      <c r="BG67" s="11">
        <f>IF(ISERROR(VLOOKUP(CONCATENATE(INDIRECT(ADDRESS(2,COLUMN())),"U1",A67),DATA!D2:L872,6,FALSE)),0,VLOOKUP(CONCATENATE(INDIRECT(ADDRESS(2,COLUMN())),"U1",A67),DATA!D2:L872,6,FALSE))</f>
        <v>0</v>
      </c>
      <c r="BH67" s="11">
        <f>IF(ISERROR(VLOOKUP(CONCATENATE(INDIRECT(ADDRESS(2,COLUMN()-1)),"U1",A67),DATA!D2:L872,7,FALSE)),0,VLOOKUP(CONCATENATE(INDIRECT(ADDRESS(2,COLUMN()-1)),"U1",A67),DATA!D2:L872,7,FALSE))</f>
        <v>0</v>
      </c>
      <c r="BI67" s="11">
        <f>IF(ISERROR(VLOOKUP(CONCATENATE(INDIRECT(ADDRESS(2,COLUMN()-2)),"U1",A67),DATA!D2:L872,8,FALSE)),0,VLOOKUP(CONCATENATE(INDIRECT(ADDRESS(2,COLUMN()-2)),"U1",A67),DATA!D2:L872,8,FALSE))</f>
        <v>0</v>
      </c>
      <c r="BJ67" s="11">
        <f>IF(ISERROR(VLOOKUP(CONCATENATE(INDIRECT(ADDRESS(2,COLUMN())),"U1",A67),DATA!D2:L872,6,FALSE)),0,VLOOKUP(CONCATENATE(INDIRECT(ADDRESS(2,COLUMN())),"U1",A67),DATA!D2:L872,6,FALSE))</f>
        <v>0</v>
      </c>
      <c r="BK67" s="11">
        <f>IF(ISERROR(VLOOKUP(CONCATENATE(INDIRECT(ADDRESS(2,COLUMN()-1)),"U1",A67),DATA!D2:L872,7,FALSE)),0,VLOOKUP(CONCATENATE(INDIRECT(ADDRESS(2,COLUMN()-1)),"U1",A67),DATA!D2:L872,7,FALSE))</f>
        <v>0</v>
      </c>
      <c r="BL67" s="11">
        <f>IF(ISERROR(VLOOKUP(CONCATENATE(INDIRECT(ADDRESS(2,COLUMN()-2)),"U1",A67),DATA!D2:L872,8,FALSE)),0,VLOOKUP(CONCATENATE(INDIRECT(ADDRESS(2,COLUMN()-2)),"U1",A67),DATA!D2:L872,8,FALSE))</f>
        <v>0</v>
      </c>
      <c r="BM67" s="11">
        <f>IF(ISERROR(VLOOKUP(CONCATENATE(INDIRECT(ADDRESS(2,COLUMN())),"U1",A67),DATA!D2:L872,6,FALSE)),0,VLOOKUP(CONCATENATE(INDIRECT(ADDRESS(2,COLUMN())),"U1",A67),DATA!D2:L872,6,FALSE))</f>
        <v>0</v>
      </c>
      <c r="BN67" s="11">
        <f>IF(ISERROR(VLOOKUP(CONCATENATE(INDIRECT(ADDRESS(2,COLUMN()-1)),"U1",A67),DATA!D2:L872,7,FALSE)),0,VLOOKUP(CONCATENATE(INDIRECT(ADDRESS(2,COLUMN()-1)),"U1",A67),DATA!D2:L872,7,FALSE))</f>
        <v>0</v>
      </c>
      <c r="BO67" s="11">
        <f>IF(ISERROR(VLOOKUP(CONCATENATE(INDIRECT(ADDRESS(2,COLUMN()-2)),"U1",A67),DATA!D2:L872,8,FALSE)),0,VLOOKUP(CONCATENATE(INDIRECT(ADDRESS(2,COLUMN()-2)),"U1",A67),DATA!D2:L872,8,FALSE))</f>
        <v>0</v>
      </c>
      <c r="BP67" s="11">
        <f>IF(ISERROR(VLOOKUP(CONCATENATE(INDIRECT(ADDRESS(2,COLUMN())),"U1",A67),DATA!D2:L872,6,FALSE)),0,VLOOKUP(CONCATENATE(INDIRECT(ADDRESS(2,COLUMN())),"U1",A67),DATA!D2:L872,6,FALSE))</f>
        <v>0</v>
      </c>
      <c r="BQ67" s="11">
        <f>IF(ISERROR(VLOOKUP(CONCATENATE(INDIRECT(ADDRESS(2,COLUMN()-1)),"U1",A67),DATA!D2:L872,7,FALSE)),0,VLOOKUP(CONCATENATE(INDIRECT(ADDRESS(2,COLUMN()-1)),"U1",A67),DATA!D2:L872,7,FALSE))</f>
        <v>0</v>
      </c>
      <c r="BR67" s="11">
        <f>IF(ISERROR(VLOOKUP(CONCATENATE(INDIRECT(ADDRESS(2,COLUMN()-2)),"U1",A67),DATA!D2:L872,8,FALSE)),0,VLOOKUP(CONCATENATE(INDIRECT(ADDRESS(2,COLUMN()-2)),"U1",A67),DATA!D2:L872,8,FALSE))</f>
        <v>0</v>
      </c>
      <c r="BS67" s="11">
        <f>IF(ISERROR(VLOOKUP(CONCATENATE(INDIRECT(ADDRESS(2,COLUMN())),"U1",A67),DATA!D2:L872,6,FALSE)),0,VLOOKUP(CONCATENATE(INDIRECT(ADDRESS(2,COLUMN())),"U1",A67),DATA!D2:L872,6,FALSE))</f>
        <v>0</v>
      </c>
      <c r="BT67" s="11">
        <f>IF(ISERROR(VLOOKUP(CONCATENATE(INDIRECT(ADDRESS(2,COLUMN()-1)),"U1",A67),DATA!D2:L872,7,FALSE)),0,VLOOKUP(CONCATENATE(INDIRECT(ADDRESS(2,COLUMN()-1)),"U1",A67),DATA!D2:L872,7,FALSE))</f>
        <v>0</v>
      </c>
      <c r="BU67" s="11">
        <f>IF(ISERROR(VLOOKUP(CONCATENATE(INDIRECT(ADDRESS(2,COLUMN()-2)),"U1",A67),DATA!D2:L872,8,FALSE)),0,VLOOKUP(CONCATENATE(INDIRECT(ADDRESS(2,COLUMN()-2)),"U1",A67),DATA!D2:L872,8,FALSE))</f>
        <v>0</v>
      </c>
      <c r="BV67" s="11">
        <f>IF(ISERROR(VLOOKUP(CONCATENATE(INDIRECT(ADDRESS(2,COLUMN())),"U1",A67),DATA!D2:L872,6,FALSE)),0,VLOOKUP(CONCATENATE(INDIRECT(ADDRESS(2,COLUMN())),"U1",A67),DATA!D2:L872,6,FALSE))</f>
        <v>0</v>
      </c>
      <c r="BW67" s="11">
        <f>IF(ISERROR(VLOOKUP(CONCATENATE(INDIRECT(ADDRESS(2,COLUMN()-1)),"U1",A67),DATA!D2:L872,7,FALSE)),0,VLOOKUP(CONCATENATE(INDIRECT(ADDRESS(2,COLUMN()-1)),"U1",A67),DATA!D2:L872,7,FALSE))</f>
        <v>0</v>
      </c>
      <c r="BX67" s="11">
        <f>IF(ISERROR(VLOOKUP(CONCATENATE(INDIRECT(ADDRESS(2,COLUMN()-2)),"U1",A67),DATA!D2:L872,8,FALSE)),0,VLOOKUP(CONCATENATE(INDIRECT(ADDRESS(2,COLUMN()-2)),"U1",A67),DATA!D2:L872,8,FALSE))</f>
        <v>0</v>
      </c>
      <c r="BY67" s="11">
        <f>IF(ISERROR(VLOOKUP(CONCATENATE(INDIRECT(ADDRESS(2,COLUMN())),"U1",A67),DATA!D2:L872,6,FALSE)),0,VLOOKUP(CONCATENATE(INDIRECT(ADDRESS(2,COLUMN())),"U1",A67),DATA!D2:L872,6,FALSE))</f>
        <v>0</v>
      </c>
      <c r="BZ67" s="11">
        <f>IF(ISERROR(VLOOKUP(CONCATENATE(INDIRECT(ADDRESS(2,COLUMN()-1)),"U1",A67),DATA!D2:L872,7,FALSE)),0,VLOOKUP(CONCATENATE(INDIRECT(ADDRESS(2,COLUMN()-1)),"U1",A67),DATA!D2:L872,7,FALSE))</f>
        <v>0</v>
      </c>
      <c r="CA67" s="11">
        <f>IF(ISERROR(VLOOKUP(CONCATENATE(INDIRECT(ADDRESS(2,COLUMN()-2)),"U1",A67),DATA!D2:L872,8,FALSE)),0,VLOOKUP(CONCATENATE(INDIRECT(ADDRESS(2,COLUMN()-2)),"U1",A67),DATA!D2:L872,8,FALSE))</f>
        <v>0</v>
      </c>
      <c r="CB67" s="11">
        <f>IF(ISERROR(VLOOKUP(CONCATENATE(INDIRECT(ADDRESS(2,COLUMN())),"U1",A67),DATA!D2:L872,6,FALSE)),0,VLOOKUP(CONCATENATE(INDIRECT(ADDRESS(2,COLUMN())),"U1",A67),DATA!D2:L872,6,FALSE))</f>
        <v>0</v>
      </c>
      <c r="CC67" s="11">
        <f>IF(ISERROR(VLOOKUP(CONCATENATE(INDIRECT(ADDRESS(2,COLUMN()-1)),"U1",A67),DATA!D2:L872,7,FALSE)),0,VLOOKUP(CONCATENATE(INDIRECT(ADDRESS(2,COLUMN()-1)),"U1",A67),DATA!D2:L872,7,FALSE))</f>
        <v>0</v>
      </c>
      <c r="CD67" s="11">
        <f>IF(ISERROR(VLOOKUP(CONCATENATE(INDIRECT(ADDRESS(2,COLUMN()-2)),"U1",A67),DATA!D2:L872,8,FALSE)),0,VLOOKUP(CONCATENATE(INDIRECT(ADDRESS(2,COLUMN()-2)),"U1",A67),DATA!D2:L872,8,FALSE))</f>
        <v>0</v>
      </c>
      <c r="CE67" s="11">
        <f>IF(ISERROR(VLOOKUP(CONCATENATE(INDIRECT(ADDRESS(2,COLUMN())),"U1",A67),DATA!D2:L872,6,FALSE)),0,VLOOKUP(CONCATENATE(INDIRECT(ADDRESS(2,COLUMN())),"U1",A67),DATA!D2:L872,6,FALSE))</f>
        <v>0</v>
      </c>
      <c r="CF67" s="11">
        <f>IF(ISERROR(VLOOKUP(CONCATENATE(INDIRECT(ADDRESS(2,COLUMN()-1)),"U1",A67),DATA!D2:L872,7,FALSE)),0,VLOOKUP(CONCATENATE(INDIRECT(ADDRESS(2,COLUMN()-1)),"U1",A67),DATA!D2:L872,7,FALSE))</f>
        <v>0</v>
      </c>
      <c r="CG67" s="11">
        <f>IF(ISERROR(VLOOKUP(CONCATENATE(INDIRECT(ADDRESS(2,COLUMN()-2)),"U1",A67),DATA!D2:L872,8,FALSE)),0,VLOOKUP(CONCATENATE(INDIRECT(ADDRESS(2,COLUMN()-2)),"U1",A67),DATA!D2:L872,8,FALSE))</f>
        <v>0</v>
      </c>
      <c r="CH67" s="11">
        <f>IF(ISERROR(VLOOKUP(CONCATENATE(INDIRECT(ADDRESS(2,COLUMN())),"U1",A67),DATA!D2:L872,6,FALSE)),0,VLOOKUP(CONCATENATE(INDIRECT(ADDRESS(2,COLUMN())),"U1",A67),DATA!D2:L872,6,FALSE))</f>
        <v>0</v>
      </c>
      <c r="CI67" s="11">
        <f>IF(ISERROR(VLOOKUP(CONCATENATE(INDIRECT(ADDRESS(2,COLUMN()-1)),"U1",A67),DATA!D2:L872,7,FALSE)),0,VLOOKUP(CONCATENATE(INDIRECT(ADDRESS(2,COLUMN()-1)),"U1",A67),DATA!D2:L872,7,FALSE))</f>
        <v>0</v>
      </c>
      <c r="CJ67" s="11">
        <f>IF(ISERROR(VLOOKUP(CONCATENATE(INDIRECT(ADDRESS(2,COLUMN()-2)),"U1",A67),DATA!D2:L872,8,FALSE)),0,VLOOKUP(CONCATENATE(INDIRECT(ADDRESS(2,COLUMN()-2)),"U1",A67),DATA!D2:L872,8,FALSE))</f>
        <v>0</v>
      </c>
      <c r="CK67" s="11">
        <f>IF(ISERROR(VLOOKUP(CONCATENATE(INDIRECT(ADDRESS(2,COLUMN())),"U1",A67),DATA!D2:L872,6,FALSE)),0,VLOOKUP(CONCATENATE(INDIRECT(ADDRESS(2,COLUMN())),"U1",A67),DATA!D2:L872,6,FALSE))</f>
        <v>0</v>
      </c>
      <c r="CL67" s="11">
        <f>IF(ISERROR(VLOOKUP(CONCATENATE(INDIRECT(ADDRESS(2,COLUMN()-1)),"U1",A67),DATA!D2:L872,7,FALSE)),0,VLOOKUP(CONCATENATE(INDIRECT(ADDRESS(2,COLUMN()-1)),"U1",A67),DATA!D2:L872,7,FALSE))</f>
        <v>0</v>
      </c>
      <c r="CM67" s="11">
        <f>IF(ISERROR(VLOOKUP(CONCATENATE(INDIRECT(ADDRESS(2,COLUMN()-2)),"U1",A67),DATA!D2:L872,8,FALSE)),0,VLOOKUP(CONCATENATE(INDIRECT(ADDRESS(2,COLUMN()-2)),"U1",A67),DATA!D2:L872,8,FALSE))</f>
        <v>0</v>
      </c>
      <c r="CN67" s="11">
        <f>IF(ISERROR(VLOOKUP(CONCATENATE(INDIRECT(ADDRESS(2,COLUMN())),"U1",A67),DATA!D2:L872,6,FALSE)),0,VLOOKUP(CONCATENATE(INDIRECT(ADDRESS(2,COLUMN())),"U1",A67),DATA!D2:L872,6,FALSE))</f>
        <v>0</v>
      </c>
      <c r="CO67" s="11">
        <f>IF(ISERROR(VLOOKUP(CONCATENATE(INDIRECT(ADDRESS(2,COLUMN()-1)),"U1",A67),DATA!D2:L872,7,FALSE)),0,VLOOKUP(CONCATENATE(INDIRECT(ADDRESS(2,COLUMN()-1)),"U1",A67),DATA!D2:L872,7,FALSE))</f>
        <v>0</v>
      </c>
      <c r="CP67" s="11">
        <f>IF(ISERROR(VLOOKUP(CONCATENATE(INDIRECT(ADDRESS(2,COLUMN()-2)),"U1",A67),DATA!D2:L872,8,FALSE)),0,VLOOKUP(CONCATENATE(INDIRECT(ADDRESS(2,COLUMN()-2)),"U1",A67),DATA!D2:L872,8,FALSE))</f>
        <v>0</v>
      </c>
      <c r="CQ67" s="11">
        <f>IF(ISERROR(VLOOKUP(CONCATENATE(INDIRECT(ADDRESS(2,COLUMN())),"U1",A67),DATA!D2:L872,6,FALSE)),0,VLOOKUP(CONCATENATE(INDIRECT(ADDRESS(2,COLUMN())),"U1",A67),DATA!D2:L872,6,FALSE))</f>
        <v>0</v>
      </c>
      <c r="CR67" s="11">
        <f>IF(ISERROR(VLOOKUP(CONCATENATE(INDIRECT(ADDRESS(2,COLUMN()-1)),"U1",A67),DATA!D2:L872,7,FALSE)),0,VLOOKUP(CONCATENATE(INDIRECT(ADDRESS(2,COLUMN()-1)),"U1",A67),DATA!D2:L872,7,FALSE))</f>
        <v>0</v>
      </c>
      <c r="CS67" s="11">
        <f>IF(ISERROR(VLOOKUP(CONCATENATE(INDIRECT(ADDRESS(2,COLUMN()-2)),"U1",A67),DATA!D2:L872,8,FALSE)),0,VLOOKUP(CONCATENATE(INDIRECT(ADDRESS(2,COLUMN()-2)),"U1",A67),DATA!D2:L872,8,FALSE))</f>
        <v>0</v>
      </c>
      <c r="CT67" s="11">
        <f>IF(ISERROR(VLOOKUP(CONCATENATE(INDIRECT(ADDRESS(2,COLUMN())),"U1",A67),DATA!D2:L872,6,FALSE)),0,VLOOKUP(CONCATENATE(INDIRECT(ADDRESS(2,COLUMN())),"U1",A67),DATA!D2:L872,6,FALSE))</f>
        <v>0</v>
      </c>
      <c r="CU67" s="11">
        <f>IF(ISERROR(VLOOKUP(CONCATENATE(INDIRECT(ADDRESS(2,COLUMN()-1)),"U1",A67),DATA!D2:L872,7,FALSE)),0,VLOOKUP(CONCATENATE(INDIRECT(ADDRESS(2,COLUMN()-1)),"U1",A67),DATA!D2:L872,7,FALSE))</f>
        <v>0</v>
      </c>
      <c r="CV67" s="11">
        <f>IF(ISERROR(VLOOKUP(CONCATENATE(INDIRECT(ADDRESS(2,COLUMN()-2)),"U1",A67),DATA!D2:L872,8,FALSE)),0,VLOOKUP(CONCATENATE(INDIRECT(ADDRESS(2,COLUMN()-2)),"U1",A67),DATA!D2:L872,8,FALSE))</f>
        <v>0</v>
      </c>
      <c r="CW67" s="11">
        <f>IF(ISERROR(VLOOKUP(CONCATENATE(INDIRECT(ADDRESS(2,COLUMN())),"U1",A67),DATA!D2:L872,6,FALSE)),0,VLOOKUP(CONCATENATE(INDIRECT(ADDRESS(2,COLUMN())),"U1",A67),DATA!D2:L872,6,FALSE))</f>
        <v>0</v>
      </c>
      <c r="CX67" s="11">
        <f>IF(ISERROR(VLOOKUP(CONCATENATE(INDIRECT(ADDRESS(2,COLUMN()-1)),"U1",A67),DATA!D2:L872,7,FALSE)),0,VLOOKUP(CONCATENATE(INDIRECT(ADDRESS(2,COLUMN()-1)),"U1",A67),DATA!D2:L872,7,FALSE))</f>
        <v>0</v>
      </c>
      <c r="CY67" s="11">
        <f>IF(ISERROR(VLOOKUP(CONCATENATE(INDIRECT(ADDRESS(2,COLUMN()-2)),"U1",A67),DATA!D2:L872,8,FALSE)),0,VLOOKUP(CONCATENATE(INDIRECT(ADDRESS(2,COLUMN()-2)),"U1",A67),DATA!D2:L872,8,FALSE))</f>
        <v>0</v>
      </c>
      <c r="CZ67" s="11">
        <f>IF(ISERROR(VLOOKUP(CONCATENATE(INDIRECT(ADDRESS(2,COLUMN())),"U1",A67),DATA!D2:L872,6,FALSE)),0,VLOOKUP(CONCATENATE(INDIRECT(ADDRESS(2,COLUMN())),"U1",A67),DATA!D2:L872,6,FALSE))</f>
        <v>0</v>
      </c>
      <c r="DA67" s="11">
        <f>IF(ISERROR(VLOOKUP(CONCATENATE(INDIRECT(ADDRESS(2,COLUMN()-1)),"U1",A67),DATA!D2:L872,7,FALSE)),0,VLOOKUP(CONCATENATE(INDIRECT(ADDRESS(2,COLUMN()-1)),"U1",A67),DATA!D2:L872,7,FALSE))</f>
        <v>0</v>
      </c>
      <c r="DB67" s="11">
        <f>IF(ISERROR(VLOOKUP(CONCATENATE(INDIRECT(ADDRESS(2,COLUMN()-2)),"U1",A67),DATA!D2:L872,8,FALSE)),0,VLOOKUP(CONCATENATE(INDIRECT(ADDRESS(2,COLUMN()-2)),"U1",A67),DATA!D2:L872,8,FALSE))</f>
        <v>0</v>
      </c>
      <c r="DC67" s="11">
        <f>IF(ISERROR(VLOOKUP(CONCATENATE(INDIRECT(ADDRESS(2,COLUMN())),"U1",A67),DATA!D2:L872,6,FALSE)),0,VLOOKUP(CONCATENATE(INDIRECT(ADDRESS(2,COLUMN())),"U1",A67),DATA!D2:L872,6,FALSE))</f>
        <v>0</v>
      </c>
      <c r="DD67" s="11">
        <f>IF(ISERROR(VLOOKUP(CONCATENATE(INDIRECT(ADDRESS(2,COLUMN()-1)),"U1",A67),DATA!D2:L872,7,FALSE)),0,VLOOKUP(CONCATENATE(INDIRECT(ADDRESS(2,COLUMN()-1)),"U1",A67),DATA!D2:L872,7,FALSE))</f>
        <v>0</v>
      </c>
      <c r="DE67" s="11">
        <f>IF(ISERROR(VLOOKUP(CONCATENATE(INDIRECT(ADDRESS(2,COLUMN()-2)),"U1",A67),DATA!D2:L872,8,FALSE)),0,VLOOKUP(CONCATENATE(INDIRECT(ADDRESS(2,COLUMN()-2)),"U1",A67),DATA!D2:L872,8,FALSE))</f>
        <v>0</v>
      </c>
      <c r="DF67" s="11">
        <f>IF(ISERROR(VLOOKUP(CONCATENATE(INDIRECT(ADDRESS(2,COLUMN())),"U1",A67),DATA!D2:L872,6,FALSE)),0,VLOOKUP(CONCATENATE(INDIRECT(ADDRESS(2,COLUMN())),"U1",A67),DATA!D2:L872,6,FALSE))</f>
        <v>0</v>
      </c>
      <c r="DG67" s="11">
        <f>IF(ISERROR(VLOOKUP(CONCATENATE(INDIRECT(ADDRESS(2,COLUMN()-1)),"U1",A67),DATA!D2:L872,7,FALSE)),0,VLOOKUP(CONCATENATE(INDIRECT(ADDRESS(2,COLUMN()-1)),"U1",A67),DATA!D2:L872,7,FALSE))</f>
        <v>0</v>
      </c>
      <c r="DH67" s="11">
        <f>IF(ISERROR(VLOOKUP(CONCATENATE(INDIRECT(ADDRESS(2,COLUMN()-2)),"U1",A67),DATA!D2:L872,8,FALSE)),0,VLOOKUP(CONCATENATE(INDIRECT(ADDRESS(2,COLUMN()-2)),"U1",A67),DATA!D2:L872,8,FALSE))</f>
        <v>0</v>
      </c>
      <c r="DI67" s="11">
        <f>IF(ISERROR(VLOOKUP(CONCATENATE(INDIRECT(ADDRESS(2,COLUMN())),"U1",A67),DATA!D2:L872,6,FALSE)),0,VLOOKUP(CONCATENATE(INDIRECT(ADDRESS(2,COLUMN())),"U1",A67),DATA!D2:L872,6,FALSE))</f>
        <v>0</v>
      </c>
      <c r="DJ67" s="11">
        <f>IF(ISERROR(VLOOKUP(CONCATENATE(INDIRECT(ADDRESS(2,COLUMN()-1)),"U1",A67),DATA!D2:L872,7,FALSE)),0,VLOOKUP(CONCATENATE(INDIRECT(ADDRESS(2,COLUMN()-1)),"U1",A67),DATA!D2:L872,7,FALSE))</f>
        <v>0</v>
      </c>
      <c r="DK67" s="11">
        <f>IF(ISERROR(VLOOKUP(CONCATENATE(INDIRECT(ADDRESS(2,COLUMN()-2)),"U1",A67),DATA!D2:L872,8,FALSE)),0,VLOOKUP(CONCATENATE(INDIRECT(ADDRESS(2,COLUMN()-2)),"U1",A67),DATA!D2:L872,8,FALSE))</f>
        <v>0</v>
      </c>
      <c r="DL67" s="11">
        <f>IF(ISERROR(VLOOKUP(CONCATENATE(INDIRECT(ADDRESS(2,COLUMN())),"U1",A67),DATA!D2:L872,6,FALSE)),0,VLOOKUP(CONCATENATE(INDIRECT(ADDRESS(2,COLUMN())),"U1",A67),DATA!D2:L872,6,FALSE))</f>
        <v>0</v>
      </c>
      <c r="DM67" s="11">
        <f>IF(ISERROR(VLOOKUP(CONCATENATE(INDIRECT(ADDRESS(2,COLUMN()-1)),"U1",A67),DATA!D2:L872,7,FALSE)),0,VLOOKUP(CONCATENATE(INDIRECT(ADDRESS(2,COLUMN()-1)),"U1",A67),DATA!D2:L872,7,FALSE))</f>
        <v>0</v>
      </c>
      <c r="DN67" s="11">
        <f>IF(ISERROR(VLOOKUP(CONCATENATE(INDIRECT(ADDRESS(2,COLUMN()-2)),"U1",A67),DATA!D2:L872,8,FALSE)),0,VLOOKUP(CONCATENATE(INDIRECT(ADDRESS(2,COLUMN()-2)),"U1",A67),DATA!D2:L872,8,FALSE))</f>
        <v>0</v>
      </c>
      <c r="DO67" s="11">
        <f>IF(ISERROR(VLOOKUP(CONCATENATE(INDIRECT(ADDRESS(2,COLUMN())),"U1",A67),DATA!D2:L872,6,FALSE)),0,VLOOKUP(CONCATENATE(INDIRECT(ADDRESS(2,COLUMN())),"U1",A67),DATA!D2:L872,6,FALSE))</f>
        <v>0</v>
      </c>
      <c r="DP67" s="11">
        <f>IF(ISERROR(VLOOKUP(CONCATENATE(INDIRECT(ADDRESS(2,COLUMN()-1)),"U1",A67),DATA!D2:L872,7,FALSE)),0,VLOOKUP(CONCATENATE(INDIRECT(ADDRESS(2,COLUMN()-1)),"U1",A67),DATA!D2:L872,7,FALSE))</f>
        <v>0</v>
      </c>
      <c r="DQ67" s="11">
        <f>IF(ISERROR(VLOOKUP(CONCATENATE(INDIRECT(ADDRESS(2,COLUMN()-2)),"U1",A67),DATA!D2:L872,8,FALSE)),0,VLOOKUP(CONCATENATE(INDIRECT(ADDRESS(2,COLUMN()-2)),"U1",A67),DATA!D2:L872,8,FALSE))</f>
        <v>0</v>
      </c>
      <c r="DR67" s="11">
        <f>IF(ISERROR(VLOOKUP(CONCATENATE(INDIRECT(ADDRESS(2,COLUMN())),"U1",A67),DATA!D2:L872,6,FALSE)),0,VLOOKUP(CONCATENATE(INDIRECT(ADDRESS(2,COLUMN())),"U1",A67),DATA!D2:L872,6,FALSE))</f>
        <v>0</v>
      </c>
      <c r="DS67" s="11">
        <f>IF(ISERROR(VLOOKUP(CONCATENATE(INDIRECT(ADDRESS(2,COLUMN()-1)),"U1",A67),DATA!D2:L872,7,FALSE)),0,VLOOKUP(CONCATENATE(INDIRECT(ADDRESS(2,COLUMN()-1)),"U1",A67),DATA!D2:L872,7,FALSE))</f>
        <v>0</v>
      </c>
      <c r="DT67" s="11">
        <f>IF(ISERROR(VLOOKUP(CONCATENATE(INDIRECT(ADDRESS(2,COLUMN()-2)),"U1",A67),DATA!D2:L872,8,FALSE)),0,VLOOKUP(CONCATENATE(INDIRECT(ADDRESS(2,COLUMN()-2)),"U1",A67),DATA!D2:L872,8,FALSE))</f>
        <v>0</v>
      </c>
      <c r="DU67" s="11">
        <f>IF(ISERROR(VLOOKUP(CONCATENATE(INDIRECT(ADDRESS(2,COLUMN())),"U1",A67),DATA!D2:L872,6,FALSE)),0,VLOOKUP(CONCATENATE(INDIRECT(ADDRESS(2,COLUMN())),"U1",A67),DATA!D2:L872,6,FALSE))</f>
        <v>0</v>
      </c>
      <c r="DV67" s="11">
        <f>IF(ISERROR(VLOOKUP(CONCATENATE(INDIRECT(ADDRESS(2,COLUMN()-1)),"U1",A67),DATA!D2:L872,7,FALSE)),0,VLOOKUP(CONCATENATE(INDIRECT(ADDRESS(2,COLUMN()-1)),"U1",A67),DATA!D2:L872,7,FALSE))</f>
        <v>0</v>
      </c>
      <c r="DW67" s="11">
        <f>IF(ISERROR(VLOOKUP(CONCATENATE(INDIRECT(ADDRESS(2,COLUMN()-2)),"U1",A67),DATA!D2:L872,8,FALSE)),0,VLOOKUP(CONCATENATE(INDIRECT(ADDRESS(2,COLUMN()-2)),"U1",A67),DATA!D2:L872,8,FALSE))</f>
        <v>0</v>
      </c>
      <c r="DX67" s="62">
        <f>SUM(B67:INDIRECT(ADDRESS(67,127)))</f>
        <v>2</v>
      </c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 s="24"/>
      <c r="IS67" s="24"/>
      <c r="IT67" s="24"/>
      <c r="IU67" s="24"/>
      <c r="IV67" s="24"/>
      <c r="IW67" s="24"/>
      <c r="IX67" s="24"/>
      <c r="IY67" s="24"/>
      <c r="IZ67" s="24"/>
      <c r="JA67" s="24"/>
      <c r="JB67" s="24"/>
      <c r="JC67" s="24"/>
      <c r="JD67" s="24"/>
      <c r="JE67" s="24"/>
      <c r="JF67" s="24"/>
      <c r="JG67" s="24"/>
      <c r="JH67" s="24"/>
      <c r="JI67" s="24"/>
      <c r="JJ67" s="24"/>
      <c r="JK67" s="24"/>
      <c r="JL67" s="24"/>
      <c r="JM67" s="24"/>
      <c r="JN67" s="24"/>
      <c r="JO67" s="24"/>
      <c r="JP67" s="24"/>
      <c r="JQ67" s="24"/>
      <c r="JR67" s="24"/>
      <c r="JS67" s="24"/>
      <c r="JT67" s="24"/>
      <c r="JU67" s="24"/>
      <c r="JV67" s="24"/>
      <c r="JW67" s="24"/>
      <c r="JX67" s="24"/>
      <c r="JY67" s="24"/>
      <c r="JZ67" s="24"/>
      <c r="KA67" s="24"/>
      <c r="KB67" s="24"/>
      <c r="KC67" s="24"/>
      <c r="KD67" s="24"/>
      <c r="KE67" s="24"/>
      <c r="KF67" s="24"/>
      <c r="KG67" s="24"/>
      <c r="KH67" s="24"/>
      <c r="KI67" s="24"/>
      <c r="KJ67" s="24"/>
      <c r="KK67" s="24"/>
      <c r="KL67" s="24"/>
      <c r="KM67" s="24"/>
      <c r="KN67" s="24"/>
      <c r="KO67" s="24"/>
      <c r="KP67" s="24"/>
      <c r="KQ67" s="24"/>
      <c r="KR67" s="24"/>
      <c r="KS67" s="24"/>
      <c r="KT67" s="24"/>
      <c r="KU67" s="24"/>
      <c r="KV67" s="24"/>
      <c r="KW67" s="24"/>
      <c r="KX67" s="24"/>
      <c r="KY67" s="24"/>
      <c r="KZ67" s="24"/>
    </row>
    <row r="68" ht="15.75">
      <c r="A68" s="20" t="s">
        <v>99</v>
      </c>
      <c r="B68" s="11">
        <f>IF(ISERROR(VLOOKUP(CONCATENATE(INDIRECT(ADDRESS(2,COLUMN())),"U1",A68),DATA!D2:L872,6,FALSE)),0,VLOOKUP(CONCATENATE(INDIRECT(ADDRESS(2,COLUMN())),"U1",A68),DATA!D2:L872,6,FALSE))</f>
        <v>0</v>
      </c>
      <c r="C68" s="11">
        <f>IF(ISERROR(VLOOKUP(CONCATENATE(INDIRECT(ADDRESS(2,COLUMN()-1)),"U1",A68),DATA!D2:L872,7,FALSE)),0,VLOOKUP(CONCATENATE(INDIRECT(ADDRESS(2,COLUMN()-1)),"U1",A68),DATA!D2:L872,7,FALSE))</f>
        <v>0</v>
      </c>
      <c r="D68" s="11">
        <f>IF(ISERROR(VLOOKUP(CONCATENATE(INDIRECT(ADDRESS(2,COLUMN()-2)),"U1",A68),DATA!D2:L872,8,FALSE)),0,VLOOKUP(CONCATENATE(INDIRECT(ADDRESS(2,COLUMN()-2)),"U1",A68),DATA!D2:L872,8,FALSE))</f>
        <v>0</v>
      </c>
      <c r="E68" s="11">
        <f>IF(ISERROR(VLOOKUP(CONCATENATE(INDIRECT(ADDRESS(2,COLUMN())),"U1",A68),DATA!D2:L872,6,FALSE)),0,VLOOKUP(CONCATENATE(INDIRECT(ADDRESS(2,COLUMN())),"U1",A68),DATA!D2:L872,6,FALSE))</f>
        <v>0</v>
      </c>
      <c r="F68" s="11">
        <f>IF(ISERROR(VLOOKUP(CONCATENATE(INDIRECT(ADDRESS(2,COLUMN()-1)),"U1",A68),DATA!D2:L872,7,FALSE)),0,VLOOKUP(CONCATENATE(INDIRECT(ADDRESS(2,COLUMN()-1)),"U1",A68),DATA!D2:L872,7,FALSE))</f>
        <v>0</v>
      </c>
      <c r="G68" s="11">
        <f>IF(ISERROR(VLOOKUP(CONCATENATE(INDIRECT(ADDRESS(2,COLUMN()-2)),"U1",A68),DATA!D2:L872,8,FALSE)),0,VLOOKUP(CONCATENATE(INDIRECT(ADDRESS(2,COLUMN()-2)),"U1",A68),DATA!D2:L872,8,FALSE))</f>
        <v>0</v>
      </c>
      <c r="H68" s="11">
        <f>IF(ISERROR(VLOOKUP(CONCATENATE(INDIRECT(ADDRESS(2,COLUMN())),"U1",A68),DATA!D2:L872,6,FALSE)),0,VLOOKUP(CONCATENATE(INDIRECT(ADDRESS(2,COLUMN())),"U1",A68),DATA!D2:L872,6,FALSE))</f>
        <v>1</v>
      </c>
      <c r="I68" s="11">
        <f>IF(ISERROR(VLOOKUP(CONCATENATE(INDIRECT(ADDRESS(2,COLUMN()-1)),"U1",A68),DATA!D2:L872,7,FALSE)),0,VLOOKUP(CONCATENATE(INDIRECT(ADDRESS(2,COLUMN()-1)),"U1",A68),DATA!D2:L872,7,FALSE))</f>
        <v>0</v>
      </c>
      <c r="J68" s="11">
        <f>IF(ISERROR(VLOOKUP(CONCATENATE(INDIRECT(ADDRESS(2,COLUMN()-2)),"U1",A68),DATA!D2:L872,8,FALSE)),0,VLOOKUP(CONCATENATE(INDIRECT(ADDRESS(2,COLUMN()-2)),"U1",A68),DATA!D2:L872,8,FALSE))</f>
        <v>0</v>
      </c>
      <c r="K68" s="11">
        <f>IF(ISERROR(VLOOKUP(CONCATENATE(INDIRECT(ADDRESS(2,COLUMN())),"U1",A68),DATA!D2:L872,6,FALSE)),0,VLOOKUP(CONCATENATE(INDIRECT(ADDRESS(2,COLUMN())),"U1",A68),DATA!D2:L872,6,FALSE))</f>
        <v>0</v>
      </c>
      <c r="L68" s="11">
        <f>IF(ISERROR(VLOOKUP(CONCATENATE(INDIRECT(ADDRESS(2,COLUMN()-1)),"U1",A68),DATA!D2:L872,7,FALSE)),0,VLOOKUP(CONCATENATE(INDIRECT(ADDRESS(2,COLUMN()-1)),"U1",A68),DATA!D2:L872,7,FALSE))</f>
        <v>0</v>
      </c>
      <c r="M68" s="11">
        <f>IF(ISERROR(VLOOKUP(CONCATENATE(INDIRECT(ADDRESS(2,COLUMN()-2)),"U1",A68),DATA!D2:L872,8,FALSE)),0,VLOOKUP(CONCATENATE(INDIRECT(ADDRESS(2,COLUMN()-2)),"U1",A68),DATA!D2:L872,8,FALSE))</f>
        <v>0</v>
      </c>
      <c r="N68" s="11">
        <f>IF(ISERROR(VLOOKUP(CONCATENATE(INDIRECT(ADDRESS(2,COLUMN())),"U1",A68),DATA!D2:L872,6,FALSE)),0,VLOOKUP(CONCATENATE(INDIRECT(ADDRESS(2,COLUMN())),"U1",A68),DATA!D2:L872,6,FALSE))</f>
        <v>0</v>
      </c>
      <c r="O68" s="11">
        <f>IF(ISERROR(VLOOKUP(CONCATENATE(INDIRECT(ADDRESS(2,COLUMN()-1)),"U1",A68),DATA!D2:L872,7,FALSE)),0,VLOOKUP(CONCATENATE(INDIRECT(ADDRESS(2,COLUMN()-1)),"U1",A68),DATA!D2:L872,7,FALSE))</f>
        <v>0</v>
      </c>
      <c r="P68" s="11">
        <f>IF(ISERROR(VLOOKUP(CONCATENATE(INDIRECT(ADDRESS(2,COLUMN()-2)),"U1",A68),DATA!D2:L872,8,FALSE)),0,VLOOKUP(CONCATENATE(INDIRECT(ADDRESS(2,COLUMN()-2)),"U1",A68),DATA!D2:L872,8,FALSE))</f>
        <v>0</v>
      </c>
      <c r="Q68" s="11">
        <f>IF(ISERROR(VLOOKUP(CONCATENATE(INDIRECT(ADDRESS(2,COLUMN())),"U1",A68),DATA!D2:L872,6,FALSE)),0,VLOOKUP(CONCATENATE(INDIRECT(ADDRESS(2,COLUMN())),"U1",A68),DATA!D2:L872,6,FALSE))</f>
        <v>0</v>
      </c>
      <c r="R68" s="11">
        <f>IF(ISERROR(VLOOKUP(CONCATENATE(INDIRECT(ADDRESS(2,COLUMN()-1)),"U1",A68),DATA!D2:L872,7,FALSE)),0,VLOOKUP(CONCATENATE(INDIRECT(ADDRESS(2,COLUMN()-1)),"U1",A68),DATA!D2:L872,7,FALSE))</f>
        <v>0</v>
      </c>
      <c r="S68" s="11">
        <f>IF(ISERROR(VLOOKUP(CONCATENATE(INDIRECT(ADDRESS(2,COLUMN()-2)),"U1",A68),DATA!D2:L872,8,FALSE)),0,VLOOKUP(CONCATENATE(INDIRECT(ADDRESS(2,COLUMN()-2)),"U1",A68),DATA!D2:L872,8,FALSE))</f>
        <v>0</v>
      </c>
      <c r="T68" s="11">
        <f>IF(ISERROR(VLOOKUP(CONCATENATE(INDIRECT(ADDRESS(2,COLUMN())),"U1",A68),DATA!D2:L872,6,FALSE)),0,VLOOKUP(CONCATENATE(INDIRECT(ADDRESS(2,COLUMN())),"U1",A68),DATA!D2:L872,6,FALSE))</f>
        <v>0</v>
      </c>
      <c r="U68" s="11">
        <f>IF(ISERROR(VLOOKUP(CONCATENATE(INDIRECT(ADDRESS(2,COLUMN()-1)),"U1",A68),DATA!D2:L872,7,FALSE)),0,VLOOKUP(CONCATENATE(INDIRECT(ADDRESS(2,COLUMN()-1)),"U1",A68),DATA!D2:L872,7,FALSE))</f>
        <v>0</v>
      </c>
      <c r="V68" s="11">
        <f>IF(ISERROR(VLOOKUP(CONCATENATE(INDIRECT(ADDRESS(2,COLUMN()-2)),"U1",A68),DATA!D2:L872,8,FALSE)),0,VLOOKUP(CONCATENATE(INDIRECT(ADDRESS(2,COLUMN()-2)),"U1",A68),DATA!D2:L872,8,FALSE))</f>
        <v>0</v>
      </c>
      <c r="W68" s="11">
        <f>IF(ISERROR(VLOOKUP(CONCATENATE(INDIRECT(ADDRESS(2,COLUMN())),"U1",A68),DATA!D2:L872,6,FALSE)),0,VLOOKUP(CONCATENATE(INDIRECT(ADDRESS(2,COLUMN())),"U1",A68),DATA!D2:L872,6,FALSE))</f>
        <v>1</v>
      </c>
      <c r="X68" s="11">
        <f>IF(ISERROR(VLOOKUP(CONCATENATE(INDIRECT(ADDRESS(2,COLUMN()-1)),"U1",A68),DATA!D2:L872,7,FALSE)),0,VLOOKUP(CONCATENATE(INDIRECT(ADDRESS(2,COLUMN()-1)),"U1",A68),DATA!D2:L872,7,FALSE))</f>
        <v>0</v>
      </c>
      <c r="Y68" s="11">
        <f>IF(ISERROR(VLOOKUP(CONCATENATE(INDIRECT(ADDRESS(2,COLUMN()-2)),"U1",A68),DATA!D2:L872,8,FALSE)),0,VLOOKUP(CONCATENATE(INDIRECT(ADDRESS(2,COLUMN()-2)),"U1",A68),DATA!D2:L872,8,FALSE))</f>
        <v>0</v>
      </c>
      <c r="Z68" s="11">
        <f>IF(ISERROR(VLOOKUP(CONCATENATE(INDIRECT(ADDRESS(2,COLUMN())),"U1",A68),DATA!D2:L872,6,FALSE)),0,VLOOKUP(CONCATENATE(INDIRECT(ADDRESS(2,COLUMN())),"U1",A68),DATA!D2:L872,6,FALSE))</f>
        <v>0</v>
      </c>
      <c r="AA68" s="11">
        <f>IF(ISERROR(VLOOKUP(CONCATENATE(INDIRECT(ADDRESS(2,COLUMN()-1)),"U1",A68),DATA!D2:L872,7,FALSE)),0,VLOOKUP(CONCATENATE(INDIRECT(ADDRESS(2,COLUMN()-1)),"U1",A68),DATA!D2:L872,7,FALSE))</f>
        <v>0</v>
      </c>
      <c r="AB68" s="11">
        <f>IF(ISERROR(VLOOKUP(CONCATENATE(INDIRECT(ADDRESS(2,COLUMN()-2)),"U1",A68),DATA!D2:L872,8,FALSE)),0,VLOOKUP(CONCATENATE(INDIRECT(ADDRESS(2,COLUMN()-2)),"U1",A68),DATA!D2:L872,8,FALSE))</f>
        <v>0</v>
      </c>
      <c r="AC68" s="11">
        <f>IF(ISERROR(VLOOKUP(CONCATENATE(INDIRECT(ADDRESS(2,COLUMN())),"U1",A68),DATA!D2:L872,6,FALSE)),0,VLOOKUP(CONCATENATE(INDIRECT(ADDRESS(2,COLUMN())),"U1",A68),DATA!D2:L872,6,FALSE))</f>
        <v>0</v>
      </c>
      <c r="AD68" s="11">
        <f>IF(ISERROR(VLOOKUP(CONCATENATE(INDIRECT(ADDRESS(2,COLUMN()-1)),"U1",A68),DATA!D2:L872,7,FALSE)),0,VLOOKUP(CONCATENATE(INDIRECT(ADDRESS(2,COLUMN()-1)),"U1",A68),DATA!D2:L872,7,FALSE))</f>
        <v>0</v>
      </c>
      <c r="AE68" s="11">
        <f>IF(ISERROR(VLOOKUP(CONCATENATE(INDIRECT(ADDRESS(2,COLUMN()-2)),"U1",A68),DATA!D2:L872,8,FALSE)),0,VLOOKUP(CONCATENATE(INDIRECT(ADDRESS(2,COLUMN()-2)),"U1",A68),DATA!D2:L872,8,FALSE))</f>
        <v>0</v>
      </c>
      <c r="AF68" s="11">
        <f>IF(ISERROR(VLOOKUP(CONCATENATE(INDIRECT(ADDRESS(2,COLUMN())),"U1",A68),DATA!D2:L872,6,FALSE)),0,VLOOKUP(CONCATENATE(INDIRECT(ADDRESS(2,COLUMN())),"U1",A68),DATA!D2:L872,6,FALSE))</f>
        <v>0</v>
      </c>
      <c r="AG68" s="11">
        <f>IF(ISERROR(VLOOKUP(CONCATENATE(INDIRECT(ADDRESS(2,COLUMN()-1)),"U1",A68),DATA!D2:L872,7,FALSE)),0,VLOOKUP(CONCATENATE(INDIRECT(ADDRESS(2,COLUMN()-1)),"U1",A68),DATA!D2:L872,7,FALSE))</f>
        <v>0</v>
      </c>
      <c r="AH68" s="11">
        <f>IF(ISERROR(VLOOKUP(CONCATENATE(INDIRECT(ADDRESS(2,COLUMN()-2)),"U1",A68),DATA!D2:L872,8,FALSE)),0,VLOOKUP(CONCATENATE(INDIRECT(ADDRESS(2,COLUMN()-2)),"U1",A68),DATA!D2:L872,8,FALSE))</f>
        <v>0</v>
      </c>
      <c r="AI68" s="11">
        <f>IF(ISERROR(VLOOKUP(CONCATENATE(INDIRECT(ADDRESS(2,COLUMN())),"U1",A68),DATA!D2:L872,6,FALSE)),0,VLOOKUP(CONCATENATE(INDIRECT(ADDRESS(2,COLUMN())),"U1",A68),DATA!D2:L872,6,FALSE))</f>
        <v>0</v>
      </c>
      <c r="AJ68" s="11">
        <f>IF(ISERROR(VLOOKUP(CONCATENATE(INDIRECT(ADDRESS(2,COLUMN()-1)),"U1",A68),DATA!D2:L872,7,FALSE)),0,VLOOKUP(CONCATENATE(INDIRECT(ADDRESS(2,COLUMN()-1)),"U1",A68),DATA!D2:L872,7,FALSE))</f>
        <v>0</v>
      </c>
      <c r="AK68" s="11">
        <f>IF(ISERROR(VLOOKUP(CONCATENATE(INDIRECT(ADDRESS(2,COLUMN()-2)),"U1",A68),DATA!D2:L872,8,FALSE)),0,VLOOKUP(CONCATENATE(INDIRECT(ADDRESS(2,COLUMN()-2)),"U1",A68),DATA!D2:L872,8,FALSE))</f>
        <v>0</v>
      </c>
      <c r="AL68" s="11">
        <f>IF(ISERROR(VLOOKUP(CONCATENATE(INDIRECT(ADDRESS(2,COLUMN())),"U1",A68),DATA!D2:L872,6,FALSE)),0,VLOOKUP(CONCATENATE(INDIRECT(ADDRESS(2,COLUMN())),"U1",A68),DATA!D2:L872,6,FALSE))</f>
        <v>0</v>
      </c>
      <c r="AM68" s="11">
        <f>IF(ISERROR(VLOOKUP(CONCATENATE(INDIRECT(ADDRESS(2,COLUMN()-1)),"U1",A68),DATA!D2:L872,7,FALSE)),0,VLOOKUP(CONCATENATE(INDIRECT(ADDRESS(2,COLUMN()-1)),"U1",A68),DATA!D2:L872,7,FALSE))</f>
        <v>0</v>
      </c>
      <c r="AN68" s="11">
        <f>IF(ISERROR(VLOOKUP(CONCATENATE(INDIRECT(ADDRESS(2,COLUMN()-2)),"U1",A68),DATA!D2:L872,8,FALSE)),0,VLOOKUP(CONCATENATE(INDIRECT(ADDRESS(2,COLUMN()-2)),"U1",A68),DATA!D2:L872,8,FALSE))</f>
        <v>0</v>
      </c>
      <c r="AO68" s="11">
        <f>IF(ISERROR(VLOOKUP(CONCATENATE(INDIRECT(ADDRESS(2,COLUMN())),"U1",A68),DATA!D2:L872,6,FALSE)),0,VLOOKUP(CONCATENATE(INDIRECT(ADDRESS(2,COLUMN())),"U1",A68),DATA!D2:L872,6,FALSE))</f>
        <v>3</v>
      </c>
      <c r="AP68" s="11">
        <f>IF(ISERROR(VLOOKUP(CONCATENATE(INDIRECT(ADDRESS(2,COLUMN()-1)),"U1",A68),DATA!D2:L872,7,FALSE)),0,VLOOKUP(CONCATENATE(INDIRECT(ADDRESS(2,COLUMN()-1)),"U1",A68),DATA!D2:L872,7,FALSE))</f>
        <v>0</v>
      </c>
      <c r="AQ68" s="11">
        <f>IF(ISERROR(VLOOKUP(CONCATENATE(INDIRECT(ADDRESS(2,COLUMN()-2)),"U1",A68),DATA!D2:L872,8,FALSE)),0,VLOOKUP(CONCATENATE(INDIRECT(ADDRESS(2,COLUMN()-2)),"U1",A68),DATA!D2:L872,8,FALSE))</f>
        <v>1</v>
      </c>
      <c r="AR68" s="11">
        <f>IF(ISERROR(VLOOKUP(CONCATENATE(INDIRECT(ADDRESS(2,COLUMN())),"U1",A68),DATA!D2:L872,6,FALSE)),0,VLOOKUP(CONCATENATE(INDIRECT(ADDRESS(2,COLUMN())),"U1",A68),DATA!D2:L872,6,FALSE))</f>
        <v>0</v>
      </c>
      <c r="AS68" s="11">
        <f>IF(ISERROR(VLOOKUP(CONCATENATE(INDIRECT(ADDRESS(2,COLUMN()-1)),"U1",A68),DATA!D2:L872,7,FALSE)),0,VLOOKUP(CONCATENATE(INDIRECT(ADDRESS(2,COLUMN()-1)),"U1",A68),DATA!D2:L872,7,FALSE))</f>
        <v>0</v>
      </c>
      <c r="AT68" s="11">
        <f>IF(ISERROR(VLOOKUP(CONCATENATE(INDIRECT(ADDRESS(2,COLUMN()-2)),"U1",A68),DATA!D2:L872,8,FALSE)),0,VLOOKUP(CONCATENATE(INDIRECT(ADDRESS(2,COLUMN()-2)),"U1",A68),DATA!D2:L872,8,FALSE))</f>
        <v>0</v>
      </c>
      <c r="AU68" s="11">
        <f>IF(ISERROR(VLOOKUP(CONCATENATE(INDIRECT(ADDRESS(2,COLUMN())),"U1",A68),DATA!D2:L872,6,FALSE)),0,VLOOKUP(CONCATENATE(INDIRECT(ADDRESS(2,COLUMN())),"U1",A68),DATA!D2:L872,6,FALSE))</f>
        <v>4</v>
      </c>
      <c r="AV68" s="11">
        <f>IF(ISERROR(VLOOKUP(CONCATENATE(INDIRECT(ADDRESS(2,COLUMN()-1)),"U1",A68),DATA!D2:L872,7,FALSE)),0,VLOOKUP(CONCATENATE(INDIRECT(ADDRESS(2,COLUMN()-1)),"U1",A68),DATA!D2:L872,7,FALSE))</f>
        <v>0</v>
      </c>
      <c r="AW68" s="11">
        <f>IF(ISERROR(VLOOKUP(CONCATENATE(INDIRECT(ADDRESS(2,COLUMN()-2)),"U1",A68),DATA!D2:L872,8,FALSE)),0,VLOOKUP(CONCATENATE(INDIRECT(ADDRESS(2,COLUMN()-2)),"U1",A68),DATA!D2:L872,8,FALSE))</f>
        <v>0</v>
      </c>
      <c r="AX68" s="11">
        <f>IF(ISERROR(VLOOKUP(CONCATENATE(INDIRECT(ADDRESS(2,COLUMN())),"U1",A68),DATA!D2:L872,6,FALSE)),0,VLOOKUP(CONCATENATE(INDIRECT(ADDRESS(2,COLUMN())),"U1",A68),DATA!D2:L872,6,FALSE))</f>
        <v>1</v>
      </c>
      <c r="AY68" s="11">
        <f>IF(ISERROR(VLOOKUP(CONCATENATE(INDIRECT(ADDRESS(2,COLUMN()-1)),"U1",A68),DATA!D2:L872,7,FALSE)),0,VLOOKUP(CONCATENATE(INDIRECT(ADDRESS(2,COLUMN()-1)),"U1",A68),DATA!D2:L872,7,FALSE))</f>
        <v>0</v>
      </c>
      <c r="AZ68" s="11">
        <f>IF(ISERROR(VLOOKUP(CONCATENATE(INDIRECT(ADDRESS(2,COLUMN()-2)),"U1",A68),DATA!D2:L872,8,FALSE)),0,VLOOKUP(CONCATENATE(INDIRECT(ADDRESS(2,COLUMN()-2)),"U1",A68),DATA!D2:L872,8,FALSE))</f>
        <v>2</v>
      </c>
      <c r="BA68" s="11">
        <f>IF(ISERROR(VLOOKUP(CONCATENATE(INDIRECT(ADDRESS(2,COLUMN())),"U1",A68),DATA!D2:L872,6,FALSE)),0,VLOOKUP(CONCATENATE(INDIRECT(ADDRESS(2,COLUMN())),"U1",A68),DATA!D2:L872,6,FALSE))</f>
        <v>0</v>
      </c>
      <c r="BB68" s="11">
        <f>IF(ISERROR(VLOOKUP(CONCATENATE(INDIRECT(ADDRESS(2,COLUMN()-1)),"U1",A68),DATA!D2:L872,7,FALSE)),0,VLOOKUP(CONCATENATE(INDIRECT(ADDRESS(2,COLUMN()-1)),"U1",A68),DATA!D2:L872,7,FALSE))</f>
        <v>0</v>
      </c>
      <c r="BC68" s="11">
        <f>IF(ISERROR(VLOOKUP(CONCATENATE(INDIRECT(ADDRESS(2,COLUMN()-2)),"U1",A68),DATA!D2:L872,8,FALSE)),0,VLOOKUP(CONCATENATE(INDIRECT(ADDRESS(2,COLUMN()-2)),"U1",A68),DATA!D2:L872,8,FALSE))</f>
        <v>0</v>
      </c>
      <c r="BD68" s="11">
        <f>IF(ISERROR(VLOOKUP(CONCATENATE(INDIRECT(ADDRESS(2,COLUMN())),"U1",A68),DATA!D2:L872,6,FALSE)),0,VLOOKUP(CONCATENATE(INDIRECT(ADDRESS(2,COLUMN())),"U1",A68),DATA!D2:L872,6,FALSE))</f>
        <v>0</v>
      </c>
      <c r="BE68" s="11">
        <f>IF(ISERROR(VLOOKUP(CONCATENATE(INDIRECT(ADDRESS(2,COLUMN()-1)),"U1",A68),DATA!D2:L872,7,FALSE)),0,VLOOKUP(CONCATENATE(INDIRECT(ADDRESS(2,COLUMN()-1)),"U1",A68),DATA!D2:L872,7,FALSE))</f>
        <v>0</v>
      </c>
      <c r="BF68" s="11">
        <f>IF(ISERROR(VLOOKUP(CONCATENATE(INDIRECT(ADDRESS(2,COLUMN()-2)),"U1",A68),DATA!D2:L872,8,FALSE)),0,VLOOKUP(CONCATENATE(INDIRECT(ADDRESS(2,COLUMN()-2)),"U1",A68),DATA!D2:L872,8,FALSE))</f>
        <v>0</v>
      </c>
      <c r="BG68" s="11">
        <f>IF(ISERROR(VLOOKUP(CONCATENATE(INDIRECT(ADDRESS(2,COLUMN())),"U1",A68),DATA!D2:L872,6,FALSE)),0,VLOOKUP(CONCATENATE(INDIRECT(ADDRESS(2,COLUMN())),"U1",A68),DATA!D2:L872,6,FALSE))</f>
        <v>2</v>
      </c>
      <c r="BH68" s="11">
        <f>IF(ISERROR(VLOOKUP(CONCATENATE(INDIRECT(ADDRESS(2,COLUMN()-1)),"U1",A68),DATA!D2:L872,7,FALSE)),0,VLOOKUP(CONCATENATE(INDIRECT(ADDRESS(2,COLUMN()-1)),"U1",A68),DATA!D2:L872,7,FALSE))</f>
        <v>0</v>
      </c>
      <c r="BI68" s="11">
        <f>IF(ISERROR(VLOOKUP(CONCATENATE(INDIRECT(ADDRESS(2,COLUMN()-2)),"U1",A68),DATA!D2:L872,8,FALSE)),0,VLOOKUP(CONCATENATE(INDIRECT(ADDRESS(2,COLUMN()-2)),"U1",A68),DATA!D2:L872,8,FALSE))</f>
        <v>0</v>
      </c>
      <c r="BJ68" s="11">
        <f>IF(ISERROR(VLOOKUP(CONCATENATE(INDIRECT(ADDRESS(2,COLUMN())),"U1",A68),DATA!D2:L872,6,FALSE)),0,VLOOKUP(CONCATENATE(INDIRECT(ADDRESS(2,COLUMN())),"U1",A68),DATA!D2:L872,6,FALSE))</f>
        <v>0</v>
      </c>
      <c r="BK68" s="11">
        <f>IF(ISERROR(VLOOKUP(CONCATENATE(INDIRECT(ADDRESS(2,COLUMN()-1)),"U1",A68),DATA!D2:L872,7,FALSE)),0,VLOOKUP(CONCATENATE(INDIRECT(ADDRESS(2,COLUMN()-1)),"U1",A68),DATA!D2:L872,7,FALSE))</f>
        <v>0</v>
      </c>
      <c r="BL68" s="11">
        <f>IF(ISERROR(VLOOKUP(CONCATENATE(INDIRECT(ADDRESS(2,COLUMN()-2)),"U1",A68),DATA!D2:L872,8,FALSE)),0,VLOOKUP(CONCATENATE(INDIRECT(ADDRESS(2,COLUMN()-2)),"U1",A68),DATA!D2:L872,8,FALSE))</f>
        <v>0</v>
      </c>
      <c r="BM68" s="11">
        <f>IF(ISERROR(VLOOKUP(CONCATENATE(INDIRECT(ADDRESS(2,COLUMN())),"U1",A68),DATA!D2:L872,6,FALSE)),0,VLOOKUP(CONCATENATE(INDIRECT(ADDRESS(2,COLUMN())),"U1",A68),DATA!D2:L872,6,FALSE))</f>
        <v>0</v>
      </c>
      <c r="BN68" s="11">
        <f>IF(ISERROR(VLOOKUP(CONCATENATE(INDIRECT(ADDRESS(2,COLUMN()-1)),"U1",A68),DATA!D2:L872,7,FALSE)),0,VLOOKUP(CONCATENATE(INDIRECT(ADDRESS(2,COLUMN()-1)),"U1",A68),DATA!D2:L872,7,FALSE))</f>
        <v>0</v>
      </c>
      <c r="BO68" s="11">
        <f>IF(ISERROR(VLOOKUP(CONCATENATE(INDIRECT(ADDRESS(2,COLUMN()-2)),"U1",A68),DATA!D2:L872,8,FALSE)),0,VLOOKUP(CONCATENATE(INDIRECT(ADDRESS(2,COLUMN()-2)),"U1",A68),DATA!D2:L872,8,FALSE))</f>
        <v>0</v>
      </c>
      <c r="BP68" s="11">
        <f>IF(ISERROR(VLOOKUP(CONCATENATE(INDIRECT(ADDRESS(2,COLUMN())),"U1",A68),DATA!D2:L872,6,FALSE)),0,VLOOKUP(CONCATENATE(INDIRECT(ADDRESS(2,COLUMN())),"U1",A68),DATA!D2:L872,6,FALSE))</f>
        <v>0</v>
      </c>
      <c r="BQ68" s="11">
        <f>IF(ISERROR(VLOOKUP(CONCATENATE(INDIRECT(ADDRESS(2,COLUMN()-1)),"U1",A68),DATA!D2:L872,7,FALSE)),0,VLOOKUP(CONCATENATE(INDIRECT(ADDRESS(2,COLUMN()-1)),"U1",A68),DATA!D2:L872,7,FALSE))</f>
        <v>0</v>
      </c>
      <c r="BR68" s="11">
        <f>IF(ISERROR(VLOOKUP(CONCATENATE(INDIRECT(ADDRESS(2,COLUMN()-2)),"U1",A68),DATA!D2:L872,8,FALSE)),0,VLOOKUP(CONCATENATE(INDIRECT(ADDRESS(2,COLUMN()-2)),"U1",A68),DATA!D2:L872,8,FALSE))</f>
        <v>0</v>
      </c>
      <c r="BS68" s="11">
        <f>IF(ISERROR(VLOOKUP(CONCATENATE(INDIRECT(ADDRESS(2,COLUMN())),"U1",A68),DATA!D2:L872,6,FALSE)),0,VLOOKUP(CONCATENATE(INDIRECT(ADDRESS(2,COLUMN())),"U1",A68),DATA!D2:L872,6,FALSE))</f>
        <v>0</v>
      </c>
      <c r="BT68" s="11">
        <f>IF(ISERROR(VLOOKUP(CONCATENATE(INDIRECT(ADDRESS(2,COLUMN()-1)),"U1",A68),DATA!D2:L872,7,FALSE)),0,VLOOKUP(CONCATENATE(INDIRECT(ADDRESS(2,COLUMN()-1)),"U1",A68),DATA!D2:L872,7,FALSE))</f>
        <v>0</v>
      </c>
      <c r="BU68" s="11">
        <f>IF(ISERROR(VLOOKUP(CONCATENATE(INDIRECT(ADDRESS(2,COLUMN()-2)),"U1",A68),DATA!D2:L872,8,FALSE)),0,VLOOKUP(CONCATENATE(INDIRECT(ADDRESS(2,COLUMN()-2)),"U1",A68),DATA!D2:L872,8,FALSE))</f>
        <v>0</v>
      </c>
      <c r="BV68" s="11">
        <f>IF(ISERROR(VLOOKUP(CONCATENATE(INDIRECT(ADDRESS(2,COLUMN())),"U1",A68),DATA!D2:L872,6,FALSE)),0,VLOOKUP(CONCATENATE(INDIRECT(ADDRESS(2,COLUMN())),"U1",A68),DATA!D2:L872,6,FALSE))</f>
        <v>0</v>
      </c>
      <c r="BW68" s="11">
        <f>IF(ISERROR(VLOOKUP(CONCATENATE(INDIRECT(ADDRESS(2,COLUMN()-1)),"U1",A68),DATA!D2:L872,7,FALSE)),0,VLOOKUP(CONCATENATE(INDIRECT(ADDRESS(2,COLUMN()-1)),"U1",A68),DATA!D2:L872,7,FALSE))</f>
        <v>0</v>
      </c>
      <c r="BX68" s="11">
        <f>IF(ISERROR(VLOOKUP(CONCATENATE(INDIRECT(ADDRESS(2,COLUMN()-2)),"U1",A68),DATA!D2:L872,8,FALSE)),0,VLOOKUP(CONCATENATE(INDIRECT(ADDRESS(2,COLUMN()-2)),"U1",A68),DATA!D2:L872,8,FALSE))</f>
        <v>0</v>
      </c>
      <c r="BY68" s="11">
        <f>IF(ISERROR(VLOOKUP(CONCATENATE(INDIRECT(ADDRESS(2,COLUMN())),"U1",A68),DATA!D2:L872,6,FALSE)),0,VLOOKUP(CONCATENATE(INDIRECT(ADDRESS(2,COLUMN())),"U1",A68),DATA!D2:L872,6,FALSE))</f>
        <v>0</v>
      </c>
      <c r="BZ68" s="11">
        <f>IF(ISERROR(VLOOKUP(CONCATENATE(INDIRECT(ADDRESS(2,COLUMN()-1)),"U1",A68),DATA!D2:L872,7,FALSE)),0,VLOOKUP(CONCATENATE(INDIRECT(ADDRESS(2,COLUMN()-1)),"U1",A68),DATA!D2:L872,7,FALSE))</f>
        <v>0</v>
      </c>
      <c r="CA68" s="11">
        <f>IF(ISERROR(VLOOKUP(CONCATENATE(INDIRECT(ADDRESS(2,COLUMN()-2)),"U1",A68),DATA!D2:L872,8,FALSE)),0,VLOOKUP(CONCATENATE(INDIRECT(ADDRESS(2,COLUMN()-2)),"U1",A68),DATA!D2:L872,8,FALSE))</f>
        <v>0</v>
      </c>
      <c r="CB68" s="11">
        <f>IF(ISERROR(VLOOKUP(CONCATENATE(INDIRECT(ADDRESS(2,COLUMN())),"U1",A68),DATA!D2:L872,6,FALSE)),0,VLOOKUP(CONCATENATE(INDIRECT(ADDRESS(2,COLUMN())),"U1",A68),DATA!D2:L872,6,FALSE))</f>
        <v>0</v>
      </c>
      <c r="CC68" s="11">
        <f>IF(ISERROR(VLOOKUP(CONCATENATE(INDIRECT(ADDRESS(2,COLUMN()-1)),"U1",A68),DATA!D2:L872,7,FALSE)),0,VLOOKUP(CONCATENATE(INDIRECT(ADDRESS(2,COLUMN()-1)),"U1",A68),DATA!D2:L872,7,FALSE))</f>
        <v>0</v>
      </c>
      <c r="CD68" s="11">
        <f>IF(ISERROR(VLOOKUP(CONCATENATE(INDIRECT(ADDRESS(2,COLUMN()-2)),"U1",A68),DATA!D2:L872,8,FALSE)),0,VLOOKUP(CONCATENATE(INDIRECT(ADDRESS(2,COLUMN()-2)),"U1",A68),DATA!D2:L872,8,FALSE))</f>
        <v>0</v>
      </c>
      <c r="CE68" s="11">
        <f>IF(ISERROR(VLOOKUP(CONCATENATE(INDIRECT(ADDRESS(2,COLUMN())),"U1",A68),DATA!D2:L872,6,FALSE)),0,VLOOKUP(CONCATENATE(INDIRECT(ADDRESS(2,COLUMN())),"U1",A68),DATA!D2:L872,6,FALSE))</f>
        <v>0</v>
      </c>
      <c r="CF68" s="11">
        <f>IF(ISERROR(VLOOKUP(CONCATENATE(INDIRECT(ADDRESS(2,COLUMN()-1)),"U1",A68),DATA!D2:L872,7,FALSE)),0,VLOOKUP(CONCATENATE(INDIRECT(ADDRESS(2,COLUMN()-1)),"U1",A68),DATA!D2:L872,7,FALSE))</f>
        <v>0</v>
      </c>
      <c r="CG68" s="11">
        <f>IF(ISERROR(VLOOKUP(CONCATENATE(INDIRECT(ADDRESS(2,COLUMN()-2)),"U1",A68),DATA!D2:L872,8,FALSE)),0,VLOOKUP(CONCATENATE(INDIRECT(ADDRESS(2,COLUMN()-2)),"U1",A68),DATA!D2:L872,8,FALSE))</f>
        <v>0</v>
      </c>
      <c r="CH68" s="11">
        <f>IF(ISERROR(VLOOKUP(CONCATENATE(INDIRECT(ADDRESS(2,COLUMN())),"U1",A68),DATA!D2:L872,6,FALSE)),0,VLOOKUP(CONCATENATE(INDIRECT(ADDRESS(2,COLUMN())),"U1",A68),DATA!D2:L872,6,FALSE))</f>
        <v>0</v>
      </c>
      <c r="CI68" s="11">
        <f>IF(ISERROR(VLOOKUP(CONCATENATE(INDIRECT(ADDRESS(2,COLUMN()-1)),"U1",A68),DATA!D2:L872,7,FALSE)),0,VLOOKUP(CONCATENATE(INDIRECT(ADDRESS(2,COLUMN()-1)),"U1",A68),DATA!D2:L872,7,FALSE))</f>
        <v>0</v>
      </c>
      <c r="CJ68" s="11">
        <f>IF(ISERROR(VLOOKUP(CONCATENATE(INDIRECT(ADDRESS(2,COLUMN()-2)),"U1",A68),DATA!D2:L872,8,FALSE)),0,VLOOKUP(CONCATENATE(INDIRECT(ADDRESS(2,COLUMN()-2)),"U1",A68),DATA!D2:L872,8,FALSE))</f>
        <v>0</v>
      </c>
      <c r="CK68" s="11">
        <f>IF(ISERROR(VLOOKUP(CONCATENATE(INDIRECT(ADDRESS(2,COLUMN())),"U1",A68),DATA!D2:L872,6,FALSE)),0,VLOOKUP(CONCATENATE(INDIRECT(ADDRESS(2,COLUMN())),"U1",A68),DATA!D2:L872,6,FALSE))</f>
        <v>0</v>
      </c>
      <c r="CL68" s="11">
        <f>IF(ISERROR(VLOOKUP(CONCATENATE(INDIRECT(ADDRESS(2,COLUMN()-1)),"U1",A68),DATA!D2:L872,7,FALSE)),0,VLOOKUP(CONCATENATE(INDIRECT(ADDRESS(2,COLUMN()-1)),"U1",A68),DATA!D2:L872,7,FALSE))</f>
        <v>0</v>
      </c>
      <c r="CM68" s="11">
        <f>IF(ISERROR(VLOOKUP(CONCATENATE(INDIRECT(ADDRESS(2,COLUMN()-2)),"U1",A68),DATA!D2:L872,8,FALSE)),0,VLOOKUP(CONCATENATE(INDIRECT(ADDRESS(2,COLUMN()-2)),"U1",A68),DATA!D2:L872,8,FALSE))</f>
        <v>0</v>
      </c>
      <c r="CN68" s="11">
        <f>IF(ISERROR(VLOOKUP(CONCATENATE(INDIRECT(ADDRESS(2,COLUMN())),"U1",A68),DATA!D2:L872,6,FALSE)),0,VLOOKUP(CONCATENATE(INDIRECT(ADDRESS(2,COLUMN())),"U1",A68),DATA!D2:L872,6,FALSE))</f>
        <v>0</v>
      </c>
      <c r="CO68" s="11">
        <f>IF(ISERROR(VLOOKUP(CONCATENATE(INDIRECT(ADDRESS(2,COLUMN()-1)),"U1",A68),DATA!D2:L872,7,FALSE)),0,VLOOKUP(CONCATENATE(INDIRECT(ADDRESS(2,COLUMN()-1)),"U1",A68),DATA!D2:L872,7,FALSE))</f>
        <v>0</v>
      </c>
      <c r="CP68" s="11">
        <f>IF(ISERROR(VLOOKUP(CONCATENATE(INDIRECT(ADDRESS(2,COLUMN()-2)),"U1",A68),DATA!D2:L872,8,FALSE)),0,VLOOKUP(CONCATENATE(INDIRECT(ADDRESS(2,COLUMN()-2)),"U1",A68),DATA!D2:L872,8,FALSE))</f>
        <v>0</v>
      </c>
      <c r="CQ68" s="11">
        <f>IF(ISERROR(VLOOKUP(CONCATENATE(INDIRECT(ADDRESS(2,COLUMN())),"U1",A68),DATA!D2:L872,6,FALSE)),0,VLOOKUP(CONCATENATE(INDIRECT(ADDRESS(2,COLUMN())),"U1",A68),DATA!D2:L872,6,FALSE))</f>
        <v>0</v>
      </c>
      <c r="CR68" s="11">
        <f>IF(ISERROR(VLOOKUP(CONCATENATE(INDIRECT(ADDRESS(2,COLUMN()-1)),"U1",A68),DATA!D2:L872,7,FALSE)),0,VLOOKUP(CONCATENATE(INDIRECT(ADDRESS(2,COLUMN()-1)),"U1",A68),DATA!D2:L872,7,FALSE))</f>
        <v>0</v>
      </c>
      <c r="CS68" s="11">
        <f>IF(ISERROR(VLOOKUP(CONCATENATE(INDIRECT(ADDRESS(2,COLUMN()-2)),"U1",A68),DATA!D2:L872,8,FALSE)),0,VLOOKUP(CONCATENATE(INDIRECT(ADDRESS(2,COLUMN()-2)),"U1",A68),DATA!D2:L872,8,FALSE))</f>
        <v>0</v>
      </c>
      <c r="CT68" s="11">
        <f>IF(ISERROR(VLOOKUP(CONCATENATE(INDIRECT(ADDRESS(2,COLUMN())),"U1",A68),DATA!D2:L872,6,FALSE)),0,VLOOKUP(CONCATENATE(INDIRECT(ADDRESS(2,COLUMN())),"U1",A68),DATA!D2:L872,6,FALSE))</f>
        <v>0</v>
      </c>
      <c r="CU68" s="11">
        <f>IF(ISERROR(VLOOKUP(CONCATENATE(INDIRECT(ADDRESS(2,COLUMN()-1)),"U1",A68),DATA!D2:L872,7,FALSE)),0,VLOOKUP(CONCATENATE(INDIRECT(ADDRESS(2,COLUMN()-1)),"U1",A68),DATA!D2:L872,7,FALSE))</f>
        <v>0</v>
      </c>
      <c r="CV68" s="11">
        <f>IF(ISERROR(VLOOKUP(CONCATENATE(INDIRECT(ADDRESS(2,COLUMN()-2)),"U1",A68),DATA!D2:L872,8,FALSE)),0,VLOOKUP(CONCATENATE(INDIRECT(ADDRESS(2,COLUMN()-2)),"U1",A68),DATA!D2:L872,8,FALSE))</f>
        <v>0</v>
      </c>
      <c r="CW68" s="11">
        <f>IF(ISERROR(VLOOKUP(CONCATENATE(INDIRECT(ADDRESS(2,COLUMN())),"U1",A68),DATA!D2:L872,6,FALSE)),0,VLOOKUP(CONCATENATE(INDIRECT(ADDRESS(2,COLUMN())),"U1",A68),DATA!D2:L872,6,FALSE))</f>
        <v>0</v>
      </c>
      <c r="CX68" s="11">
        <f>IF(ISERROR(VLOOKUP(CONCATENATE(INDIRECT(ADDRESS(2,COLUMN()-1)),"U1",A68),DATA!D2:L872,7,FALSE)),0,VLOOKUP(CONCATENATE(INDIRECT(ADDRESS(2,COLUMN()-1)),"U1",A68),DATA!D2:L872,7,FALSE))</f>
        <v>0</v>
      </c>
      <c r="CY68" s="11">
        <f>IF(ISERROR(VLOOKUP(CONCATENATE(INDIRECT(ADDRESS(2,COLUMN()-2)),"U1",A68),DATA!D2:L872,8,FALSE)),0,VLOOKUP(CONCATENATE(INDIRECT(ADDRESS(2,COLUMN()-2)),"U1",A68),DATA!D2:L872,8,FALSE))</f>
        <v>0</v>
      </c>
      <c r="CZ68" s="11">
        <f>IF(ISERROR(VLOOKUP(CONCATENATE(INDIRECT(ADDRESS(2,COLUMN())),"U1",A68),DATA!D2:L872,6,FALSE)),0,VLOOKUP(CONCATENATE(INDIRECT(ADDRESS(2,COLUMN())),"U1",A68),DATA!D2:L872,6,FALSE))</f>
        <v>0</v>
      </c>
      <c r="DA68" s="11">
        <f>IF(ISERROR(VLOOKUP(CONCATENATE(INDIRECT(ADDRESS(2,COLUMN()-1)),"U1",A68),DATA!D2:L872,7,FALSE)),0,VLOOKUP(CONCATENATE(INDIRECT(ADDRESS(2,COLUMN()-1)),"U1",A68),DATA!D2:L872,7,FALSE))</f>
        <v>0</v>
      </c>
      <c r="DB68" s="11">
        <f>IF(ISERROR(VLOOKUP(CONCATENATE(INDIRECT(ADDRESS(2,COLUMN()-2)),"U1",A68),DATA!D2:L872,8,FALSE)),0,VLOOKUP(CONCATENATE(INDIRECT(ADDRESS(2,COLUMN()-2)),"U1",A68),DATA!D2:L872,8,FALSE))</f>
        <v>0</v>
      </c>
      <c r="DC68" s="11">
        <f>IF(ISERROR(VLOOKUP(CONCATENATE(INDIRECT(ADDRESS(2,COLUMN())),"U1",A68),DATA!D2:L872,6,FALSE)),0,VLOOKUP(CONCATENATE(INDIRECT(ADDRESS(2,COLUMN())),"U1",A68),DATA!D2:L872,6,FALSE))</f>
        <v>0</v>
      </c>
      <c r="DD68" s="11">
        <f>IF(ISERROR(VLOOKUP(CONCATENATE(INDIRECT(ADDRESS(2,COLUMN()-1)),"U1",A68),DATA!D2:L872,7,FALSE)),0,VLOOKUP(CONCATENATE(INDIRECT(ADDRESS(2,COLUMN()-1)),"U1",A68),DATA!D2:L872,7,FALSE))</f>
        <v>0</v>
      </c>
      <c r="DE68" s="11">
        <f>IF(ISERROR(VLOOKUP(CONCATENATE(INDIRECT(ADDRESS(2,COLUMN()-2)),"U1",A68),DATA!D2:L872,8,FALSE)),0,VLOOKUP(CONCATENATE(INDIRECT(ADDRESS(2,COLUMN()-2)),"U1",A68),DATA!D2:L872,8,FALSE))</f>
        <v>0</v>
      </c>
      <c r="DF68" s="11">
        <f>IF(ISERROR(VLOOKUP(CONCATENATE(INDIRECT(ADDRESS(2,COLUMN())),"U1",A68),DATA!D2:L872,6,FALSE)),0,VLOOKUP(CONCATENATE(INDIRECT(ADDRESS(2,COLUMN())),"U1",A68),DATA!D2:L872,6,FALSE))</f>
        <v>0</v>
      </c>
      <c r="DG68" s="11">
        <f>IF(ISERROR(VLOOKUP(CONCATENATE(INDIRECT(ADDRESS(2,COLUMN()-1)),"U1",A68),DATA!D2:L872,7,FALSE)),0,VLOOKUP(CONCATENATE(INDIRECT(ADDRESS(2,COLUMN()-1)),"U1",A68),DATA!D2:L872,7,FALSE))</f>
        <v>0</v>
      </c>
      <c r="DH68" s="11">
        <f>IF(ISERROR(VLOOKUP(CONCATENATE(INDIRECT(ADDRESS(2,COLUMN()-2)),"U1",A68),DATA!D2:L872,8,FALSE)),0,VLOOKUP(CONCATENATE(INDIRECT(ADDRESS(2,COLUMN()-2)),"U1",A68),DATA!D2:L872,8,FALSE))</f>
        <v>0</v>
      </c>
      <c r="DI68" s="11">
        <f>IF(ISERROR(VLOOKUP(CONCATENATE(INDIRECT(ADDRESS(2,COLUMN())),"U1",A68),DATA!D2:L872,6,FALSE)),0,VLOOKUP(CONCATENATE(INDIRECT(ADDRESS(2,COLUMN())),"U1",A68),DATA!D2:L872,6,FALSE))</f>
        <v>0</v>
      </c>
      <c r="DJ68" s="11">
        <f>IF(ISERROR(VLOOKUP(CONCATENATE(INDIRECT(ADDRESS(2,COLUMN()-1)),"U1",A68),DATA!D2:L872,7,FALSE)),0,VLOOKUP(CONCATENATE(INDIRECT(ADDRESS(2,COLUMN()-1)),"U1",A68),DATA!D2:L872,7,FALSE))</f>
        <v>0</v>
      </c>
      <c r="DK68" s="11">
        <f>IF(ISERROR(VLOOKUP(CONCATENATE(INDIRECT(ADDRESS(2,COLUMN()-2)),"U1",A68),DATA!D2:L872,8,FALSE)),0,VLOOKUP(CONCATENATE(INDIRECT(ADDRESS(2,COLUMN()-2)),"U1",A68),DATA!D2:L872,8,FALSE))</f>
        <v>0</v>
      </c>
      <c r="DL68" s="11">
        <f>IF(ISERROR(VLOOKUP(CONCATENATE(INDIRECT(ADDRESS(2,COLUMN())),"U1",A68),DATA!D2:L872,6,FALSE)),0,VLOOKUP(CONCATENATE(INDIRECT(ADDRESS(2,COLUMN())),"U1",A68),DATA!D2:L872,6,FALSE))</f>
        <v>0</v>
      </c>
      <c r="DM68" s="11">
        <f>IF(ISERROR(VLOOKUP(CONCATENATE(INDIRECT(ADDRESS(2,COLUMN()-1)),"U1",A68),DATA!D2:L872,7,FALSE)),0,VLOOKUP(CONCATENATE(INDIRECT(ADDRESS(2,COLUMN()-1)),"U1",A68),DATA!D2:L872,7,FALSE))</f>
        <v>0</v>
      </c>
      <c r="DN68" s="11">
        <f>IF(ISERROR(VLOOKUP(CONCATENATE(INDIRECT(ADDRESS(2,COLUMN()-2)),"U1",A68),DATA!D2:L872,8,FALSE)),0,VLOOKUP(CONCATENATE(INDIRECT(ADDRESS(2,COLUMN()-2)),"U1",A68),DATA!D2:L872,8,FALSE))</f>
        <v>0</v>
      </c>
      <c r="DO68" s="11">
        <f>IF(ISERROR(VLOOKUP(CONCATENATE(INDIRECT(ADDRESS(2,COLUMN())),"U1",A68),DATA!D2:L872,6,FALSE)),0,VLOOKUP(CONCATENATE(INDIRECT(ADDRESS(2,COLUMN())),"U1",A68),DATA!D2:L872,6,FALSE))</f>
        <v>0</v>
      </c>
      <c r="DP68" s="11">
        <f>IF(ISERROR(VLOOKUP(CONCATENATE(INDIRECT(ADDRESS(2,COLUMN()-1)),"U1",A68),DATA!D2:L872,7,FALSE)),0,VLOOKUP(CONCATENATE(INDIRECT(ADDRESS(2,COLUMN()-1)),"U1",A68),DATA!D2:L872,7,FALSE))</f>
        <v>0</v>
      </c>
      <c r="DQ68" s="11">
        <f>IF(ISERROR(VLOOKUP(CONCATENATE(INDIRECT(ADDRESS(2,COLUMN()-2)),"U1",A68),DATA!D2:L872,8,FALSE)),0,VLOOKUP(CONCATENATE(INDIRECT(ADDRESS(2,COLUMN()-2)),"U1",A68),DATA!D2:L872,8,FALSE))</f>
        <v>0</v>
      </c>
      <c r="DR68" s="11">
        <f>IF(ISERROR(VLOOKUP(CONCATENATE(INDIRECT(ADDRESS(2,COLUMN())),"U1",A68),DATA!D2:L872,6,FALSE)),0,VLOOKUP(CONCATENATE(INDIRECT(ADDRESS(2,COLUMN())),"U1",A68),DATA!D2:L872,6,FALSE))</f>
        <v>0</v>
      </c>
      <c r="DS68" s="11">
        <f>IF(ISERROR(VLOOKUP(CONCATENATE(INDIRECT(ADDRESS(2,COLUMN()-1)),"U1",A68),DATA!D2:L872,7,FALSE)),0,VLOOKUP(CONCATENATE(INDIRECT(ADDRESS(2,COLUMN()-1)),"U1",A68),DATA!D2:L872,7,FALSE))</f>
        <v>0</v>
      </c>
      <c r="DT68" s="11">
        <f>IF(ISERROR(VLOOKUP(CONCATENATE(INDIRECT(ADDRESS(2,COLUMN()-2)),"U1",A68),DATA!D2:L872,8,FALSE)),0,VLOOKUP(CONCATENATE(INDIRECT(ADDRESS(2,COLUMN()-2)),"U1",A68),DATA!D2:L872,8,FALSE))</f>
        <v>0</v>
      </c>
      <c r="DU68" s="11">
        <f>IF(ISERROR(VLOOKUP(CONCATENATE(INDIRECT(ADDRESS(2,COLUMN())),"U1",A68),DATA!D2:L872,6,FALSE)),0,VLOOKUP(CONCATENATE(INDIRECT(ADDRESS(2,COLUMN())),"U1",A68),DATA!D2:L872,6,FALSE))</f>
        <v>0</v>
      </c>
      <c r="DV68" s="11">
        <f>IF(ISERROR(VLOOKUP(CONCATENATE(INDIRECT(ADDRESS(2,COLUMN()-1)),"U1",A68),DATA!D2:L872,7,FALSE)),0,VLOOKUP(CONCATENATE(INDIRECT(ADDRESS(2,COLUMN()-1)),"U1",A68),DATA!D2:L872,7,FALSE))</f>
        <v>0</v>
      </c>
      <c r="DW68" s="11">
        <f>IF(ISERROR(VLOOKUP(CONCATENATE(INDIRECT(ADDRESS(2,COLUMN()-2)),"U1",A68),DATA!D2:L872,8,FALSE)),0,VLOOKUP(CONCATENATE(INDIRECT(ADDRESS(2,COLUMN()-2)),"U1",A68),DATA!D2:L872,8,FALSE))</f>
        <v>0</v>
      </c>
      <c r="DX68" s="62">
        <f>SUM(B68:INDIRECT(ADDRESS(68,127)))</f>
        <v>15</v>
      </c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  <c r="IU68" s="24"/>
      <c r="IV68" s="24"/>
      <c r="IW68" s="24"/>
      <c r="IX68" s="24"/>
      <c r="IY68" s="24"/>
      <c r="IZ68" s="24"/>
      <c r="JA68" s="24"/>
      <c r="JB68" s="24"/>
      <c r="JC68" s="24"/>
      <c r="JD68" s="24"/>
      <c r="JE68" s="24"/>
      <c r="JF68" s="24"/>
      <c r="JG68" s="24"/>
      <c r="JH68" s="24"/>
      <c r="JI68" s="24"/>
      <c r="JJ68" s="24"/>
      <c r="JK68" s="24"/>
      <c r="JL68" s="24"/>
      <c r="JM68" s="24"/>
      <c r="JN68" s="24"/>
      <c r="JO68" s="24"/>
      <c r="JP68" s="24"/>
      <c r="JQ68" s="24"/>
      <c r="JR68" s="24"/>
      <c r="JS68" s="24"/>
      <c r="JT68" s="24"/>
      <c r="JU68" s="24"/>
      <c r="JV68" s="24"/>
      <c r="JW68" s="24"/>
      <c r="JX68" s="24"/>
      <c r="JY68" s="24"/>
      <c r="JZ68" s="24"/>
      <c r="KA68" s="24"/>
      <c r="KB68" s="24"/>
      <c r="KC68" s="24"/>
      <c r="KD68" s="24"/>
      <c r="KE68" s="24"/>
      <c r="KF68" s="24"/>
      <c r="KG68" s="24"/>
      <c r="KH68" s="24"/>
      <c r="KI68" s="24"/>
      <c r="KJ68" s="24"/>
      <c r="KK68" s="24"/>
      <c r="KL68" s="24"/>
      <c r="KM68" s="24"/>
      <c r="KN68" s="24"/>
      <c r="KO68" s="24"/>
      <c r="KP68" s="24"/>
      <c r="KQ68" s="24"/>
      <c r="KR68" s="24"/>
      <c r="KS68" s="24"/>
      <c r="KT68" s="24"/>
      <c r="KU68" s="24"/>
      <c r="KV68" s="24"/>
      <c r="KW68" s="24"/>
      <c r="KX68" s="24"/>
      <c r="KY68" s="24"/>
      <c r="KZ68" s="24"/>
    </row>
    <row r="69" ht="15.75">
      <c r="A69" s="20" t="s">
        <v>43</v>
      </c>
      <c r="B69" s="11">
        <f>IF(ISERROR(VLOOKUP(CONCATENATE(INDIRECT(ADDRESS(2,COLUMN())),"U1",A69),DATA!D2:L872,6,FALSE)),0,VLOOKUP(CONCATENATE(INDIRECT(ADDRESS(2,COLUMN())),"U1",A69),DATA!D2:L872,6,FALSE))</f>
        <v>0</v>
      </c>
      <c r="C69" s="11">
        <f>IF(ISERROR(VLOOKUP(CONCATENATE(INDIRECT(ADDRESS(2,COLUMN()-1)),"U1",A69),DATA!D2:L872,7,FALSE)),0,VLOOKUP(CONCATENATE(INDIRECT(ADDRESS(2,COLUMN()-1)),"U1",A69),DATA!D2:L872,7,FALSE))</f>
        <v>0</v>
      </c>
      <c r="D69" s="11">
        <f>IF(ISERROR(VLOOKUP(CONCATENATE(INDIRECT(ADDRESS(2,COLUMN()-2)),"U1",A69),DATA!D2:L872,8,FALSE)),0,VLOOKUP(CONCATENATE(INDIRECT(ADDRESS(2,COLUMN()-2)),"U1",A69),DATA!D2:L872,8,FALSE))</f>
        <v>0</v>
      </c>
      <c r="E69" s="11">
        <f>IF(ISERROR(VLOOKUP(CONCATENATE(INDIRECT(ADDRESS(2,COLUMN())),"U1",A69),DATA!D2:L872,6,FALSE)),0,VLOOKUP(CONCATENATE(INDIRECT(ADDRESS(2,COLUMN())),"U1",A69),DATA!D2:L872,6,FALSE))</f>
        <v>0</v>
      </c>
      <c r="F69" s="11">
        <f>IF(ISERROR(VLOOKUP(CONCATENATE(INDIRECT(ADDRESS(2,COLUMN()-1)),"U1",A69),DATA!D2:L872,7,FALSE)),0,VLOOKUP(CONCATENATE(INDIRECT(ADDRESS(2,COLUMN()-1)),"U1",A69),DATA!D2:L872,7,FALSE))</f>
        <v>0</v>
      </c>
      <c r="G69" s="11">
        <f>IF(ISERROR(VLOOKUP(CONCATENATE(INDIRECT(ADDRESS(2,COLUMN()-2)),"U1",A69),DATA!D2:L872,8,FALSE)),0,VLOOKUP(CONCATENATE(INDIRECT(ADDRESS(2,COLUMN()-2)),"U1",A69),DATA!D2:L872,8,FALSE))</f>
        <v>0</v>
      </c>
      <c r="H69" s="11">
        <f>IF(ISERROR(VLOOKUP(CONCATENATE(INDIRECT(ADDRESS(2,COLUMN())),"U1",A69),DATA!D2:L872,6,FALSE)),0,VLOOKUP(CONCATENATE(INDIRECT(ADDRESS(2,COLUMN())),"U1",A69),DATA!D2:L872,6,FALSE))</f>
        <v>0</v>
      </c>
      <c r="I69" s="11">
        <f>IF(ISERROR(VLOOKUP(CONCATENATE(INDIRECT(ADDRESS(2,COLUMN()-1)),"U1",A69),DATA!D2:L872,7,FALSE)),0,VLOOKUP(CONCATENATE(INDIRECT(ADDRESS(2,COLUMN()-1)),"U1",A69),DATA!D2:L872,7,FALSE))</f>
        <v>0</v>
      </c>
      <c r="J69" s="11">
        <f>IF(ISERROR(VLOOKUP(CONCATENATE(INDIRECT(ADDRESS(2,COLUMN()-2)),"U1",A69),DATA!D2:L872,8,FALSE)),0,VLOOKUP(CONCATENATE(INDIRECT(ADDRESS(2,COLUMN()-2)),"U1",A69),DATA!D2:L872,8,FALSE))</f>
        <v>0</v>
      </c>
      <c r="K69" s="11">
        <f>IF(ISERROR(VLOOKUP(CONCATENATE(INDIRECT(ADDRESS(2,COLUMN())),"U1",A69),DATA!D2:L872,6,FALSE)),0,VLOOKUP(CONCATENATE(INDIRECT(ADDRESS(2,COLUMN())),"U1",A69),DATA!D2:L872,6,FALSE))</f>
        <v>0</v>
      </c>
      <c r="L69" s="11">
        <f>IF(ISERROR(VLOOKUP(CONCATENATE(INDIRECT(ADDRESS(2,COLUMN()-1)),"U1",A69),DATA!D2:L872,7,FALSE)),0,VLOOKUP(CONCATENATE(INDIRECT(ADDRESS(2,COLUMN()-1)),"U1",A69),DATA!D2:L872,7,FALSE))</f>
        <v>0</v>
      </c>
      <c r="M69" s="11">
        <f>IF(ISERROR(VLOOKUP(CONCATENATE(INDIRECT(ADDRESS(2,COLUMN()-2)),"U1",A69),DATA!D2:L872,8,FALSE)),0,VLOOKUP(CONCATENATE(INDIRECT(ADDRESS(2,COLUMN()-2)),"U1",A69),DATA!D2:L872,8,FALSE))</f>
        <v>0</v>
      </c>
      <c r="N69" s="11">
        <f>IF(ISERROR(VLOOKUP(CONCATENATE(INDIRECT(ADDRESS(2,COLUMN())),"U1",A69),DATA!D2:L872,6,FALSE)),0,VLOOKUP(CONCATENATE(INDIRECT(ADDRESS(2,COLUMN())),"U1",A69),DATA!D2:L872,6,FALSE))</f>
        <v>0</v>
      </c>
      <c r="O69" s="11">
        <f>IF(ISERROR(VLOOKUP(CONCATENATE(INDIRECT(ADDRESS(2,COLUMN()-1)),"U1",A69),DATA!D2:L872,7,FALSE)),0,VLOOKUP(CONCATENATE(INDIRECT(ADDRESS(2,COLUMN()-1)),"U1",A69),DATA!D2:L872,7,FALSE))</f>
        <v>0</v>
      </c>
      <c r="P69" s="11">
        <f>IF(ISERROR(VLOOKUP(CONCATENATE(INDIRECT(ADDRESS(2,COLUMN()-2)),"U1",A69),DATA!D2:L872,8,FALSE)),0,VLOOKUP(CONCATENATE(INDIRECT(ADDRESS(2,COLUMN()-2)),"U1",A69),DATA!D2:L872,8,FALSE))</f>
        <v>0</v>
      </c>
      <c r="Q69" s="11">
        <f>IF(ISERROR(VLOOKUP(CONCATENATE(INDIRECT(ADDRESS(2,COLUMN())),"U1",A69),DATA!D2:L872,6,FALSE)),0,VLOOKUP(CONCATENATE(INDIRECT(ADDRESS(2,COLUMN())),"U1",A69),DATA!D2:L872,6,FALSE))</f>
        <v>0</v>
      </c>
      <c r="R69" s="11">
        <f>IF(ISERROR(VLOOKUP(CONCATENATE(INDIRECT(ADDRESS(2,COLUMN()-1)),"U1",A69),DATA!D2:L872,7,FALSE)),0,VLOOKUP(CONCATENATE(INDIRECT(ADDRESS(2,COLUMN()-1)),"U1",A69),DATA!D2:L872,7,FALSE))</f>
        <v>0</v>
      </c>
      <c r="S69" s="11">
        <f>IF(ISERROR(VLOOKUP(CONCATENATE(INDIRECT(ADDRESS(2,COLUMN()-2)),"U1",A69),DATA!D2:L872,8,FALSE)),0,VLOOKUP(CONCATENATE(INDIRECT(ADDRESS(2,COLUMN()-2)),"U1",A69),DATA!D2:L872,8,FALSE))</f>
        <v>0</v>
      </c>
      <c r="T69" s="11">
        <f>IF(ISERROR(VLOOKUP(CONCATENATE(INDIRECT(ADDRESS(2,COLUMN())),"U1",A69),DATA!D2:L872,6,FALSE)),0,VLOOKUP(CONCATENATE(INDIRECT(ADDRESS(2,COLUMN())),"U1",A69),DATA!D2:L872,6,FALSE))</f>
        <v>0</v>
      </c>
      <c r="U69" s="11">
        <f>IF(ISERROR(VLOOKUP(CONCATENATE(INDIRECT(ADDRESS(2,COLUMN()-1)),"U1",A69),DATA!D2:L872,7,FALSE)),0,VLOOKUP(CONCATENATE(INDIRECT(ADDRESS(2,COLUMN()-1)),"U1",A69),DATA!D2:L872,7,FALSE))</f>
        <v>0</v>
      </c>
      <c r="V69" s="11">
        <f>IF(ISERROR(VLOOKUP(CONCATENATE(INDIRECT(ADDRESS(2,COLUMN()-2)),"U1",A69),DATA!D2:L872,8,FALSE)),0,VLOOKUP(CONCATENATE(INDIRECT(ADDRESS(2,COLUMN()-2)),"U1",A69),DATA!D2:L872,8,FALSE))</f>
        <v>0</v>
      </c>
      <c r="W69" s="11">
        <f>IF(ISERROR(VLOOKUP(CONCATENATE(INDIRECT(ADDRESS(2,COLUMN())),"U1",A69),DATA!D2:L872,6,FALSE)),0,VLOOKUP(CONCATENATE(INDIRECT(ADDRESS(2,COLUMN())),"U1",A69),DATA!D2:L872,6,FALSE))</f>
        <v>0</v>
      </c>
      <c r="X69" s="11">
        <f>IF(ISERROR(VLOOKUP(CONCATENATE(INDIRECT(ADDRESS(2,COLUMN()-1)),"U1",A69),DATA!D2:L872,7,FALSE)),0,VLOOKUP(CONCATENATE(INDIRECT(ADDRESS(2,COLUMN()-1)),"U1",A69),DATA!D2:L872,7,FALSE))</f>
        <v>0</v>
      </c>
      <c r="Y69" s="11">
        <f>IF(ISERROR(VLOOKUP(CONCATENATE(INDIRECT(ADDRESS(2,COLUMN()-2)),"U1",A69),DATA!D2:L872,8,FALSE)),0,VLOOKUP(CONCATENATE(INDIRECT(ADDRESS(2,COLUMN()-2)),"U1",A69),DATA!D2:L872,8,FALSE))</f>
        <v>0</v>
      </c>
      <c r="Z69" s="11">
        <f>IF(ISERROR(VLOOKUP(CONCATENATE(INDIRECT(ADDRESS(2,COLUMN())),"U1",A69),DATA!D2:L872,6,FALSE)),0,VLOOKUP(CONCATENATE(INDIRECT(ADDRESS(2,COLUMN())),"U1",A69),DATA!D2:L872,6,FALSE))</f>
        <v>0</v>
      </c>
      <c r="AA69" s="11">
        <f>IF(ISERROR(VLOOKUP(CONCATENATE(INDIRECT(ADDRESS(2,COLUMN()-1)),"U1",A69),DATA!D2:L872,7,FALSE)),0,VLOOKUP(CONCATENATE(INDIRECT(ADDRESS(2,COLUMN()-1)),"U1",A69),DATA!D2:L872,7,FALSE))</f>
        <v>0</v>
      </c>
      <c r="AB69" s="11">
        <f>IF(ISERROR(VLOOKUP(CONCATENATE(INDIRECT(ADDRESS(2,COLUMN()-2)),"U1",A69),DATA!D2:L872,8,FALSE)),0,VLOOKUP(CONCATENATE(INDIRECT(ADDRESS(2,COLUMN()-2)),"U1",A69),DATA!D2:L872,8,FALSE))</f>
        <v>0</v>
      </c>
      <c r="AC69" s="11">
        <f>IF(ISERROR(VLOOKUP(CONCATENATE(INDIRECT(ADDRESS(2,COLUMN())),"U1",A69),DATA!D2:L872,6,FALSE)),0,VLOOKUP(CONCATENATE(INDIRECT(ADDRESS(2,COLUMN())),"U1",A69),DATA!D2:L872,6,FALSE))</f>
        <v>0</v>
      </c>
      <c r="AD69" s="11">
        <f>IF(ISERROR(VLOOKUP(CONCATENATE(INDIRECT(ADDRESS(2,COLUMN()-1)),"U1",A69),DATA!D2:L872,7,FALSE)),0,VLOOKUP(CONCATENATE(INDIRECT(ADDRESS(2,COLUMN()-1)),"U1",A69),DATA!D2:L872,7,FALSE))</f>
        <v>0</v>
      </c>
      <c r="AE69" s="11">
        <f>IF(ISERROR(VLOOKUP(CONCATENATE(INDIRECT(ADDRESS(2,COLUMN()-2)),"U1",A69),DATA!D2:L872,8,FALSE)),0,VLOOKUP(CONCATENATE(INDIRECT(ADDRESS(2,COLUMN()-2)),"U1",A69),DATA!D2:L872,8,FALSE))</f>
        <v>0</v>
      </c>
      <c r="AF69" s="11">
        <f>IF(ISERROR(VLOOKUP(CONCATENATE(INDIRECT(ADDRESS(2,COLUMN())),"U1",A69),DATA!D2:L872,6,FALSE)),0,VLOOKUP(CONCATENATE(INDIRECT(ADDRESS(2,COLUMN())),"U1",A69),DATA!D2:L872,6,FALSE))</f>
        <v>0</v>
      </c>
      <c r="AG69" s="11">
        <f>IF(ISERROR(VLOOKUP(CONCATENATE(INDIRECT(ADDRESS(2,COLUMN()-1)),"U1",A69),DATA!D2:L872,7,FALSE)),0,VLOOKUP(CONCATENATE(INDIRECT(ADDRESS(2,COLUMN()-1)),"U1",A69),DATA!D2:L872,7,FALSE))</f>
        <v>0</v>
      </c>
      <c r="AH69" s="11">
        <f>IF(ISERROR(VLOOKUP(CONCATENATE(INDIRECT(ADDRESS(2,COLUMN()-2)),"U1",A69),DATA!D2:L872,8,FALSE)),0,VLOOKUP(CONCATENATE(INDIRECT(ADDRESS(2,COLUMN()-2)),"U1",A69),DATA!D2:L872,8,FALSE))</f>
        <v>0</v>
      </c>
      <c r="AI69" s="11">
        <f>IF(ISERROR(VLOOKUP(CONCATENATE(INDIRECT(ADDRESS(2,COLUMN())),"U1",A69),DATA!D2:L872,6,FALSE)),0,VLOOKUP(CONCATENATE(INDIRECT(ADDRESS(2,COLUMN())),"U1",A69),DATA!D2:L872,6,FALSE))</f>
        <v>0</v>
      </c>
      <c r="AJ69" s="11">
        <f>IF(ISERROR(VLOOKUP(CONCATENATE(INDIRECT(ADDRESS(2,COLUMN()-1)),"U1",A69),DATA!D2:L872,7,FALSE)),0,VLOOKUP(CONCATENATE(INDIRECT(ADDRESS(2,COLUMN()-1)),"U1",A69),DATA!D2:L872,7,FALSE))</f>
        <v>0</v>
      </c>
      <c r="AK69" s="11">
        <f>IF(ISERROR(VLOOKUP(CONCATENATE(INDIRECT(ADDRESS(2,COLUMN()-2)),"U1",A69),DATA!D2:L872,8,FALSE)),0,VLOOKUP(CONCATENATE(INDIRECT(ADDRESS(2,COLUMN()-2)),"U1",A69),DATA!D2:L872,8,FALSE))</f>
        <v>0</v>
      </c>
      <c r="AL69" s="11">
        <f>IF(ISERROR(VLOOKUP(CONCATENATE(INDIRECT(ADDRESS(2,COLUMN())),"U1",A69),DATA!D2:L872,6,FALSE)),0,VLOOKUP(CONCATENATE(INDIRECT(ADDRESS(2,COLUMN())),"U1",A69),DATA!D2:L872,6,FALSE))</f>
        <v>0</v>
      </c>
      <c r="AM69" s="11">
        <f>IF(ISERROR(VLOOKUP(CONCATENATE(INDIRECT(ADDRESS(2,COLUMN()-1)),"U1",A69),DATA!D2:L872,7,FALSE)),0,VLOOKUP(CONCATENATE(INDIRECT(ADDRESS(2,COLUMN()-1)),"U1",A69),DATA!D2:L872,7,FALSE))</f>
        <v>0</v>
      </c>
      <c r="AN69" s="11">
        <f>IF(ISERROR(VLOOKUP(CONCATENATE(INDIRECT(ADDRESS(2,COLUMN()-2)),"U1",A69),DATA!D2:L872,8,FALSE)),0,VLOOKUP(CONCATENATE(INDIRECT(ADDRESS(2,COLUMN()-2)),"U1",A69),DATA!D2:L872,8,FALSE))</f>
        <v>0</v>
      </c>
      <c r="AO69" s="11">
        <f>IF(ISERROR(VLOOKUP(CONCATENATE(INDIRECT(ADDRESS(2,COLUMN())),"U1",A69),DATA!D2:L872,6,FALSE)),0,VLOOKUP(CONCATENATE(INDIRECT(ADDRESS(2,COLUMN())),"U1",A69),DATA!D2:L872,6,FALSE))</f>
        <v>0</v>
      </c>
      <c r="AP69" s="11">
        <f>IF(ISERROR(VLOOKUP(CONCATENATE(INDIRECT(ADDRESS(2,COLUMN()-1)),"U1",A69),DATA!D2:L872,7,FALSE)),0,VLOOKUP(CONCATENATE(INDIRECT(ADDRESS(2,COLUMN()-1)),"U1",A69),DATA!D2:L872,7,FALSE))</f>
        <v>0</v>
      </c>
      <c r="AQ69" s="11">
        <f>IF(ISERROR(VLOOKUP(CONCATENATE(INDIRECT(ADDRESS(2,COLUMN()-2)),"U1",A69),DATA!D2:L872,8,FALSE)),0,VLOOKUP(CONCATENATE(INDIRECT(ADDRESS(2,COLUMN()-2)),"U1",A69),DATA!D2:L872,8,FALSE))</f>
        <v>0</v>
      </c>
      <c r="AR69" s="11">
        <f>IF(ISERROR(VLOOKUP(CONCATENATE(INDIRECT(ADDRESS(2,COLUMN())),"U1",A69),DATA!D2:L872,6,FALSE)),0,VLOOKUP(CONCATENATE(INDIRECT(ADDRESS(2,COLUMN())),"U1",A69),DATA!D2:L872,6,FALSE))</f>
        <v>0</v>
      </c>
      <c r="AS69" s="11">
        <f>IF(ISERROR(VLOOKUP(CONCATENATE(INDIRECT(ADDRESS(2,COLUMN()-1)),"U1",A69),DATA!D2:L872,7,FALSE)),0,VLOOKUP(CONCATENATE(INDIRECT(ADDRESS(2,COLUMN()-1)),"U1",A69),DATA!D2:L872,7,FALSE))</f>
        <v>0</v>
      </c>
      <c r="AT69" s="11">
        <f>IF(ISERROR(VLOOKUP(CONCATENATE(INDIRECT(ADDRESS(2,COLUMN()-2)),"U1",A69),DATA!D2:L872,8,FALSE)),0,VLOOKUP(CONCATENATE(INDIRECT(ADDRESS(2,COLUMN()-2)),"U1",A69),DATA!D2:L872,8,FALSE))</f>
        <v>0</v>
      </c>
      <c r="AU69" s="11">
        <f>IF(ISERROR(VLOOKUP(CONCATENATE(INDIRECT(ADDRESS(2,COLUMN())),"U1",A69),DATA!D2:L872,6,FALSE)),0,VLOOKUP(CONCATENATE(INDIRECT(ADDRESS(2,COLUMN())),"U1",A69),DATA!D2:L872,6,FALSE))</f>
        <v>0</v>
      </c>
      <c r="AV69" s="11">
        <f>IF(ISERROR(VLOOKUP(CONCATENATE(INDIRECT(ADDRESS(2,COLUMN()-1)),"U1",A69),DATA!D2:L872,7,FALSE)),0,VLOOKUP(CONCATENATE(INDIRECT(ADDRESS(2,COLUMN()-1)),"U1",A69),DATA!D2:L872,7,FALSE))</f>
        <v>0</v>
      </c>
      <c r="AW69" s="11">
        <f>IF(ISERROR(VLOOKUP(CONCATENATE(INDIRECT(ADDRESS(2,COLUMN()-2)),"U1",A69),DATA!D2:L872,8,FALSE)),0,VLOOKUP(CONCATENATE(INDIRECT(ADDRESS(2,COLUMN()-2)),"U1",A69),DATA!D2:L872,8,FALSE))</f>
        <v>0</v>
      </c>
      <c r="AX69" s="11">
        <f>IF(ISERROR(VLOOKUP(CONCATENATE(INDIRECT(ADDRESS(2,COLUMN())),"U1",A69),DATA!D2:L872,6,FALSE)),0,VLOOKUP(CONCATENATE(INDIRECT(ADDRESS(2,COLUMN())),"U1",A69),DATA!D2:L872,6,FALSE))</f>
        <v>0</v>
      </c>
      <c r="AY69" s="11">
        <f>IF(ISERROR(VLOOKUP(CONCATENATE(INDIRECT(ADDRESS(2,COLUMN()-1)),"U1",A69),DATA!D2:L872,7,FALSE)),0,VLOOKUP(CONCATENATE(INDIRECT(ADDRESS(2,COLUMN()-1)),"U1",A69),DATA!D2:L872,7,FALSE))</f>
        <v>0</v>
      </c>
      <c r="AZ69" s="11">
        <f>IF(ISERROR(VLOOKUP(CONCATENATE(INDIRECT(ADDRESS(2,COLUMN()-2)),"U1",A69),DATA!D2:L872,8,FALSE)),0,VLOOKUP(CONCATENATE(INDIRECT(ADDRESS(2,COLUMN()-2)),"U1",A69),DATA!D2:L872,8,FALSE))</f>
        <v>2</v>
      </c>
      <c r="BA69" s="11">
        <f>IF(ISERROR(VLOOKUP(CONCATENATE(INDIRECT(ADDRESS(2,COLUMN())),"U1",A69),DATA!D2:L872,6,FALSE)),0,VLOOKUP(CONCATENATE(INDIRECT(ADDRESS(2,COLUMN())),"U1",A69),DATA!D2:L872,6,FALSE))</f>
        <v>0</v>
      </c>
      <c r="BB69" s="11">
        <f>IF(ISERROR(VLOOKUP(CONCATENATE(INDIRECT(ADDRESS(2,COLUMN()-1)),"U1",A69),DATA!D2:L872,7,FALSE)),0,VLOOKUP(CONCATENATE(INDIRECT(ADDRESS(2,COLUMN()-1)),"U1",A69),DATA!D2:L872,7,FALSE))</f>
        <v>0</v>
      </c>
      <c r="BC69" s="11">
        <f>IF(ISERROR(VLOOKUP(CONCATENATE(INDIRECT(ADDRESS(2,COLUMN()-2)),"U1",A69),DATA!D2:L872,8,FALSE)),0,VLOOKUP(CONCATENATE(INDIRECT(ADDRESS(2,COLUMN()-2)),"U1",A69),DATA!D2:L872,8,FALSE))</f>
        <v>0</v>
      </c>
      <c r="BD69" s="11">
        <f>IF(ISERROR(VLOOKUP(CONCATENATE(INDIRECT(ADDRESS(2,COLUMN())),"U1",A69),DATA!D2:L872,6,FALSE)),0,VLOOKUP(CONCATENATE(INDIRECT(ADDRESS(2,COLUMN())),"U1",A69),DATA!D2:L872,6,FALSE))</f>
        <v>0</v>
      </c>
      <c r="BE69" s="11">
        <f>IF(ISERROR(VLOOKUP(CONCATENATE(INDIRECT(ADDRESS(2,COLUMN()-1)),"U1",A69),DATA!D2:L872,7,FALSE)),0,VLOOKUP(CONCATENATE(INDIRECT(ADDRESS(2,COLUMN()-1)),"U1",A69),DATA!D2:L872,7,FALSE))</f>
        <v>0</v>
      </c>
      <c r="BF69" s="11">
        <f>IF(ISERROR(VLOOKUP(CONCATENATE(INDIRECT(ADDRESS(2,COLUMN()-2)),"U1",A69),DATA!D2:L872,8,FALSE)),0,VLOOKUP(CONCATENATE(INDIRECT(ADDRESS(2,COLUMN()-2)),"U1",A69),DATA!D2:L872,8,FALSE))</f>
        <v>0</v>
      </c>
      <c r="BG69" s="11">
        <f>IF(ISERROR(VLOOKUP(CONCATENATE(INDIRECT(ADDRESS(2,COLUMN())),"U1",A69),DATA!D2:L872,6,FALSE)),0,VLOOKUP(CONCATENATE(INDIRECT(ADDRESS(2,COLUMN())),"U1",A69),DATA!D2:L872,6,FALSE))</f>
        <v>0</v>
      </c>
      <c r="BH69" s="11">
        <f>IF(ISERROR(VLOOKUP(CONCATENATE(INDIRECT(ADDRESS(2,COLUMN()-1)),"U1",A69),DATA!D2:L872,7,FALSE)),0,VLOOKUP(CONCATENATE(INDIRECT(ADDRESS(2,COLUMN()-1)),"U1",A69),DATA!D2:L872,7,FALSE))</f>
        <v>0</v>
      </c>
      <c r="BI69" s="11">
        <f>IF(ISERROR(VLOOKUP(CONCATENATE(INDIRECT(ADDRESS(2,COLUMN()-2)),"U1",A69),DATA!D2:L872,8,FALSE)),0,VLOOKUP(CONCATENATE(INDIRECT(ADDRESS(2,COLUMN()-2)),"U1",A69),DATA!D2:L872,8,FALSE))</f>
        <v>0</v>
      </c>
      <c r="BJ69" s="11">
        <f>IF(ISERROR(VLOOKUP(CONCATENATE(INDIRECT(ADDRESS(2,COLUMN())),"U1",A69),DATA!D2:L872,6,FALSE)),0,VLOOKUP(CONCATENATE(INDIRECT(ADDRESS(2,COLUMN())),"U1",A69),DATA!D2:L872,6,FALSE))</f>
        <v>0</v>
      </c>
      <c r="BK69" s="11">
        <f>IF(ISERROR(VLOOKUP(CONCATENATE(INDIRECT(ADDRESS(2,COLUMN()-1)),"U1",A69),DATA!D2:L872,7,FALSE)),0,VLOOKUP(CONCATENATE(INDIRECT(ADDRESS(2,COLUMN()-1)),"U1",A69),DATA!D2:L872,7,FALSE))</f>
        <v>0</v>
      </c>
      <c r="BL69" s="11">
        <f>IF(ISERROR(VLOOKUP(CONCATENATE(INDIRECT(ADDRESS(2,COLUMN()-2)),"U1",A69),DATA!D2:L872,8,FALSE)),0,VLOOKUP(CONCATENATE(INDIRECT(ADDRESS(2,COLUMN()-2)),"U1",A69),DATA!D2:L872,8,FALSE))</f>
        <v>0</v>
      </c>
      <c r="BM69" s="11">
        <f>IF(ISERROR(VLOOKUP(CONCATENATE(INDIRECT(ADDRESS(2,COLUMN())),"U1",A69),DATA!D2:L872,6,FALSE)),0,VLOOKUP(CONCATENATE(INDIRECT(ADDRESS(2,COLUMN())),"U1",A69),DATA!D2:L872,6,FALSE))</f>
        <v>0</v>
      </c>
      <c r="BN69" s="11">
        <f>IF(ISERROR(VLOOKUP(CONCATENATE(INDIRECT(ADDRESS(2,COLUMN()-1)),"U1",A69),DATA!D2:L872,7,FALSE)),0,VLOOKUP(CONCATENATE(INDIRECT(ADDRESS(2,COLUMN()-1)),"U1",A69),DATA!D2:L872,7,FALSE))</f>
        <v>0</v>
      </c>
      <c r="BO69" s="11">
        <f>IF(ISERROR(VLOOKUP(CONCATENATE(INDIRECT(ADDRESS(2,COLUMN()-2)),"U1",A69),DATA!D2:L872,8,FALSE)),0,VLOOKUP(CONCATENATE(INDIRECT(ADDRESS(2,COLUMN()-2)),"U1",A69),DATA!D2:L872,8,FALSE))</f>
        <v>0</v>
      </c>
      <c r="BP69" s="11">
        <f>IF(ISERROR(VLOOKUP(CONCATENATE(INDIRECT(ADDRESS(2,COLUMN())),"U1",A69),DATA!D2:L872,6,FALSE)),0,VLOOKUP(CONCATENATE(INDIRECT(ADDRESS(2,COLUMN())),"U1",A69),DATA!D2:L872,6,FALSE))</f>
        <v>0</v>
      </c>
      <c r="BQ69" s="11">
        <f>IF(ISERROR(VLOOKUP(CONCATENATE(INDIRECT(ADDRESS(2,COLUMN()-1)),"U1",A69),DATA!D2:L872,7,FALSE)),0,VLOOKUP(CONCATENATE(INDIRECT(ADDRESS(2,COLUMN()-1)),"U1",A69),DATA!D2:L872,7,FALSE))</f>
        <v>0</v>
      </c>
      <c r="BR69" s="11">
        <f>IF(ISERROR(VLOOKUP(CONCATENATE(INDIRECT(ADDRESS(2,COLUMN()-2)),"U1",A69),DATA!D2:L872,8,FALSE)),0,VLOOKUP(CONCATENATE(INDIRECT(ADDRESS(2,COLUMN()-2)),"U1",A69),DATA!D2:L872,8,FALSE))</f>
        <v>0</v>
      </c>
      <c r="BS69" s="11">
        <f>IF(ISERROR(VLOOKUP(CONCATENATE(INDIRECT(ADDRESS(2,COLUMN())),"U1",A69),DATA!D2:L872,6,FALSE)),0,VLOOKUP(CONCATENATE(INDIRECT(ADDRESS(2,COLUMN())),"U1",A69),DATA!D2:L872,6,FALSE))</f>
        <v>0</v>
      </c>
      <c r="BT69" s="11">
        <f>IF(ISERROR(VLOOKUP(CONCATENATE(INDIRECT(ADDRESS(2,COLUMN()-1)),"U1",A69),DATA!D2:L872,7,FALSE)),0,VLOOKUP(CONCATENATE(INDIRECT(ADDRESS(2,COLUMN()-1)),"U1",A69),DATA!D2:L872,7,FALSE))</f>
        <v>0</v>
      </c>
      <c r="BU69" s="11">
        <f>IF(ISERROR(VLOOKUP(CONCATENATE(INDIRECT(ADDRESS(2,COLUMN()-2)),"U1",A69),DATA!D2:L872,8,FALSE)),0,VLOOKUP(CONCATENATE(INDIRECT(ADDRESS(2,COLUMN()-2)),"U1",A69),DATA!D2:L872,8,FALSE))</f>
        <v>0</v>
      </c>
      <c r="BV69" s="11">
        <f>IF(ISERROR(VLOOKUP(CONCATENATE(INDIRECT(ADDRESS(2,COLUMN())),"U1",A69),DATA!D2:L872,6,FALSE)),0,VLOOKUP(CONCATENATE(INDIRECT(ADDRESS(2,COLUMN())),"U1",A69),DATA!D2:L872,6,FALSE))</f>
        <v>0</v>
      </c>
      <c r="BW69" s="11">
        <f>IF(ISERROR(VLOOKUP(CONCATENATE(INDIRECT(ADDRESS(2,COLUMN()-1)),"U1",A69),DATA!D2:L872,7,FALSE)),0,VLOOKUP(CONCATENATE(INDIRECT(ADDRESS(2,COLUMN()-1)),"U1",A69),DATA!D2:L872,7,FALSE))</f>
        <v>0</v>
      </c>
      <c r="BX69" s="11">
        <f>IF(ISERROR(VLOOKUP(CONCATENATE(INDIRECT(ADDRESS(2,COLUMN()-2)),"U1",A69),DATA!D2:L872,8,FALSE)),0,VLOOKUP(CONCATENATE(INDIRECT(ADDRESS(2,COLUMN()-2)),"U1",A69),DATA!D2:L872,8,FALSE))</f>
        <v>0</v>
      </c>
      <c r="BY69" s="11">
        <f>IF(ISERROR(VLOOKUP(CONCATENATE(INDIRECT(ADDRESS(2,COLUMN())),"U1",A69),DATA!D2:L872,6,FALSE)),0,VLOOKUP(CONCATENATE(INDIRECT(ADDRESS(2,COLUMN())),"U1",A69),DATA!D2:L872,6,FALSE))</f>
        <v>0</v>
      </c>
      <c r="BZ69" s="11">
        <f>IF(ISERROR(VLOOKUP(CONCATENATE(INDIRECT(ADDRESS(2,COLUMN()-1)),"U1",A69),DATA!D2:L872,7,FALSE)),0,VLOOKUP(CONCATENATE(INDIRECT(ADDRESS(2,COLUMN()-1)),"U1",A69),DATA!D2:L872,7,FALSE))</f>
        <v>0</v>
      </c>
      <c r="CA69" s="11">
        <f>IF(ISERROR(VLOOKUP(CONCATENATE(INDIRECT(ADDRESS(2,COLUMN()-2)),"U1",A69),DATA!D2:L872,8,FALSE)),0,VLOOKUP(CONCATENATE(INDIRECT(ADDRESS(2,COLUMN()-2)),"U1",A69),DATA!D2:L872,8,FALSE))</f>
        <v>0</v>
      </c>
      <c r="CB69" s="11">
        <f>IF(ISERROR(VLOOKUP(CONCATENATE(INDIRECT(ADDRESS(2,COLUMN())),"U1",A69),DATA!D2:L872,6,FALSE)),0,VLOOKUP(CONCATENATE(INDIRECT(ADDRESS(2,COLUMN())),"U1",A69),DATA!D2:L872,6,FALSE))</f>
        <v>0</v>
      </c>
      <c r="CC69" s="11">
        <f>IF(ISERROR(VLOOKUP(CONCATENATE(INDIRECT(ADDRESS(2,COLUMN()-1)),"U1",A69),DATA!D2:L872,7,FALSE)),0,VLOOKUP(CONCATENATE(INDIRECT(ADDRESS(2,COLUMN()-1)),"U1",A69),DATA!D2:L872,7,FALSE))</f>
        <v>0</v>
      </c>
      <c r="CD69" s="11">
        <f>IF(ISERROR(VLOOKUP(CONCATENATE(INDIRECT(ADDRESS(2,COLUMN()-2)),"U1",A69),DATA!D2:L872,8,FALSE)),0,VLOOKUP(CONCATENATE(INDIRECT(ADDRESS(2,COLUMN()-2)),"U1",A69),DATA!D2:L872,8,FALSE))</f>
        <v>0</v>
      </c>
      <c r="CE69" s="11">
        <f>IF(ISERROR(VLOOKUP(CONCATENATE(INDIRECT(ADDRESS(2,COLUMN())),"U1",A69),DATA!D2:L872,6,FALSE)),0,VLOOKUP(CONCATENATE(INDIRECT(ADDRESS(2,COLUMN())),"U1",A69),DATA!D2:L872,6,FALSE))</f>
        <v>0</v>
      </c>
      <c r="CF69" s="11">
        <f>IF(ISERROR(VLOOKUP(CONCATENATE(INDIRECT(ADDRESS(2,COLUMN()-1)),"U1",A69),DATA!D2:L872,7,FALSE)),0,VLOOKUP(CONCATENATE(INDIRECT(ADDRESS(2,COLUMN()-1)),"U1",A69),DATA!D2:L872,7,FALSE))</f>
        <v>0</v>
      </c>
      <c r="CG69" s="11">
        <f>IF(ISERROR(VLOOKUP(CONCATENATE(INDIRECT(ADDRESS(2,COLUMN()-2)),"U1",A69),DATA!D2:L872,8,FALSE)),0,VLOOKUP(CONCATENATE(INDIRECT(ADDRESS(2,COLUMN()-2)),"U1",A69),DATA!D2:L872,8,FALSE))</f>
        <v>0</v>
      </c>
      <c r="CH69" s="11">
        <f>IF(ISERROR(VLOOKUP(CONCATENATE(INDIRECT(ADDRESS(2,COLUMN())),"U1",A69),DATA!D2:L872,6,FALSE)),0,VLOOKUP(CONCATENATE(INDIRECT(ADDRESS(2,COLUMN())),"U1",A69),DATA!D2:L872,6,FALSE))</f>
        <v>0</v>
      </c>
      <c r="CI69" s="11">
        <f>IF(ISERROR(VLOOKUP(CONCATENATE(INDIRECT(ADDRESS(2,COLUMN()-1)),"U1",A69),DATA!D2:L872,7,FALSE)),0,VLOOKUP(CONCATENATE(INDIRECT(ADDRESS(2,COLUMN()-1)),"U1",A69),DATA!D2:L872,7,FALSE))</f>
        <v>0</v>
      </c>
      <c r="CJ69" s="11">
        <f>IF(ISERROR(VLOOKUP(CONCATENATE(INDIRECT(ADDRESS(2,COLUMN()-2)),"U1",A69),DATA!D2:L872,8,FALSE)),0,VLOOKUP(CONCATENATE(INDIRECT(ADDRESS(2,COLUMN()-2)),"U1",A69),DATA!D2:L872,8,FALSE))</f>
        <v>0</v>
      </c>
      <c r="CK69" s="11">
        <f>IF(ISERROR(VLOOKUP(CONCATENATE(INDIRECT(ADDRESS(2,COLUMN())),"U1",A69),DATA!D2:L872,6,FALSE)),0,VLOOKUP(CONCATENATE(INDIRECT(ADDRESS(2,COLUMN())),"U1",A69),DATA!D2:L872,6,FALSE))</f>
        <v>0</v>
      </c>
      <c r="CL69" s="11">
        <f>IF(ISERROR(VLOOKUP(CONCATENATE(INDIRECT(ADDRESS(2,COLUMN()-1)),"U1",A69),DATA!D2:L872,7,FALSE)),0,VLOOKUP(CONCATENATE(INDIRECT(ADDRESS(2,COLUMN()-1)),"U1",A69),DATA!D2:L872,7,FALSE))</f>
        <v>0</v>
      </c>
      <c r="CM69" s="11">
        <f>IF(ISERROR(VLOOKUP(CONCATENATE(INDIRECT(ADDRESS(2,COLUMN()-2)),"U1",A69),DATA!D2:L872,8,FALSE)),0,VLOOKUP(CONCATENATE(INDIRECT(ADDRESS(2,COLUMN()-2)),"U1",A69),DATA!D2:L872,8,FALSE))</f>
        <v>0</v>
      </c>
      <c r="CN69" s="11">
        <f>IF(ISERROR(VLOOKUP(CONCATENATE(INDIRECT(ADDRESS(2,COLUMN())),"U1",A69),DATA!D2:L872,6,FALSE)),0,VLOOKUP(CONCATENATE(INDIRECT(ADDRESS(2,COLUMN())),"U1",A69),DATA!D2:L872,6,FALSE))</f>
        <v>0</v>
      </c>
      <c r="CO69" s="11">
        <f>IF(ISERROR(VLOOKUP(CONCATENATE(INDIRECT(ADDRESS(2,COLUMN()-1)),"U1",A69),DATA!D2:L872,7,FALSE)),0,VLOOKUP(CONCATENATE(INDIRECT(ADDRESS(2,COLUMN()-1)),"U1",A69),DATA!D2:L872,7,FALSE))</f>
        <v>0</v>
      </c>
      <c r="CP69" s="11">
        <f>IF(ISERROR(VLOOKUP(CONCATENATE(INDIRECT(ADDRESS(2,COLUMN()-2)),"U1",A69),DATA!D2:L872,8,FALSE)),0,VLOOKUP(CONCATENATE(INDIRECT(ADDRESS(2,COLUMN()-2)),"U1",A69),DATA!D2:L872,8,FALSE))</f>
        <v>0</v>
      </c>
      <c r="CQ69" s="11">
        <f>IF(ISERROR(VLOOKUP(CONCATENATE(INDIRECT(ADDRESS(2,COLUMN())),"U1",A69),DATA!D2:L872,6,FALSE)),0,VLOOKUP(CONCATENATE(INDIRECT(ADDRESS(2,COLUMN())),"U1",A69),DATA!D2:L872,6,FALSE))</f>
        <v>0</v>
      </c>
      <c r="CR69" s="11">
        <f>IF(ISERROR(VLOOKUP(CONCATENATE(INDIRECT(ADDRESS(2,COLUMN()-1)),"U1",A69),DATA!D2:L872,7,FALSE)),0,VLOOKUP(CONCATENATE(INDIRECT(ADDRESS(2,COLUMN()-1)),"U1",A69),DATA!D2:L872,7,FALSE))</f>
        <v>0</v>
      </c>
      <c r="CS69" s="11">
        <f>IF(ISERROR(VLOOKUP(CONCATENATE(INDIRECT(ADDRESS(2,COLUMN()-2)),"U1",A69),DATA!D2:L872,8,FALSE)),0,VLOOKUP(CONCATENATE(INDIRECT(ADDRESS(2,COLUMN()-2)),"U1",A69),DATA!D2:L872,8,FALSE))</f>
        <v>0</v>
      </c>
      <c r="CT69" s="11">
        <f>IF(ISERROR(VLOOKUP(CONCATENATE(INDIRECT(ADDRESS(2,COLUMN())),"U1",A69),DATA!D2:L872,6,FALSE)),0,VLOOKUP(CONCATENATE(INDIRECT(ADDRESS(2,COLUMN())),"U1",A69),DATA!D2:L872,6,FALSE))</f>
        <v>0</v>
      </c>
      <c r="CU69" s="11">
        <f>IF(ISERROR(VLOOKUP(CONCATENATE(INDIRECT(ADDRESS(2,COLUMN()-1)),"U1",A69),DATA!D2:L872,7,FALSE)),0,VLOOKUP(CONCATENATE(INDIRECT(ADDRESS(2,COLUMN()-1)),"U1",A69),DATA!D2:L872,7,FALSE))</f>
        <v>0</v>
      </c>
      <c r="CV69" s="11">
        <f>IF(ISERROR(VLOOKUP(CONCATENATE(INDIRECT(ADDRESS(2,COLUMN()-2)),"U1",A69),DATA!D2:L872,8,FALSE)),0,VLOOKUP(CONCATENATE(INDIRECT(ADDRESS(2,COLUMN()-2)),"U1",A69),DATA!D2:L872,8,FALSE))</f>
        <v>0</v>
      </c>
      <c r="CW69" s="11">
        <f>IF(ISERROR(VLOOKUP(CONCATENATE(INDIRECT(ADDRESS(2,COLUMN())),"U1",A69),DATA!D2:L872,6,FALSE)),0,VLOOKUP(CONCATENATE(INDIRECT(ADDRESS(2,COLUMN())),"U1",A69),DATA!D2:L872,6,FALSE))</f>
        <v>0</v>
      </c>
      <c r="CX69" s="11">
        <f>IF(ISERROR(VLOOKUP(CONCATENATE(INDIRECT(ADDRESS(2,COLUMN()-1)),"U1",A69),DATA!D2:L872,7,FALSE)),0,VLOOKUP(CONCATENATE(INDIRECT(ADDRESS(2,COLUMN()-1)),"U1",A69),DATA!D2:L872,7,FALSE))</f>
        <v>0</v>
      </c>
      <c r="CY69" s="11">
        <f>IF(ISERROR(VLOOKUP(CONCATENATE(INDIRECT(ADDRESS(2,COLUMN()-2)),"U1",A69),DATA!D2:L872,8,FALSE)),0,VLOOKUP(CONCATENATE(INDIRECT(ADDRESS(2,COLUMN()-2)),"U1",A69),DATA!D2:L872,8,FALSE))</f>
        <v>0</v>
      </c>
      <c r="CZ69" s="11">
        <f>IF(ISERROR(VLOOKUP(CONCATENATE(INDIRECT(ADDRESS(2,COLUMN())),"U1",A69),DATA!D2:L872,6,FALSE)),0,VLOOKUP(CONCATENATE(INDIRECT(ADDRESS(2,COLUMN())),"U1",A69),DATA!D2:L872,6,FALSE))</f>
        <v>0</v>
      </c>
      <c r="DA69" s="11">
        <f>IF(ISERROR(VLOOKUP(CONCATENATE(INDIRECT(ADDRESS(2,COLUMN()-1)),"U1",A69),DATA!D2:L872,7,FALSE)),0,VLOOKUP(CONCATENATE(INDIRECT(ADDRESS(2,COLUMN()-1)),"U1",A69),DATA!D2:L872,7,FALSE))</f>
        <v>0</v>
      </c>
      <c r="DB69" s="11">
        <f>IF(ISERROR(VLOOKUP(CONCATENATE(INDIRECT(ADDRESS(2,COLUMN()-2)),"U1",A69),DATA!D2:L872,8,FALSE)),0,VLOOKUP(CONCATENATE(INDIRECT(ADDRESS(2,COLUMN()-2)),"U1",A69),DATA!D2:L872,8,FALSE))</f>
        <v>0</v>
      </c>
      <c r="DC69" s="11">
        <f>IF(ISERROR(VLOOKUP(CONCATENATE(INDIRECT(ADDRESS(2,COLUMN())),"U1",A69),DATA!D2:L872,6,FALSE)),0,VLOOKUP(CONCATENATE(INDIRECT(ADDRESS(2,COLUMN())),"U1",A69),DATA!D2:L872,6,FALSE))</f>
        <v>0</v>
      </c>
      <c r="DD69" s="11">
        <f>IF(ISERROR(VLOOKUP(CONCATENATE(INDIRECT(ADDRESS(2,COLUMN()-1)),"U1",A69),DATA!D2:L872,7,FALSE)),0,VLOOKUP(CONCATENATE(INDIRECT(ADDRESS(2,COLUMN()-1)),"U1",A69),DATA!D2:L872,7,FALSE))</f>
        <v>0</v>
      </c>
      <c r="DE69" s="11">
        <f>IF(ISERROR(VLOOKUP(CONCATENATE(INDIRECT(ADDRESS(2,COLUMN()-2)),"U1",A69),DATA!D2:L872,8,FALSE)),0,VLOOKUP(CONCATENATE(INDIRECT(ADDRESS(2,COLUMN()-2)),"U1",A69),DATA!D2:L872,8,FALSE))</f>
        <v>0</v>
      </c>
      <c r="DF69" s="11">
        <f>IF(ISERROR(VLOOKUP(CONCATENATE(INDIRECT(ADDRESS(2,COLUMN())),"U1",A69),DATA!D2:L872,6,FALSE)),0,VLOOKUP(CONCATENATE(INDIRECT(ADDRESS(2,COLUMN())),"U1",A69),DATA!D2:L872,6,FALSE))</f>
        <v>0</v>
      </c>
      <c r="DG69" s="11">
        <f>IF(ISERROR(VLOOKUP(CONCATENATE(INDIRECT(ADDRESS(2,COLUMN()-1)),"U1",A69),DATA!D2:L872,7,FALSE)),0,VLOOKUP(CONCATENATE(INDIRECT(ADDRESS(2,COLUMN()-1)),"U1",A69),DATA!D2:L872,7,FALSE))</f>
        <v>0</v>
      </c>
      <c r="DH69" s="11">
        <f>IF(ISERROR(VLOOKUP(CONCATENATE(INDIRECT(ADDRESS(2,COLUMN()-2)),"U1",A69),DATA!D2:L872,8,FALSE)),0,VLOOKUP(CONCATENATE(INDIRECT(ADDRESS(2,COLUMN()-2)),"U1",A69),DATA!D2:L872,8,FALSE))</f>
        <v>0</v>
      </c>
      <c r="DI69" s="11">
        <f>IF(ISERROR(VLOOKUP(CONCATENATE(INDIRECT(ADDRESS(2,COLUMN())),"U1",A69),DATA!D2:L872,6,FALSE)),0,VLOOKUP(CONCATENATE(INDIRECT(ADDRESS(2,COLUMN())),"U1",A69),DATA!D2:L872,6,FALSE))</f>
        <v>0</v>
      </c>
      <c r="DJ69" s="11">
        <f>IF(ISERROR(VLOOKUP(CONCATENATE(INDIRECT(ADDRESS(2,COLUMN()-1)),"U1",A69),DATA!D2:L872,7,FALSE)),0,VLOOKUP(CONCATENATE(INDIRECT(ADDRESS(2,COLUMN()-1)),"U1",A69),DATA!D2:L872,7,FALSE))</f>
        <v>0</v>
      </c>
      <c r="DK69" s="11">
        <f>IF(ISERROR(VLOOKUP(CONCATENATE(INDIRECT(ADDRESS(2,COLUMN()-2)),"U1",A69),DATA!D2:L872,8,FALSE)),0,VLOOKUP(CONCATENATE(INDIRECT(ADDRESS(2,COLUMN()-2)),"U1",A69),DATA!D2:L872,8,FALSE))</f>
        <v>0</v>
      </c>
      <c r="DL69" s="11">
        <f>IF(ISERROR(VLOOKUP(CONCATENATE(INDIRECT(ADDRESS(2,COLUMN())),"U1",A69),DATA!D2:L872,6,FALSE)),0,VLOOKUP(CONCATENATE(INDIRECT(ADDRESS(2,COLUMN())),"U1",A69),DATA!D2:L872,6,FALSE))</f>
        <v>0</v>
      </c>
      <c r="DM69" s="11">
        <f>IF(ISERROR(VLOOKUP(CONCATENATE(INDIRECT(ADDRESS(2,COLUMN()-1)),"U1",A69),DATA!D2:L872,7,FALSE)),0,VLOOKUP(CONCATENATE(INDIRECT(ADDRESS(2,COLUMN()-1)),"U1",A69),DATA!D2:L872,7,FALSE))</f>
        <v>0</v>
      </c>
      <c r="DN69" s="11">
        <f>IF(ISERROR(VLOOKUP(CONCATENATE(INDIRECT(ADDRESS(2,COLUMN()-2)),"U1",A69),DATA!D2:L872,8,FALSE)),0,VLOOKUP(CONCATENATE(INDIRECT(ADDRESS(2,COLUMN()-2)),"U1",A69),DATA!D2:L872,8,FALSE))</f>
        <v>0</v>
      </c>
      <c r="DO69" s="11">
        <f>IF(ISERROR(VLOOKUP(CONCATENATE(INDIRECT(ADDRESS(2,COLUMN())),"U1",A69),DATA!D2:L872,6,FALSE)),0,VLOOKUP(CONCATENATE(INDIRECT(ADDRESS(2,COLUMN())),"U1",A69),DATA!D2:L872,6,FALSE))</f>
        <v>0</v>
      </c>
      <c r="DP69" s="11">
        <f>IF(ISERROR(VLOOKUP(CONCATENATE(INDIRECT(ADDRESS(2,COLUMN()-1)),"U1",A69),DATA!D2:L872,7,FALSE)),0,VLOOKUP(CONCATENATE(INDIRECT(ADDRESS(2,COLUMN()-1)),"U1",A69),DATA!D2:L872,7,FALSE))</f>
        <v>0</v>
      </c>
      <c r="DQ69" s="11">
        <f>IF(ISERROR(VLOOKUP(CONCATENATE(INDIRECT(ADDRESS(2,COLUMN()-2)),"U1",A69),DATA!D2:L872,8,FALSE)),0,VLOOKUP(CONCATENATE(INDIRECT(ADDRESS(2,COLUMN()-2)),"U1",A69),DATA!D2:L872,8,FALSE))</f>
        <v>0</v>
      </c>
      <c r="DR69" s="11">
        <f>IF(ISERROR(VLOOKUP(CONCATENATE(INDIRECT(ADDRESS(2,COLUMN())),"U1",A69),DATA!D2:L872,6,FALSE)),0,VLOOKUP(CONCATENATE(INDIRECT(ADDRESS(2,COLUMN())),"U1",A69),DATA!D2:L872,6,FALSE))</f>
        <v>0</v>
      </c>
      <c r="DS69" s="11">
        <f>IF(ISERROR(VLOOKUP(CONCATENATE(INDIRECT(ADDRESS(2,COLUMN()-1)),"U1",A69),DATA!D2:L872,7,FALSE)),0,VLOOKUP(CONCATENATE(INDIRECT(ADDRESS(2,COLUMN()-1)),"U1",A69),DATA!D2:L872,7,FALSE))</f>
        <v>0</v>
      </c>
      <c r="DT69" s="11">
        <f>IF(ISERROR(VLOOKUP(CONCATENATE(INDIRECT(ADDRESS(2,COLUMN()-2)),"U1",A69),DATA!D2:L872,8,FALSE)),0,VLOOKUP(CONCATENATE(INDIRECT(ADDRESS(2,COLUMN()-2)),"U1",A69),DATA!D2:L872,8,FALSE))</f>
        <v>0</v>
      </c>
      <c r="DU69" s="11">
        <f>IF(ISERROR(VLOOKUP(CONCATENATE(INDIRECT(ADDRESS(2,COLUMN())),"U1",A69),DATA!D2:L872,6,FALSE)),0,VLOOKUP(CONCATENATE(INDIRECT(ADDRESS(2,COLUMN())),"U1",A69),DATA!D2:L872,6,FALSE))</f>
        <v>0</v>
      </c>
      <c r="DV69" s="11">
        <f>IF(ISERROR(VLOOKUP(CONCATENATE(INDIRECT(ADDRESS(2,COLUMN()-1)),"U1",A69),DATA!D2:L872,7,FALSE)),0,VLOOKUP(CONCATENATE(INDIRECT(ADDRESS(2,COLUMN()-1)),"U1",A69),DATA!D2:L872,7,FALSE))</f>
        <v>0</v>
      </c>
      <c r="DW69" s="11">
        <f>IF(ISERROR(VLOOKUP(CONCATENATE(INDIRECT(ADDRESS(2,COLUMN()-2)),"U1",A69),DATA!D2:L872,8,FALSE)),0,VLOOKUP(CONCATENATE(INDIRECT(ADDRESS(2,COLUMN()-2)),"U1",A69),DATA!D2:L872,8,FALSE))</f>
        <v>0</v>
      </c>
      <c r="DX69" s="62">
        <f>SUM(B69:INDIRECT(ADDRESS(69,127)))</f>
        <v>2</v>
      </c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  <c r="IV69" s="24"/>
      <c r="IW69" s="24"/>
      <c r="IX69" s="24"/>
      <c r="IY69" s="24"/>
      <c r="IZ69" s="24"/>
      <c r="JA69" s="24"/>
      <c r="JB69" s="24"/>
      <c r="JC69" s="24"/>
      <c r="JD69" s="24"/>
      <c r="JE69" s="24"/>
      <c r="JF69" s="24"/>
      <c r="JG69" s="24"/>
      <c r="JH69" s="24"/>
      <c r="JI69" s="24"/>
      <c r="JJ69" s="24"/>
      <c r="JK69" s="24"/>
      <c r="JL69" s="24"/>
      <c r="JM69" s="24"/>
      <c r="JN69" s="24"/>
      <c r="JO69" s="24"/>
      <c r="JP69" s="24"/>
      <c r="JQ69" s="24"/>
      <c r="JR69" s="24"/>
      <c r="JS69" s="24"/>
      <c r="JT69" s="24"/>
      <c r="JU69" s="24"/>
      <c r="JV69" s="24"/>
      <c r="JW69" s="24"/>
      <c r="JX69" s="24"/>
      <c r="JY69" s="24"/>
      <c r="JZ69" s="24"/>
      <c r="KA69" s="24"/>
      <c r="KB69" s="24"/>
      <c r="KC69" s="24"/>
      <c r="KD69" s="24"/>
      <c r="KE69" s="24"/>
      <c r="KF69" s="24"/>
      <c r="KG69" s="24"/>
      <c r="KH69" s="24"/>
      <c r="KI69" s="24"/>
      <c r="KJ69" s="24"/>
      <c r="KK69" s="24"/>
      <c r="KL69" s="24"/>
      <c r="KM69" s="24"/>
      <c r="KN69" s="24"/>
      <c r="KO69" s="24"/>
      <c r="KP69" s="24"/>
      <c r="KQ69" s="24"/>
      <c r="KR69" s="24"/>
      <c r="KS69" s="24"/>
      <c r="KT69" s="24"/>
      <c r="KU69" s="24"/>
      <c r="KV69" s="24"/>
      <c r="KW69" s="24"/>
      <c r="KX69" s="24"/>
      <c r="KY69" s="24"/>
      <c r="KZ69" s="24"/>
    </row>
    <row r="70" ht="15.75">
      <c r="A70" s="20" t="s">
        <v>44</v>
      </c>
      <c r="B70" s="11">
        <f>IF(ISERROR(VLOOKUP(CONCATENATE(INDIRECT(ADDRESS(2,COLUMN())),"U1",A70),DATA!D2:L872,6,FALSE)),0,VLOOKUP(CONCATENATE(INDIRECT(ADDRESS(2,COLUMN())),"U1",A70),DATA!D2:L872,6,FALSE))</f>
        <v>0</v>
      </c>
      <c r="C70" s="11">
        <f>IF(ISERROR(VLOOKUP(CONCATENATE(INDIRECT(ADDRESS(2,COLUMN()-1)),"U1",A70),DATA!D2:L872,7,FALSE)),0,VLOOKUP(CONCATENATE(INDIRECT(ADDRESS(2,COLUMN()-1)),"U1",A70),DATA!D2:L872,7,FALSE))</f>
        <v>0</v>
      </c>
      <c r="D70" s="11">
        <f>IF(ISERROR(VLOOKUP(CONCATENATE(INDIRECT(ADDRESS(2,COLUMN()-2)),"U1",A70),DATA!D2:L872,8,FALSE)),0,VLOOKUP(CONCATENATE(INDIRECT(ADDRESS(2,COLUMN()-2)),"U1",A70),DATA!D2:L872,8,FALSE))</f>
        <v>0</v>
      </c>
      <c r="E70" s="11">
        <f>IF(ISERROR(VLOOKUP(CONCATENATE(INDIRECT(ADDRESS(2,COLUMN())),"U1",A70),DATA!D2:L872,6,FALSE)),0,VLOOKUP(CONCATENATE(INDIRECT(ADDRESS(2,COLUMN())),"U1",A70),DATA!D2:L872,6,FALSE))</f>
        <v>0</v>
      </c>
      <c r="F70" s="11">
        <f>IF(ISERROR(VLOOKUP(CONCATENATE(INDIRECT(ADDRESS(2,COLUMN()-1)),"U1",A70),DATA!D2:L872,7,FALSE)),0,VLOOKUP(CONCATENATE(INDIRECT(ADDRESS(2,COLUMN()-1)),"U1",A70),DATA!D2:L872,7,FALSE))</f>
        <v>0</v>
      </c>
      <c r="G70" s="11">
        <f>IF(ISERROR(VLOOKUP(CONCATENATE(INDIRECT(ADDRESS(2,COLUMN()-2)),"U1",A70),DATA!D2:L872,8,FALSE)),0,VLOOKUP(CONCATENATE(INDIRECT(ADDRESS(2,COLUMN()-2)),"U1",A70),DATA!D2:L872,8,FALSE))</f>
        <v>0</v>
      </c>
      <c r="H70" s="11">
        <f>IF(ISERROR(VLOOKUP(CONCATENATE(INDIRECT(ADDRESS(2,COLUMN())),"U1",A70),DATA!D2:L872,6,FALSE)),0,VLOOKUP(CONCATENATE(INDIRECT(ADDRESS(2,COLUMN())),"U1",A70),DATA!D2:L872,6,FALSE))</f>
        <v>0</v>
      </c>
      <c r="I70" s="11">
        <f>IF(ISERROR(VLOOKUP(CONCATENATE(INDIRECT(ADDRESS(2,COLUMN()-1)),"U1",A70),DATA!D2:L872,7,FALSE)),0,VLOOKUP(CONCATENATE(INDIRECT(ADDRESS(2,COLUMN()-1)),"U1",A70),DATA!D2:L872,7,FALSE))</f>
        <v>0</v>
      </c>
      <c r="J70" s="11">
        <f>IF(ISERROR(VLOOKUP(CONCATENATE(INDIRECT(ADDRESS(2,COLUMN()-2)),"U1",A70),DATA!D2:L872,8,FALSE)),0,VLOOKUP(CONCATENATE(INDIRECT(ADDRESS(2,COLUMN()-2)),"U1",A70),DATA!D2:L872,8,FALSE))</f>
        <v>0</v>
      </c>
      <c r="K70" s="11">
        <f>IF(ISERROR(VLOOKUP(CONCATENATE(INDIRECT(ADDRESS(2,COLUMN())),"U1",A70),DATA!D2:L872,6,FALSE)),0,VLOOKUP(CONCATENATE(INDIRECT(ADDRESS(2,COLUMN())),"U1",A70),DATA!D2:L872,6,FALSE))</f>
        <v>0</v>
      </c>
      <c r="L70" s="11">
        <f>IF(ISERROR(VLOOKUP(CONCATENATE(INDIRECT(ADDRESS(2,COLUMN()-1)),"U1",A70),DATA!D2:L872,7,FALSE)),0,VLOOKUP(CONCATENATE(INDIRECT(ADDRESS(2,COLUMN()-1)),"U1",A70),DATA!D2:L872,7,FALSE))</f>
        <v>0</v>
      </c>
      <c r="M70" s="11">
        <f>IF(ISERROR(VLOOKUP(CONCATENATE(INDIRECT(ADDRESS(2,COLUMN()-2)),"U1",A70),DATA!D2:L872,8,FALSE)),0,VLOOKUP(CONCATENATE(INDIRECT(ADDRESS(2,COLUMN()-2)),"U1",A70),DATA!D2:L872,8,FALSE))</f>
        <v>0</v>
      </c>
      <c r="N70" s="11">
        <f>IF(ISERROR(VLOOKUP(CONCATENATE(INDIRECT(ADDRESS(2,COLUMN())),"U1",A70),DATA!D2:L872,6,FALSE)),0,VLOOKUP(CONCATENATE(INDIRECT(ADDRESS(2,COLUMN())),"U1",A70),DATA!D2:L872,6,FALSE))</f>
        <v>0</v>
      </c>
      <c r="O70" s="11">
        <f>IF(ISERROR(VLOOKUP(CONCATENATE(INDIRECT(ADDRESS(2,COLUMN()-1)),"U1",A70),DATA!D2:L872,7,FALSE)),0,VLOOKUP(CONCATENATE(INDIRECT(ADDRESS(2,COLUMN()-1)),"U1",A70),DATA!D2:L872,7,FALSE))</f>
        <v>0</v>
      </c>
      <c r="P70" s="11">
        <f>IF(ISERROR(VLOOKUP(CONCATENATE(INDIRECT(ADDRESS(2,COLUMN()-2)),"U1",A70),DATA!D2:L872,8,FALSE)),0,VLOOKUP(CONCATENATE(INDIRECT(ADDRESS(2,COLUMN()-2)),"U1",A70),DATA!D2:L872,8,FALSE))</f>
        <v>0</v>
      </c>
      <c r="Q70" s="11">
        <f>IF(ISERROR(VLOOKUP(CONCATENATE(INDIRECT(ADDRESS(2,COLUMN())),"U1",A70),DATA!D2:L872,6,FALSE)),0,VLOOKUP(CONCATENATE(INDIRECT(ADDRESS(2,COLUMN())),"U1",A70),DATA!D2:L872,6,FALSE))</f>
        <v>0</v>
      </c>
      <c r="R70" s="11">
        <f>IF(ISERROR(VLOOKUP(CONCATENATE(INDIRECT(ADDRESS(2,COLUMN()-1)),"U1",A70),DATA!D2:L872,7,FALSE)),0,VLOOKUP(CONCATENATE(INDIRECT(ADDRESS(2,COLUMN()-1)),"U1",A70),DATA!D2:L872,7,FALSE))</f>
        <v>0</v>
      </c>
      <c r="S70" s="11">
        <f>IF(ISERROR(VLOOKUP(CONCATENATE(INDIRECT(ADDRESS(2,COLUMN()-2)),"U1",A70),DATA!D2:L872,8,FALSE)),0,VLOOKUP(CONCATENATE(INDIRECT(ADDRESS(2,COLUMN()-2)),"U1",A70),DATA!D2:L872,8,FALSE))</f>
        <v>0</v>
      </c>
      <c r="T70" s="11">
        <f>IF(ISERROR(VLOOKUP(CONCATENATE(INDIRECT(ADDRESS(2,COLUMN())),"U1",A70),DATA!D2:L872,6,FALSE)),0,VLOOKUP(CONCATENATE(INDIRECT(ADDRESS(2,COLUMN())),"U1",A70),DATA!D2:L872,6,FALSE))</f>
        <v>0</v>
      </c>
      <c r="U70" s="11">
        <f>IF(ISERROR(VLOOKUP(CONCATENATE(INDIRECT(ADDRESS(2,COLUMN()-1)),"U1",A70),DATA!D2:L872,7,FALSE)),0,VLOOKUP(CONCATENATE(INDIRECT(ADDRESS(2,COLUMN()-1)),"U1",A70),DATA!D2:L872,7,FALSE))</f>
        <v>0</v>
      </c>
      <c r="V70" s="11">
        <f>IF(ISERROR(VLOOKUP(CONCATENATE(INDIRECT(ADDRESS(2,COLUMN()-2)),"U1",A70),DATA!D2:L872,8,FALSE)),0,VLOOKUP(CONCATENATE(INDIRECT(ADDRESS(2,COLUMN()-2)),"U1",A70),DATA!D2:L872,8,FALSE))</f>
        <v>0</v>
      </c>
      <c r="W70" s="11">
        <f>IF(ISERROR(VLOOKUP(CONCATENATE(INDIRECT(ADDRESS(2,COLUMN())),"U1",A70),DATA!D2:L872,6,FALSE)),0,VLOOKUP(CONCATENATE(INDIRECT(ADDRESS(2,COLUMN())),"U1",A70),DATA!D2:L872,6,FALSE))</f>
        <v>0</v>
      </c>
      <c r="X70" s="11">
        <f>IF(ISERROR(VLOOKUP(CONCATENATE(INDIRECT(ADDRESS(2,COLUMN()-1)),"U1",A70),DATA!D2:L872,7,FALSE)),0,VLOOKUP(CONCATENATE(INDIRECT(ADDRESS(2,COLUMN()-1)),"U1",A70),DATA!D2:L872,7,FALSE))</f>
        <v>0</v>
      </c>
      <c r="Y70" s="11">
        <f>IF(ISERROR(VLOOKUP(CONCATENATE(INDIRECT(ADDRESS(2,COLUMN()-2)),"U1",A70),DATA!D2:L872,8,FALSE)),0,VLOOKUP(CONCATENATE(INDIRECT(ADDRESS(2,COLUMN()-2)),"U1",A70),DATA!D2:L872,8,FALSE))</f>
        <v>0</v>
      </c>
      <c r="Z70" s="11">
        <f>IF(ISERROR(VLOOKUP(CONCATENATE(INDIRECT(ADDRESS(2,COLUMN())),"U1",A70),DATA!D2:L872,6,FALSE)),0,VLOOKUP(CONCATENATE(INDIRECT(ADDRESS(2,COLUMN())),"U1",A70),DATA!D2:L872,6,FALSE))</f>
        <v>0</v>
      </c>
      <c r="AA70" s="11">
        <f>IF(ISERROR(VLOOKUP(CONCATENATE(INDIRECT(ADDRESS(2,COLUMN()-1)),"U1",A70),DATA!D2:L872,7,FALSE)),0,VLOOKUP(CONCATENATE(INDIRECT(ADDRESS(2,COLUMN()-1)),"U1",A70),DATA!D2:L872,7,FALSE))</f>
        <v>0</v>
      </c>
      <c r="AB70" s="11">
        <f>IF(ISERROR(VLOOKUP(CONCATENATE(INDIRECT(ADDRESS(2,COLUMN()-2)),"U1",A70),DATA!D2:L872,8,FALSE)),0,VLOOKUP(CONCATENATE(INDIRECT(ADDRESS(2,COLUMN()-2)),"U1",A70),DATA!D2:L872,8,FALSE))</f>
        <v>0</v>
      </c>
      <c r="AC70" s="11">
        <f>IF(ISERROR(VLOOKUP(CONCATENATE(INDIRECT(ADDRESS(2,COLUMN())),"U1",A70),DATA!D2:L872,6,FALSE)),0,VLOOKUP(CONCATENATE(INDIRECT(ADDRESS(2,COLUMN())),"U1",A70),DATA!D2:L872,6,FALSE))</f>
        <v>0</v>
      </c>
      <c r="AD70" s="11">
        <f>IF(ISERROR(VLOOKUP(CONCATENATE(INDIRECT(ADDRESS(2,COLUMN()-1)),"U1",A70),DATA!D2:L872,7,FALSE)),0,VLOOKUP(CONCATENATE(INDIRECT(ADDRESS(2,COLUMN()-1)),"U1",A70),DATA!D2:L872,7,FALSE))</f>
        <v>0</v>
      </c>
      <c r="AE70" s="11">
        <f>IF(ISERROR(VLOOKUP(CONCATENATE(INDIRECT(ADDRESS(2,COLUMN()-2)),"U1",A70),DATA!D2:L872,8,FALSE)),0,VLOOKUP(CONCATENATE(INDIRECT(ADDRESS(2,COLUMN()-2)),"U1",A70),DATA!D2:L872,8,FALSE))</f>
        <v>0</v>
      </c>
      <c r="AF70" s="11">
        <f>IF(ISERROR(VLOOKUP(CONCATENATE(INDIRECT(ADDRESS(2,COLUMN())),"U1",A70),DATA!D2:L872,6,FALSE)),0,VLOOKUP(CONCATENATE(INDIRECT(ADDRESS(2,COLUMN())),"U1",A70),DATA!D2:L872,6,FALSE))</f>
        <v>0</v>
      </c>
      <c r="AG70" s="11">
        <f>IF(ISERROR(VLOOKUP(CONCATENATE(INDIRECT(ADDRESS(2,COLUMN()-1)),"U1",A70),DATA!D2:L872,7,FALSE)),0,VLOOKUP(CONCATENATE(INDIRECT(ADDRESS(2,COLUMN()-1)),"U1",A70),DATA!D2:L872,7,FALSE))</f>
        <v>0</v>
      </c>
      <c r="AH70" s="11">
        <f>IF(ISERROR(VLOOKUP(CONCATENATE(INDIRECT(ADDRESS(2,COLUMN()-2)),"U1",A70),DATA!D2:L872,8,FALSE)),0,VLOOKUP(CONCATENATE(INDIRECT(ADDRESS(2,COLUMN()-2)),"U1",A70),DATA!D2:L872,8,FALSE))</f>
        <v>0</v>
      </c>
      <c r="AI70" s="11">
        <f>IF(ISERROR(VLOOKUP(CONCATENATE(INDIRECT(ADDRESS(2,COLUMN())),"U1",A70),DATA!D2:L872,6,FALSE)),0,VLOOKUP(CONCATENATE(INDIRECT(ADDRESS(2,COLUMN())),"U1",A70),DATA!D2:L872,6,FALSE))</f>
        <v>0</v>
      </c>
      <c r="AJ70" s="11">
        <f>IF(ISERROR(VLOOKUP(CONCATENATE(INDIRECT(ADDRESS(2,COLUMN()-1)),"U1",A70),DATA!D2:L872,7,FALSE)),0,VLOOKUP(CONCATENATE(INDIRECT(ADDRESS(2,COLUMN()-1)),"U1",A70),DATA!D2:L872,7,FALSE))</f>
        <v>0</v>
      </c>
      <c r="AK70" s="11">
        <f>IF(ISERROR(VLOOKUP(CONCATENATE(INDIRECT(ADDRESS(2,COLUMN()-2)),"U1",A70),DATA!D2:L872,8,FALSE)),0,VLOOKUP(CONCATENATE(INDIRECT(ADDRESS(2,COLUMN()-2)),"U1",A70),DATA!D2:L872,8,FALSE))</f>
        <v>0</v>
      </c>
      <c r="AL70" s="11">
        <f>IF(ISERROR(VLOOKUP(CONCATENATE(INDIRECT(ADDRESS(2,COLUMN())),"U1",A70),DATA!D2:L872,6,FALSE)),0,VLOOKUP(CONCATENATE(INDIRECT(ADDRESS(2,COLUMN())),"U1",A70),DATA!D2:L872,6,FALSE))</f>
        <v>0</v>
      </c>
      <c r="AM70" s="11">
        <f>IF(ISERROR(VLOOKUP(CONCATENATE(INDIRECT(ADDRESS(2,COLUMN()-1)),"U1",A70),DATA!D2:L872,7,FALSE)),0,VLOOKUP(CONCATENATE(INDIRECT(ADDRESS(2,COLUMN()-1)),"U1",A70),DATA!D2:L872,7,FALSE))</f>
        <v>0</v>
      </c>
      <c r="AN70" s="11">
        <f>IF(ISERROR(VLOOKUP(CONCATENATE(INDIRECT(ADDRESS(2,COLUMN()-2)),"U1",A70),DATA!D2:L872,8,FALSE)),0,VLOOKUP(CONCATENATE(INDIRECT(ADDRESS(2,COLUMN()-2)),"U1",A70),DATA!D2:L872,8,FALSE))</f>
        <v>0</v>
      </c>
      <c r="AO70" s="11">
        <f>IF(ISERROR(VLOOKUP(CONCATENATE(INDIRECT(ADDRESS(2,COLUMN())),"U1",A70),DATA!D2:L872,6,FALSE)),0,VLOOKUP(CONCATENATE(INDIRECT(ADDRESS(2,COLUMN())),"U1",A70),DATA!D2:L872,6,FALSE))</f>
        <v>0</v>
      </c>
      <c r="AP70" s="11">
        <f>IF(ISERROR(VLOOKUP(CONCATENATE(INDIRECT(ADDRESS(2,COLUMN()-1)),"U1",A70),DATA!D2:L872,7,FALSE)),0,VLOOKUP(CONCATENATE(INDIRECT(ADDRESS(2,COLUMN()-1)),"U1",A70),DATA!D2:L872,7,FALSE))</f>
        <v>0</v>
      </c>
      <c r="AQ70" s="11">
        <f>IF(ISERROR(VLOOKUP(CONCATENATE(INDIRECT(ADDRESS(2,COLUMN()-2)),"U1",A70),DATA!D2:L872,8,FALSE)),0,VLOOKUP(CONCATENATE(INDIRECT(ADDRESS(2,COLUMN()-2)),"U1",A70),DATA!D2:L872,8,FALSE))</f>
        <v>0</v>
      </c>
      <c r="AR70" s="11">
        <f>IF(ISERROR(VLOOKUP(CONCATENATE(INDIRECT(ADDRESS(2,COLUMN())),"U1",A70),DATA!D2:L872,6,FALSE)),0,VLOOKUP(CONCATENATE(INDIRECT(ADDRESS(2,COLUMN())),"U1",A70),DATA!D2:L872,6,FALSE))</f>
        <v>0</v>
      </c>
      <c r="AS70" s="11">
        <f>IF(ISERROR(VLOOKUP(CONCATENATE(INDIRECT(ADDRESS(2,COLUMN()-1)),"U1",A70),DATA!D2:L872,7,FALSE)),0,VLOOKUP(CONCATENATE(INDIRECT(ADDRESS(2,COLUMN()-1)),"U1",A70),DATA!D2:L872,7,FALSE))</f>
        <v>1</v>
      </c>
      <c r="AT70" s="11">
        <f>IF(ISERROR(VLOOKUP(CONCATENATE(INDIRECT(ADDRESS(2,COLUMN()-2)),"U1",A70),DATA!D2:L872,8,FALSE)),0,VLOOKUP(CONCATENATE(INDIRECT(ADDRESS(2,COLUMN()-2)),"U1",A70),DATA!D2:L872,8,FALSE))</f>
        <v>0</v>
      </c>
      <c r="AU70" s="11">
        <f>IF(ISERROR(VLOOKUP(CONCATENATE(INDIRECT(ADDRESS(2,COLUMN())),"U1",A70),DATA!D2:L872,6,FALSE)),0,VLOOKUP(CONCATENATE(INDIRECT(ADDRESS(2,COLUMN())),"U1",A70),DATA!D2:L872,6,FALSE))</f>
        <v>0</v>
      </c>
      <c r="AV70" s="11">
        <f>IF(ISERROR(VLOOKUP(CONCATENATE(INDIRECT(ADDRESS(2,COLUMN()-1)),"U1",A70),DATA!D2:L872,7,FALSE)),0,VLOOKUP(CONCATENATE(INDIRECT(ADDRESS(2,COLUMN()-1)),"U1",A70),DATA!D2:L872,7,FALSE))</f>
        <v>0</v>
      </c>
      <c r="AW70" s="11">
        <f>IF(ISERROR(VLOOKUP(CONCATENATE(INDIRECT(ADDRESS(2,COLUMN()-2)),"U1",A70),DATA!D2:L872,8,FALSE)),0,VLOOKUP(CONCATENATE(INDIRECT(ADDRESS(2,COLUMN()-2)),"U1",A70),DATA!D2:L872,8,FALSE))</f>
        <v>0</v>
      </c>
      <c r="AX70" s="11">
        <f>IF(ISERROR(VLOOKUP(CONCATENATE(INDIRECT(ADDRESS(2,COLUMN())),"U1",A70),DATA!D2:L872,6,FALSE)),0,VLOOKUP(CONCATENATE(INDIRECT(ADDRESS(2,COLUMN())),"U1",A70),DATA!D2:L872,6,FALSE))</f>
        <v>0</v>
      </c>
      <c r="AY70" s="11">
        <f>IF(ISERROR(VLOOKUP(CONCATENATE(INDIRECT(ADDRESS(2,COLUMN()-1)),"U1",A70),DATA!D2:L872,7,FALSE)),0,VLOOKUP(CONCATENATE(INDIRECT(ADDRESS(2,COLUMN()-1)),"U1",A70),DATA!D2:L872,7,FALSE))</f>
        <v>0</v>
      </c>
      <c r="AZ70" s="11">
        <f>IF(ISERROR(VLOOKUP(CONCATENATE(INDIRECT(ADDRESS(2,COLUMN()-2)),"U1",A70),DATA!D2:L872,8,FALSE)),0,VLOOKUP(CONCATENATE(INDIRECT(ADDRESS(2,COLUMN()-2)),"U1",A70),DATA!D2:L872,8,FALSE))</f>
        <v>0</v>
      </c>
      <c r="BA70" s="11">
        <f>IF(ISERROR(VLOOKUP(CONCATENATE(INDIRECT(ADDRESS(2,COLUMN())),"U1",A70),DATA!D2:L872,6,FALSE)),0,VLOOKUP(CONCATENATE(INDIRECT(ADDRESS(2,COLUMN())),"U1",A70),DATA!D2:L872,6,FALSE))</f>
        <v>0</v>
      </c>
      <c r="BB70" s="11">
        <f>IF(ISERROR(VLOOKUP(CONCATENATE(INDIRECT(ADDRESS(2,COLUMN()-1)),"U1",A70),DATA!D2:L872,7,FALSE)),0,VLOOKUP(CONCATENATE(INDIRECT(ADDRESS(2,COLUMN()-1)),"U1",A70),DATA!D2:L872,7,FALSE))</f>
        <v>0</v>
      </c>
      <c r="BC70" s="11">
        <f>IF(ISERROR(VLOOKUP(CONCATENATE(INDIRECT(ADDRESS(2,COLUMN()-2)),"U1",A70),DATA!D2:L872,8,FALSE)),0,VLOOKUP(CONCATENATE(INDIRECT(ADDRESS(2,COLUMN()-2)),"U1",A70),DATA!D2:L872,8,FALSE))</f>
        <v>0</v>
      </c>
      <c r="BD70" s="11">
        <f>IF(ISERROR(VLOOKUP(CONCATENATE(INDIRECT(ADDRESS(2,COLUMN())),"U1",A70),DATA!D2:L872,6,FALSE)),0,VLOOKUP(CONCATENATE(INDIRECT(ADDRESS(2,COLUMN())),"U1",A70),DATA!D2:L872,6,FALSE))</f>
        <v>0</v>
      </c>
      <c r="BE70" s="11">
        <f>IF(ISERROR(VLOOKUP(CONCATENATE(INDIRECT(ADDRESS(2,COLUMN()-1)),"U1",A70),DATA!D2:L872,7,FALSE)),0,VLOOKUP(CONCATENATE(INDIRECT(ADDRESS(2,COLUMN()-1)),"U1",A70),DATA!D2:L872,7,FALSE))</f>
        <v>0</v>
      </c>
      <c r="BF70" s="11">
        <f>IF(ISERROR(VLOOKUP(CONCATENATE(INDIRECT(ADDRESS(2,COLUMN()-2)),"U1",A70),DATA!D2:L872,8,FALSE)),0,VLOOKUP(CONCATENATE(INDIRECT(ADDRESS(2,COLUMN()-2)),"U1",A70),DATA!D2:L872,8,FALSE))</f>
        <v>0</v>
      </c>
      <c r="BG70" s="11">
        <f>IF(ISERROR(VLOOKUP(CONCATENATE(INDIRECT(ADDRESS(2,COLUMN())),"U1",A70),DATA!D2:L872,6,FALSE)),0,VLOOKUP(CONCATENATE(INDIRECT(ADDRESS(2,COLUMN())),"U1",A70),DATA!D2:L872,6,FALSE))</f>
        <v>0</v>
      </c>
      <c r="BH70" s="11">
        <f>IF(ISERROR(VLOOKUP(CONCATENATE(INDIRECT(ADDRESS(2,COLUMN()-1)),"U1",A70),DATA!D2:L872,7,FALSE)),0,VLOOKUP(CONCATENATE(INDIRECT(ADDRESS(2,COLUMN()-1)),"U1",A70),DATA!D2:L872,7,FALSE))</f>
        <v>0</v>
      </c>
      <c r="BI70" s="11">
        <f>IF(ISERROR(VLOOKUP(CONCATENATE(INDIRECT(ADDRESS(2,COLUMN()-2)),"U1",A70),DATA!D2:L872,8,FALSE)),0,VLOOKUP(CONCATENATE(INDIRECT(ADDRESS(2,COLUMN()-2)),"U1",A70),DATA!D2:L872,8,FALSE))</f>
        <v>0</v>
      </c>
      <c r="BJ70" s="11">
        <f>IF(ISERROR(VLOOKUP(CONCATENATE(INDIRECT(ADDRESS(2,COLUMN())),"U1",A70),DATA!D2:L872,6,FALSE)),0,VLOOKUP(CONCATENATE(INDIRECT(ADDRESS(2,COLUMN())),"U1",A70),DATA!D2:L872,6,FALSE))</f>
        <v>0</v>
      </c>
      <c r="BK70" s="11">
        <f>IF(ISERROR(VLOOKUP(CONCATENATE(INDIRECT(ADDRESS(2,COLUMN()-1)),"U1",A70),DATA!D2:L872,7,FALSE)),0,VLOOKUP(CONCATENATE(INDIRECT(ADDRESS(2,COLUMN()-1)),"U1",A70),DATA!D2:L872,7,FALSE))</f>
        <v>0</v>
      </c>
      <c r="BL70" s="11">
        <f>IF(ISERROR(VLOOKUP(CONCATENATE(INDIRECT(ADDRESS(2,COLUMN()-2)),"U1",A70),DATA!D2:L872,8,FALSE)),0,VLOOKUP(CONCATENATE(INDIRECT(ADDRESS(2,COLUMN()-2)),"U1",A70),DATA!D2:L872,8,FALSE))</f>
        <v>0</v>
      </c>
      <c r="BM70" s="11">
        <f>IF(ISERROR(VLOOKUP(CONCATENATE(INDIRECT(ADDRESS(2,COLUMN())),"U1",A70),DATA!D2:L872,6,FALSE)),0,VLOOKUP(CONCATENATE(INDIRECT(ADDRESS(2,COLUMN())),"U1",A70),DATA!D2:L872,6,FALSE))</f>
        <v>0</v>
      </c>
      <c r="BN70" s="11">
        <f>IF(ISERROR(VLOOKUP(CONCATENATE(INDIRECT(ADDRESS(2,COLUMN()-1)),"U1",A70),DATA!D2:L872,7,FALSE)),0,VLOOKUP(CONCATENATE(INDIRECT(ADDRESS(2,COLUMN()-1)),"U1",A70),DATA!D2:L872,7,FALSE))</f>
        <v>0</v>
      </c>
      <c r="BO70" s="11">
        <f>IF(ISERROR(VLOOKUP(CONCATENATE(INDIRECT(ADDRESS(2,COLUMN()-2)),"U1",A70),DATA!D2:L872,8,FALSE)),0,VLOOKUP(CONCATENATE(INDIRECT(ADDRESS(2,COLUMN()-2)),"U1",A70),DATA!D2:L872,8,FALSE))</f>
        <v>0</v>
      </c>
      <c r="BP70" s="11">
        <f>IF(ISERROR(VLOOKUP(CONCATENATE(INDIRECT(ADDRESS(2,COLUMN())),"U1",A70),DATA!D2:L872,6,FALSE)),0,VLOOKUP(CONCATENATE(INDIRECT(ADDRESS(2,COLUMN())),"U1",A70),DATA!D2:L872,6,FALSE))</f>
        <v>0</v>
      </c>
      <c r="BQ70" s="11">
        <f>IF(ISERROR(VLOOKUP(CONCATENATE(INDIRECT(ADDRESS(2,COLUMN()-1)),"U1",A70),DATA!D2:L872,7,FALSE)),0,VLOOKUP(CONCATENATE(INDIRECT(ADDRESS(2,COLUMN()-1)),"U1",A70),DATA!D2:L872,7,FALSE))</f>
        <v>0</v>
      </c>
      <c r="BR70" s="11">
        <f>IF(ISERROR(VLOOKUP(CONCATENATE(INDIRECT(ADDRESS(2,COLUMN()-2)),"U1",A70),DATA!D2:L872,8,FALSE)),0,VLOOKUP(CONCATENATE(INDIRECT(ADDRESS(2,COLUMN()-2)),"U1",A70),DATA!D2:L872,8,FALSE))</f>
        <v>0</v>
      </c>
      <c r="BS70" s="11">
        <f>IF(ISERROR(VLOOKUP(CONCATENATE(INDIRECT(ADDRESS(2,COLUMN())),"U1",A70),DATA!D2:L872,6,FALSE)),0,VLOOKUP(CONCATENATE(INDIRECT(ADDRESS(2,COLUMN())),"U1",A70),DATA!D2:L872,6,FALSE))</f>
        <v>0</v>
      </c>
      <c r="BT70" s="11">
        <f>IF(ISERROR(VLOOKUP(CONCATENATE(INDIRECT(ADDRESS(2,COLUMN()-1)),"U1",A70),DATA!D2:L872,7,FALSE)),0,VLOOKUP(CONCATENATE(INDIRECT(ADDRESS(2,COLUMN()-1)),"U1",A70),DATA!D2:L872,7,FALSE))</f>
        <v>0</v>
      </c>
      <c r="BU70" s="11">
        <f>IF(ISERROR(VLOOKUP(CONCATENATE(INDIRECT(ADDRESS(2,COLUMN()-2)),"U1",A70),DATA!D2:L872,8,FALSE)),0,VLOOKUP(CONCATENATE(INDIRECT(ADDRESS(2,COLUMN()-2)),"U1",A70),DATA!D2:L872,8,FALSE))</f>
        <v>0</v>
      </c>
      <c r="BV70" s="11">
        <f>IF(ISERROR(VLOOKUP(CONCATENATE(INDIRECT(ADDRESS(2,COLUMN())),"U1",A70),DATA!D2:L872,6,FALSE)),0,VLOOKUP(CONCATENATE(INDIRECT(ADDRESS(2,COLUMN())),"U1",A70),DATA!D2:L872,6,FALSE))</f>
        <v>0</v>
      </c>
      <c r="BW70" s="11">
        <f>IF(ISERROR(VLOOKUP(CONCATENATE(INDIRECT(ADDRESS(2,COLUMN()-1)),"U1",A70),DATA!D2:L872,7,FALSE)),0,VLOOKUP(CONCATENATE(INDIRECT(ADDRESS(2,COLUMN()-1)),"U1",A70),DATA!D2:L872,7,FALSE))</f>
        <v>0</v>
      </c>
      <c r="BX70" s="11">
        <f>IF(ISERROR(VLOOKUP(CONCATENATE(INDIRECT(ADDRESS(2,COLUMN()-2)),"U1",A70),DATA!D2:L872,8,FALSE)),0,VLOOKUP(CONCATENATE(INDIRECT(ADDRESS(2,COLUMN()-2)),"U1",A70),DATA!D2:L872,8,FALSE))</f>
        <v>0</v>
      </c>
      <c r="BY70" s="11">
        <f>IF(ISERROR(VLOOKUP(CONCATENATE(INDIRECT(ADDRESS(2,COLUMN())),"U1",A70),DATA!D2:L872,6,FALSE)),0,VLOOKUP(CONCATENATE(INDIRECT(ADDRESS(2,COLUMN())),"U1",A70),DATA!D2:L872,6,FALSE))</f>
        <v>0</v>
      </c>
      <c r="BZ70" s="11">
        <f>IF(ISERROR(VLOOKUP(CONCATENATE(INDIRECT(ADDRESS(2,COLUMN()-1)),"U1",A70),DATA!D2:L872,7,FALSE)),0,VLOOKUP(CONCATENATE(INDIRECT(ADDRESS(2,COLUMN()-1)),"U1",A70),DATA!D2:L872,7,FALSE))</f>
        <v>0</v>
      </c>
      <c r="CA70" s="11">
        <f>IF(ISERROR(VLOOKUP(CONCATENATE(INDIRECT(ADDRESS(2,COLUMN()-2)),"U1",A70),DATA!D2:L872,8,FALSE)),0,VLOOKUP(CONCATENATE(INDIRECT(ADDRESS(2,COLUMN()-2)),"U1",A70),DATA!D2:L872,8,FALSE))</f>
        <v>0</v>
      </c>
      <c r="CB70" s="11">
        <f>IF(ISERROR(VLOOKUP(CONCATENATE(INDIRECT(ADDRESS(2,COLUMN())),"U1",A70),DATA!D2:L872,6,FALSE)),0,VLOOKUP(CONCATENATE(INDIRECT(ADDRESS(2,COLUMN())),"U1",A70),DATA!D2:L872,6,FALSE))</f>
        <v>0</v>
      </c>
      <c r="CC70" s="11">
        <f>IF(ISERROR(VLOOKUP(CONCATENATE(INDIRECT(ADDRESS(2,COLUMN()-1)),"U1",A70),DATA!D2:L872,7,FALSE)),0,VLOOKUP(CONCATENATE(INDIRECT(ADDRESS(2,COLUMN()-1)),"U1",A70),DATA!D2:L872,7,FALSE))</f>
        <v>0</v>
      </c>
      <c r="CD70" s="11">
        <f>IF(ISERROR(VLOOKUP(CONCATENATE(INDIRECT(ADDRESS(2,COLUMN()-2)),"U1",A70),DATA!D2:L872,8,FALSE)),0,VLOOKUP(CONCATENATE(INDIRECT(ADDRESS(2,COLUMN()-2)),"U1",A70),DATA!D2:L872,8,FALSE))</f>
        <v>0</v>
      </c>
      <c r="CE70" s="11">
        <f>IF(ISERROR(VLOOKUP(CONCATENATE(INDIRECT(ADDRESS(2,COLUMN())),"U1",A70),DATA!D2:L872,6,FALSE)),0,VLOOKUP(CONCATENATE(INDIRECT(ADDRESS(2,COLUMN())),"U1",A70),DATA!D2:L872,6,FALSE))</f>
        <v>0</v>
      </c>
      <c r="CF70" s="11">
        <f>IF(ISERROR(VLOOKUP(CONCATENATE(INDIRECT(ADDRESS(2,COLUMN()-1)),"U1",A70),DATA!D2:L872,7,FALSE)),0,VLOOKUP(CONCATENATE(INDIRECT(ADDRESS(2,COLUMN()-1)),"U1",A70),DATA!D2:L872,7,FALSE))</f>
        <v>0</v>
      </c>
      <c r="CG70" s="11">
        <f>IF(ISERROR(VLOOKUP(CONCATENATE(INDIRECT(ADDRESS(2,COLUMN()-2)),"U1",A70),DATA!D2:L872,8,FALSE)),0,VLOOKUP(CONCATENATE(INDIRECT(ADDRESS(2,COLUMN()-2)),"U1",A70),DATA!D2:L872,8,FALSE))</f>
        <v>0</v>
      </c>
      <c r="CH70" s="11">
        <f>IF(ISERROR(VLOOKUP(CONCATENATE(INDIRECT(ADDRESS(2,COLUMN())),"U1",A70),DATA!D2:L872,6,FALSE)),0,VLOOKUP(CONCATENATE(INDIRECT(ADDRESS(2,COLUMN())),"U1",A70),DATA!D2:L872,6,FALSE))</f>
        <v>0</v>
      </c>
      <c r="CI70" s="11">
        <f>IF(ISERROR(VLOOKUP(CONCATENATE(INDIRECT(ADDRESS(2,COLUMN()-1)),"U1",A70),DATA!D2:L872,7,FALSE)),0,VLOOKUP(CONCATENATE(INDIRECT(ADDRESS(2,COLUMN()-1)),"U1",A70),DATA!D2:L872,7,FALSE))</f>
        <v>0</v>
      </c>
      <c r="CJ70" s="11">
        <f>IF(ISERROR(VLOOKUP(CONCATENATE(INDIRECT(ADDRESS(2,COLUMN()-2)),"U1",A70),DATA!D2:L872,8,FALSE)),0,VLOOKUP(CONCATENATE(INDIRECT(ADDRESS(2,COLUMN()-2)),"U1",A70),DATA!D2:L872,8,FALSE))</f>
        <v>0</v>
      </c>
      <c r="CK70" s="11">
        <f>IF(ISERROR(VLOOKUP(CONCATENATE(INDIRECT(ADDRESS(2,COLUMN())),"U1",A70),DATA!D2:L872,6,FALSE)),0,VLOOKUP(CONCATENATE(INDIRECT(ADDRESS(2,COLUMN())),"U1",A70),DATA!D2:L872,6,FALSE))</f>
        <v>0</v>
      </c>
      <c r="CL70" s="11">
        <f>IF(ISERROR(VLOOKUP(CONCATENATE(INDIRECT(ADDRESS(2,COLUMN()-1)),"U1",A70),DATA!D2:L872,7,FALSE)),0,VLOOKUP(CONCATENATE(INDIRECT(ADDRESS(2,COLUMN()-1)),"U1",A70),DATA!D2:L872,7,FALSE))</f>
        <v>0</v>
      </c>
      <c r="CM70" s="11">
        <f>IF(ISERROR(VLOOKUP(CONCATENATE(INDIRECT(ADDRESS(2,COLUMN()-2)),"U1",A70),DATA!D2:L872,8,FALSE)),0,VLOOKUP(CONCATENATE(INDIRECT(ADDRESS(2,COLUMN()-2)),"U1",A70),DATA!D2:L872,8,FALSE))</f>
        <v>0</v>
      </c>
      <c r="CN70" s="11">
        <f>IF(ISERROR(VLOOKUP(CONCATENATE(INDIRECT(ADDRESS(2,COLUMN())),"U1",A70),DATA!D2:L872,6,FALSE)),0,VLOOKUP(CONCATENATE(INDIRECT(ADDRESS(2,COLUMN())),"U1",A70),DATA!D2:L872,6,FALSE))</f>
        <v>0</v>
      </c>
      <c r="CO70" s="11">
        <f>IF(ISERROR(VLOOKUP(CONCATENATE(INDIRECT(ADDRESS(2,COLUMN()-1)),"U1",A70),DATA!D2:L872,7,FALSE)),0,VLOOKUP(CONCATENATE(INDIRECT(ADDRESS(2,COLUMN()-1)),"U1",A70),DATA!D2:L872,7,FALSE))</f>
        <v>0</v>
      </c>
      <c r="CP70" s="11">
        <f>IF(ISERROR(VLOOKUP(CONCATENATE(INDIRECT(ADDRESS(2,COLUMN()-2)),"U1",A70),DATA!D2:L872,8,FALSE)),0,VLOOKUP(CONCATENATE(INDIRECT(ADDRESS(2,COLUMN()-2)),"U1",A70),DATA!D2:L872,8,FALSE))</f>
        <v>0</v>
      </c>
      <c r="CQ70" s="11">
        <f>IF(ISERROR(VLOOKUP(CONCATENATE(INDIRECT(ADDRESS(2,COLUMN())),"U1",A70),DATA!D2:L872,6,FALSE)),0,VLOOKUP(CONCATENATE(INDIRECT(ADDRESS(2,COLUMN())),"U1",A70),DATA!D2:L872,6,FALSE))</f>
        <v>0</v>
      </c>
      <c r="CR70" s="11">
        <f>IF(ISERROR(VLOOKUP(CONCATENATE(INDIRECT(ADDRESS(2,COLUMN()-1)),"U1",A70),DATA!D2:L872,7,FALSE)),0,VLOOKUP(CONCATENATE(INDIRECT(ADDRESS(2,COLUMN()-1)),"U1",A70),DATA!D2:L872,7,FALSE))</f>
        <v>0</v>
      </c>
      <c r="CS70" s="11">
        <f>IF(ISERROR(VLOOKUP(CONCATENATE(INDIRECT(ADDRESS(2,COLUMN()-2)),"U1",A70),DATA!D2:L872,8,FALSE)),0,VLOOKUP(CONCATENATE(INDIRECT(ADDRESS(2,COLUMN()-2)),"U1",A70),DATA!D2:L872,8,FALSE))</f>
        <v>0</v>
      </c>
      <c r="CT70" s="11">
        <f>IF(ISERROR(VLOOKUP(CONCATENATE(INDIRECT(ADDRESS(2,COLUMN())),"U1",A70),DATA!D2:L872,6,FALSE)),0,VLOOKUP(CONCATENATE(INDIRECT(ADDRESS(2,COLUMN())),"U1",A70),DATA!D2:L872,6,FALSE))</f>
        <v>0</v>
      </c>
      <c r="CU70" s="11">
        <f>IF(ISERROR(VLOOKUP(CONCATENATE(INDIRECT(ADDRESS(2,COLUMN()-1)),"U1",A70),DATA!D2:L872,7,FALSE)),0,VLOOKUP(CONCATENATE(INDIRECT(ADDRESS(2,COLUMN()-1)),"U1",A70),DATA!D2:L872,7,FALSE))</f>
        <v>0</v>
      </c>
      <c r="CV70" s="11">
        <f>IF(ISERROR(VLOOKUP(CONCATENATE(INDIRECT(ADDRESS(2,COLUMN()-2)),"U1",A70),DATA!D2:L872,8,FALSE)),0,VLOOKUP(CONCATENATE(INDIRECT(ADDRESS(2,COLUMN()-2)),"U1",A70),DATA!D2:L872,8,FALSE))</f>
        <v>0</v>
      </c>
      <c r="CW70" s="11">
        <f>IF(ISERROR(VLOOKUP(CONCATENATE(INDIRECT(ADDRESS(2,COLUMN())),"U1",A70),DATA!D2:L872,6,FALSE)),0,VLOOKUP(CONCATENATE(INDIRECT(ADDRESS(2,COLUMN())),"U1",A70),DATA!D2:L872,6,FALSE))</f>
        <v>0</v>
      </c>
      <c r="CX70" s="11">
        <f>IF(ISERROR(VLOOKUP(CONCATENATE(INDIRECT(ADDRESS(2,COLUMN()-1)),"U1",A70),DATA!D2:L872,7,FALSE)),0,VLOOKUP(CONCATENATE(INDIRECT(ADDRESS(2,COLUMN()-1)),"U1",A70),DATA!D2:L872,7,FALSE))</f>
        <v>0</v>
      </c>
      <c r="CY70" s="11">
        <f>IF(ISERROR(VLOOKUP(CONCATENATE(INDIRECT(ADDRESS(2,COLUMN()-2)),"U1",A70),DATA!D2:L872,8,FALSE)),0,VLOOKUP(CONCATENATE(INDIRECT(ADDRESS(2,COLUMN()-2)),"U1",A70),DATA!D2:L872,8,FALSE))</f>
        <v>0</v>
      </c>
      <c r="CZ70" s="11">
        <f>IF(ISERROR(VLOOKUP(CONCATENATE(INDIRECT(ADDRESS(2,COLUMN())),"U1",A70),DATA!D2:L872,6,FALSE)),0,VLOOKUP(CONCATENATE(INDIRECT(ADDRESS(2,COLUMN())),"U1",A70),DATA!D2:L872,6,FALSE))</f>
        <v>0</v>
      </c>
      <c r="DA70" s="11">
        <f>IF(ISERROR(VLOOKUP(CONCATENATE(INDIRECT(ADDRESS(2,COLUMN()-1)),"U1",A70),DATA!D2:L872,7,FALSE)),0,VLOOKUP(CONCATENATE(INDIRECT(ADDRESS(2,COLUMN()-1)),"U1",A70),DATA!D2:L872,7,FALSE))</f>
        <v>0</v>
      </c>
      <c r="DB70" s="11">
        <f>IF(ISERROR(VLOOKUP(CONCATENATE(INDIRECT(ADDRESS(2,COLUMN()-2)),"U1",A70),DATA!D2:L872,8,FALSE)),0,VLOOKUP(CONCATENATE(INDIRECT(ADDRESS(2,COLUMN()-2)),"U1",A70),DATA!D2:L872,8,FALSE))</f>
        <v>0</v>
      </c>
      <c r="DC70" s="11">
        <f>IF(ISERROR(VLOOKUP(CONCATENATE(INDIRECT(ADDRESS(2,COLUMN())),"U1",A70),DATA!D2:L872,6,FALSE)),0,VLOOKUP(CONCATENATE(INDIRECT(ADDRESS(2,COLUMN())),"U1",A70),DATA!D2:L872,6,FALSE))</f>
        <v>0</v>
      </c>
      <c r="DD70" s="11">
        <f>IF(ISERROR(VLOOKUP(CONCATENATE(INDIRECT(ADDRESS(2,COLUMN()-1)),"U1",A70),DATA!D2:L872,7,FALSE)),0,VLOOKUP(CONCATENATE(INDIRECT(ADDRESS(2,COLUMN()-1)),"U1",A70),DATA!D2:L872,7,FALSE))</f>
        <v>0</v>
      </c>
      <c r="DE70" s="11">
        <f>IF(ISERROR(VLOOKUP(CONCATENATE(INDIRECT(ADDRESS(2,COLUMN()-2)),"U1",A70),DATA!D2:L872,8,FALSE)),0,VLOOKUP(CONCATENATE(INDIRECT(ADDRESS(2,COLUMN()-2)),"U1",A70),DATA!D2:L872,8,FALSE))</f>
        <v>0</v>
      </c>
      <c r="DF70" s="11">
        <f>IF(ISERROR(VLOOKUP(CONCATENATE(INDIRECT(ADDRESS(2,COLUMN())),"U1",A70),DATA!D2:L872,6,FALSE)),0,VLOOKUP(CONCATENATE(INDIRECT(ADDRESS(2,COLUMN())),"U1",A70),DATA!D2:L872,6,FALSE))</f>
        <v>0</v>
      </c>
      <c r="DG70" s="11">
        <f>IF(ISERROR(VLOOKUP(CONCATENATE(INDIRECT(ADDRESS(2,COLUMN()-1)),"U1",A70),DATA!D2:L872,7,FALSE)),0,VLOOKUP(CONCATENATE(INDIRECT(ADDRESS(2,COLUMN()-1)),"U1",A70),DATA!D2:L872,7,FALSE))</f>
        <v>0</v>
      </c>
      <c r="DH70" s="11">
        <f>IF(ISERROR(VLOOKUP(CONCATENATE(INDIRECT(ADDRESS(2,COLUMN()-2)),"U1",A70),DATA!D2:L872,8,FALSE)),0,VLOOKUP(CONCATENATE(INDIRECT(ADDRESS(2,COLUMN()-2)),"U1",A70),DATA!D2:L872,8,FALSE))</f>
        <v>0</v>
      </c>
      <c r="DI70" s="11">
        <f>IF(ISERROR(VLOOKUP(CONCATENATE(INDIRECT(ADDRESS(2,COLUMN())),"U1",A70),DATA!D2:L872,6,FALSE)),0,VLOOKUP(CONCATENATE(INDIRECT(ADDRESS(2,COLUMN())),"U1",A70),DATA!D2:L872,6,FALSE))</f>
        <v>0</v>
      </c>
      <c r="DJ70" s="11">
        <f>IF(ISERROR(VLOOKUP(CONCATENATE(INDIRECT(ADDRESS(2,COLUMN()-1)),"U1",A70),DATA!D2:L872,7,FALSE)),0,VLOOKUP(CONCATENATE(INDIRECT(ADDRESS(2,COLUMN()-1)),"U1",A70),DATA!D2:L872,7,FALSE))</f>
        <v>0</v>
      </c>
      <c r="DK70" s="11">
        <f>IF(ISERROR(VLOOKUP(CONCATENATE(INDIRECT(ADDRESS(2,COLUMN()-2)),"U1",A70),DATA!D2:L872,8,FALSE)),0,VLOOKUP(CONCATENATE(INDIRECT(ADDRESS(2,COLUMN()-2)),"U1",A70),DATA!D2:L872,8,FALSE))</f>
        <v>0</v>
      </c>
      <c r="DL70" s="11">
        <f>IF(ISERROR(VLOOKUP(CONCATENATE(INDIRECT(ADDRESS(2,COLUMN())),"U1",A70),DATA!D2:L872,6,FALSE)),0,VLOOKUP(CONCATENATE(INDIRECT(ADDRESS(2,COLUMN())),"U1",A70),DATA!D2:L872,6,FALSE))</f>
        <v>0</v>
      </c>
      <c r="DM70" s="11">
        <f>IF(ISERROR(VLOOKUP(CONCATENATE(INDIRECT(ADDRESS(2,COLUMN()-1)),"U1",A70),DATA!D2:L872,7,FALSE)),0,VLOOKUP(CONCATENATE(INDIRECT(ADDRESS(2,COLUMN()-1)),"U1",A70),DATA!D2:L872,7,FALSE))</f>
        <v>0</v>
      </c>
      <c r="DN70" s="11">
        <f>IF(ISERROR(VLOOKUP(CONCATENATE(INDIRECT(ADDRESS(2,COLUMN()-2)),"U1",A70),DATA!D2:L872,8,FALSE)),0,VLOOKUP(CONCATENATE(INDIRECT(ADDRESS(2,COLUMN()-2)),"U1",A70),DATA!D2:L872,8,FALSE))</f>
        <v>0</v>
      </c>
      <c r="DO70" s="11">
        <f>IF(ISERROR(VLOOKUP(CONCATENATE(INDIRECT(ADDRESS(2,COLUMN())),"U1",A70),DATA!D2:L872,6,FALSE)),0,VLOOKUP(CONCATENATE(INDIRECT(ADDRESS(2,COLUMN())),"U1",A70),DATA!D2:L872,6,FALSE))</f>
        <v>0</v>
      </c>
      <c r="DP70" s="11">
        <f>IF(ISERROR(VLOOKUP(CONCATENATE(INDIRECT(ADDRESS(2,COLUMN()-1)),"U1",A70),DATA!D2:L872,7,FALSE)),0,VLOOKUP(CONCATENATE(INDIRECT(ADDRESS(2,COLUMN()-1)),"U1",A70),DATA!D2:L872,7,FALSE))</f>
        <v>0</v>
      </c>
      <c r="DQ70" s="11">
        <f>IF(ISERROR(VLOOKUP(CONCATENATE(INDIRECT(ADDRESS(2,COLUMN()-2)),"U1",A70),DATA!D2:L872,8,FALSE)),0,VLOOKUP(CONCATENATE(INDIRECT(ADDRESS(2,COLUMN()-2)),"U1",A70),DATA!D2:L872,8,FALSE))</f>
        <v>0</v>
      </c>
      <c r="DR70" s="11">
        <f>IF(ISERROR(VLOOKUP(CONCATENATE(INDIRECT(ADDRESS(2,COLUMN())),"U1",A70),DATA!D2:L872,6,FALSE)),0,VLOOKUP(CONCATENATE(INDIRECT(ADDRESS(2,COLUMN())),"U1",A70),DATA!D2:L872,6,FALSE))</f>
        <v>0</v>
      </c>
      <c r="DS70" s="11">
        <f>IF(ISERROR(VLOOKUP(CONCATENATE(INDIRECT(ADDRESS(2,COLUMN()-1)),"U1",A70),DATA!D2:L872,7,FALSE)),0,VLOOKUP(CONCATENATE(INDIRECT(ADDRESS(2,COLUMN()-1)),"U1",A70),DATA!D2:L872,7,FALSE))</f>
        <v>0</v>
      </c>
      <c r="DT70" s="11">
        <f>IF(ISERROR(VLOOKUP(CONCATENATE(INDIRECT(ADDRESS(2,COLUMN()-2)),"U1",A70),DATA!D2:L872,8,FALSE)),0,VLOOKUP(CONCATENATE(INDIRECT(ADDRESS(2,COLUMN()-2)),"U1",A70),DATA!D2:L872,8,FALSE))</f>
        <v>0</v>
      </c>
      <c r="DU70" s="11">
        <f>IF(ISERROR(VLOOKUP(CONCATENATE(INDIRECT(ADDRESS(2,COLUMN())),"U1",A70),DATA!D2:L872,6,FALSE)),0,VLOOKUP(CONCATENATE(INDIRECT(ADDRESS(2,COLUMN())),"U1",A70),DATA!D2:L872,6,FALSE))</f>
        <v>0</v>
      </c>
      <c r="DV70" s="11">
        <f>IF(ISERROR(VLOOKUP(CONCATENATE(INDIRECT(ADDRESS(2,COLUMN()-1)),"U1",A70),DATA!D2:L872,7,FALSE)),0,VLOOKUP(CONCATENATE(INDIRECT(ADDRESS(2,COLUMN()-1)),"U1",A70),DATA!D2:L872,7,FALSE))</f>
        <v>0</v>
      </c>
      <c r="DW70" s="11">
        <f>IF(ISERROR(VLOOKUP(CONCATENATE(INDIRECT(ADDRESS(2,COLUMN()-2)),"U1",A70),DATA!D2:L872,8,FALSE)),0,VLOOKUP(CONCATENATE(INDIRECT(ADDRESS(2,COLUMN()-2)),"U1",A70),DATA!D2:L872,8,FALSE))</f>
        <v>0</v>
      </c>
      <c r="DX70" s="62">
        <f>SUM(B70:INDIRECT(ADDRESS(70,127)))</f>
        <v>1</v>
      </c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  <c r="IP70" s="24"/>
      <c r="IQ70" s="24"/>
      <c r="IR70" s="24"/>
      <c r="IS70" s="24"/>
      <c r="IT70" s="24"/>
      <c r="IU70" s="24"/>
      <c r="IV70" s="24"/>
      <c r="IW70" s="24"/>
      <c r="IX70" s="24"/>
      <c r="IY70" s="24"/>
      <c r="IZ70" s="24"/>
      <c r="JA70" s="24"/>
      <c r="JB70" s="24"/>
      <c r="JC70" s="24"/>
      <c r="JD70" s="24"/>
      <c r="JE70" s="24"/>
      <c r="JF70" s="24"/>
      <c r="JG70" s="24"/>
      <c r="JH70" s="24"/>
      <c r="JI70" s="24"/>
      <c r="JJ70" s="24"/>
      <c r="JK70" s="24"/>
      <c r="JL70" s="24"/>
      <c r="JM70" s="24"/>
      <c r="JN70" s="24"/>
      <c r="JO70" s="24"/>
      <c r="JP70" s="24"/>
      <c r="JQ70" s="24"/>
      <c r="JR70" s="24"/>
      <c r="JS70" s="24"/>
      <c r="JT70" s="24"/>
      <c r="JU70" s="24"/>
      <c r="JV70" s="24"/>
      <c r="JW70" s="24"/>
      <c r="JX70" s="24"/>
      <c r="JY70" s="24"/>
      <c r="JZ70" s="24"/>
      <c r="KA70" s="24"/>
      <c r="KB70" s="24"/>
      <c r="KC70" s="24"/>
      <c r="KD70" s="24"/>
      <c r="KE70" s="24"/>
      <c r="KF70" s="24"/>
      <c r="KG70" s="24"/>
      <c r="KH70" s="24"/>
      <c r="KI70" s="24"/>
      <c r="KJ70" s="24"/>
      <c r="KK70" s="24"/>
      <c r="KL70" s="24"/>
      <c r="KM70" s="24"/>
      <c r="KN70" s="24"/>
      <c r="KO70" s="24"/>
      <c r="KP70" s="24"/>
      <c r="KQ70" s="24"/>
      <c r="KR70" s="24"/>
      <c r="KS70" s="24"/>
      <c r="KT70" s="24"/>
      <c r="KU70" s="24"/>
      <c r="KV70" s="24"/>
      <c r="KW70" s="24"/>
      <c r="KX70" s="24"/>
      <c r="KY70" s="24"/>
      <c r="KZ70" s="24"/>
    </row>
    <row r="71" ht="15.75">
      <c r="A71" s="20" t="s">
        <v>45</v>
      </c>
      <c r="B71" s="11">
        <f>IF(ISERROR(VLOOKUP(CONCATENATE(INDIRECT(ADDRESS(2,COLUMN())),"U1",A71),DATA!D2:L872,6,FALSE)),0,VLOOKUP(CONCATENATE(INDIRECT(ADDRESS(2,COLUMN())),"U1",A71),DATA!D2:L872,6,FALSE))</f>
        <v>0</v>
      </c>
      <c r="C71" s="11">
        <f>IF(ISERROR(VLOOKUP(CONCATENATE(INDIRECT(ADDRESS(2,COLUMN()-1)),"U1",A71),DATA!D2:L872,7,FALSE)),0,VLOOKUP(CONCATENATE(INDIRECT(ADDRESS(2,COLUMN()-1)),"U1",A71),DATA!D2:L872,7,FALSE))</f>
        <v>0</v>
      </c>
      <c r="D71" s="11">
        <f>IF(ISERROR(VLOOKUP(CONCATENATE(INDIRECT(ADDRESS(2,COLUMN()-2)),"U1",A71),DATA!D2:L872,8,FALSE)),0,VLOOKUP(CONCATENATE(INDIRECT(ADDRESS(2,COLUMN()-2)),"U1",A71),DATA!D2:L872,8,FALSE))</f>
        <v>0</v>
      </c>
      <c r="E71" s="11">
        <f>IF(ISERROR(VLOOKUP(CONCATENATE(INDIRECT(ADDRESS(2,COLUMN())),"U1",A71),DATA!D2:L872,6,FALSE)),0,VLOOKUP(CONCATENATE(INDIRECT(ADDRESS(2,COLUMN())),"U1",A71),DATA!D2:L872,6,FALSE))</f>
        <v>0</v>
      </c>
      <c r="F71" s="11">
        <f>IF(ISERROR(VLOOKUP(CONCATENATE(INDIRECT(ADDRESS(2,COLUMN()-1)),"U1",A71),DATA!D2:L872,7,FALSE)),0,VLOOKUP(CONCATENATE(INDIRECT(ADDRESS(2,COLUMN()-1)),"U1",A71),DATA!D2:L872,7,FALSE))</f>
        <v>0</v>
      </c>
      <c r="G71" s="11">
        <f>IF(ISERROR(VLOOKUP(CONCATENATE(INDIRECT(ADDRESS(2,COLUMN()-2)),"U1",A71),DATA!D2:L872,8,FALSE)),0,VLOOKUP(CONCATENATE(INDIRECT(ADDRESS(2,COLUMN()-2)),"U1",A71),DATA!D2:L872,8,FALSE))</f>
        <v>0</v>
      </c>
      <c r="H71" s="11">
        <f>IF(ISERROR(VLOOKUP(CONCATENATE(INDIRECT(ADDRESS(2,COLUMN())),"U1",A71),DATA!D2:L872,6,FALSE)),0,VLOOKUP(CONCATENATE(INDIRECT(ADDRESS(2,COLUMN())),"U1",A71),DATA!D2:L872,6,FALSE))</f>
        <v>0</v>
      </c>
      <c r="I71" s="11">
        <f>IF(ISERROR(VLOOKUP(CONCATENATE(INDIRECT(ADDRESS(2,COLUMN()-1)),"U1",A71),DATA!D2:L872,7,FALSE)),0,VLOOKUP(CONCATENATE(INDIRECT(ADDRESS(2,COLUMN()-1)),"U1",A71),DATA!D2:L872,7,FALSE))</f>
        <v>0</v>
      </c>
      <c r="J71" s="11">
        <f>IF(ISERROR(VLOOKUP(CONCATENATE(INDIRECT(ADDRESS(2,COLUMN()-2)),"U1",A71),DATA!D2:L872,8,FALSE)),0,VLOOKUP(CONCATENATE(INDIRECT(ADDRESS(2,COLUMN()-2)),"U1",A71),DATA!D2:L872,8,FALSE))</f>
        <v>0</v>
      </c>
      <c r="K71" s="11">
        <f>IF(ISERROR(VLOOKUP(CONCATENATE(INDIRECT(ADDRESS(2,COLUMN())),"U1",A71),DATA!D2:L872,6,FALSE)),0,VLOOKUP(CONCATENATE(INDIRECT(ADDRESS(2,COLUMN())),"U1",A71),DATA!D2:L872,6,FALSE))</f>
        <v>0</v>
      </c>
      <c r="L71" s="11">
        <f>IF(ISERROR(VLOOKUP(CONCATENATE(INDIRECT(ADDRESS(2,COLUMN()-1)),"U1",A71),DATA!D2:L872,7,FALSE)),0,VLOOKUP(CONCATENATE(INDIRECT(ADDRESS(2,COLUMN()-1)),"U1",A71),DATA!D2:L872,7,FALSE))</f>
        <v>0</v>
      </c>
      <c r="M71" s="11">
        <f>IF(ISERROR(VLOOKUP(CONCATENATE(INDIRECT(ADDRESS(2,COLUMN()-2)),"U1",A71),DATA!D2:L872,8,FALSE)),0,VLOOKUP(CONCATENATE(INDIRECT(ADDRESS(2,COLUMN()-2)),"U1",A71),DATA!D2:L872,8,FALSE))</f>
        <v>0</v>
      </c>
      <c r="N71" s="11">
        <f>IF(ISERROR(VLOOKUP(CONCATENATE(INDIRECT(ADDRESS(2,COLUMN())),"U1",A71),DATA!D2:L872,6,FALSE)),0,VLOOKUP(CONCATENATE(INDIRECT(ADDRESS(2,COLUMN())),"U1",A71),DATA!D2:L872,6,FALSE))</f>
        <v>0</v>
      </c>
      <c r="O71" s="11">
        <f>IF(ISERROR(VLOOKUP(CONCATENATE(INDIRECT(ADDRESS(2,COLUMN()-1)),"U1",A71),DATA!D2:L872,7,FALSE)),0,VLOOKUP(CONCATENATE(INDIRECT(ADDRESS(2,COLUMN()-1)),"U1",A71),DATA!D2:L872,7,FALSE))</f>
        <v>0</v>
      </c>
      <c r="P71" s="11">
        <f>IF(ISERROR(VLOOKUP(CONCATENATE(INDIRECT(ADDRESS(2,COLUMN()-2)),"U1",A71),DATA!D2:L872,8,FALSE)),0,VLOOKUP(CONCATENATE(INDIRECT(ADDRESS(2,COLUMN()-2)),"U1",A71),DATA!D2:L872,8,FALSE))</f>
        <v>0</v>
      </c>
      <c r="Q71" s="11">
        <f>IF(ISERROR(VLOOKUP(CONCATENATE(INDIRECT(ADDRESS(2,COLUMN())),"U1",A71),DATA!D2:L872,6,FALSE)),0,VLOOKUP(CONCATENATE(INDIRECT(ADDRESS(2,COLUMN())),"U1",A71),DATA!D2:L872,6,FALSE))</f>
        <v>0</v>
      </c>
      <c r="R71" s="11">
        <f>IF(ISERROR(VLOOKUP(CONCATENATE(INDIRECT(ADDRESS(2,COLUMN()-1)),"U1",A71),DATA!D2:L872,7,FALSE)),0,VLOOKUP(CONCATENATE(INDIRECT(ADDRESS(2,COLUMN()-1)),"U1",A71),DATA!D2:L872,7,FALSE))</f>
        <v>0</v>
      </c>
      <c r="S71" s="11">
        <f>IF(ISERROR(VLOOKUP(CONCATENATE(INDIRECT(ADDRESS(2,COLUMN()-2)),"U1",A71),DATA!D2:L872,8,FALSE)),0,VLOOKUP(CONCATENATE(INDIRECT(ADDRESS(2,COLUMN()-2)),"U1",A71),DATA!D2:L872,8,FALSE))</f>
        <v>0</v>
      </c>
      <c r="T71" s="11">
        <f>IF(ISERROR(VLOOKUP(CONCATENATE(INDIRECT(ADDRESS(2,COLUMN())),"U1",A71),DATA!D2:L872,6,FALSE)),0,VLOOKUP(CONCATENATE(INDIRECT(ADDRESS(2,COLUMN())),"U1",A71),DATA!D2:L872,6,FALSE))</f>
        <v>0</v>
      </c>
      <c r="U71" s="11">
        <f>IF(ISERROR(VLOOKUP(CONCATENATE(INDIRECT(ADDRESS(2,COLUMN()-1)),"U1",A71),DATA!D2:L872,7,FALSE)),0,VLOOKUP(CONCATENATE(INDIRECT(ADDRESS(2,COLUMN()-1)),"U1",A71),DATA!D2:L872,7,FALSE))</f>
        <v>0</v>
      </c>
      <c r="V71" s="11">
        <f>IF(ISERROR(VLOOKUP(CONCATENATE(INDIRECT(ADDRESS(2,COLUMN()-2)),"U1",A71),DATA!D2:L872,8,FALSE)),0,VLOOKUP(CONCATENATE(INDIRECT(ADDRESS(2,COLUMN()-2)),"U1",A71),DATA!D2:L872,8,FALSE))</f>
        <v>0</v>
      </c>
      <c r="W71" s="11">
        <f>IF(ISERROR(VLOOKUP(CONCATENATE(INDIRECT(ADDRESS(2,COLUMN())),"U1",A71),DATA!D2:L872,6,FALSE)),0,VLOOKUP(CONCATENATE(INDIRECT(ADDRESS(2,COLUMN())),"U1",A71),DATA!D2:L872,6,FALSE))</f>
        <v>0</v>
      </c>
      <c r="X71" s="11">
        <f>IF(ISERROR(VLOOKUP(CONCATENATE(INDIRECT(ADDRESS(2,COLUMN()-1)),"U1",A71),DATA!D2:L872,7,FALSE)),0,VLOOKUP(CONCATENATE(INDIRECT(ADDRESS(2,COLUMN()-1)),"U1",A71),DATA!D2:L872,7,FALSE))</f>
        <v>0</v>
      </c>
      <c r="Y71" s="11">
        <f>IF(ISERROR(VLOOKUP(CONCATENATE(INDIRECT(ADDRESS(2,COLUMN()-2)),"U1",A71),DATA!D2:L872,8,FALSE)),0,VLOOKUP(CONCATENATE(INDIRECT(ADDRESS(2,COLUMN()-2)),"U1",A71),DATA!D2:L872,8,FALSE))</f>
        <v>0</v>
      </c>
      <c r="Z71" s="11">
        <f>IF(ISERROR(VLOOKUP(CONCATENATE(INDIRECT(ADDRESS(2,COLUMN())),"U1",A71),DATA!D2:L872,6,FALSE)),0,VLOOKUP(CONCATENATE(INDIRECT(ADDRESS(2,COLUMN())),"U1",A71),DATA!D2:L872,6,FALSE))</f>
        <v>0</v>
      </c>
      <c r="AA71" s="11">
        <f>IF(ISERROR(VLOOKUP(CONCATENATE(INDIRECT(ADDRESS(2,COLUMN()-1)),"U1",A71),DATA!D2:L872,7,FALSE)),0,VLOOKUP(CONCATENATE(INDIRECT(ADDRESS(2,COLUMN()-1)),"U1",A71),DATA!D2:L872,7,FALSE))</f>
        <v>0</v>
      </c>
      <c r="AB71" s="11">
        <f>IF(ISERROR(VLOOKUP(CONCATENATE(INDIRECT(ADDRESS(2,COLUMN()-2)),"U1",A71),DATA!D2:L872,8,FALSE)),0,VLOOKUP(CONCATENATE(INDIRECT(ADDRESS(2,COLUMN()-2)),"U1",A71),DATA!D2:L872,8,FALSE))</f>
        <v>0</v>
      </c>
      <c r="AC71" s="11">
        <f>IF(ISERROR(VLOOKUP(CONCATENATE(INDIRECT(ADDRESS(2,COLUMN())),"U1",A71),DATA!D2:L872,6,FALSE)),0,VLOOKUP(CONCATENATE(INDIRECT(ADDRESS(2,COLUMN())),"U1",A71),DATA!D2:L872,6,FALSE))</f>
        <v>0</v>
      </c>
      <c r="AD71" s="11">
        <f>IF(ISERROR(VLOOKUP(CONCATENATE(INDIRECT(ADDRESS(2,COLUMN()-1)),"U1",A71),DATA!D2:L872,7,FALSE)),0,VLOOKUP(CONCATENATE(INDIRECT(ADDRESS(2,COLUMN()-1)),"U1",A71),DATA!D2:L872,7,FALSE))</f>
        <v>0</v>
      </c>
      <c r="AE71" s="11">
        <f>IF(ISERROR(VLOOKUP(CONCATENATE(INDIRECT(ADDRESS(2,COLUMN()-2)),"U1",A71),DATA!D2:L872,8,FALSE)),0,VLOOKUP(CONCATENATE(INDIRECT(ADDRESS(2,COLUMN()-2)),"U1",A71),DATA!D2:L872,8,FALSE))</f>
        <v>0</v>
      </c>
      <c r="AF71" s="11">
        <f>IF(ISERROR(VLOOKUP(CONCATENATE(INDIRECT(ADDRESS(2,COLUMN())),"U1",A71),DATA!D2:L872,6,FALSE)),0,VLOOKUP(CONCATENATE(INDIRECT(ADDRESS(2,COLUMN())),"U1",A71),DATA!D2:L872,6,FALSE))</f>
        <v>0</v>
      </c>
      <c r="AG71" s="11">
        <f>IF(ISERROR(VLOOKUP(CONCATENATE(INDIRECT(ADDRESS(2,COLUMN()-1)),"U1",A71),DATA!D2:L872,7,FALSE)),0,VLOOKUP(CONCATENATE(INDIRECT(ADDRESS(2,COLUMN()-1)),"U1",A71),DATA!D2:L872,7,FALSE))</f>
        <v>0</v>
      </c>
      <c r="AH71" s="11">
        <f>IF(ISERROR(VLOOKUP(CONCATENATE(INDIRECT(ADDRESS(2,COLUMN()-2)),"U1",A71),DATA!D2:L872,8,FALSE)),0,VLOOKUP(CONCATENATE(INDIRECT(ADDRESS(2,COLUMN()-2)),"U1",A71),DATA!D2:L872,8,FALSE))</f>
        <v>0</v>
      </c>
      <c r="AI71" s="11">
        <f>IF(ISERROR(VLOOKUP(CONCATENATE(INDIRECT(ADDRESS(2,COLUMN())),"U1",A71),DATA!D2:L872,6,FALSE)),0,VLOOKUP(CONCATENATE(INDIRECT(ADDRESS(2,COLUMN())),"U1",A71),DATA!D2:L872,6,FALSE))</f>
        <v>0</v>
      </c>
      <c r="AJ71" s="11">
        <f>IF(ISERROR(VLOOKUP(CONCATENATE(INDIRECT(ADDRESS(2,COLUMN()-1)),"U1",A71),DATA!D2:L872,7,FALSE)),0,VLOOKUP(CONCATENATE(INDIRECT(ADDRESS(2,COLUMN()-1)),"U1",A71),DATA!D2:L872,7,FALSE))</f>
        <v>0</v>
      </c>
      <c r="AK71" s="11">
        <f>IF(ISERROR(VLOOKUP(CONCATENATE(INDIRECT(ADDRESS(2,COLUMN()-2)),"U1",A71),DATA!D2:L872,8,FALSE)),0,VLOOKUP(CONCATENATE(INDIRECT(ADDRESS(2,COLUMN()-2)),"U1",A71),DATA!D2:L872,8,FALSE))</f>
        <v>0</v>
      </c>
      <c r="AL71" s="11">
        <f>IF(ISERROR(VLOOKUP(CONCATENATE(INDIRECT(ADDRESS(2,COLUMN())),"U1",A71),DATA!D2:L872,6,FALSE)),0,VLOOKUP(CONCATENATE(INDIRECT(ADDRESS(2,COLUMN())),"U1",A71),DATA!D2:L872,6,FALSE))</f>
        <v>0</v>
      </c>
      <c r="AM71" s="11">
        <f>IF(ISERROR(VLOOKUP(CONCATENATE(INDIRECT(ADDRESS(2,COLUMN()-1)),"U1",A71),DATA!D2:L872,7,FALSE)),0,VLOOKUP(CONCATENATE(INDIRECT(ADDRESS(2,COLUMN()-1)),"U1",A71),DATA!D2:L872,7,FALSE))</f>
        <v>0</v>
      </c>
      <c r="AN71" s="11">
        <f>IF(ISERROR(VLOOKUP(CONCATENATE(INDIRECT(ADDRESS(2,COLUMN()-2)),"U1",A71),DATA!D2:L872,8,FALSE)),0,VLOOKUP(CONCATENATE(INDIRECT(ADDRESS(2,COLUMN()-2)),"U1",A71),DATA!D2:L872,8,FALSE))</f>
        <v>0</v>
      </c>
      <c r="AO71" s="11">
        <f>IF(ISERROR(VLOOKUP(CONCATENATE(INDIRECT(ADDRESS(2,COLUMN())),"U1",A71),DATA!D2:L872,6,FALSE)),0,VLOOKUP(CONCATENATE(INDIRECT(ADDRESS(2,COLUMN())),"U1",A71),DATA!D2:L872,6,FALSE))</f>
        <v>1</v>
      </c>
      <c r="AP71" s="11">
        <f>IF(ISERROR(VLOOKUP(CONCATENATE(INDIRECT(ADDRESS(2,COLUMN()-1)),"U1",A71),DATA!D2:L872,7,FALSE)),0,VLOOKUP(CONCATENATE(INDIRECT(ADDRESS(2,COLUMN()-1)),"U1",A71),DATA!D2:L872,7,FALSE))</f>
        <v>0</v>
      </c>
      <c r="AQ71" s="11">
        <f>IF(ISERROR(VLOOKUP(CONCATENATE(INDIRECT(ADDRESS(2,COLUMN()-2)),"U1",A71),DATA!D2:L872,8,FALSE)),0,VLOOKUP(CONCATENATE(INDIRECT(ADDRESS(2,COLUMN()-2)),"U1",A71),DATA!D2:L872,8,FALSE))</f>
        <v>0</v>
      </c>
      <c r="AR71" s="11">
        <f>IF(ISERROR(VLOOKUP(CONCATENATE(INDIRECT(ADDRESS(2,COLUMN())),"U1",A71),DATA!D2:L872,6,FALSE)),0,VLOOKUP(CONCATENATE(INDIRECT(ADDRESS(2,COLUMN())),"U1",A71),DATA!D2:L872,6,FALSE))</f>
        <v>0</v>
      </c>
      <c r="AS71" s="11">
        <f>IF(ISERROR(VLOOKUP(CONCATENATE(INDIRECT(ADDRESS(2,COLUMN()-1)),"U1",A71),DATA!D2:L872,7,FALSE)),0,VLOOKUP(CONCATENATE(INDIRECT(ADDRESS(2,COLUMN()-1)),"U1",A71),DATA!D2:L872,7,FALSE))</f>
        <v>0</v>
      </c>
      <c r="AT71" s="11">
        <f>IF(ISERROR(VLOOKUP(CONCATENATE(INDIRECT(ADDRESS(2,COLUMN()-2)),"U1",A71),DATA!D2:L872,8,FALSE)),0,VLOOKUP(CONCATENATE(INDIRECT(ADDRESS(2,COLUMN()-2)),"U1",A71),DATA!D2:L872,8,FALSE))</f>
        <v>0</v>
      </c>
      <c r="AU71" s="11">
        <f>IF(ISERROR(VLOOKUP(CONCATENATE(INDIRECT(ADDRESS(2,COLUMN())),"U1",A71),DATA!D2:L872,6,FALSE)),0,VLOOKUP(CONCATENATE(INDIRECT(ADDRESS(2,COLUMN())),"U1",A71),DATA!D2:L872,6,FALSE))</f>
        <v>0</v>
      </c>
      <c r="AV71" s="11">
        <f>IF(ISERROR(VLOOKUP(CONCATENATE(INDIRECT(ADDRESS(2,COLUMN()-1)),"U1",A71),DATA!D2:L872,7,FALSE)),0,VLOOKUP(CONCATENATE(INDIRECT(ADDRESS(2,COLUMN()-1)),"U1",A71),DATA!D2:L872,7,FALSE))</f>
        <v>0</v>
      </c>
      <c r="AW71" s="11">
        <f>IF(ISERROR(VLOOKUP(CONCATENATE(INDIRECT(ADDRESS(2,COLUMN()-2)),"U1",A71),DATA!D2:L872,8,FALSE)),0,VLOOKUP(CONCATENATE(INDIRECT(ADDRESS(2,COLUMN()-2)),"U1",A71),DATA!D2:L872,8,FALSE))</f>
        <v>0</v>
      </c>
      <c r="AX71" s="11">
        <f>IF(ISERROR(VLOOKUP(CONCATENATE(INDIRECT(ADDRESS(2,COLUMN())),"U1",A71),DATA!D2:L872,6,FALSE)),0,VLOOKUP(CONCATENATE(INDIRECT(ADDRESS(2,COLUMN())),"U1",A71),DATA!D2:L872,6,FALSE))</f>
        <v>0</v>
      </c>
      <c r="AY71" s="11">
        <f>IF(ISERROR(VLOOKUP(CONCATENATE(INDIRECT(ADDRESS(2,COLUMN()-1)),"U1",A71),DATA!D2:L872,7,FALSE)),0,VLOOKUP(CONCATENATE(INDIRECT(ADDRESS(2,COLUMN()-1)),"U1",A71),DATA!D2:L872,7,FALSE))</f>
        <v>0</v>
      </c>
      <c r="AZ71" s="11">
        <f>IF(ISERROR(VLOOKUP(CONCATENATE(INDIRECT(ADDRESS(2,COLUMN()-2)),"U1",A71),DATA!D2:L872,8,FALSE)),0,VLOOKUP(CONCATENATE(INDIRECT(ADDRESS(2,COLUMN()-2)),"U1",A71),DATA!D2:L872,8,FALSE))</f>
        <v>0</v>
      </c>
      <c r="BA71" s="11">
        <f>IF(ISERROR(VLOOKUP(CONCATENATE(INDIRECT(ADDRESS(2,COLUMN())),"U1",A71),DATA!D2:L872,6,FALSE)),0,VLOOKUP(CONCATENATE(INDIRECT(ADDRESS(2,COLUMN())),"U1",A71),DATA!D2:L872,6,FALSE))</f>
        <v>0</v>
      </c>
      <c r="BB71" s="11">
        <f>IF(ISERROR(VLOOKUP(CONCATENATE(INDIRECT(ADDRESS(2,COLUMN()-1)),"U1",A71),DATA!D2:L872,7,FALSE)),0,VLOOKUP(CONCATENATE(INDIRECT(ADDRESS(2,COLUMN()-1)),"U1",A71),DATA!D2:L872,7,FALSE))</f>
        <v>0</v>
      </c>
      <c r="BC71" s="11">
        <f>IF(ISERROR(VLOOKUP(CONCATENATE(INDIRECT(ADDRESS(2,COLUMN()-2)),"U1",A71),DATA!D2:L872,8,FALSE)),0,VLOOKUP(CONCATENATE(INDIRECT(ADDRESS(2,COLUMN()-2)),"U1",A71),DATA!D2:L872,8,FALSE))</f>
        <v>0</v>
      </c>
      <c r="BD71" s="11">
        <f>IF(ISERROR(VLOOKUP(CONCATENATE(INDIRECT(ADDRESS(2,COLUMN())),"U1",A71),DATA!D2:L872,6,FALSE)),0,VLOOKUP(CONCATENATE(INDIRECT(ADDRESS(2,COLUMN())),"U1",A71),DATA!D2:L872,6,FALSE))</f>
        <v>0</v>
      </c>
      <c r="BE71" s="11">
        <f>IF(ISERROR(VLOOKUP(CONCATENATE(INDIRECT(ADDRESS(2,COLUMN()-1)),"U1",A71),DATA!D2:L872,7,FALSE)),0,VLOOKUP(CONCATENATE(INDIRECT(ADDRESS(2,COLUMN()-1)),"U1",A71),DATA!D2:L872,7,FALSE))</f>
        <v>0</v>
      </c>
      <c r="BF71" s="11">
        <f>IF(ISERROR(VLOOKUP(CONCATENATE(INDIRECT(ADDRESS(2,COLUMN()-2)),"U1",A71),DATA!D2:L872,8,FALSE)),0,VLOOKUP(CONCATENATE(INDIRECT(ADDRESS(2,COLUMN()-2)),"U1",A71),DATA!D2:L872,8,FALSE))</f>
        <v>0</v>
      </c>
      <c r="BG71" s="11">
        <f>IF(ISERROR(VLOOKUP(CONCATENATE(INDIRECT(ADDRESS(2,COLUMN())),"U1",A71),DATA!D2:L872,6,FALSE)),0,VLOOKUP(CONCATENATE(INDIRECT(ADDRESS(2,COLUMN())),"U1",A71),DATA!D2:L872,6,FALSE))</f>
        <v>0</v>
      </c>
      <c r="BH71" s="11">
        <f>IF(ISERROR(VLOOKUP(CONCATENATE(INDIRECT(ADDRESS(2,COLUMN()-1)),"U1",A71),DATA!D2:L872,7,FALSE)),0,VLOOKUP(CONCATENATE(INDIRECT(ADDRESS(2,COLUMN()-1)),"U1",A71),DATA!D2:L872,7,FALSE))</f>
        <v>0</v>
      </c>
      <c r="BI71" s="11">
        <f>IF(ISERROR(VLOOKUP(CONCATENATE(INDIRECT(ADDRESS(2,COLUMN()-2)),"U1",A71),DATA!D2:L872,8,FALSE)),0,VLOOKUP(CONCATENATE(INDIRECT(ADDRESS(2,COLUMN()-2)),"U1",A71),DATA!D2:L872,8,FALSE))</f>
        <v>0</v>
      </c>
      <c r="BJ71" s="11">
        <f>IF(ISERROR(VLOOKUP(CONCATENATE(INDIRECT(ADDRESS(2,COLUMN())),"U1",A71),DATA!D2:L872,6,FALSE)),0,VLOOKUP(CONCATENATE(INDIRECT(ADDRESS(2,COLUMN())),"U1",A71),DATA!D2:L872,6,FALSE))</f>
        <v>0</v>
      </c>
      <c r="BK71" s="11">
        <f>IF(ISERROR(VLOOKUP(CONCATENATE(INDIRECT(ADDRESS(2,COLUMN()-1)),"U1",A71),DATA!D2:L872,7,FALSE)),0,VLOOKUP(CONCATENATE(INDIRECT(ADDRESS(2,COLUMN()-1)),"U1",A71),DATA!D2:L872,7,FALSE))</f>
        <v>0</v>
      </c>
      <c r="BL71" s="11">
        <f>IF(ISERROR(VLOOKUP(CONCATENATE(INDIRECT(ADDRESS(2,COLUMN()-2)),"U1",A71),DATA!D2:L872,8,FALSE)),0,VLOOKUP(CONCATENATE(INDIRECT(ADDRESS(2,COLUMN()-2)),"U1",A71),DATA!D2:L872,8,FALSE))</f>
        <v>0</v>
      </c>
      <c r="BM71" s="11">
        <f>IF(ISERROR(VLOOKUP(CONCATENATE(INDIRECT(ADDRESS(2,COLUMN())),"U1",A71),DATA!D2:L872,6,FALSE)),0,VLOOKUP(CONCATENATE(INDIRECT(ADDRESS(2,COLUMN())),"U1",A71),DATA!D2:L872,6,FALSE))</f>
        <v>0</v>
      </c>
      <c r="BN71" s="11">
        <f>IF(ISERROR(VLOOKUP(CONCATENATE(INDIRECT(ADDRESS(2,COLUMN()-1)),"U1",A71),DATA!D2:L872,7,FALSE)),0,VLOOKUP(CONCATENATE(INDIRECT(ADDRESS(2,COLUMN()-1)),"U1",A71),DATA!D2:L872,7,FALSE))</f>
        <v>0</v>
      </c>
      <c r="BO71" s="11">
        <f>IF(ISERROR(VLOOKUP(CONCATENATE(INDIRECT(ADDRESS(2,COLUMN()-2)),"U1",A71),DATA!D2:L872,8,FALSE)),0,VLOOKUP(CONCATENATE(INDIRECT(ADDRESS(2,COLUMN()-2)),"U1",A71),DATA!D2:L872,8,FALSE))</f>
        <v>0</v>
      </c>
      <c r="BP71" s="11">
        <f>IF(ISERROR(VLOOKUP(CONCATENATE(INDIRECT(ADDRESS(2,COLUMN())),"U1",A71),DATA!D2:L872,6,FALSE)),0,VLOOKUP(CONCATENATE(INDIRECT(ADDRESS(2,COLUMN())),"U1",A71),DATA!D2:L872,6,FALSE))</f>
        <v>0</v>
      </c>
      <c r="BQ71" s="11">
        <f>IF(ISERROR(VLOOKUP(CONCATENATE(INDIRECT(ADDRESS(2,COLUMN()-1)),"U1",A71),DATA!D2:L872,7,FALSE)),0,VLOOKUP(CONCATENATE(INDIRECT(ADDRESS(2,COLUMN()-1)),"U1",A71),DATA!D2:L872,7,FALSE))</f>
        <v>0</v>
      </c>
      <c r="BR71" s="11">
        <f>IF(ISERROR(VLOOKUP(CONCATENATE(INDIRECT(ADDRESS(2,COLUMN()-2)),"U1",A71),DATA!D2:L872,8,FALSE)),0,VLOOKUP(CONCATENATE(INDIRECT(ADDRESS(2,COLUMN()-2)),"U1",A71),DATA!D2:L872,8,FALSE))</f>
        <v>0</v>
      </c>
      <c r="BS71" s="11">
        <f>IF(ISERROR(VLOOKUP(CONCATENATE(INDIRECT(ADDRESS(2,COLUMN())),"U1",A71),DATA!D2:L872,6,FALSE)),0,VLOOKUP(CONCATENATE(INDIRECT(ADDRESS(2,COLUMN())),"U1",A71),DATA!D2:L872,6,FALSE))</f>
        <v>0</v>
      </c>
      <c r="BT71" s="11">
        <f>IF(ISERROR(VLOOKUP(CONCATENATE(INDIRECT(ADDRESS(2,COLUMN()-1)),"U1",A71),DATA!D2:L872,7,FALSE)),0,VLOOKUP(CONCATENATE(INDIRECT(ADDRESS(2,COLUMN()-1)),"U1",A71),DATA!D2:L872,7,FALSE))</f>
        <v>0</v>
      </c>
      <c r="BU71" s="11">
        <f>IF(ISERROR(VLOOKUP(CONCATENATE(INDIRECT(ADDRESS(2,COLUMN()-2)),"U1",A71),DATA!D2:L872,8,FALSE)),0,VLOOKUP(CONCATENATE(INDIRECT(ADDRESS(2,COLUMN()-2)),"U1",A71),DATA!D2:L872,8,FALSE))</f>
        <v>0</v>
      </c>
      <c r="BV71" s="11">
        <f>IF(ISERROR(VLOOKUP(CONCATENATE(INDIRECT(ADDRESS(2,COLUMN())),"U1",A71),DATA!D2:L872,6,FALSE)),0,VLOOKUP(CONCATENATE(INDIRECT(ADDRESS(2,COLUMN())),"U1",A71),DATA!D2:L872,6,FALSE))</f>
        <v>0</v>
      </c>
      <c r="BW71" s="11">
        <f>IF(ISERROR(VLOOKUP(CONCATENATE(INDIRECT(ADDRESS(2,COLUMN()-1)),"U1",A71),DATA!D2:L872,7,FALSE)),0,VLOOKUP(CONCATENATE(INDIRECT(ADDRESS(2,COLUMN()-1)),"U1",A71),DATA!D2:L872,7,FALSE))</f>
        <v>0</v>
      </c>
      <c r="BX71" s="11">
        <f>IF(ISERROR(VLOOKUP(CONCATENATE(INDIRECT(ADDRESS(2,COLUMN()-2)),"U1",A71),DATA!D2:L872,8,FALSE)),0,VLOOKUP(CONCATENATE(INDIRECT(ADDRESS(2,COLUMN()-2)),"U1",A71),DATA!D2:L872,8,FALSE))</f>
        <v>0</v>
      </c>
      <c r="BY71" s="11">
        <f>IF(ISERROR(VLOOKUP(CONCATENATE(INDIRECT(ADDRESS(2,COLUMN())),"U1",A71),DATA!D2:L872,6,FALSE)),0,VLOOKUP(CONCATENATE(INDIRECT(ADDRESS(2,COLUMN())),"U1",A71),DATA!D2:L872,6,FALSE))</f>
        <v>0</v>
      </c>
      <c r="BZ71" s="11">
        <f>IF(ISERROR(VLOOKUP(CONCATENATE(INDIRECT(ADDRESS(2,COLUMN()-1)),"U1",A71),DATA!D2:L872,7,FALSE)),0,VLOOKUP(CONCATENATE(INDIRECT(ADDRESS(2,COLUMN()-1)),"U1",A71),DATA!D2:L872,7,FALSE))</f>
        <v>0</v>
      </c>
      <c r="CA71" s="11">
        <f>IF(ISERROR(VLOOKUP(CONCATENATE(INDIRECT(ADDRESS(2,COLUMN()-2)),"U1",A71),DATA!D2:L872,8,FALSE)),0,VLOOKUP(CONCATENATE(INDIRECT(ADDRESS(2,COLUMN()-2)),"U1",A71),DATA!D2:L872,8,FALSE))</f>
        <v>0</v>
      </c>
      <c r="CB71" s="11">
        <f>IF(ISERROR(VLOOKUP(CONCATENATE(INDIRECT(ADDRESS(2,COLUMN())),"U1",A71),DATA!D2:L872,6,FALSE)),0,VLOOKUP(CONCATENATE(INDIRECT(ADDRESS(2,COLUMN())),"U1",A71),DATA!D2:L872,6,FALSE))</f>
        <v>0</v>
      </c>
      <c r="CC71" s="11">
        <f>IF(ISERROR(VLOOKUP(CONCATENATE(INDIRECT(ADDRESS(2,COLUMN()-1)),"U1",A71),DATA!D2:L872,7,FALSE)),0,VLOOKUP(CONCATENATE(INDIRECT(ADDRESS(2,COLUMN()-1)),"U1",A71),DATA!D2:L872,7,FALSE))</f>
        <v>0</v>
      </c>
      <c r="CD71" s="11">
        <f>IF(ISERROR(VLOOKUP(CONCATENATE(INDIRECT(ADDRESS(2,COLUMN()-2)),"U1",A71),DATA!D2:L872,8,FALSE)),0,VLOOKUP(CONCATENATE(INDIRECT(ADDRESS(2,COLUMN()-2)),"U1",A71),DATA!D2:L872,8,FALSE))</f>
        <v>0</v>
      </c>
      <c r="CE71" s="11">
        <f>IF(ISERROR(VLOOKUP(CONCATENATE(INDIRECT(ADDRESS(2,COLUMN())),"U1",A71),DATA!D2:L872,6,FALSE)),0,VLOOKUP(CONCATENATE(INDIRECT(ADDRESS(2,COLUMN())),"U1",A71),DATA!D2:L872,6,FALSE))</f>
        <v>0</v>
      </c>
      <c r="CF71" s="11">
        <f>IF(ISERROR(VLOOKUP(CONCATENATE(INDIRECT(ADDRESS(2,COLUMN()-1)),"U1",A71),DATA!D2:L872,7,FALSE)),0,VLOOKUP(CONCATENATE(INDIRECT(ADDRESS(2,COLUMN()-1)),"U1",A71),DATA!D2:L872,7,FALSE))</f>
        <v>0</v>
      </c>
      <c r="CG71" s="11">
        <f>IF(ISERROR(VLOOKUP(CONCATENATE(INDIRECT(ADDRESS(2,COLUMN()-2)),"U1",A71),DATA!D2:L872,8,FALSE)),0,VLOOKUP(CONCATENATE(INDIRECT(ADDRESS(2,COLUMN()-2)),"U1",A71),DATA!D2:L872,8,FALSE))</f>
        <v>0</v>
      </c>
      <c r="CH71" s="11">
        <f>IF(ISERROR(VLOOKUP(CONCATENATE(INDIRECT(ADDRESS(2,COLUMN())),"U1",A71),DATA!D2:L872,6,FALSE)),0,VLOOKUP(CONCATENATE(INDIRECT(ADDRESS(2,COLUMN())),"U1",A71),DATA!D2:L872,6,FALSE))</f>
        <v>0</v>
      </c>
      <c r="CI71" s="11">
        <f>IF(ISERROR(VLOOKUP(CONCATENATE(INDIRECT(ADDRESS(2,COLUMN()-1)),"U1",A71),DATA!D2:L872,7,FALSE)),0,VLOOKUP(CONCATENATE(INDIRECT(ADDRESS(2,COLUMN()-1)),"U1",A71),DATA!D2:L872,7,FALSE))</f>
        <v>0</v>
      </c>
      <c r="CJ71" s="11">
        <f>IF(ISERROR(VLOOKUP(CONCATENATE(INDIRECT(ADDRESS(2,COLUMN()-2)),"U1",A71),DATA!D2:L872,8,FALSE)),0,VLOOKUP(CONCATENATE(INDIRECT(ADDRESS(2,COLUMN()-2)),"U1",A71),DATA!D2:L872,8,FALSE))</f>
        <v>0</v>
      </c>
      <c r="CK71" s="11">
        <f>IF(ISERROR(VLOOKUP(CONCATENATE(INDIRECT(ADDRESS(2,COLUMN())),"U1",A71),DATA!D2:L872,6,FALSE)),0,VLOOKUP(CONCATENATE(INDIRECT(ADDRESS(2,COLUMN())),"U1",A71),DATA!D2:L872,6,FALSE))</f>
        <v>0</v>
      </c>
      <c r="CL71" s="11">
        <f>IF(ISERROR(VLOOKUP(CONCATENATE(INDIRECT(ADDRESS(2,COLUMN()-1)),"U1",A71),DATA!D2:L872,7,FALSE)),0,VLOOKUP(CONCATENATE(INDIRECT(ADDRESS(2,COLUMN()-1)),"U1",A71),DATA!D2:L872,7,FALSE))</f>
        <v>0</v>
      </c>
      <c r="CM71" s="11">
        <f>IF(ISERROR(VLOOKUP(CONCATENATE(INDIRECT(ADDRESS(2,COLUMN()-2)),"U1",A71),DATA!D2:L872,8,FALSE)),0,VLOOKUP(CONCATENATE(INDIRECT(ADDRESS(2,COLUMN()-2)),"U1",A71),DATA!D2:L872,8,FALSE))</f>
        <v>0</v>
      </c>
      <c r="CN71" s="11">
        <f>IF(ISERROR(VLOOKUP(CONCATENATE(INDIRECT(ADDRESS(2,COLUMN())),"U1",A71),DATA!D2:L872,6,FALSE)),0,VLOOKUP(CONCATENATE(INDIRECT(ADDRESS(2,COLUMN())),"U1",A71),DATA!D2:L872,6,FALSE))</f>
        <v>0</v>
      </c>
      <c r="CO71" s="11">
        <f>IF(ISERROR(VLOOKUP(CONCATENATE(INDIRECT(ADDRESS(2,COLUMN()-1)),"U1",A71),DATA!D2:L872,7,FALSE)),0,VLOOKUP(CONCATENATE(INDIRECT(ADDRESS(2,COLUMN()-1)),"U1",A71),DATA!D2:L872,7,FALSE))</f>
        <v>0</v>
      </c>
      <c r="CP71" s="11">
        <f>IF(ISERROR(VLOOKUP(CONCATENATE(INDIRECT(ADDRESS(2,COLUMN()-2)),"U1",A71),DATA!D2:L872,8,FALSE)),0,VLOOKUP(CONCATENATE(INDIRECT(ADDRESS(2,COLUMN()-2)),"U1",A71),DATA!D2:L872,8,FALSE))</f>
        <v>0</v>
      </c>
      <c r="CQ71" s="11">
        <f>IF(ISERROR(VLOOKUP(CONCATENATE(INDIRECT(ADDRESS(2,COLUMN())),"U1",A71),DATA!D2:L872,6,FALSE)),0,VLOOKUP(CONCATENATE(INDIRECT(ADDRESS(2,COLUMN())),"U1",A71),DATA!D2:L872,6,FALSE))</f>
        <v>0</v>
      </c>
      <c r="CR71" s="11">
        <f>IF(ISERROR(VLOOKUP(CONCATENATE(INDIRECT(ADDRESS(2,COLUMN()-1)),"U1",A71),DATA!D2:L872,7,FALSE)),0,VLOOKUP(CONCATENATE(INDIRECT(ADDRESS(2,COLUMN()-1)),"U1",A71),DATA!D2:L872,7,FALSE))</f>
        <v>0</v>
      </c>
      <c r="CS71" s="11">
        <f>IF(ISERROR(VLOOKUP(CONCATENATE(INDIRECT(ADDRESS(2,COLUMN()-2)),"U1",A71),DATA!D2:L872,8,FALSE)),0,VLOOKUP(CONCATENATE(INDIRECT(ADDRESS(2,COLUMN()-2)),"U1",A71),DATA!D2:L872,8,FALSE))</f>
        <v>0</v>
      </c>
      <c r="CT71" s="11">
        <f>IF(ISERROR(VLOOKUP(CONCATENATE(INDIRECT(ADDRESS(2,COLUMN())),"U1",A71),DATA!D2:L872,6,FALSE)),0,VLOOKUP(CONCATENATE(INDIRECT(ADDRESS(2,COLUMN())),"U1",A71),DATA!D2:L872,6,FALSE))</f>
        <v>0</v>
      </c>
      <c r="CU71" s="11">
        <f>IF(ISERROR(VLOOKUP(CONCATENATE(INDIRECT(ADDRESS(2,COLUMN()-1)),"U1",A71),DATA!D2:L872,7,FALSE)),0,VLOOKUP(CONCATENATE(INDIRECT(ADDRESS(2,COLUMN()-1)),"U1",A71),DATA!D2:L872,7,FALSE))</f>
        <v>0</v>
      </c>
      <c r="CV71" s="11">
        <f>IF(ISERROR(VLOOKUP(CONCATENATE(INDIRECT(ADDRESS(2,COLUMN()-2)),"U1",A71),DATA!D2:L872,8,FALSE)),0,VLOOKUP(CONCATENATE(INDIRECT(ADDRESS(2,COLUMN()-2)),"U1",A71),DATA!D2:L872,8,FALSE))</f>
        <v>0</v>
      </c>
      <c r="CW71" s="11">
        <f>IF(ISERROR(VLOOKUP(CONCATENATE(INDIRECT(ADDRESS(2,COLUMN())),"U1",A71),DATA!D2:L872,6,FALSE)),0,VLOOKUP(CONCATENATE(INDIRECT(ADDRESS(2,COLUMN())),"U1",A71),DATA!D2:L872,6,FALSE))</f>
        <v>0</v>
      </c>
      <c r="CX71" s="11">
        <f>IF(ISERROR(VLOOKUP(CONCATENATE(INDIRECT(ADDRESS(2,COLUMN()-1)),"U1",A71),DATA!D2:L872,7,FALSE)),0,VLOOKUP(CONCATENATE(INDIRECT(ADDRESS(2,COLUMN()-1)),"U1",A71),DATA!D2:L872,7,FALSE))</f>
        <v>0</v>
      </c>
      <c r="CY71" s="11">
        <f>IF(ISERROR(VLOOKUP(CONCATENATE(INDIRECT(ADDRESS(2,COLUMN()-2)),"U1",A71),DATA!D2:L872,8,FALSE)),0,VLOOKUP(CONCATENATE(INDIRECT(ADDRESS(2,COLUMN()-2)),"U1",A71),DATA!D2:L872,8,FALSE))</f>
        <v>0</v>
      </c>
      <c r="CZ71" s="11">
        <f>IF(ISERROR(VLOOKUP(CONCATENATE(INDIRECT(ADDRESS(2,COLUMN())),"U1",A71),DATA!D2:L872,6,FALSE)),0,VLOOKUP(CONCATENATE(INDIRECT(ADDRESS(2,COLUMN())),"U1",A71),DATA!D2:L872,6,FALSE))</f>
        <v>0</v>
      </c>
      <c r="DA71" s="11">
        <f>IF(ISERROR(VLOOKUP(CONCATENATE(INDIRECT(ADDRESS(2,COLUMN()-1)),"U1",A71),DATA!D2:L872,7,FALSE)),0,VLOOKUP(CONCATENATE(INDIRECT(ADDRESS(2,COLUMN()-1)),"U1",A71),DATA!D2:L872,7,FALSE))</f>
        <v>0</v>
      </c>
      <c r="DB71" s="11">
        <f>IF(ISERROR(VLOOKUP(CONCATENATE(INDIRECT(ADDRESS(2,COLUMN()-2)),"U1",A71),DATA!D2:L872,8,FALSE)),0,VLOOKUP(CONCATENATE(INDIRECT(ADDRESS(2,COLUMN()-2)),"U1",A71),DATA!D2:L872,8,FALSE))</f>
        <v>0</v>
      </c>
      <c r="DC71" s="11">
        <f>IF(ISERROR(VLOOKUP(CONCATENATE(INDIRECT(ADDRESS(2,COLUMN())),"U1",A71),DATA!D2:L872,6,FALSE)),0,VLOOKUP(CONCATENATE(INDIRECT(ADDRESS(2,COLUMN())),"U1",A71),DATA!D2:L872,6,FALSE))</f>
        <v>0</v>
      </c>
      <c r="DD71" s="11">
        <f>IF(ISERROR(VLOOKUP(CONCATENATE(INDIRECT(ADDRESS(2,COLUMN()-1)),"U1",A71),DATA!D2:L872,7,FALSE)),0,VLOOKUP(CONCATENATE(INDIRECT(ADDRESS(2,COLUMN()-1)),"U1",A71),DATA!D2:L872,7,FALSE))</f>
        <v>0</v>
      </c>
      <c r="DE71" s="11">
        <f>IF(ISERROR(VLOOKUP(CONCATENATE(INDIRECT(ADDRESS(2,COLUMN()-2)),"U1",A71),DATA!D2:L872,8,FALSE)),0,VLOOKUP(CONCATENATE(INDIRECT(ADDRESS(2,COLUMN()-2)),"U1",A71),DATA!D2:L872,8,FALSE))</f>
        <v>0</v>
      </c>
      <c r="DF71" s="11">
        <f>IF(ISERROR(VLOOKUP(CONCATENATE(INDIRECT(ADDRESS(2,COLUMN())),"U1",A71),DATA!D2:L872,6,FALSE)),0,VLOOKUP(CONCATENATE(INDIRECT(ADDRESS(2,COLUMN())),"U1",A71),DATA!D2:L872,6,FALSE))</f>
        <v>0</v>
      </c>
      <c r="DG71" s="11">
        <f>IF(ISERROR(VLOOKUP(CONCATENATE(INDIRECT(ADDRESS(2,COLUMN()-1)),"U1",A71),DATA!D2:L872,7,FALSE)),0,VLOOKUP(CONCATENATE(INDIRECT(ADDRESS(2,COLUMN()-1)),"U1",A71),DATA!D2:L872,7,FALSE))</f>
        <v>0</v>
      </c>
      <c r="DH71" s="11">
        <f>IF(ISERROR(VLOOKUP(CONCATENATE(INDIRECT(ADDRESS(2,COLUMN()-2)),"U1",A71),DATA!D2:L872,8,FALSE)),0,VLOOKUP(CONCATENATE(INDIRECT(ADDRESS(2,COLUMN()-2)),"U1",A71),DATA!D2:L872,8,FALSE))</f>
        <v>0</v>
      </c>
      <c r="DI71" s="11">
        <f>IF(ISERROR(VLOOKUP(CONCATENATE(INDIRECT(ADDRESS(2,COLUMN())),"U1",A71),DATA!D2:L872,6,FALSE)),0,VLOOKUP(CONCATENATE(INDIRECT(ADDRESS(2,COLUMN())),"U1",A71),DATA!D2:L872,6,FALSE))</f>
        <v>0</v>
      </c>
      <c r="DJ71" s="11">
        <f>IF(ISERROR(VLOOKUP(CONCATENATE(INDIRECT(ADDRESS(2,COLUMN()-1)),"U1",A71),DATA!D2:L872,7,FALSE)),0,VLOOKUP(CONCATENATE(INDIRECT(ADDRESS(2,COLUMN()-1)),"U1",A71),DATA!D2:L872,7,FALSE))</f>
        <v>0</v>
      </c>
      <c r="DK71" s="11">
        <f>IF(ISERROR(VLOOKUP(CONCATENATE(INDIRECT(ADDRESS(2,COLUMN()-2)),"U1",A71),DATA!D2:L872,8,FALSE)),0,VLOOKUP(CONCATENATE(INDIRECT(ADDRESS(2,COLUMN()-2)),"U1",A71),DATA!D2:L872,8,FALSE))</f>
        <v>0</v>
      </c>
      <c r="DL71" s="11">
        <f>IF(ISERROR(VLOOKUP(CONCATENATE(INDIRECT(ADDRESS(2,COLUMN())),"U1",A71),DATA!D2:L872,6,FALSE)),0,VLOOKUP(CONCATENATE(INDIRECT(ADDRESS(2,COLUMN())),"U1",A71),DATA!D2:L872,6,FALSE))</f>
        <v>0</v>
      </c>
      <c r="DM71" s="11">
        <f>IF(ISERROR(VLOOKUP(CONCATENATE(INDIRECT(ADDRESS(2,COLUMN()-1)),"U1",A71),DATA!D2:L872,7,FALSE)),0,VLOOKUP(CONCATENATE(INDIRECT(ADDRESS(2,COLUMN()-1)),"U1",A71),DATA!D2:L872,7,FALSE))</f>
        <v>0</v>
      </c>
      <c r="DN71" s="11">
        <f>IF(ISERROR(VLOOKUP(CONCATENATE(INDIRECT(ADDRESS(2,COLUMN()-2)),"U1",A71),DATA!D2:L872,8,FALSE)),0,VLOOKUP(CONCATENATE(INDIRECT(ADDRESS(2,COLUMN()-2)),"U1",A71),DATA!D2:L872,8,FALSE))</f>
        <v>0</v>
      </c>
      <c r="DO71" s="11">
        <f>IF(ISERROR(VLOOKUP(CONCATENATE(INDIRECT(ADDRESS(2,COLUMN())),"U1",A71),DATA!D2:L872,6,FALSE)),0,VLOOKUP(CONCATENATE(INDIRECT(ADDRESS(2,COLUMN())),"U1",A71),DATA!D2:L872,6,FALSE))</f>
        <v>0</v>
      </c>
      <c r="DP71" s="11">
        <f>IF(ISERROR(VLOOKUP(CONCATENATE(INDIRECT(ADDRESS(2,COLUMN()-1)),"U1",A71),DATA!D2:L872,7,FALSE)),0,VLOOKUP(CONCATENATE(INDIRECT(ADDRESS(2,COLUMN()-1)),"U1",A71),DATA!D2:L872,7,FALSE))</f>
        <v>0</v>
      </c>
      <c r="DQ71" s="11">
        <f>IF(ISERROR(VLOOKUP(CONCATENATE(INDIRECT(ADDRESS(2,COLUMN()-2)),"U1",A71),DATA!D2:L872,8,FALSE)),0,VLOOKUP(CONCATENATE(INDIRECT(ADDRESS(2,COLUMN()-2)),"U1",A71),DATA!D2:L872,8,FALSE))</f>
        <v>0</v>
      </c>
      <c r="DR71" s="11">
        <f>IF(ISERROR(VLOOKUP(CONCATENATE(INDIRECT(ADDRESS(2,COLUMN())),"U1",A71),DATA!D2:L872,6,FALSE)),0,VLOOKUP(CONCATENATE(INDIRECT(ADDRESS(2,COLUMN())),"U1",A71),DATA!D2:L872,6,FALSE))</f>
        <v>0</v>
      </c>
      <c r="DS71" s="11">
        <f>IF(ISERROR(VLOOKUP(CONCATENATE(INDIRECT(ADDRESS(2,COLUMN()-1)),"U1",A71),DATA!D2:L872,7,FALSE)),0,VLOOKUP(CONCATENATE(INDIRECT(ADDRESS(2,COLUMN()-1)),"U1",A71),DATA!D2:L872,7,FALSE))</f>
        <v>0</v>
      </c>
      <c r="DT71" s="11">
        <f>IF(ISERROR(VLOOKUP(CONCATENATE(INDIRECT(ADDRESS(2,COLUMN()-2)),"U1",A71),DATA!D2:L872,8,FALSE)),0,VLOOKUP(CONCATENATE(INDIRECT(ADDRESS(2,COLUMN()-2)),"U1",A71),DATA!D2:L872,8,FALSE))</f>
        <v>0</v>
      </c>
      <c r="DU71" s="11">
        <f>IF(ISERROR(VLOOKUP(CONCATENATE(INDIRECT(ADDRESS(2,COLUMN())),"U1",A71),DATA!D2:L872,6,FALSE)),0,VLOOKUP(CONCATENATE(INDIRECT(ADDRESS(2,COLUMN())),"U1",A71),DATA!D2:L872,6,FALSE))</f>
        <v>0</v>
      </c>
      <c r="DV71" s="11">
        <f>IF(ISERROR(VLOOKUP(CONCATENATE(INDIRECT(ADDRESS(2,COLUMN()-1)),"U1",A71),DATA!D2:L872,7,FALSE)),0,VLOOKUP(CONCATENATE(INDIRECT(ADDRESS(2,COLUMN()-1)),"U1",A71),DATA!D2:L872,7,FALSE))</f>
        <v>0</v>
      </c>
      <c r="DW71" s="11">
        <f>IF(ISERROR(VLOOKUP(CONCATENATE(INDIRECT(ADDRESS(2,COLUMN()-2)),"U1",A71),DATA!D2:L872,8,FALSE)),0,VLOOKUP(CONCATENATE(INDIRECT(ADDRESS(2,COLUMN()-2)),"U1",A71),DATA!D2:L872,8,FALSE))</f>
        <v>0</v>
      </c>
      <c r="DX71" s="62">
        <f>SUM(B71:INDIRECT(ADDRESS(71,127)))</f>
        <v>1</v>
      </c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  <c r="IR71" s="24"/>
      <c r="IS71" s="24"/>
      <c r="IT71" s="24"/>
      <c r="IU71" s="24"/>
      <c r="IV71" s="24"/>
      <c r="IW71" s="24"/>
      <c r="IX71" s="24"/>
      <c r="IY71" s="24"/>
      <c r="IZ71" s="24"/>
      <c r="JA71" s="24"/>
      <c r="JB71" s="24"/>
      <c r="JC71" s="24"/>
      <c r="JD71" s="24"/>
      <c r="JE71" s="24"/>
      <c r="JF71" s="24"/>
      <c r="JG71" s="24"/>
      <c r="JH71" s="24"/>
      <c r="JI71" s="24"/>
      <c r="JJ71" s="24"/>
      <c r="JK71" s="24"/>
      <c r="JL71" s="24"/>
      <c r="JM71" s="24"/>
      <c r="JN71" s="24"/>
      <c r="JO71" s="24"/>
      <c r="JP71" s="24"/>
      <c r="JQ71" s="24"/>
      <c r="JR71" s="24"/>
      <c r="JS71" s="24"/>
      <c r="JT71" s="24"/>
      <c r="JU71" s="24"/>
      <c r="JV71" s="24"/>
      <c r="JW71" s="24"/>
      <c r="JX71" s="24"/>
      <c r="JY71" s="24"/>
      <c r="JZ71" s="24"/>
      <c r="KA71" s="24"/>
      <c r="KB71" s="24"/>
      <c r="KC71" s="24"/>
      <c r="KD71" s="24"/>
      <c r="KE71" s="24"/>
      <c r="KF71" s="24"/>
      <c r="KG71" s="24"/>
      <c r="KH71" s="24"/>
      <c r="KI71" s="24"/>
      <c r="KJ71" s="24"/>
      <c r="KK71" s="24"/>
      <c r="KL71" s="24"/>
      <c r="KM71" s="24"/>
      <c r="KN71" s="24"/>
      <c r="KO71" s="24"/>
      <c r="KP71" s="24"/>
      <c r="KQ71" s="24"/>
      <c r="KR71" s="24"/>
      <c r="KS71" s="24"/>
      <c r="KT71" s="24"/>
      <c r="KU71" s="24"/>
      <c r="KV71" s="24"/>
      <c r="KW71" s="24"/>
      <c r="KX71" s="24"/>
      <c r="KY71" s="24"/>
      <c r="KZ71" s="24"/>
    </row>
    <row r="72" ht="15.75">
      <c r="A72" s="20" t="s">
        <v>46</v>
      </c>
      <c r="B72" s="11">
        <f>IF(ISERROR(VLOOKUP(CONCATENATE(INDIRECT(ADDRESS(2,COLUMN())),"U1",A72),DATA!D2:L872,6,FALSE)),0,VLOOKUP(CONCATENATE(INDIRECT(ADDRESS(2,COLUMN())),"U1",A72),DATA!D2:L872,6,FALSE))</f>
        <v>2</v>
      </c>
      <c r="C72" s="11">
        <f>IF(ISERROR(VLOOKUP(CONCATENATE(INDIRECT(ADDRESS(2,COLUMN()-1)),"U1",A72),DATA!D2:L872,7,FALSE)),0,VLOOKUP(CONCATENATE(INDIRECT(ADDRESS(2,COLUMN()-1)),"U1",A72),DATA!D2:L872,7,FALSE))</f>
        <v>8</v>
      </c>
      <c r="D72" s="11">
        <f>IF(ISERROR(VLOOKUP(CONCATENATE(INDIRECT(ADDRESS(2,COLUMN()-2)),"U1",A72),DATA!D2:L872,8,FALSE)),0,VLOOKUP(CONCATENATE(INDIRECT(ADDRESS(2,COLUMN()-2)),"U1",A72),DATA!D2:L872,8,FALSE))</f>
        <v>0</v>
      </c>
      <c r="E72" s="11">
        <f>IF(ISERROR(VLOOKUP(CONCATENATE(INDIRECT(ADDRESS(2,COLUMN())),"U1",A72),DATA!D2:L872,6,FALSE)),0,VLOOKUP(CONCATENATE(INDIRECT(ADDRESS(2,COLUMN())),"U1",A72),DATA!D2:L872,6,FALSE))</f>
        <v>0</v>
      </c>
      <c r="F72" s="11">
        <f>IF(ISERROR(VLOOKUP(CONCATENATE(INDIRECT(ADDRESS(2,COLUMN()-1)),"U1",A72),DATA!D2:L872,7,FALSE)),0,VLOOKUP(CONCATENATE(INDIRECT(ADDRESS(2,COLUMN()-1)),"U1",A72),DATA!D2:L872,7,FALSE))</f>
        <v>0</v>
      </c>
      <c r="G72" s="11">
        <f>IF(ISERROR(VLOOKUP(CONCATENATE(INDIRECT(ADDRESS(2,COLUMN()-2)),"U1",A72),DATA!D2:L872,8,FALSE)),0,VLOOKUP(CONCATENATE(INDIRECT(ADDRESS(2,COLUMN()-2)),"U1",A72),DATA!D2:L872,8,FALSE))</f>
        <v>0</v>
      </c>
      <c r="H72" s="11">
        <f>IF(ISERROR(VLOOKUP(CONCATENATE(INDIRECT(ADDRESS(2,COLUMN())),"U1",A72),DATA!D2:L872,6,FALSE)),0,VLOOKUP(CONCATENATE(INDIRECT(ADDRESS(2,COLUMN())),"U1",A72),DATA!D2:L872,6,FALSE))</f>
        <v>0</v>
      </c>
      <c r="I72" s="11">
        <f>IF(ISERROR(VLOOKUP(CONCATENATE(INDIRECT(ADDRESS(2,COLUMN()-1)),"U1",A72),DATA!D2:L872,7,FALSE)),0,VLOOKUP(CONCATENATE(INDIRECT(ADDRESS(2,COLUMN()-1)),"U1",A72),DATA!D2:L872,7,FALSE))</f>
        <v>0</v>
      </c>
      <c r="J72" s="11">
        <f>IF(ISERROR(VLOOKUP(CONCATENATE(INDIRECT(ADDRESS(2,COLUMN()-2)),"U1",A72),DATA!D2:L872,8,FALSE)),0,VLOOKUP(CONCATENATE(INDIRECT(ADDRESS(2,COLUMN()-2)),"U1",A72),DATA!D2:L872,8,FALSE))</f>
        <v>0</v>
      </c>
      <c r="K72" s="11">
        <f>IF(ISERROR(VLOOKUP(CONCATENATE(INDIRECT(ADDRESS(2,COLUMN())),"U1",A72),DATA!D2:L872,6,FALSE)),0,VLOOKUP(CONCATENATE(INDIRECT(ADDRESS(2,COLUMN())),"U1",A72),DATA!D2:L872,6,FALSE))</f>
        <v>0</v>
      </c>
      <c r="L72" s="11">
        <f>IF(ISERROR(VLOOKUP(CONCATENATE(INDIRECT(ADDRESS(2,COLUMN()-1)),"U1",A72),DATA!D2:L872,7,FALSE)),0,VLOOKUP(CONCATENATE(INDIRECT(ADDRESS(2,COLUMN()-1)),"U1",A72),DATA!D2:L872,7,FALSE))</f>
        <v>0</v>
      </c>
      <c r="M72" s="11">
        <f>IF(ISERROR(VLOOKUP(CONCATENATE(INDIRECT(ADDRESS(2,COLUMN()-2)),"U1",A72),DATA!D2:L872,8,FALSE)),0,VLOOKUP(CONCATENATE(INDIRECT(ADDRESS(2,COLUMN()-2)),"U1",A72),DATA!D2:L872,8,FALSE))</f>
        <v>0</v>
      </c>
      <c r="N72" s="11">
        <f>IF(ISERROR(VLOOKUP(CONCATENATE(INDIRECT(ADDRESS(2,COLUMN())),"U1",A72),DATA!D2:L872,6,FALSE)),0,VLOOKUP(CONCATENATE(INDIRECT(ADDRESS(2,COLUMN())),"U1",A72),DATA!D2:L872,6,FALSE))</f>
        <v>0</v>
      </c>
      <c r="O72" s="11">
        <f>IF(ISERROR(VLOOKUP(CONCATENATE(INDIRECT(ADDRESS(2,COLUMN()-1)),"U1",A72),DATA!D2:L872,7,FALSE)),0,VLOOKUP(CONCATENATE(INDIRECT(ADDRESS(2,COLUMN()-1)),"U1",A72),DATA!D2:L872,7,FALSE))</f>
        <v>0</v>
      </c>
      <c r="P72" s="11">
        <f>IF(ISERROR(VLOOKUP(CONCATENATE(INDIRECT(ADDRESS(2,COLUMN()-2)),"U1",A72),DATA!D2:L872,8,FALSE)),0,VLOOKUP(CONCATENATE(INDIRECT(ADDRESS(2,COLUMN()-2)),"U1",A72),DATA!D2:L872,8,FALSE))</f>
        <v>0</v>
      </c>
      <c r="Q72" s="11">
        <f>IF(ISERROR(VLOOKUP(CONCATENATE(INDIRECT(ADDRESS(2,COLUMN())),"U1",A72),DATA!D2:L872,6,FALSE)),0,VLOOKUP(CONCATENATE(INDIRECT(ADDRESS(2,COLUMN())),"U1",A72),DATA!D2:L872,6,FALSE))</f>
        <v>0</v>
      </c>
      <c r="R72" s="11">
        <f>IF(ISERROR(VLOOKUP(CONCATENATE(INDIRECT(ADDRESS(2,COLUMN()-1)),"U1",A72),DATA!D2:L872,7,FALSE)),0,VLOOKUP(CONCATENATE(INDIRECT(ADDRESS(2,COLUMN()-1)),"U1",A72),DATA!D2:L872,7,FALSE))</f>
        <v>4</v>
      </c>
      <c r="S72" s="11">
        <f>IF(ISERROR(VLOOKUP(CONCATENATE(INDIRECT(ADDRESS(2,COLUMN()-2)),"U1",A72),DATA!D2:L872,8,FALSE)),0,VLOOKUP(CONCATENATE(INDIRECT(ADDRESS(2,COLUMN()-2)),"U1",A72),DATA!D2:L872,8,FALSE))</f>
        <v>0</v>
      </c>
      <c r="T72" s="11">
        <f>IF(ISERROR(VLOOKUP(CONCATENATE(INDIRECT(ADDRESS(2,COLUMN())),"U1",A72),DATA!D2:L872,6,FALSE)),0,VLOOKUP(CONCATENATE(INDIRECT(ADDRESS(2,COLUMN())),"U1",A72),DATA!D2:L872,6,FALSE))</f>
        <v>0</v>
      </c>
      <c r="U72" s="11">
        <f>IF(ISERROR(VLOOKUP(CONCATENATE(INDIRECT(ADDRESS(2,COLUMN()-1)),"U1",A72),DATA!D2:L872,7,FALSE)),0,VLOOKUP(CONCATENATE(INDIRECT(ADDRESS(2,COLUMN()-1)),"U1",A72),DATA!D2:L872,7,FALSE))</f>
        <v>1</v>
      </c>
      <c r="V72" s="11">
        <f>IF(ISERROR(VLOOKUP(CONCATENATE(INDIRECT(ADDRESS(2,COLUMN()-2)),"U1",A72),DATA!D2:L872,8,FALSE)),0,VLOOKUP(CONCATENATE(INDIRECT(ADDRESS(2,COLUMN()-2)),"U1",A72),DATA!D2:L872,8,FALSE))</f>
        <v>0</v>
      </c>
      <c r="W72" s="11">
        <f>IF(ISERROR(VLOOKUP(CONCATENATE(INDIRECT(ADDRESS(2,COLUMN())),"U1",A72),DATA!D2:L872,6,FALSE)),0,VLOOKUP(CONCATENATE(INDIRECT(ADDRESS(2,COLUMN())),"U1",A72),DATA!D2:L872,6,FALSE))</f>
        <v>1</v>
      </c>
      <c r="X72" s="11">
        <f>IF(ISERROR(VLOOKUP(CONCATENATE(INDIRECT(ADDRESS(2,COLUMN()-1)),"U1",A72),DATA!D2:L872,7,FALSE)),0,VLOOKUP(CONCATENATE(INDIRECT(ADDRESS(2,COLUMN()-1)),"U1",A72),DATA!D2:L872,7,FALSE))</f>
        <v>0</v>
      </c>
      <c r="Y72" s="11">
        <f>IF(ISERROR(VLOOKUP(CONCATENATE(INDIRECT(ADDRESS(2,COLUMN()-2)),"U1",A72),DATA!D2:L872,8,FALSE)),0,VLOOKUP(CONCATENATE(INDIRECT(ADDRESS(2,COLUMN()-2)),"U1",A72),DATA!D2:L872,8,FALSE))</f>
        <v>0</v>
      </c>
      <c r="Z72" s="11">
        <f>IF(ISERROR(VLOOKUP(CONCATENATE(INDIRECT(ADDRESS(2,COLUMN())),"U1",A72),DATA!D2:L872,6,FALSE)),0,VLOOKUP(CONCATENATE(INDIRECT(ADDRESS(2,COLUMN())),"U1",A72),DATA!D2:L872,6,FALSE))</f>
        <v>0</v>
      </c>
      <c r="AA72" s="11">
        <f>IF(ISERROR(VLOOKUP(CONCATENATE(INDIRECT(ADDRESS(2,COLUMN()-1)),"U1",A72),DATA!D2:L872,7,FALSE)),0,VLOOKUP(CONCATENATE(INDIRECT(ADDRESS(2,COLUMN()-1)),"U1",A72),DATA!D2:L872,7,FALSE))</f>
        <v>0</v>
      </c>
      <c r="AB72" s="11">
        <f>IF(ISERROR(VLOOKUP(CONCATENATE(INDIRECT(ADDRESS(2,COLUMN()-2)),"U1",A72),DATA!D2:L872,8,FALSE)),0,VLOOKUP(CONCATENATE(INDIRECT(ADDRESS(2,COLUMN()-2)),"U1",A72),DATA!D2:L872,8,FALSE))</f>
        <v>0</v>
      </c>
      <c r="AC72" s="11">
        <f>IF(ISERROR(VLOOKUP(CONCATENATE(INDIRECT(ADDRESS(2,COLUMN())),"U1",A72),DATA!D2:L872,6,FALSE)),0,VLOOKUP(CONCATENATE(INDIRECT(ADDRESS(2,COLUMN())),"U1",A72),DATA!D2:L872,6,FALSE))</f>
        <v>0</v>
      </c>
      <c r="AD72" s="11">
        <f>IF(ISERROR(VLOOKUP(CONCATENATE(INDIRECT(ADDRESS(2,COLUMN()-1)),"U1",A72),DATA!D2:L872,7,FALSE)),0,VLOOKUP(CONCATENATE(INDIRECT(ADDRESS(2,COLUMN()-1)),"U1",A72),DATA!D2:L872,7,FALSE))</f>
        <v>0</v>
      </c>
      <c r="AE72" s="11">
        <f>IF(ISERROR(VLOOKUP(CONCATENATE(INDIRECT(ADDRESS(2,COLUMN()-2)),"U1",A72),DATA!D2:L872,8,FALSE)),0,VLOOKUP(CONCATENATE(INDIRECT(ADDRESS(2,COLUMN()-2)),"U1",A72),DATA!D2:L872,8,FALSE))</f>
        <v>0</v>
      </c>
      <c r="AF72" s="11">
        <f>IF(ISERROR(VLOOKUP(CONCATENATE(INDIRECT(ADDRESS(2,COLUMN())),"U1",A72),DATA!D2:L872,6,FALSE)),0,VLOOKUP(CONCATENATE(INDIRECT(ADDRESS(2,COLUMN())),"U1",A72),DATA!D2:L872,6,FALSE))</f>
        <v>0</v>
      </c>
      <c r="AG72" s="11">
        <f>IF(ISERROR(VLOOKUP(CONCATENATE(INDIRECT(ADDRESS(2,COLUMN()-1)),"U1",A72),DATA!D2:L872,7,FALSE)),0,VLOOKUP(CONCATENATE(INDIRECT(ADDRESS(2,COLUMN()-1)),"U1",A72),DATA!D2:L872,7,FALSE))</f>
        <v>0</v>
      </c>
      <c r="AH72" s="11">
        <f>IF(ISERROR(VLOOKUP(CONCATENATE(INDIRECT(ADDRESS(2,COLUMN()-2)),"U1",A72),DATA!D2:L872,8,FALSE)),0,VLOOKUP(CONCATENATE(INDIRECT(ADDRESS(2,COLUMN()-2)),"U1",A72),DATA!D2:L872,8,FALSE))</f>
        <v>0</v>
      </c>
      <c r="AI72" s="11">
        <f>IF(ISERROR(VLOOKUP(CONCATENATE(INDIRECT(ADDRESS(2,COLUMN())),"U1",A72),DATA!D2:L872,6,FALSE)),0,VLOOKUP(CONCATENATE(INDIRECT(ADDRESS(2,COLUMN())),"U1",A72),DATA!D2:L872,6,FALSE))</f>
        <v>0</v>
      </c>
      <c r="AJ72" s="11">
        <f>IF(ISERROR(VLOOKUP(CONCATENATE(INDIRECT(ADDRESS(2,COLUMN()-1)),"U1",A72),DATA!D2:L872,7,FALSE)),0,VLOOKUP(CONCATENATE(INDIRECT(ADDRESS(2,COLUMN()-1)),"U1",A72),DATA!D2:L872,7,FALSE))</f>
        <v>0</v>
      </c>
      <c r="AK72" s="11">
        <f>IF(ISERROR(VLOOKUP(CONCATENATE(INDIRECT(ADDRESS(2,COLUMN()-2)),"U1",A72),DATA!D2:L872,8,FALSE)),0,VLOOKUP(CONCATENATE(INDIRECT(ADDRESS(2,COLUMN()-2)),"U1",A72),DATA!D2:L872,8,FALSE))</f>
        <v>0</v>
      </c>
      <c r="AL72" s="11">
        <f>IF(ISERROR(VLOOKUP(CONCATENATE(INDIRECT(ADDRESS(2,COLUMN())),"U1",A72),DATA!D2:L872,6,FALSE)),0,VLOOKUP(CONCATENATE(INDIRECT(ADDRESS(2,COLUMN())),"U1",A72),DATA!D2:L872,6,FALSE))</f>
        <v>0</v>
      </c>
      <c r="AM72" s="11">
        <f>IF(ISERROR(VLOOKUP(CONCATENATE(INDIRECT(ADDRESS(2,COLUMN()-1)),"U1",A72),DATA!D2:L872,7,FALSE)),0,VLOOKUP(CONCATENATE(INDIRECT(ADDRESS(2,COLUMN()-1)),"U1",A72),DATA!D2:L872,7,FALSE))</f>
        <v>0</v>
      </c>
      <c r="AN72" s="11">
        <f>IF(ISERROR(VLOOKUP(CONCATENATE(INDIRECT(ADDRESS(2,COLUMN()-2)),"U1",A72),DATA!D2:L872,8,FALSE)),0,VLOOKUP(CONCATENATE(INDIRECT(ADDRESS(2,COLUMN()-2)),"U1",A72),DATA!D2:L872,8,FALSE))</f>
        <v>0</v>
      </c>
      <c r="AO72" s="11">
        <f>IF(ISERROR(VLOOKUP(CONCATENATE(INDIRECT(ADDRESS(2,COLUMN())),"U1",A72),DATA!D2:L872,6,FALSE)),0,VLOOKUP(CONCATENATE(INDIRECT(ADDRESS(2,COLUMN())),"U1",A72),DATA!D2:L872,6,FALSE))</f>
        <v>0</v>
      </c>
      <c r="AP72" s="11">
        <f>IF(ISERROR(VLOOKUP(CONCATENATE(INDIRECT(ADDRESS(2,COLUMN()-1)),"U1",A72),DATA!D2:L872,7,FALSE)),0,VLOOKUP(CONCATENATE(INDIRECT(ADDRESS(2,COLUMN()-1)),"U1",A72),DATA!D2:L872,7,FALSE))</f>
        <v>0</v>
      </c>
      <c r="AQ72" s="11">
        <f>IF(ISERROR(VLOOKUP(CONCATENATE(INDIRECT(ADDRESS(2,COLUMN()-2)),"U1",A72),DATA!D2:L872,8,FALSE)),0,VLOOKUP(CONCATENATE(INDIRECT(ADDRESS(2,COLUMN()-2)),"U1",A72),DATA!D2:L872,8,FALSE))</f>
        <v>0</v>
      </c>
      <c r="AR72" s="11">
        <f>IF(ISERROR(VLOOKUP(CONCATENATE(INDIRECT(ADDRESS(2,COLUMN())),"U1",A72),DATA!D2:L872,6,FALSE)),0,VLOOKUP(CONCATENATE(INDIRECT(ADDRESS(2,COLUMN())),"U1",A72),DATA!D2:L872,6,FALSE))</f>
        <v>2</v>
      </c>
      <c r="AS72" s="11">
        <f>IF(ISERROR(VLOOKUP(CONCATENATE(INDIRECT(ADDRESS(2,COLUMN()-1)),"U1",A72),DATA!D2:L872,7,FALSE)),0,VLOOKUP(CONCATENATE(INDIRECT(ADDRESS(2,COLUMN()-1)),"U1",A72),DATA!D2:L872,7,FALSE))</f>
        <v>0</v>
      </c>
      <c r="AT72" s="11">
        <f>IF(ISERROR(VLOOKUP(CONCATENATE(INDIRECT(ADDRESS(2,COLUMN()-2)),"U1",A72),DATA!D2:L872,8,FALSE)),0,VLOOKUP(CONCATENATE(INDIRECT(ADDRESS(2,COLUMN()-2)),"U1",A72),DATA!D2:L872,8,FALSE))</f>
        <v>0</v>
      </c>
      <c r="AU72" s="11">
        <f>IF(ISERROR(VLOOKUP(CONCATENATE(INDIRECT(ADDRESS(2,COLUMN())),"U1",A72),DATA!D2:L872,6,FALSE)),0,VLOOKUP(CONCATENATE(INDIRECT(ADDRESS(2,COLUMN())),"U1",A72),DATA!D2:L872,6,FALSE))</f>
        <v>1</v>
      </c>
      <c r="AV72" s="11">
        <f>IF(ISERROR(VLOOKUP(CONCATENATE(INDIRECT(ADDRESS(2,COLUMN()-1)),"U1",A72),DATA!D2:L872,7,FALSE)),0,VLOOKUP(CONCATENATE(INDIRECT(ADDRESS(2,COLUMN()-1)),"U1",A72),DATA!D2:L872,7,FALSE))</f>
        <v>0</v>
      </c>
      <c r="AW72" s="11">
        <f>IF(ISERROR(VLOOKUP(CONCATENATE(INDIRECT(ADDRESS(2,COLUMN()-2)),"U1",A72),DATA!D2:L872,8,FALSE)),0,VLOOKUP(CONCATENATE(INDIRECT(ADDRESS(2,COLUMN()-2)),"U1",A72),DATA!D2:L872,8,FALSE))</f>
        <v>0</v>
      </c>
      <c r="AX72" s="11">
        <f>IF(ISERROR(VLOOKUP(CONCATENATE(INDIRECT(ADDRESS(2,COLUMN())),"U1",A72),DATA!D2:L872,6,FALSE)),0,VLOOKUP(CONCATENATE(INDIRECT(ADDRESS(2,COLUMN())),"U1",A72),DATA!D2:L872,6,FALSE))</f>
        <v>0</v>
      </c>
      <c r="AY72" s="11">
        <f>IF(ISERROR(VLOOKUP(CONCATENATE(INDIRECT(ADDRESS(2,COLUMN()-1)),"U1",A72),DATA!D2:L872,7,FALSE)),0,VLOOKUP(CONCATENATE(INDIRECT(ADDRESS(2,COLUMN()-1)),"U1",A72),DATA!D2:L872,7,FALSE))</f>
        <v>0</v>
      </c>
      <c r="AZ72" s="11">
        <f>IF(ISERROR(VLOOKUP(CONCATENATE(INDIRECT(ADDRESS(2,COLUMN()-2)),"U1",A72),DATA!D2:L872,8,FALSE)),0,VLOOKUP(CONCATENATE(INDIRECT(ADDRESS(2,COLUMN()-2)),"U1",A72),DATA!D2:L872,8,FALSE))</f>
        <v>0</v>
      </c>
      <c r="BA72" s="11">
        <f>IF(ISERROR(VLOOKUP(CONCATENATE(INDIRECT(ADDRESS(2,COLUMN())),"U1",A72),DATA!D2:L872,6,FALSE)),0,VLOOKUP(CONCATENATE(INDIRECT(ADDRESS(2,COLUMN())),"U1",A72),DATA!D2:L872,6,FALSE))</f>
        <v>0</v>
      </c>
      <c r="BB72" s="11">
        <f>IF(ISERROR(VLOOKUP(CONCATENATE(INDIRECT(ADDRESS(2,COLUMN()-1)),"U1",A72),DATA!D2:L872,7,FALSE)),0,VLOOKUP(CONCATENATE(INDIRECT(ADDRESS(2,COLUMN()-1)),"U1",A72),DATA!D2:L872,7,FALSE))</f>
        <v>0</v>
      </c>
      <c r="BC72" s="11">
        <f>IF(ISERROR(VLOOKUP(CONCATENATE(INDIRECT(ADDRESS(2,COLUMN()-2)),"U1",A72),DATA!D2:L872,8,FALSE)),0,VLOOKUP(CONCATENATE(INDIRECT(ADDRESS(2,COLUMN()-2)),"U1",A72),DATA!D2:L872,8,FALSE))</f>
        <v>0</v>
      </c>
      <c r="BD72" s="11">
        <f>IF(ISERROR(VLOOKUP(CONCATENATE(INDIRECT(ADDRESS(2,COLUMN())),"U1",A72),DATA!D2:L872,6,FALSE)),0,VLOOKUP(CONCATENATE(INDIRECT(ADDRESS(2,COLUMN())),"U1",A72),DATA!D2:L872,6,FALSE))</f>
        <v>0</v>
      </c>
      <c r="BE72" s="11">
        <f>IF(ISERROR(VLOOKUP(CONCATENATE(INDIRECT(ADDRESS(2,COLUMN()-1)),"U1",A72),DATA!D2:L872,7,FALSE)),0,VLOOKUP(CONCATENATE(INDIRECT(ADDRESS(2,COLUMN()-1)),"U1",A72),DATA!D2:L872,7,FALSE))</f>
        <v>0</v>
      </c>
      <c r="BF72" s="11">
        <f>IF(ISERROR(VLOOKUP(CONCATENATE(INDIRECT(ADDRESS(2,COLUMN()-2)),"U1",A72),DATA!D2:L872,8,FALSE)),0,VLOOKUP(CONCATENATE(INDIRECT(ADDRESS(2,COLUMN()-2)),"U1",A72),DATA!D2:L872,8,FALSE))</f>
        <v>0</v>
      </c>
      <c r="BG72" s="11">
        <f>IF(ISERROR(VLOOKUP(CONCATENATE(INDIRECT(ADDRESS(2,COLUMN())),"U1",A72),DATA!D2:L872,6,FALSE)),0,VLOOKUP(CONCATENATE(INDIRECT(ADDRESS(2,COLUMN())),"U1",A72),DATA!D2:L872,6,FALSE))</f>
        <v>0</v>
      </c>
      <c r="BH72" s="11">
        <f>IF(ISERROR(VLOOKUP(CONCATENATE(INDIRECT(ADDRESS(2,COLUMN()-1)),"U1",A72),DATA!D2:L872,7,FALSE)),0,VLOOKUP(CONCATENATE(INDIRECT(ADDRESS(2,COLUMN()-1)),"U1",A72),DATA!D2:L872,7,FALSE))</f>
        <v>0</v>
      </c>
      <c r="BI72" s="11">
        <f>IF(ISERROR(VLOOKUP(CONCATENATE(INDIRECT(ADDRESS(2,COLUMN()-2)),"U1",A72),DATA!D2:L872,8,FALSE)),0,VLOOKUP(CONCATENATE(INDIRECT(ADDRESS(2,COLUMN()-2)),"U1",A72),DATA!D2:L872,8,FALSE))</f>
        <v>0</v>
      </c>
      <c r="BJ72" s="11">
        <f>IF(ISERROR(VLOOKUP(CONCATENATE(INDIRECT(ADDRESS(2,COLUMN())),"U1",A72),DATA!D2:L872,6,FALSE)),0,VLOOKUP(CONCATENATE(INDIRECT(ADDRESS(2,COLUMN())),"U1",A72),DATA!D2:L872,6,FALSE))</f>
        <v>0</v>
      </c>
      <c r="BK72" s="11">
        <f>IF(ISERROR(VLOOKUP(CONCATENATE(INDIRECT(ADDRESS(2,COLUMN()-1)),"U1",A72),DATA!D2:L872,7,FALSE)),0,VLOOKUP(CONCATENATE(INDIRECT(ADDRESS(2,COLUMN()-1)),"U1",A72),DATA!D2:L872,7,FALSE))</f>
        <v>0</v>
      </c>
      <c r="BL72" s="11">
        <f>IF(ISERROR(VLOOKUP(CONCATENATE(INDIRECT(ADDRESS(2,COLUMN()-2)),"U1",A72),DATA!D2:L872,8,FALSE)),0,VLOOKUP(CONCATENATE(INDIRECT(ADDRESS(2,COLUMN()-2)),"U1",A72),DATA!D2:L872,8,FALSE))</f>
        <v>0</v>
      </c>
      <c r="BM72" s="11">
        <f>IF(ISERROR(VLOOKUP(CONCATENATE(INDIRECT(ADDRESS(2,COLUMN())),"U1",A72),DATA!D2:L872,6,FALSE)),0,VLOOKUP(CONCATENATE(INDIRECT(ADDRESS(2,COLUMN())),"U1",A72),DATA!D2:L872,6,FALSE))</f>
        <v>0</v>
      </c>
      <c r="BN72" s="11">
        <f>IF(ISERROR(VLOOKUP(CONCATENATE(INDIRECT(ADDRESS(2,COLUMN()-1)),"U1",A72),DATA!D2:L872,7,FALSE)),0,VLOOKUP(CONCATENATE(INDIRECT(ADDRESS(2,COLUMN()-1)),"U1",A72),DATA!D2:L872,7,FALSE))</f>
        <v>0</v>
      </c>
      <c r="BO72" s="11">
        <f>IF(ISERROR(VLOOKUP(CONCATENATE(INDIRECT(ADDRESS(2,COLUMN()-2)),"U1",A72),DATA!D2:L872,8,FALSE)),0,VLOOKUP(CONCATENATE(INDIRECT(ADDRESS(2,COLUMN()-2)),"U1",A72),DATA!D2:L872,8,FALSE))</f>
        <v>0</v>
      </c>
      <c r="BP72" s="11">
        <f>IF(ISERROR(VLOOKUP(CONCATENATE(INDIRECT(ADDRESS(2,COLUMN())),"U1",A72),DATA!D2:L872,6,FALSE)),0,VLOOKUP(CONCATENATE(INDIRECT(ADDRESS(2,COLUMN())),"U1",A72),DATA!D2:L872,6,FALSE))</f>
        <v>0</v>
      </c>
      <c r="BQ72" s="11">
        <f>IF(ISERROR(VLOOKUP(CONCATENATE(INDIRECT(ADDRESS(2,COLUMN()-1)),"U1",A72),DATA!D2:L872,7,FALSE)),0,VLOOKUP(CONCATENATE(INDIRECT(ADDRESS(2,COLUMN()-1)),"U1",A72),DATA!D2:L872,7,FALSE))</f>
        <v>0</v>
      </c>
      <c r="BR72" s="11">
        <f>IF(ISERROR(VLOOKUP(CONCATENATE(INDIRECT(ADDRESS(2,COLUMN()-2)),"U1",A72),DATA!D2:L872,8,FALSE)),0,VLOOKUP(CONCATENATE(INDIRECT(ADDRESS(2,COLUMN()-2)),"U1",A72),DATA!D2:L872,8,FALSE))</f>
        <v>0</v>
      </c>
      <c r="BS72" s="11">
        <f>IF(ISERROR(VLOOKUP(CONCATENATE(INDIRECT(ADDRESS(2,COLUMN())),"U1",A72),DATA!D2:L872,6,FALSE)),0,VLOOKUP(CONCATENATE(INDIRECT(ADDRESS(2,COLUMN())),"U1",A72),DATA!D2:L872,6,FALSE))</f>
        <v>0</v>
      </c>
      <c r="BT72" s="11">
        <f>IF(ISERROR(VLOOKUP(CONCATENATE(INDIRECT(ADDRESS(2,COLUMN()-1)),"U1",A72),DATA!D2:L872,7,FALSE)),0,VLOOKUP(CONCATENATE(INDIRECT(ADDRESS(2,COLUMN()-1)),"U1",A72),DATA!D2:L872,7,FALSE))</f>
        <v>0</v>
      </c>
      <c r="BU72" s="11">
        <f>IF(ISERROR(VLOOKUP(CONCATENATE(INDIRECT(ADDRESS(2,COLUMN()-2)),"U1",A72),DATA!D2:L872,8,FALSE)),0,VLOOKUP(CONCATENATE(INDIRECT(ADDRESS(2,COLUMN()-2)),"U1",A72),DATA!D2:L872,8,FALSE))</f>
        <v>0</v>
      </c>
      <c r="BV72" s="11">
        <f>IF(ISERROR(VLOOKUP(CONCATENATE(INDIRECT(ADDRESS(2,COLUMN())),"U1",A72),DATA!D2:L872,6,FALSE)),0,VLOOKUP(CONCATENATE(INDIRECT(ADDRESS(2,COLUMN())),"U1",A72),DATA!D2:L872,6,FALSE))</f>
        <v>0</v>
      </c>
      <c r="BW72" s="11">
        <f>IF(ISERROR(VLOOKUP(CONCATENATE(INDIRECT(ADDRESS(2,COLUMN()-1)),"U1",A72),DATA!D2:L872,7,FALSE)),0,VLOOKUP(CONCATENATE(INDIRECT(ADDRESS(2,COLUMN()-1)),"U1",A72),DATA!D2:L872,7,FALSE))</f>
        <v>0</v>
      </c>
      <c r="BX72" s="11">
        <f>IF(ISERROR(VLOOKUP(CONCATENATE(INDIRECT(ADDRESS(2,COLUMN()-2)),"U1",A72),DATA!D2:L872,8,FALSE)),0,VLOOKUP(CONCATENATE(INDIRECT(ADDRESS(2,COLUMN()-2)),"U1",A72),DATA!D2:L872,8,FALSE))</f>
        <v>0</v>
      </c>
      <c r="BY72" s="11">
        <f>IF(ISERROR(VLOOKUP(CONCATENATE(INDIRECT(ADDRESS(2,COLUMN())),"U1",A72),DATA!D2:L872,6,FALSE)),0,VLOOKUP(CONCATENATE(INDIRECT(ADDRESS(2,COLUMN())),"U1",A72),DATA!D2:L872,6,FALSE))</f>
        <v>0</v>
      </c>
      <c r="BZ72" s="11">
        <f>IF(ISERROR(VLOOKUP(CONCATENATE(INDIRECT(ADDRESS(2,COLUMN()-1)),"U1",A72),DATA!D2:L872,7,FALSE)),0,VLOOKUP(CONCATENATE(INDIRECT(ADDRESS(2,COLUMN()-1)),"U1",A72),DATA!D2:L872,7,FALSE))</f>
        <v>0</v>
      </c>
      <c r="CA72" s="11">
        <f>IF(ISERROR(VLOOKUP(CONCATENATE(INDIRECT(ADDRESS(2,COLUMN()-2)),"U1",A72),DATA!D2:L872,8,FALSE)),0,VLOOKUP(CONCATENATE(INDIRECT(ADDRESS(2,COLUMN()-2)),"U1",A72),DATA!D2:L872,8,FALSE))</f>
        <v>0</v>
      </c>
      <c r="CB72" s="11">
        <f>IF(ISERROR(VLOOKUP(CONCATENATE(INDIRECT(ADDRESS(2,COLUMN())),"U1",A72),DATA!D2:L872,6,FALSE)),0,VLOOKUP(CONCATENATE(INDIRECT(ADDRESS(2,COLUMN())),"U1",A72),DATA!D2:L872,6,FALSE))</f>
        <v>0</v>
      </c>
      <c r="CC72" s="11">
        <f>IF(ISERROR(VLOOKUP(CONCATENATE(INDIRECT(ADDRESS(2,COLUMN()-1)),"U1",A72),DATA!D2:L872,7,FALSE)),0,VLOOKUP(CONCATENATE(INDIRECT(ADDRESS(2,COLUMN()-1)),"U1",A72),DATA!D2:L872,7,FALSE))</f>
        <v>0</v>
      </c>
      <c r="CD72" s="11">
        <f>IF(ISERROR(VLOOKUP(CONCATENATE(INDIRECT(ADDRESS(2,COLUMN()-2)),"U1",A72),DATA!D2:L872,8,FALSE)),0,VLOOKUP(CONCATENATE(INDIRECT(ADDRESS(2,COLUMN()-2)),"U1",A72),DATA!D2:L872,8,FALSE))</f>
        <v>0</v>
      </c>
      <c r="CE72" s="11">
        <f>IF(ISERROR(VLOOKUP(CONCATENATE(INDIRECT(ADDRESS(2,COLUMN())),"U1",A72),DATA!D2:L872,6,FALSE)),0,VLOOKUP(CONCATENATE(INDIRECT(ADDRESS(2,COLUMN())),"U1",A72),DATA!D2:L872,6,FALSE))</f>
        <v>0</v>
      </c>
      <c r="CF72" s="11">
        <f>IF(ISERROR(VLOOKUP(CONCATENATE(INDIRECT(ADDRESS(2,COLUMN()-1)),"U1",A72),DATA!D2:L872,7,FALSE)),0,VLOOKUP(CONCATENATE(INDIRECT(ADDRESS(2,COLUMN()-1)),"U1",A72),DATA!D2:L872,7,FALSE))</f>
        <v>0</v>
      </c>
      <c r="CG72" s="11">
        <f>IF(ISERROR(VLOOKUP(CONCATENATE(INDIRECT(ADDRESS(2,COLUMN()-2)),"U1",A72),DATA!D2:L872,8,FALSE)),0,VLOOKUP(CONCATENATE(INDIRECT(ADDRESS(2,COLUMN()-2)),"U1",A72),DATA!D2:L872,8,FALSE))</f>
        <v>0</v>
      </c>
      <c r="CH72" s="11">
        <f>IF(ISERROR(VLOOKUP(CONCATENATE(INDIRECT(ADDRESS(2,COLUMN())),"U1",A72),DATA!D2:L872,6,FALSE)),0,VLOOKUP(CONCATENATE(INDIRECT(ADDRESS(2,COLUMN())),"U1",A72),DATA!D2:L872,6,FALSE))</f>
        <v>0</v>
      </c>
      <c r="CI72" s="11">
        <f>IF(ISERROR(VLOOKUP(CONCATENATE(INDIRECT(ADDRESS(2,COLUMN()-1)),"U1",A72),DATA!D2:L872,7,FALSE)),0,VLOOKUP(CONCATENATE(INDIRECT(ADDRESS(2,COLUMN()-1)),"U1",A72),DATA!D2:L872,7,FALSE))</f>
        <v>0</v>
      </c>
      <c r="CJ72" s="11">
        <f>IF(ISERROR(VLOOKUP(CONCATENATE(INDIRECT(ADDRESS(2,COLUMN()-2)),"U1",A72),DATA!D2:L872,8,FALSE)),0,VLOOKUP(CONCATENATE(INDIRECT(ADDRESS(2,COLUMN()-2)),"U1",A72),DATA!D2:L872,8,FALSE))</f>
        <v>0</v>
      </c>
      <c r="CK72" s="11">
        <f>IF(ISERROR(VLOOKUP(CONCATENATE(INDIRECT(ADDRESS(2,COLUMN())),"U1",A72),DATA!D2:L872,6,FALSE)),0,VLOOKUP(CONCATENATE(INDIRECT(ADDRESS(2,COLUMN())),"U1",A72),DATA!D2:L872,6,FALSE))</f>
        <v>0</v>
      </c>
      <c r="CL72" s="11">
        <f>IF(ISERROR(VLOOKUP(CONCATENATE(INDIRECT(ADDRESS(2,COLUMN()-1)),"U1",A72),DATA!D2:L872,7,FALSE)),0,VLOOKUP(CONCATENATE(INDIRECT(ADDRESS(2,COLUMN()-1)),"U1",A72),DATA!D2:L872,7,FALSE))</f>
        <v>0</v>
      </c>
      <c r="CM72" s="11">
        <f>IF(ISERROR(VLOOKUP(CONCATENATE(INDIRECT(ADDRESS(2,COLUMN()-2)),"U1",A72),DATA!D2:L872,8,FALSE)),0,VLOOKUP(CONCATENATE(INDIRECT(ADDRESS(2,COLUMN()-2)),"U1",A72),DATA!D2:L872,8,FALSE))</f>
        <v>0</v>
      </c>
      <c r="CN72" s="11">
        <f>IF(ISERROR(VLOOKUP(CONCATENATE(INDIRECT(ADDRESS(2,COLUMN())),"U1",A72),DATA!D2:L872,6,FALSE)),0,VLOOKUP(CONCATENATE(INDIRECT(ADDRESS(2,COLUMN())),"U1",A72),DATA!D2:L872,6,FALSE))</f>
        <v>0</v>
      </c>
      <c r="CO72" s="11">
        <f>IF(ISERROR(VLOOKUP(CONCATENATE(INDIRECT(ADDRESS(2,COLUMN()-1)),"U1",A72),DATA!D2:L872,7,FALSE)),0,VLOOKUP(CONCATENATE(INDIRECT(ADDRESS(2,COLUMN()-1)),"U1",A72),DATA!D2:L872,7,FALSE))</f>
        <v>0</v>
      </c>
      <c r="CP72" s="11">
        <f>IF(ISERROR(VLOOKUP(CONCATENATE(INDIRECT(ADDRESS(2,COLUMN()-2)),"U1",A72),DATA!D2:L872,8,FALSE)),0,VLOOKUP(CONCATENATE(INDIRECT(ADDRESS(2,COLUMN()-2)),"U1",A72),DATA!D2:L872,8,FALSE))</f>
        <v>0</v>
      </c>
      <c r="CQ72" s="11">
        <f>IF(ISERROR(VLOOKUP(CONCATENATE(INDIRECT(ADDRESS(2,COLUMN())),"U1",A72),DATA!D2:L872,6,FALSE)),0,VLOOKUP(CONCATENATE(INDIRECT(ADDRESS(2,COLUMN())),"U1",A72),DATA!D2:L872,6,FALSE))</f>
        <v>0</v>
      </c>
      <c r="CR72" s="11">
        <f>IF(ISERROR(VLOOKUP(CONCATENATE(INDIRECT(ADDRESS(2,COLUMN()-1)),"U1",A72),DATA!D2:L872,7,FALSE)),0,VLOOKUP(CONCATENATE(INDIRECT(ADDRESS(2,COLUMN()-1)),"U1",A72),DATA!D2:L872,7,FALSE))</f>
        <v>0</v>
      </c>
      <c r="CS72" s="11">
        <f>IF(ISERROR(VLOOKUP(CONCATENATE(INDIRECT(ADDRESS(2,COLUMN()-2)),"U1",A72),DATA!D2:L872,8,FALSE)),0,VLOOKUP(CONCATENATE(INDIRECT(ADDRESS(2,COLUMN()-2)),"U1",A72),DATA!D2:L872,8,FALSE))</f>
        <v>0</v>
      </c>
      <c r="CT72" s="11">
        <f>IF(ISERROR(VLOOKUP(CONCATENATE(INDIRECT(ADDRESS(2,COLUMN())),"U1",A72),DATA!D2:L872,6,FALSE)),0,VLOOKUP(CONCATENATE(INDIRECT(ADDRESS(2,COLUMN())),"U1",A72),DATA!D2:L872,6,FALSE))</f>
        <v>0</v>
      </c>
      <c r="CU72" s="11">
        <f>IF(ISERROR(VLOOKUP(CONCATENATE(INDIRECT(ADDRESS(2,COLUMN()-1)),"U1",A72),DATA!D2:L872,7,FALSE)),0,VLOOKUP(CONCATENATE(INDIRECT(ADDRESS(2,COLUMN()-1)),"U1",A72),DATA!D2:L872,7,FALSE))</f>
        <v>0</v>
      </c>
      <c r="CV72" s="11">
        <f>IF(ISERROR(VLOOKUP(CONCATENATE(INDIRECT(ADDRESS(2,COLUMN()-2)),"U1",A72),DATA!D2:L872,8,FALSE)),0,VLOOKUP(CONCATENATE(INDIRECT(ADDRESS(2,COLUMN()-2)),"U1",A72),DATA!D2:L872,8,FALSE))</f>
        <v>0</v>
      </c>
      <c r="CW72" s="11">
        <f>IF(ISERROR(VLOOKUP(CONCATENATE(INDIRECT(ADDRESS(2,COLUMN())),"U1",A72),DATA!D2:L872,6,FALSE)),0,VLOOKUP(CONCATENATE(INDIRECT(ADDRESS(2,COLUMN())),"U1",A72),DATA!D2:L872,6,FALSE))</f>
        <v>0</v>
      </c>
      <c r="CX72" s="11">
        <f>IF(ISERROR(VLOOKUP(CONCATENATE(INDIRECT(ADDRESS(2,COLUMN()-1)),"U1",A72),DATA!D2:L872,7,FALSE)),0,VLOOKUP(CONCATENATE(INDIRECT(ADDRESS(2,COLUMN()-1)),"U1",A72),DATA!D2:L872,7,FALSE))</f>
        <v>0</v>
      </c>
      <c r="CY72" s="11">
        <f>IF(ISERROR(VLOOKUP(CONCATENATE(INDIRECT(ADDRESS(2,COLUMN()-2)),"U1",A72),DATA!D2:L872,8,FALSE)),0,VLOOKUP(CONCATENATE(INDIRECT(ADDRESS(2,COLUMN()-2)),"U1",A72),DATA!D2:L872,8,FALSE))</f>
        <v>0</v>
      </c>
      <c r="CZ72" s="11">
        <f>IF(ISERROR(VLOOKUP(CONCATENATE(INDIRECT(ADDRESS(2,COLUMN())),"U1",A72),DATA!D2:L872,6,FALSE)),0,VLOOKUP(CONCATENATE(INDIRECT(ADDRESS(2,COLUMN())),"U1",A72),DATA!D2:L872,6,FALSE))</f>
        <v>0</v>
      </c>
      <c r="DA72" s="11">
        <f>IF(ISERROR(VLOOKUP(CONCATENATE(INDIRECT(ADDRESS(2,COLUMN()-1)),"U1",A72),DATA!D2:L872,7,FALSE)),0,VLOOKUP(CONCATENATE(INDIRECT(ADDRESS(2,COLUMN()-1)),"U1",A72),DATA!D2:L872,7,FALSE))</f>
        <v>0</v>
      </c>
      <c r="DB72" s="11">
        <f>IF(ISERROR(VLOOKUP(CONCATENATE(INDIRECT(ADDRESS(2,COLUMN()-2)),"U1",A72),DATA!D2:L872,8,FALSE)),0,VLOOKUP(CONCATENATE(INDIRECT(ADDRESS(2,COLUMN()-2)),"U1",A72),DATA!D2:L872,8,FALSE))</f>
        <v>0</v>
      </c>
      <c r="DC72" s="11">
        <f>IF(ISERROR(VLOOKUP(CONCATENATE(INDIRECT(ADDRESS(2,COLUMN())),"U1",A72),DATA!D2:L872,6,FALSE)),0,VLOOKUP(CONCATENATE(INDIRECT(ADDRESS(2,COLUMN())),"U1",A72),DATA!D2:L872,6,FALSE))</f>
        <v>0</v>
      </c>
      <c r="DD72" s="11">
        <f>IF(ISERROR(VLOOKUP(CONCATENATE(INDIRECT(ADDRESS(2,COLUMN()-1)),"U1",A72),DATA!D2:L872,7,FALSE)),0,VLOOKUP(CONCATENATE(INDIRECT(ADDRESS(2,COLUMN()-1)),"U1",A72),DATA!D2:L872,7,FALSE))</f>
        <v>0</v>
      </c>
      <c r="DE72" s="11">
        <f>IF(ISERROR(VLOOKUP(CONCATENATE(INDIRECT(ADDRESS(2,COLUMN()-2)),"U1",A72),DATA!D2:L872,8,FALSE)),0,VLOOKUP(CONCATENATE(INDIRECT(ADDRESS(2,COLUMN()-2)),"U1",A72),DATA!D2:L872,8,FALSE))</f>
        <v>0</v>
      </c>
      <c r="DF72" s="11">
        <f>IF(ISERROR(VLOOKUP(CONCATENATE(INDIRECT(ADDRESS(2,COLUMN())),"U1",A72),DATA!D2:L872,6,FALSE)),0,VLOOKUP(CONCATENATE(INDIRECT(ADDRESS(2,COLUMN())),"U1",A72),DATA!D2:L872,6,FALSE))</f>
        <v>0</v>
      </c>
      <c r="DG72" s="11">
        <f>IF(ISERROR(VLOOKUP(CONCATENATE(INDIRECT(ADDRESS(2,COLUMN()-1)),"U1",A72),DATA!D2:L872,7,FALSE)),0,VLOOKUP(CONCATENATE(INDIRECT(ADDRESS(2,COLUMN()-1)),"U1",A72),DATA!D2:L872,7,FALSE))</f>
        <v>0</v>
      </c>
      <c r="DH72" s="11">
        <f>IF(ISERROR(VLOOKUP(CONCATENATE(INDIRECT(ADDRESS(2,COLUMN()-2)),"U1",A72),DATA!D2:L872,8,FALSE)),0,VLOOKUP(CONCATENATE(INDIRECT(ADDRESS(2,COLUMN()-2)),"U1",A72),DATA!D2:L872,8,FALSE))</f>
        <v>0</v>
      </c>
      <c r="DI72" s="11">
        <f>IF(ISERROR(VLOOKUP(CONCATENATE(INDIRECT(ADDRESS(2,COLUMN())),"U1",A72),DATA!D2:L872,6,FALSE)),0,VLOOKUP(CONCATENATE(INDIRECT(ADDRESS(2,COLUMN())),"U1",A72),DATA!D2:L872,6,FALSE))</f>
        <v>0</v>
      </c>
      <c r="DJ72" s="11">
        <f>IF(ISERROR(VLOOKUP(CONCATENATE(INDIRECT(ADDRESS(2,COLUMN()-1)),"U1",A72),DATA!D2:L872,7,FALSE)),0,VLOOKUP(CONCATENATE(INDIRECT(ADDRESS(2,COLUMN()-1)),"U1",A72),DATA!D2:L872,7,FALSE))</f>
        <v>0</v>
      </c>
      <c r="DK72" s="11">
        <f>IF(ISERROR(VLOOKUP(CONCATENATE(INDIRECT(ADDRESS(2,COLUMN()-2)),"U1",A72),DATA!D2:L872,8,FALSE)),0,VLOOKUP(CONCATENATE(INDIRECT(ADDRESS(2,COLUMN()-2)),"U1",A72),DATA!D2:L872,8,FALSE))</f>
        <v>0</v>
      </c>
      <c r="DL72" s="11">
        <f>IF(ISERROR(VLOOKUP(CONCATENATE(INDIRECT(ADDRESS(2,COLUMN())),"U1",A72),DATA!D2:L872,6,FALSE)),0,VLOOKUP(CONCATENATE(INDIRECT(ADDRESS(2,COLUMN())),"U1",A72),DATA!D2:L872,6,FALSE))</f>
        <v>0</v>
      </c>
      <c r="DM72" s="11">
        <f>IF(ISERROR(VLOOKUP(CONCATENATE(INDIRECT(ADDRESS(2,COLUMN()-1)),"U1",A72),DATA!D2:L872,7,FALSE)),0,VLOOKUP(CONCATENATE(INDIRECT(ADDRESS(2,COLUMN()-1)),"U1",A72),DATA!D2:L872,7,FALSE))</f>
        <v>0</v>
      </c>
      <c r="DN72" s="11">
        <f>IF(ISERROR(VLOOKUP(CONCATENATE(INDIRECT(ADDRESS(2,COLUMN()-2)),"U1",A72),DATA!D2:L872,8,FALSE)),0,VLOOKUP(CONCATENATE(INDIRECT(ADDRESS(2,COLUMN()-2)),"U1",A72),DATA!D2:L872,8,FALSE))</f>
        <v>0</v>
      </c>
      <c r="DO72" s="11">
        <f>IF(ISERROR(VLOOKUP(CONCATENATE(INDIRECT(ADDRESS(2,COLUMN())),"U1",A72),DATA!D2:L872,6,FALSE)),0,VLOOKUP(CONCATENATE(INDIRECT(ADDRESS(2,COLUMN())),"U1",A72),DATA!D2:L872,6,FALSE))</f>
        <v>0</v>
      </c>
      <c r="DP72" s="11">
        <f>IF(ISERROR(VLOOKUP(CONCATENATE(INDIRECT(ADDRESS(2,COLUMN()-1)),"U1",A72),DATA!D2:L872,7,FALSE)),0,VLOOKUP(CONCATENATE(INDIRECT(ADDRESS(2,COLUMN()-1)),"U1",A72),DATA!D2:L872,7,FALSE))</f>
        <v>0</v>
      </c>
      <c r="DQ72" s="11">
        <f>IF(ISERROR(VLOOKUP(CONCATENATE(INDIRECT(ADDRESS(2,COLUMN()-2)),"U1",A72),DATA!D2:L872,8,FALSE)),0,VLOOKUP(CONCATENATE(INDIRECT(ADDRESS(2,COLUMN()-2)),"U1",A72),DATA!D2:L872,8,FALSE))</f>
        <v>0</v>
      </c>
      <c r="DR72" s="11">
        <f>IF(ISERROR(VLOOKUP(CONCATENATE(INDIRECT(ADDRESS(2,COLUMN())),"U1",A72),DATA!D2:L872,6,FALSE)),0,VLOOKUP(CONCATENATE(INDIRECT(ADDRESS(2,COLUMN())),"U1",A72),DATA!D2:L872,6,FALSE))</f>
        <v>0</v>
      </c>
      <c r="DS72" s="11">
        <f>IF(ISERROR(VLOOKUP(CONCATENATE(INDIRECT(ADDRESS(2,COLUMN()-1)),"U1",A72),DATA!D2:L872,7,FALSE)),0,VLOOKUP(CONCATENATE(INDIRECT(ADDRESS(2,COLUMN()-1)),"U1",A72),DATA!D2:L872,7,FALSE))</f>
        <v>0</v>
      </c>
      <c r="DT72" s="11">
        <f>IF(ISERROR(VLOOKUP(CONCATENATE(INDIRECT(ADDRESS(2,COLUMN()-2)),"U1",A72),DATA!D2:L872,8,FALSE)),0,VLOOKUP(CONCATENATE(INDIRECT(ADDRESS(2,COLUMN()-2)),"U1",A72),DATA!D2:L872,8,FALSE))</f>
        <v>0</v>
      </c>
      <c r="DU72" s="11">
        <f>IF(ISERROR(VLOOKUP(CONCATENATE(INDIRECT(ADDRESS(2,COLUMN())),"U1",A72),DATA!D2:L872,6,FALSE)),0,VLOOKUP(CONCATENATE(INDIRECT(ADDRESS(2,COLUMN())),"U1",A72),DATA!D2:L872,6,FALSE))</f>
        <v>0</v>
      </c>
      <c r="DV72" s="11">
        <f>IF(ISERROR(VLOOKUP(CONCATENATE(INDIRECT(ADDRESS(2,COLUMN()-1)),"U1",A72),DATA!D2:L872,7,FALSE)),0,VLOOKUP(CONCATENATE(INDIRECT(ADDRESS(2,COLUMN()-1)),"U1",A72),DATA!D2:L872,7,FALSE))</f>
        <v>0</v>
      </c>
      <c r="DW72" s="11">
        <f>IF(ISERROR(VLOOKUP(CONCATENATE(INDIRECT(ADDRESS(2,COLUMN()-2)),"U1",A72),DATA!D2:L872,8,FALSE)),0,VLOOKUP(CONCATENATE(INDIRECT(ADDRESS(2,COLUMN()-2)),"U1",A72),DATA!D2:L872,8,FALSE))</f>
        <v>0</v>
      </c>
      <c r="DX72" s="62">
        <f>SUM(B72:INDIRECT(ADDRESS(72,127)))</f>
        <v>19</v>
      </c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 s="24"/>
      <c r="IS72" s="24"/>
      <c r="IT72" s="24"/>
      <c r="IU72" s="24"/>
      <c r="IV72" s="24"/>
      <c r="IW72" s="24"/>
      <c r="IX72" s="24"/>
      <c r="IY72" s="24"/>
      <c r="IZ72" s="24"/>
      <c r="JA72" s="24"/>
      <c r="JB72" s="24"/>
      <c r="JC72" s="24"/>
      <c r="JD72" s="24"/>
      <c r="JE72" s="24"/>
      <c r="JF72" s="24"/>
      <c r="JG72" s="24"/>
      <c r="JH72" s="24"/>
      <c r="JI72" s="24"/>
      <c r="JJ72" s="24"/>
      <c r="JK72" s="24"/>
      <c r="JL72" s="24"/>
      <c r="JM72" s="24"/>
      <c r="JN72" s="24"/>
      <c r="JO72" s="24"/>
      <c r="JP72" s="24"/>
      <c r="JQ72" s="24"/>
      <c r="JR72" s="24"/>
      <c r="JS72" s="24"/>
      <c r="JT72" s="24"/>
      <c r="JU72" s="24"/>
      <c r="JV72" s="24"/>
      <c r="JW72" s="24"/>
      <c r="JX72" s="24"/>
      <c r="JY72" s="24"/>
      <c r="JZ72" s="24"/>
      <c r="KA72" s="24"/>
      <c r="KB72" s="24"/>
      <c r="KC72" s="24"/>
      <c r="KD72" s="24"/>
      <c r="KE72" s="24"/>
      <c r="KF72" s="24"/>
      <c r="KG72" s="24"/>
      <c r="KH72" s="24"/>
      <c r="KI72" s="24"/>
      <c r="KJ72" s="24"/>
      <c r="KK72" s="24"/>
      <c r="KL72" s="24"/>
      <c r="KM72" s="24"/>
      <c r="KN72" s="24"/>
      <c r="KO72" s="24"/>
      <c r="KP72" s="24"/>
      <c r="KQ72" s="24"/>
      <c r="KR72" s="24"/>
      <c r="KS72" s="24"/>
      <c r="KT72" s="24"/>
      <c r="KU72" s="24"/>
      <c r="KV72" s="24"/>
      <c r="KW72" s="24"/>
      <c r="KX72" s="24"/>
      <c r="KY72" s="24"/>
      <c r="KZ72" s="24"/>
    </row>
    <row r="73" ht="15.75">
      <c r="A73" s="20" t="s">
        <v>47</v>
      </c>
      <c r="B73" s="11">
        <f>IF(ISERROR(VLOOKUP(CONCATENATE(INDIRECT(ADDRESS(2,COLUMN())),"U1",A73),DATA!D2:L872,6,FALSE)),0,VLOOKUP(CONCATENATE(INDIRECT(ADDRESS(2,COLUMN())),"U1",A73),DATA!D2:L872,6,FALSE))</f>
        <v>1</v>
      </c>
      <c r="C73" s="11">
        <f>IF(ISERROR(VLOOKUP(CONCATENATE(INDIRECT(ADDRESS(2,COLUMN()-1)),"U1",A73),DATA!D2:L872,7,FALSE)),0,VLOOKUP(CONCATENATE(INDIRECT(ADDRESS(2,COLUMN()-1)),"U1",A73),DATA!D2:L872,7,FALSE))</f>
        <v>1</v>
      </c>
      <c r="D73" s="11">
        <f>IF(ISERROR(VLOOKUP(CONCATENATE(INDIRECT(ADDRESS(2,COLUMN()-2)),"U1",A73),DATA!D2:L872,8,FALSE)),0,VLOOKUP(CONCATENATE(INDIRECT(ADDRESS(2,COLUMN()-2)),"U1",A73),DATA!D2:L872,8,FALSE))</f>
        <v>0</v>
      </c>
      <c r="E73" s="11">
        <f>IF(ISERROR(VLOOKUP(CONCATENATE(INDIRECT(ADDRESS(2,COLUMN())),"U1",A73),DATA!D2:L872,6,FALSE)),0,VLOOKUP(CONCATENATE(INDIRECT(ADDRESS(2,COLUMN())),"U1",A73),DATA!D2:L872,6,FALSE))</f>
        <v>0</v>
      </c>
      <c r="F73" s="11">
        <f>IF(ISERROR(VLOOKUP(CONCATENATE(INDIRECT(ADDRESS(2,COLUMN()-1)),"U1",A73),DATA!D2:L872,7,FALSE)),0,VLOOKUP(CONCATENATE(INDIRECT(ADDRESS(2,COLUMN()-1)),"U1",A73),DATA!D2:L872,7,FALSE))</f>
        <v>0</v>
      </c>
      <c r="G73" s="11">
        <f>IF(ISERROR(VLOOKUP(CONCATENATE(INDIRECT(ADDRESS(2,COLUMN()-2)),"U1",A73),DATA!D2:L872,8,FALSE)),0,VLOOKUP(CONCATENATE(INDIRECT(ADDRESS(2,COLUMN()-2)),"U1",A73),DATA!D2:L872,8,FALSE))</f>
        <v>0</v>
      </c>
      <c r="H73" s="11">
        <f>IF(ISERROR(VLOOKUP(CONCATENATE(INDIRECT(ADDRESS(2,COLUMN())),"U1",A73),DATA!D2:L872,6,FALSE)),0,VLOOKUP(CONCATENATE(INDIRECT(ADDRESS(2,COLUMN())),"U1",A73),DATA!D2:L872,6,FALSE))</f>
        <v>0</v>
      </c>
      <c r="I73" s="11">
        <f>IF(ISERROR(VLOOKUP(CONCATENATE(INDIRECT(ADDRESS(2,COLUMN()-1)),"U1",A73),DATA!D2:L872,7,FALSE)),0,VLOOKUP(CONCATENATE(INDIRECT(ADDRESS(2,COLUMN()-1)),"U1",A73),DATA!D2:L872,7,FALSE))</f>
        <v>0</v>
      </c>
      <c r="J73" s="11">
        <f>IF(ISERROR(VLOOKUP(CONCATENATE(INDIRECT(ADDRESS(2,COLUMN()-2)),"U1",A73),DATA!D2:L872,8,FALSE)),0,VLOOKUP(CONCATENATE(INDIRECT(ADDRESS(2,COLUMN()-2)),"U1",A73),DATA!D2:L872,8,FALSE))</f>
        <v>0</v>
      </c>
      <c r="K73" s="11">
        <f>IF(ISERROR(VLOOKUP(CONCATENATE(INDIRECT(ADDRESS(2,COLUMN())),"U1",A73),DATA!D2:L872,6,FALSE)),0,VLOOKUP(CONCATENATE(INDIRECT(ADDRESS(2,COLUMN())),"U1",A73),DATA!D2:L872,6,FALSE))</f>
        <v>0</v>
      </c>
      <c r="L73" s="11">
        <f>IF(ISERROR(VLOOKUP(CONCATENATE(INDIRECT(ADDRESS(2,COLUMN()-1)),"U1",A73),DATA!D2:L872,7,FALSE)),0,VLOOKUP(CONCATENATE(INDIRECT(ADDRESS(2,COLUMN()-1)),"U1",A73),DATA!D2:L872,7,FALSE))</f>
        <v>0</v>
      </c>
      <c r="M73" s="11">
        <f>IF(ISERROR(VLOOKUP(CONCATENATE(INDIRECT(ADDRESS(2,COLUMN()-2)),"U1",A73),DATA!D2:L872,8,FALSE)),0,VLOOKUP(CONCATENATE(INDIRECT(ADDRESS(2,COLUMN()-2)),"U1",A73),DATA!D2:L872,8,FALSE))</f>
        <v>0</v>
      </c>
      <c r="N73" s="11">
        <f>IF(ISERROR(VLOOKUP(CONCATENATE(INDIRECT(ADDRESS(2,COLUMN())),"U1",A73),DATA!D2:L872,6,FALSE)),0,VLOOKUP(CONCATENATE(INDIRECT(ADDRESS(2,COLUMN())),"U1",A73),DATA!D2:L872,6,FALSE))</f>
        <v>0</v>
      </c>
      <c r="O73" s="11">
        <f>IF(ISERROR(VLOOKUP(CONCATENATE(INDIRECT(ADDRESS(2,COLUMN()-1)),"U1",A73),DATA!D2:L872,7,FALSE)),0,VLOOKUP(CONCATENATE(INDIRECT(ADDRESS(2,COLUMN()-1)),"U1",A73),DATA!D2:L872,7,FALSE))</f>
        <v>0</v>
      </c>
      <c r="P73" s="11">
        <f>IF(ISERROR(VLOOKUP(CONCATENATE(INDIRECT(ADDRESS(2,COLUMN()-2)),"U1",A73),DATA!D2:L872,8,FALSE)),0,VLOOKUP(CONCATENATE(INDIRECT(ADDRESS(2,COLUMN()-2)),"U1",A73),DATA!D2:L872,8,FALSE))</f>
        <v>0</v>
      </c>
      <c r="Q73" s="11">
        <f>IF(ISERROR(VLOOKUP(CONCATENATE(INDIRECT(ADDRESS(2,COLUMN())),"U1",A73),DATA!D2:L872,6,FALSE)),0,VLOOKUP(CONCATENATE(INDIRECT(ADDRESS(2,COLUMN())),"U1",A73),DATA!D2:L872,6,FALSE))</f>
        <v>1</v>
      </c>
      <c r="R73" s="11">
        <f>IF(ISERROR(VLOOKUP(CONCATENATE(INDIRECT(ADDRESS(2,COLUMN()-1)),"U1",A73),DATA!D2:L872,7,FALSE)),0,VLOOKUP(CONCATENATE(INDIRECT(ADDRESS(2,COLUMN()-1)),"U1",A73),DATA!D2:L872,7,FALSE))</f>
        <v>0</v>
      </c>
      <c r="S73" s="11">
        <f>IF(ISERROR(VLOOKUP(CONCATENATE(INDIRECT(ADDRESS(2,COLUMN()-2)),"U1",A73),DATA!D2:L872,8,FALSE)),0,VLOOKUP(CONCATENATE(INDIRECT(ADDRESS(2,COLUMN()-2)),"U1",A73),DATA!D2:L872,8,FALSE))</f>
        <v>0</v>
      </c>
      <c r="T73" s="11">
        <f>IF(ISERROR(VLOOKUP(CONCATENATE(INDIRECT(ADDRESS(2,COLUMN())),"U1",A73),DATA!D2:L872,6,FALSE)),0,VLOOKUP(CONCATENATE(INDIRECT(ADDRESS(2,COLUMN())),"U1",A73),DATA!D2:L872,6,FALSE))</f>
        <v>0</v>
      </c>
      <c r="U73" s="11">
        <f>IF(ISERROR(VLOOKUP(CONCATENATE(INDIRECT(ADDRESS(2,COLUMN()-1)),"U1",A73),DATA!D2:L872,7,FALSE)),0,VLOOKUP(CONCATENATE(INDIRECT(ADDRESS(2,COLUMN()-1)),"U1",A73),DATA!D2:L872,7,FALSE))</f>
        <v>1</v>
      </c>
      <c r="V73" s="11">
        <f>IF(ISERROR(VLOOKUP(CONCATENATE(INDIRECT(ADDRESS(2,COLUMN()-2)),"U1",A73),DATA!D2:L872,8,FALSE)),0,VLOOKUP(CONCATENATE(INDIRECT(ADDRESS(2,COLUMN()-2)),"U1",A73),DATA!D2:L872,8,FALSE))</f>
        <v>0</v>
      </c>
      <c r="W73" s="11">
        <f>IF(ISERROR(VLOOKUP(CONCATENATE(INDIRECT(ADDRESS(2,COLUMN())),"U1",A73),DATA!D2:L872,6,FALSE)),0,VLOOKUP(CONCATENATE(INDIRECT(ADDRESS(2,COLUMN())),"U1",A73),DATA!D2:L872,6,FALSE))</f>
        <v>0</v>
      </c>
      <c r="X73" s="11">
        <f>IF(ISERROR(VLOOKUP(CONCATENATE(INDIRECT(ADDRESS(2,COLUMN()-1)),"U1",A73),DATA!D2:L872,7,FALSE)),0,VLOOKUP(CONCATENATE(INDIRECT(ADDRESS(2,COLUMN()-1)),"U1",A73),DATA!D2:L872,7,FALSE))</f>
        <v>0</v>
      </c>
      <c r="Y73" s="11">
        <f>IF(ISERROR(VLOOKUP(CONCATENATE(INDIRECT(ADDRESS(2,COLUMN()-2)),"U1",A73),DATA!D2:L872,8,FALSE)),0,VLOOKUP(CONCATENATE(INDIRECT(ADDRESS(2,COLUMN()-2)),"U1",A73),DATA!D2:L872,8,FALSE))</f>
        <v>0</v>
      </c>
      <c r="Z73" s="11">
        <f>IF(ISERROR(VLOOKUP(CONCATENATE(INDIRECT(ADDRESS(2,COLUMN())),"U1",A73),DATA!D2:L872,6,FALSE)),0,VLOOKUP(CONCATENATE(INDIRECT(ADDRESS(2,COLUMN())),"U1",A73),DATA!D2:L872,6,FALSE))</f>
        <v>0</v>
      </c>
      <c r="AA73" s="11">
        <f>IF(ISERROR(VLOOKUP(CONCATENATE(INDIRECT(ADDRESS(2,COLUMN()-1)),"U1",A73),DATA!D2:L872,7,FALSE)),0,VLOOKUP(CONCATENATE(INDIRECT(ADDRESS(2,COLUMN()-1)),"U1",A73),DATA!D2:L872,7,FALSE))</f>
        <v>0</v>
      </c>
      <c r="AB73" s="11">
        <f>IF(ISERROR(VLOOKUP(CONCATENATE(INDIRECT(ADDRESS(2,COLUMN()-2)),"U1",A73),DATA!D2:L872,8,FALSE)),0,VLOOKUP(CONCATENATE(INDIRECT(ADDRESS(2,COLUMN()-2)),"U1",A73),DATA!D2:L872,8,FALSE))</f>
        <v>0</v>
      </c>
      <c r="AC73" s="11">
        <f>IF(ISERROR(VLOOKUP(CONCATENATE(INDIRECT(ADDRESS(2,COLUMN())),"U1",A73),DATA!D2:L872,6,FALSE)),0,VLOOKUP(CONCATENATE(INDIRECT(ADDRESS(2,COLUMN())),"U1",A73),DATA!D2:L872,6,FALSE))</f>
        <v>0</v>
      </c>
      <c r="AD73" s="11">
        <f>IF(ISERROR(VLOOKUP(CONCATENATE(INDIRECT(ADDRESS(2,COLUMN()-1)),"U1",A73),DATA!D2:L872,7,FALSE)),0,VLOOKUP(CONCATENATE(INDIRECT(ADDRESS(2,COLUMN()-1)),"U1",A73),DATA!D2:L872,7,FALSE))</f>
        <v>0</v>
      </c>
      <c r="AE73" s="11">
        <f>IF(ISERROR(VLOOKUP(CONCATENATE(INDIRECT(ADDRESS(2,COLUMN()-2)),"U1",A73),DATA!D2:L872,8,FALSE)),0,VLOOKUP(CONCATENATE(INDIRECT(ADDRESS(2,COLUMN()-2)),"U1",A73),DATA!D2:L872,8,FALSE))</f>
        <v>0</v>
      </c>
      <c r="AF73" s="11">
        <f>IF(ISERROR(VLOOKUP(CONCATENATE(INDIRECT(ADDRESS(2,COLUMN())),"U1",A73),DATA!D2:L872,6,FALSE)),0,VLOOKUP(CONCATENATE(INDIRECT(ADDRESS(2,COLUMN())),"U1",A73),DATA!D2:L872,6,FALSE))</f>
        <v>0</v>
      </c>
      <c r="AG73" s="11">
        <f>IF(ISERROR(VLOOKUP(CONCATENATE(INDIRECT(ADDRESS(2,COLUMN()-1)),"U1",A73),DATA!D2:L872,7,FALSE)),0,VLOOKUP(CONCATENATE(INDIRECT(ADDRESS(2,COLUMN()-1)),"U1",A73),DATA!D2:L872,7,FALSE))</f>
        <v>0</v>
      </c>
      <c r="AH73" s="11">
        <f>IF(ISERROR(VLOOKUP(CONCATENATE(INDIRECT(ADDRESS(2,COLUMN()-2)),"U1",A73),DATA!D2:L872,8,FALSE)),0,VLOOKUP(CONCATENATE(INDIRECT(ADDRESS(2,COLUMN()-2)),"U1",A73),DATA!D2:L872,8,FALSE))</f>
        <v>0</v>
      </c>
      <c r="AI73" s="11">
        <f>IF(ISERROR(VLOOKUP(CONCATENATE(INDIRECT(ADDRESS(2,COLUMN())),"U1",A73),DATA!D2:L872,6,FALSE)),0,VLOOKUP(CONCATENATE(INDIRECT(ADDRESS(2,COLUMN())),"U1",A73),DATA!D2:L872,6,FALSE))</f>
        <v>0</v>
      </c>
      <c r="AJ73" s="11">
        <f>IF(ISERROR(VLOOKUP(CONCATENATE(INDIRECT(ADDRESS(2,COLUMN()-1)),"U1",A73),DATA!D2:L872,7,FALSE)),0,VLOOKUP(CONCATENATE(INDIRECT(ADDRESS(2,COLUMN()-1)),"U1",A73),DATA!D2:L872,7,FALSE))</f>
        <v>0</v>
      </c>
      <c r="AK73" s="11">
        <f>IF(ISERROR(VLOOKUP(CONCATENATE(INDIRECT(ADDRESS(2,COLUMN()-2)),"U1",A73),DATA!D2:L872,8,FALSE)),0,VLOOKUP(CONCATENATE(INDIRECT(ADDRESS(2,COLUMN()-2)),"U1",A73),DATA!D2:L872,8,FALSE))</f>
        <v>0</v>
      </c>
      <c r="AL73" s="11">
        <f>IF(ISERROR(VLOOKUP(CONCATENATE(INDIRECT(ADDRESS(2,COLUMN())),"U1",A73),DATA!D2:L872,6,FALSE)),0,VLOOKUP(CONCATENATE(INDIRECT(ADDRESS(2,COLUMN())),"U1",A73),DATA!D2:L872,6,FALSE))</f>
        <v>0</v>
      </c>
      <c r="AM73" s="11">
        <f>IF(ISERROR(VLOOKUP(CONCATENATE(INDIRECT(ADDRESS(2,COLUMN()-1)),"U1",A73),DATA!D2:L872,7,FALSE)),0,VLOOKUP(CONCATENATE(INDIRECT(ADDRESS(2,COLUMN()-1)),"U1",A73),DATA!D2:L872,7,FALSE))</f>
        <v>0</v>
      </c>
      <c r="AN73" s="11">
        <f>IF(ISERROR(VLOOKUP(CONCATENATE(INDIRECT(ADDRESS(2,COLUMN()-2)),"U1",A73),DATA!D2:L872,8,FALSE)),0,VLOOKUP(CONCATENATE(INDIRECT(ADDRESS(2,COLUMN()-2)),"U1",A73),DATA!D2:L872,8,FALSE))</f>
        <v>0</v>
      </c>
      <c r="AO73" s="11">
        <f>IF(ISERROR(VLOOKUP(CONCATENATE(INDIRECT(ADDRESS(2,COLUMN())),"U1",A73),DATA!D2:L872,6,FALSE)),0,VLOOKUP(CONCATENATE(INDIRECT(ADDRESS(2,COLUMN())),"U1",A73),DATA!D2:L872,6,FALSE))</f>
        <v>0</v>
      </c>
      <c r="AP73" s="11">
        <f>IF(ISERROR(VLOOKUP(CONCATENATE(INDIRECT(ADDRESS(2,COLUMN()-1)),"U1",A73),DATA!D2:L872,7,FALSE)),0,VLOOKUP(CONCATENATE(INDIRECT(ADDRESS(2,COLUMN()-1)),"U1",A73),DATA!D2:L872,7,FALSE))</f>
        <v>0</v>
      </c>
      <c r="AQ73" s="11">
        <f>IF(ISERROR(VLOOKUP(CONCATENATE(INDIRECT(ADDRESS(2,COLUMN()-2)),"U1",A73),DATA!D2:L872,8,FALSE)),0,VLOOKUP(CONCATENATE(INDIRECT(ADDRESS(2,COLUMN()-2)),"U1",A73),DATA!D2:L872,8,FALSE))</f>
        <v>0</v>
      </c>
      <c r="AR73" s="11">
        <f>IF(ISERROR(VLOOKUP(CONCATENATE(INDIRECT(ADDRESS(2,COLUMN())),"U1",A73),DATA!D2:L872,6,FALSE)),0,VLOOKUP(CONCATENATE(INDIRECT(ADDRESS(2,COLUMN())),"U1",A73),DATA!D2:L872,6,FALSE))</f>
        <v>0</v>
      </c>
      <c r="AS73" s="11">
        <f>IF(ISERROR(VLOOKUP(CONCATENATE(INDIRECT(ADDRESS(2,COLUMN()-1)),"U1",A73),DATA!D2:L872,7,FALSE)),0,VLOOKUP(CONCATENATE(INDIRECT(ADDRESS(2,COLUMN()-1)),"U1",A73),DATA!D2:L872,7,FALSE))</f>
        <v>0</v>
      </c>
      <c r="AT73" s="11">
        <f>IF(ISERROR(VLOOKUP(CONCATENATE(INDIRECT(ADDRESS(2,COLUMN()-2)),"U1",A73),DATA!D2:L872,8,FALSE)),0,VLOOKUP(CONCATENATE(INDIRECT(ADDRESS(2,COLUMN()-2)),"U1",A73),DATA!D2:L872,8,FALSE))</f>
        <v>0</v>
      </c>
      <c r="AU73" s="11">
        <f>IF(ISERROR(VLOOKUP(CONCATENATE(INDIRECT(ADDRESS(2,COLUMN())),"U1",A73),DATA!D2:L872,6,FALSE)),0,VLOOKUP(CONCATENATE(INDIRECT(ADDRESS(2,COLUMN())),"U1",A73),DATA!D2:L872,6,FALSE))</f>
        <v>0</v>
      </c>
      <c r="AV73" s="11">
        <f>IF(ISERROR(VLOOKUP(CONCATENATE(INDIRECT(ADDRESS(2,COLUMN()-1)),"U1",A73),DATA!D2:L872,7,FALSE)),0,VLOOKUP(CONCATENATE(INDIRECT(ADDRESS(2,COLUMN()-1)),"U1",A73),DATA!D2:L872,7,FALSE))</f>
        <v>0</v>
      </c>
      <c r="AW73" s="11">
        <f>IF(ISERROR(VLOOKUP(CONCATENATE(INDIRECT(ADDRESS(2,COLUMN()-2)),"U1",A73),DATA!D2:L872,8,FALSE)),0,VLOOKUP(CONCATENATE(INDIRECT(ADDRESS(2,COLUMN()-2)),"U1",A73),DATA!D2:L872,8,FALSE))</f>
        <v>0</v>
      </c>
      <c r="AX73" s="11">
        <f>IF(ISERROR(VLOOKUP(CONCATENATE(INDIRECT(ADDRESS(2,COLUMN())),"U1",A73),DATA!D2:L872,6,FALSE)),0,VLOOKUP(CONCATENATE(INDIRECT(ADDRESS(2,COLUMN())),"U1",A73),DATA!D2:L872,6,FALSE))</f>
        <v>0</v>
      </c>
      <c r="AY73" s="11">
        <f>IF(ISERROR(VLOOKUP(CONCATENATE(INDIRECT(ADDRESS(2,COLUMN()-1)),"U1",A73),DATA!D2:L872,7,FALSE)),0,VLOOKUP(CONCATENATE(INDIRECT(ADDRESS(2,COLUMN()-1)),"U1",A73),DATA!D2:L872,7,FALSE))</f>
        <v>0</v>
      </c>
      <c r="AZ73" s="11">
        <f>IF(ISERROR(VLOOKUP(CONCATENATE(INDIRECT(ADDRESS(2,COLUMN()-2)),"U1",A73),DATA!D2:L872,8,FALSE)),0,VLOOKUP(CONCATENATE(INDIRECT(ADDRESS(2,COLUMN()-2)),"U1",A73),DATA!D2:L872,8,FALSE))</f>
        <v>0</v>
      </c>
      <c r="BA73" s="11">
        <f>IF(ISERROR(VLOOKUP(CONCATENATE(INDIRECT(ADDRESS(2,COLUMN())),"U1",A73),DATA!D2:L872,6,FALSE)),0,VLOOKUP(CONCATENATE(INDIRECT(ADDRESS(2,COLUMN())),"U1",A73),DATA!D2:L872,6,FALSE))</f>
        <v>0</v>
      </c>
      <c r="BB73" s="11">
        <f>IF(ISERROR(VLOOKUP(CONCATENATE(INDIRECT(ADDRESS(2,COLUMN()-1)),"U1",A73),DATA!D2:L872,7,FALSE)),0,VLOOKUP(CONCATENATE(INDIRECT(ADDRESS(2,COLUMN()-1)),"U1",A73),DATA!D2:L872,7,FALSE))</f>
        <v>0</v>
      </c>
      <c r="BC73" s="11">
        <f>IF(ISERROR(VLOOKUP(CONCATENATE(INDIRECT(ADDRESS(2,COLUMN()-2)),"U1",A73),DATA!D2:L872,8,FALSE)),0,VLOOKUP(CONCATENATE(INDIRECT(ADDRESS(2,COLUMN()-2)),"U1",A73),DATA!D2:L872,8,FALSE))</f>
        <v>0</v>
      </c>
      <c r="BD73" s="11">
        <f>IF(ISERROR(VLOOKUP(CONCATENATE(INDIRECT(ADDRESS(2,COLUMN())),"U1",A73),DATA!D2:L872,6,FALSE)),0,VLOOKUP(CONCATENATE(INDIRECT(ADDRESS(2,COLUMN())),"U1",A73),DATA!D2:L872,6,FALSE))</f>
        <v>0</v>
      </c>
      <c r="BE73" s="11">
        <f>IF(ISERROR(VLOOKUP(CONCATENATE(INDIRECT(ADDRESS(2,COLUMN()-1)),"U1",A73),DATA!D2:L872,7,FALSE)),0,VLOOKUP(CONCATENATE(INDIRECT(ADDRESS(2,COLUMN()-1)),"U1",A73),DATA!D2:L872,7,FALSE))</f>
        <v>0</v>
      </c>
      <c r="BF73" s="11">
        <f>IF(ISERROR(VLOOKUP(CONCATENATE(INDIRECT(ADDRESS(2,COLUMN()-2)),"U1",A73),DATA!D2:L872,8,FALSE)),0,VLOOKUP(CONCATENATE(INDIRECT(ADDRESS(2,COLUMN()-2)),"U1",A73),DATA!D2:L872,8,FALSE))</f>
        <v>0</v>
      </c>
      <c r="BG73" s="11">
        <f>IF(ISERROR(VLOOKUP(CONCATENATE(INDIRECT(ADDRESS(2,COLUMN())),"U1",A73),DATA!D2:L872,6,FALSE)),0,VLOOKUP(CONCATENATE(INDIRECT(ADDRESS(2,COLUMN())),"U1",A73),DATA!D2:L872,6,FALSE))</f>
        <v>0</v>
      </c>
      <c r="BH73" s="11">
        <f>IF(ISERROR(VLOOKUP(CONCATENATE(INDIRECT(ADDRESS(2,COLUMN()-1)),"U1",A73),DATA!D2:L872,7,FALSE)),0,VLOOKUP(CONCATENATE(INDIRECT(ADDRESS(2,COLUMN()-1)),"U1",A73),DATA!D2:L872,7,FALSE))</f>
        <v>0</v>
      </c>
      <c r="BI73" s="11">
        <f>IF(ISERROR(VLOOKUP(CONCATENATE(INDIRECT(ADDRESS(2,COLUMN()-2)),"U1",A73),DATA!D2:L872,8,FALSE)),0,VLOOKUP(CONCATENATE(INDIRECT(ADDRESS(2,COLUMN()-2)),"U1",A73),DATA!D2:L872,8,FALSE))</f>
        <v>0</v>
      </c>
      <c r="BJ73" s="11">
        <f>IF(ISERROR(VLOOKUP(CONCATENATE(INDIRECT(ADDRESS(2,COLUMN())),"U1",A73),DATA!D2:L872,6,FALSE)),0,VLOOKUP(CONCATENATE(INDIRECT(ADDRESS(2,COLUMN())),"U1",A73),DATA!D2:L872,6,FALSE))</f>
        <v>0</v>
      </c>
      <c r="BK73" s="11">
        <f>IF(ISERROR(VLOOKUP(CONCATENATE(INDIRECT(ADDRESS(2,COLUMN()-1)),"U1",A73),DATA!D2:L872,7,FALSE)),0,VLOOKUP(CONCATENATE(INDIRECT(ADDRESS(2,COLUMN()-1)),"U1",A73),DATA!D2:L872,7,FALSE))</f>
        <v>0</v>
      </c>
      <c r="BL73" s="11">
        <f>IF(ISERROR(VLOOKUP(CONCATENATE(INDIRECT(ADDRESS(2,COLUMN()-2)),"U1",A73),DATA!D2:L872,8,FALSE)),0,VLOOKUP(CONCATENATE(INDIRECT(ADDRESS(2,COLUMN()-2)),"U1",A73),DATA!D2:L872,8,FALSE))</f>
        <v>0</v>
      </c>
      <c r="BM73" s="11">
        <f>IF(ISERROR(VLOOKUP(CONCATENATE(INDIRECT(ADDRESS(2,COLUMN())),"U1",A73),DATA!D2:L872,6,FALSE)),0,VLOOKUP(CONCATENATE(INDIRECT(ADDRESS(2,COLUMN())),"U1",A73),DATA!D2:L872,6,FALSE))</f>
        <v>0</v>
      </c>
      <c r="BN73" s="11">
        <f>IF(ISERROR(VLOOKUP(CONCATENATE(INDIRECT(ADDRESS(2,COLUMN()-1)),"U1",A73),DATA!D2:L872,7,FALSE)),0,VLOOKUP(CONCATENATE(INDIRECT(ADDRESS(2,COLUMN()-1)),"U1",A73),DATA!D2:L872,7,FALSE))</f>
        <v>0</v>
      </c>
      <c r="BO73" s="11">
        <f>IF(ISERROR(VLOOKUP(CONCATENATE(INDIRECT(ADDRESS(2,COLUMN()-2)),"U1",A73),DATA!D2:L872,8,FALSE)),0,VLOOKUP(CONCATENATE(INDIRECT(ADDRESS(2,COLUMN()-2)),"U1",A73),DATA!D2:L872,8,FALSE))</f>
        <v>0</v>
      </c>
      <c r="BP73" s="11">
        <f>IF(ISERROR(VLOOKUP(CONCATENATE(INDIRECT(ADDRESS(2,COLUMN())),"U1",A73),DATA!D2:L872,6,FALSE)),0,VLOOKUP(CONCATENATE(INDIRECT(ADDRESS(2,COLUMN())),"U1",A73),DATA!D2:L872,6,FALSE))</f>
        <v>0</v>
      </c>
      <c r="BQ73" s="11">
        <f>IF(ISERROR(VLOOKUP(CONCATENATE(INDIRECT(ADDRESS(2,COLUMN()-1)),"U1",A73),DATA!D2:L872,7,FALSE)),0,VLOOKUP(CONCATENATE(INDIRECT(ADDRESS(2,COLUMN()-1)),"U1",A73),DATA!D2:L872,7,FALSE))</f>
        <v>0</v>
      </c>
      <c r="BR73" s="11">
        <f>IF(ISERROR(VLOOKUP(CONCATENATE(INDIRECT(ADDRESS(2,COLUMN()-2)),"U1",A73),DATA!D2:L872,8,FALSE)),0,VLOOKUP(CONCATENATE(INDIRECT(ADDRESS(2,COLUMN()-2)),"U1",A73),DATA!D2:L872,8,FALSE))</f>
        <v>0</v>
      </c>
      <c r="BS73" s="11">
        <f>IF(ISERROR(VLOOKUP(CONCATENATE(INDIRECT(ADDRESS(2,COLUMN())),"U1",A73),DATA!D2:L872,6,FALSE)),0,VLOOKUP(CONCATENATE(INDIRECT(ADDRESS(2,COLUMN())),"U1",A73),DATA!D2:L872,6,FALSE))</f>
        <v>0</v>
      </c>
      <c r="BT73" s="11">
        <f>IF(ISERROR(VLOOKUP(CONCATENATE(INDIRECT(ADDRESS(2,COLUMN()-1)),"U1",A73),DATA!D2:L872,7,FALSE)),0,VLOOKUP(CONCATENATE(INDIRECT(ADDRESS(2,COLUMN()-1)),"U1",A73),DATA!D2:L872,7,FALSE))</f>
        <v>0</v>
      </c>
      <c r="BU73" s="11">
        <f>IF(ISERROR(VLOOKUP(CONCATENATE(INDIRECT(ADDRESS(2,COLUMN()-2)),"U1",A73),DATA!D2:L872,8,FALSE)),0,VLOOKUP(CONCATENATE(INDIRECT(ADDRESS(2,COLUMN()-2)),"U1",A73),DATA!D2:L872,8,FALSE))</f>
        <v>0</v>
      </c>
      <c r="BV73" s="11">
        <f>IF(ISERROR(VLOOKUP(CONCATENATE(INDIRECT(ADDRESS(2,COLUMN())),"U1",A73),DATA!D2:L872,6,FALSE)),0,VLOOKUP(CONCATENATE(INDIRECT(ADDRESS(2,COLUMN())),"U1",A73),DATA!D2:L872,6,FALSE))</f>
        <v>0</v>
      </c>
      <c r="BW73" s="11">
        <f>IF(ISERROR(VLOOKUP(CONCATENATE(INDIRECT(ADDRESS(2,COLUMN()-1)),"U1",A73),DATA!D2:L872,7,FALSE)),0,VLOOKUP(CONCATENATE(INDIRECT(ADDRESS(2,COLUMN()-1)),"U1",A73),DATA!D2:L872,7,FALSE))</f>
        <v>0</v>
      </c>
      <c r="BX73" s="11">
        <f>IF(ISERROR(VLOOKUP(CONCATENATE(INDIRECT(ADDRESS(2,COLUMN()-2)),"U1",A73),DATA!D2:L872,8,FALSE)),0,VLOOKUP(CONCATENATE(INDIRECT(ADDRESS(2,COLUMN()-2)),"U1",A73),DATA!D2:L872,8,FALSE))</f>
        <v>0</v>
      </c>
      <c r="BY73" s="11">
        <f>IF(ISERROR(VLOOKUP(CONCATENATE(INDIRECT(ADDRESS(2,COLUMN())),"U1",A73),DATA!D2:L872,6,FALSE)),0,VLOOKUP(CONCATENATE(INDIRECT(ADDRESS(2,COLUMN())),"U1",A73),DATA!D2:L872,6,FALSE))</f>
        <v>0</v>
      </c>
      <c r="BZ73" s="11">
        <f>IF(ISERROR(VLOOKUP(CONCATENATE(INDIRECT(ADDRESS(2,COLUMN()-1)),"U1",A73),DATA!D2:L872,7,FALSE)),0,VLOOKUP(CONCATENATE(INDIRECT(ADDRESS(2,COLUMN()-1)),"U1",A73),DATA!D2:L872,7,FALSE))</f>
        <v>0</v>
      </c>
      <c r="CA73" s="11">
        <f>IF(ISERROR(VLOOKUP(CONCATENATE(INDIRECT(ADDRESS(2,COLUMN()-2)),"U1",A73),DATA!D2:L872,8,FALSE)),0,VLOOKUP(CONCATENATE(INDIRECT(ADDRESS(2,COLUMN()-2)),"U1",A73),DATA!D2:L872,8,FALSE))</f>
        <v>0</v>
      </c>
      <c r="CB73" s="11">
        <f>IF(ISERROR(VLOOKUP(CONCATENATE(INDIRECT(ADDRESS(2,COLUMN())),"U1",A73),DATA!D2:L872,6,FALSE)),0,VLOOKUP(CONCATENATE(INDIRECT(ADDRESS(2,COLUMN())),"U1",A73),DATA!D2:L872,6,FALSE))</f>
        <v>0</v>
      </c>
      <c r="CC73" s="11">
        <f>IF(ISERROR(VLOOKUP(CONCATENATE(INDIRECT(ADDRESS(2,COLUMN()-1)),"U1",A73),DATA!D2:L872,7,FALSE)),0,VLOOKUP(CONCATENATE(INDIRECT(ADDRESS(2,COLUMN()-1)),"U1",A73),DATA!D2:L872,7,FALSE))</f>
        <v>0</v>
      </c>
      <c r="CD73" s="11">
        <f>IF(ISERROR(VLOOKUP(CONCATENATE(INDIRECT(ADDRESS(2,COLUMN()-2)),"U1",A73),DATA!D2:L872,8,FALSE)),0,VLOOKUP(CONCATENATE(INDIRECT(ADDRESS(2,COLUMN()-2)),"U1",A73),DATA!D2:L872,8,FALSE))</f>
        <v>0</v>
      </c>
      <c r="CE73" s="11">
        <f>IF(ISERROR(VLOOKUP(CONCATENATE(INDIRECT(ADDRESS(2,COLUMN())),"U1",A73),DATA!D2:L872,6,FALSE)),0,VLOOKUP(CONCATENATE(INDIRECT(ADDRESS(2,COLUMN())),"U1",A73),DATA!D2:L872,6,FALSE))</f>
        <v>0</v>
      </c>
      <c r="CF73" s="11">
        <f>IF(ISERROR(VLOOKUP(CONCATENATE(INDIRECT(ADDRESS(2,COLUMN()-1)),"U1",A73),DATA!D2:L872,7,FALSE)),0,VLOOKUP(CONCATENATE(INDIRECT(ADDRESS(2,COLUMN()-1)),"U1",A73),DATA!D2:L872,7,FALSE))</f>
        <v>0</v>
      </c>
      <c r="CG73" s="11">
        <f>IF(ISERROR(VLOOKUP(CONCATENATE(INDIRECT(ADDRESS(2,COLUMN()-2)),"U1",A73),DATA!D2:L872,8,FALSE)),0,VLOOKUP(CONCATENATE(INDIRECT(ADDRESS(2,COLUMN()-2)),"U1",A73),DATA!D2:L872,8,FALSE))</f>
        <v>0</v>
      </c>
      <c r="CH73" s="11">
        <f>IF(ISERROR(VLOOKUP(CONCATENATE(INDIRECT(ADDRESS(2,COLUMN())),"U1",A73),DATA!D2:L872,6,FALSE)),0,VLOOKUP(CONCATENATE(INDIRECT(ADDRESS(2,COLUMN())),"U1",A73),DATA!D2:L872,6,FALSE))</f>
        <v>0</v>
      </c>
      <c r="CI73" s="11">
        <f>IF(ISERROR(VLOOKUP(CONCATENATE(INDIRECT(ADDRESS(2,COLUMN()-1)),"U1",A73),DATA!D2:L872,7,FALSE)),0,VLOOKUP(CONCATENATE(INDIRECT(ADDRESS(2,COLUMN()-1)),"U1",A73),DATA!D2:L872,7,FALSE))</f>
        <v>0</v>
      </c>
      <c r="CJ73" s="11">
        <f>IF(ISERROR(VLOOKUP(CONCATENATE(INDIRECT(ADDRESS(2,COLUMN()-2)),"U1",A73),DATA!D2:L872,8,FALSE)),0,VLOOKUP(CONCATENATE(INDIRECT(ADDRESS(2,COLUMN()-2)),"U1",A73),DATA!D2:L872,8,FALSE))</f>
        <v>0</v>
      </c>
      <c r="CK73" s="11">
        <f>IF(ISERROR(VLOOKUP(CONCATENATE(INDIRECT(ADDRESS(2,COLUMN())),"U1",A73),DATA!D2:L872,6,FALSE)),0,VLOOKUP(CONCATENATE(INDIRECT(ADDRESS(2,COLUMN())),"U1",A73),DATA!D2:L872,6,FALSE))</f>
        <v>0</v>
      </c>
      <c r="CL73" s="11">
        <f>IF(ISERROR(VLOOKUP(CONCATENATE(INDIRECT(ADDRESS(2,COLUMN()-1)),"U1",A73),DATA!D2:L872,7,FALSE)),0,VLOOKUP(CONCATENATE(INDIRECT(ADDRESS(2,COLUMN()-1)),"U1",A73),DATA!D2:L872,7,FALSE))</f>
        <v>0</v>
      </c>
      <c r="CM73" s="11">
        <f>IF(ISERROR(VLOOKUP(CONCATENATE(INDIRECT(ADDRESS(2,COLUMN()-2)),"U1",A73),DATA!D2:L872,8,FALSE)),0,VLOOKUP(CONCATENATE(INDIRECT(ADDRESS(2,COLUMN()-2)),"U1",A73),DATA!D2:L872,8,FALSE))</f>
        <v>0</v>
      </c>
      <c r="CN73" s="11">
        <f>IF(ISERROR(VLOOKUP(CONCATENATE(INDIRECT(ADDRESS(2,COLUMN())),"U1",A73),DATA!D2:L872,6,FALSE)),0,VLOOKUP(CONCATENATE(INDIRECT(ADDRESS(2,COLUMN())),"U1",A73),DATA!D2:L872,6,FALSE))</f>
        <v>0</v>
      </c>
      <c r="CO73" s="11">
        <f>IF(ISERROR(VLOOKUP(CONCATENATE(INDIRECT(ADDRESS(2,COLUMN()-1)),"U1",A73),DATA!D2:L872,7,FALSE)),0,VLOOKUP(CONCATENATE(INDIRECT(ADDRESS(2,COLUMN()-1)),"U1",A73),DATA!D2:L872,7,FALSE))</f>
        <v>0</v>
      </c>
      <c r="CP73" s="11">
        <f>IF(ISERROR(VLOOKUP(CONCATENATE(INDIRECT(ADDRESS(2,COLUMN()-2)),"U1",A73),DATA!D2:L872,8,FALSE)),0,VLOOKUP(CONCATENATE(INDIRECT(ADDRESS(2,COLUMN()-2)),"U1",A73),DATA!D2:L872,8,FALSE))</f>
        <v>0</v>
      </c>
      <c r="CQ73" s="11">
        <f>IF(ISERROR(VLOOKUP(CONCATENATE(INDIRECT(ADDRESS(2,COLUMN())),"U1",A73),DATA!D2:L872,6,FALSE)),0,VLOOKUP(CONCATENATE(INDIRECT(ADDRESS(2,COLUMN())),"U1",A73),DATA!D2:L872,6,FALSE))</f>
        <v>0</v>
      </c>
      <c r="CR73" s="11">
        <f>IF(ISERROR(VLOOKUP(CONCATENATE(INDIRECT(ADDRESS(2,COLUMN()-1)),"U1",A73),DATA!D2:L872,7,FALSE)),0,VLOOKUP(CONCATENATE(INDIRECT(ADDRESS(2,COLUMN()-1)),"U1",A73),DATA!D2:L872,7,FALSE))</f>
        <v>0</v>
      </c>
      <c r="CS73" s="11">
        <f>IF(ISERROR(VLOOKUP(CONCATENATE(INDIRECT(ADDRESS(2,COLUMN()-2)),"U1",A73),DATA!D2:L872,8,FALSE)),0,VLOOKUP(CONCATENATE(INDIRECT(ADDRESS(2,COLUMN()-2)),"U1",A73),DATA!D2:L872,8,FALSE))</f>
        <v>0</v>
      </c>
      <c r="CT73" s="11">
        <f>IF(ISERROR(VLOOKUP(CONCATENATE(INDIRECT(ADDRESS(2,COLUMN())),"U1",A73),DATA!D2:L872,6,FALSE)),0,VLOOKUP(CONCATENATE(INDIRECT(ADDRESS(2,COLUMN())),"U1",A73),DATA!D2:L872,6,FALSE))</f>
        <v>0</v>
      </c>
      <c r="CU73" s="11">
        <f>IF(ISERROR(VLOOKUP(CONCATENATE(INDIRECT(ADDRESS(2,COLUMN()-1)),"U1",A73),DATA!D2:L872,7,FALSE)),0,VLOOKUP(CONCATENATE(INDIRECT(ADDRESS(2,COLUMN()-1)),"U1",A73),DATA!D2:L872,7,FALSE))</f>
        <v>0</v>
      </c>
      <c r="CV73" s="11">
        <f>IF(ISERROR(VLOOKUP(CONCATENATE(INDIRECT(ADDRESS(2,COLUMN()-2)),"U1",A73),DATA!D2:L872,8,FALSE)),0,VLOOKUP(CONCATENATE(INDIRECT(ADDRESS(2,COLUMN()-2)),"U1",A73),DATA!D2:L872,8,FALSE))</f>
        <v>0</v>
      </c>
      <c r="CW73" s="11">
        <f>IF(ISERROR(VLOOKUP(CONCATENATE(INDIRECT(ADDRESS(2,COLUMN())),"U1",A73),DATA!D2:L872,6,FALSE)),0,VLOOKUP(CONCATENATE(INDIRECT(ADDRESS(2,COLUMN())),"U1",A73),DATA!D2:L872,6,FALSE))</f>
        <v>0</v>
      </c>
      <c r="CX73" s="11">
        <f>IF(ISERROR(VLOOKUP(CONCATENATE(INDIRECT(ADDRESS(2,COLUMN()-1)),"U1",A73),DATA!D2:L872,7,FALSE)),0,VLOOKUP(CONCATENATE(INDIRECT(ADDRESS(2,COLUMN()-1)),"U1",A73),DATA!D2:L872,7,FALSE))</f>
        <v>0</v>
      </c>
      <c r="CY73" s="11">
        <f>IF(ISERROR(VLOOKUP(CONCATENATE(INDIRECT(ADDRESS(2,COLUMN()-2)),"U1",A73),DATA!D2:L872,8,FALSE)),0,VLOOKUP(CONCATENATE(INDIRECT(ADDRESS(2,COLUMN()-2)),"U1",A73),DATA!D2:L872,8,FALSE))</f>
        <v>0</v>
      </c>
      <c r="CZ73" s="11">
        <f>IF(ISERROR(VLOOKUP(CONCATENATE(INDIRECT(ADDRESS(2,COLUMN())),"U1",A73),DATA!D2:L872,6,FALSE)),0,VLOOKUP(CONCATENATE(INDIRECT(ADDRESS(2,COLUMN())),"U1",A73),DATA!D2:L872,6,FALSE))</f>
        <v>0</v>
      </c>
      <c r="DA73" s="11">
        <f>IF(ISERROR(VLOOKUP(CONCATENATE(INDIRECT(ADDRESS(2,COLUMN()-1)),"U1",A73),DATA!D2:L872,7,FALSE)),0,VLOOKUP(CONCATENATE(INDIRECT(ADDRESS(2,COLUMN()-1)),"U1",A73),DATA!D2:L872,7,FALSE))</f>
        <v>0</v>
      </c>
      <c r="DB73" s="11">
        <f>IF(ISERROR(VLOOKUP(CONCATENATE(INDIRECT(ADDRESS(2,COLUMN()-2)),"U1",A73),DATA!D2:L872,8,FALSE)),0,VLOOKUP(CONCATENATE(INDIRECT(ADDRESS(2,COLUMN()-2)),"U1",A73),DATA!D2:L872,8,FALSE))</f>
        <v>0</v>
      </c>
      <c r="DC73" s="11">
        <f>IF(ISERROR(VLOOKUP(CONCATENATE(INDIRECT(ADDRESS(2,COLUMN())),"U1",A73),DATA!D2:L872,6,FALSE)),0,VLOOKUP(CONCATENATE(INDIRECT(ADDRESS(2,COLUMN())),"U1",A73),DATA!D2:L872,6,FALSE))</f>
        <v>0</v>
      </c>
      <c r="DD73" s="11">
        <f>IF(ISERROR(VLOOKUP(CONCATENATE(INDIRECT(ADDRESS(2,COLUMN()-1)),"U1",A73),DATA!D2:L872,7,FALSE)),0,VLOOKUP(CONCATENATE(INDIRECT(ADDRESS(2,COLUMN()-1)),"U1",A73),DATA!D2:L872,7,FALSE))</f>
        <v>0</v>
      </c>
      <c r="DE73" s="11">
        <f>IF(ISERROR(VLOOKUP(CONCATENATE(INDIRECT(ADDRESS(2,COLUMN()-2)),"U1",A73),DATA!D2:L872,8,FALSE)),0,VLOOKUP(CONCATENATE(INDIRECT(ADDRESS(2,COLUMN()-2)),"U1",A73),DATA!D2:L872,8,FALSE))</f>
        <v>0</v>
      </c>
      <c r="DF73" s="11">
        <f>IF(ISERROR(VLOOKUP(CONCATENATE(INDIRECT(ADDRESS(2,COLUMN())),"U1",A73),DATA!D2:L872,6,FALSE)),0,VLOOKUP(CONCATENATE(INDIRECT(ADDRESS(2,COLUMN())),"U1",A73),DATA!D2:L872,6,FALSE))</f>
        <v>0</v>
      </c>
      <c r="DG73" s="11">
        <f>IF(ISERROR(VLOOKUP(CONCATENATE(INDIRECT(ADDRESS(2,COLUMN()-1)),"U1",A73),DATA!D2:L872,7,FALSE)),0,VLOOKUP(CONCATENATE(INDIRECT(ADDRESS(2,COLUMN()-1)),"U1",A73),DATA!D2:L872,7,FALSE))</f>
        <v>0</v>
      </c>
      <c r="DH73" s="11">
        <f>IF(ISERROR(VLOOKUP(CONCATENATE(INDIRECT(ADDRESS(2,COLUMN()-2)),"U1",A73),DATA!D2:L872,8,FALSE)),0,VLOOKUP(CONCATENATE(INDIRECT(ADDRESS(2,COLUMN()-2)),"U1",A73),DATA!D2:L872,8,FALSE))</f>
        <v>0</v>
      </c>
      <c r="DI73" s="11">
        <f>IF(ISERROR(VLOOKUP(CONCATENATE(INDIRECT(ADDRESS(2,COLUMN())),"U1",A73),DATA!D2:L872,6,FALSE)),0,VLOOKUP(CONCATENATE(INDIRECT(ADDRESS(2,COLUMN())),"U1",A73),DATA!D2:L872,6,FALSE))</f>
        <v>0</v>
      </c>
      <c r="DJ73" s="11">
        <f>IF(ISERROR(VLOOKUP(CONCATENATE(INDIRECT(ADDRESS(2,COLUMN()-1)),"U1",A73),DATA!D2:L872,7,FALSE)),0,VLOOKUP(CONCATENATE(INDIRECT(ADDRESS(2,COLUMN()-1)),"U1",A73),DATA!D2:L872,7,FALSE))</f>
        <v>0</v>
      </c>
      <c r="DK73" s="11">
        <f>IF(ISERROR(VLOOKUP(CONCATENATE(INDIRECT(ADDRESS(2,COLUMN()-2)),"U1",A73),DATA!D2:L872,8,FALSE)),0,VLOOKUP(CONCATENATE(INDIRECT(ADDRESS(2,COLUMN()-2)),"U1",A73),DATA!D2:L872,8,FALSE))</f>
        <v>0</v>
      </c>
      <c r="DL73" s="11">
        <f>IF(ISERROR(VLOOKUP(CONCATENATE(INDIRECT(ADDRESS(2,COLUMN())),"U1",A73),DATA!D2:L872,6,FALSE)),0,VLOOKUP(CONCATENATE(INDIRECT(ADDRESS(2,COLUMN())),"U1",A73),DATA!D2:L872,6,FALSE))</f>
        <v>0</v>
      </c>
      <c r="DM73" s="11">
        <f>IF(ISERROR(VLOOKUP(CONCATENATE(INDIRECT(ADDRESS(2,COLUMN()-1)),"U1",A73),DATA!D2:L872,7,FALSE)),0,VLOOKUP(CONCATENATE(INDIRECT(ADDRESS(2,COLUMN()-1)),"U1",A73),DATA!D2:L872,7,FALSE))</f>
        <v>0</v>
      </c>
      <c r="DN73" s="11">
        <f>IF(ISERROR(VLOOKUP(CONCATENATE(INDIRECT(ADDRESS(2,COLUMN()-2)),"U1",A73),DATA!D2:L872,8,FALSE)),0,VLOOKUP(CONCATENATE(INDIRECT(ADDRESS(2,COLUMN()-2)),"U1",A73),DATA!D2:L872,8,FALSE))</f>
        <v>0</v>
      </c>
      <c r="DO73" s="11">
        <f>IF(ISERROR(VLOOKUP(CONCATENATE(INDIRECT(ADDRESS(2,COLUMN())),"U1",A73),DATA!D2:L872,6,FALSE)),0,VLOOKUP(CONCATENATE(INDIRECT(ADDRESS(2,COLUMN())),"U1",A73),DATA!D2:L872,6,FALSE))</f>
        <v>0</v>
      </c>
      <c r="DP73" s="11">
        <f>IF(ISERROR(VLOOKUP(CONCATENATE(INDIRECT(ADDRESS(2,COLUMN()-1)),"U1",A73),DATA!D2:L872,7,FALSE)),0,VLOOKUP(CONCATENATE(INDIRECT(ADDRESS(2,COLUMN()-1)),"U1",A73),DATA!D2:L872,7,FALSE))</f>
        <v>0</v>
      </c>
      <c r="DQ73" s="11">
        <f>IF(ISERROR(VLOOKUP(CONCATENATE(INDIRECT(ADDRESS(2,COLUMN()-2)),"U1",A73),DATA!D2:L872,8,FALSE)),0,VLOOKUP(CONCATENATE(INDIRECT(ADDRESS(2,COLUMN()-2)),"U1",A73),DATA!D2:L872,8,FALSE))</f>
        <v>0</v>
      </c>
      <c r="DR73" s="11">
        <f>IF(ISERROR(VLOOKUP(CONCATENATE(INDIRECT(ADDRESS(2,COLUMN())),"U1",A73),DATA!D2:L872,6,FALSE)),0,VLOOKUP(CONCATENATE(INDIRECT(ADDRESS(2,COLUMN())),"U1",A73),DATA!D2:L872,6,FALSE))</f>
        <v>0</v>
      </c>
      <c r="DS73" s="11">
        <f>IF(ISERROR(VLOOKUP(CONCATENATE(INDIRECT(ADDRESS(2,COLUMN()-1)),"U1",A73),DATA!D2:L872,7,FALSE)),0,VLOOKUP(CONCATENATE(INDIRECT(ADDRESS(2,COLUMN()-1)),"U1",A73),DATA!D2:L872,7,FALSE))</f>
        <v>0</v>
      </c>
      <c r="DT73" s="11">
        <f>IF(ISERROR(VLOOKUP(CONCATENATE(INDIRECT(ADDRESS(2,COLUMN()-2)),"U1",A73),DATA!D2:L872,8,FALSE)),0,VLOOKUP(CONCATENATE(INDIRECT(ADDRESS(2,COLUMN()-2)),"U1",A73),DATA!D2:L872,8,FALSE))</f>
        <v>0</v>
      </c>
      <c r="DU73" s="11">
        <f>IF(ISERROR(VLOOKUP(CONCATENATE(INDIRECT(ADDRESS(2,COLUMN())),"U1",A73),DATA!D2:L872,6,FALSE)),0,VLOOKUP(CONCATENATE(INDIRECT(ADDRESS(2,COLUMN())),"U1",A73),DATA!D2:L872,6,FALSE))</f>
        <v>0</v>
      </c>
      <c r="DV73" s="11">
        <f>IF(ISERROR(VLOOKUP(CONCATENATE(INDIRECT(ADDRESS(2,COLUMN()-1)),"U1",A73),DATA!D2:L872,7,FALSE)),0,VLOOKUP(CONCATENATE(INDIRECT(ADDRESS(2,COLUMN()-1)),"U1",A73),DATA!D2:L872,7,FALSE))</f>
        <v>0</v>
      </c>
      <c r="DW73" s="11">
        <f>IF(ISERROR(VLOOKUP(CONCATENATE(INDIRECT(ADDRESS(2,COLUMN()-2)),"U1",A73),DATA!D2:L872,8,FALSE)),0,VLOOKUP(CONCATENATE(INDIRECT(ADDRESS(2,COLUMN()-2)),"U1",A73),DATA!D2:L872,8,FALSE))</f>
        <v>0</v>
      </c>
      <c r="DX73" s="62">
        <f>SUM(B73:INDIRECT(ADDRESS(73,127)))</f>
        <v>4</v>
      </c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 s="24"/>
      <c r="IS73" s="24"/>
      <c r="IT73" s="24"/>
      <c r="IU73" s="24"/>
      <c r="IV73" s="24"/>
      <c r="IW73" s="24"/>
      <c r="IX73" s="24"/>
      <c r="IY73" s="24"/>
      <c r="IZ73" s="24"/>
      <c r="JA73" s="24"/>
      <c r="JB73" s="24"/>
      <c r="JC73" s="24"/>
      <c r="JD73" s="24"/>
      <c r="JE73" s="24"/>
      <c r="JF73" s="24"/>
      <c r="JG73" s="24"/>
      <c r="JH73" s="24"/>
      <c r="JI73" s="24"/>
      <c r="JJ73" s="24"/>
      <c r="JK73" s="24"/>
      <c r="JL73" s="24"/>
      <c r="JM73" s="24"/>
      <c r="JN73" s="24"/>
      <c r="JO73" s="24"/>
      <c r="JP73" s="24"/>
      <c r="JQ73" s="24"/>
      <c r="JR73" s="24"/>
      <c r="JS73" s="24"/>
      <c r="JT73" s="24"/>
      <c r="JU73" s="24"/>
      <c r="JV73" s="24"/>
      <c r="JW73" s="24"/>
      <c r="JX73" s="24"/>
      <c r="JY73" s="24"/>
      <c r="JZ73" s="24"/>
      <c r="KA73" s="24"/>
      <c r="KB73" s="24"/>
      <c r="KC73" s="24"/>
      <c r="KD73" s="24"/>
      <c r="KE73" s="24"/>
      <c r="KF73" s="24"/>
      <c r="KG73" s="24"/>
      <c r="KH73" s="24"/>
      <c r="KI73" s="24"/>
      <c r="KJ73" s="24"/>
      <c r="KK73" s="24"/>
      <c r="KL73" s="24"/>
      <c r="KM73" s="24"/>
      <c r="KN73" s="24"/>
      <c r="KO73" s="24"/>
      <c r="KP73" s="24"/>
      <c r="KQ73" s="24"/>
      <c r="KR73" s="24"/>
      <c r="KS73" s="24"/>
      <c r="KT73" s="24"/>
      <c r="KU73" s="24"/>
      <c r="KV73" s="24"/>
      <c r="KW73" s="24"/>
      <c r="KX73" s="24"/>
      <c r="KY73" s="24"/>
      <c r="KZ73" s="24"/>
    </row>
    <row r="74" ht="15.75">
      <c r="A74" s="20" t="s">
        <v>48</v>
      </c>
      <c r="B74" s="11">
        <f>IF(ISERROR(VLOOKUP(CONCATENATE(INDIRECT(ADDRESS(2,COLUMN())),"U1",A74),DATA!D2:L872,6,FALSE)),0,VLOOKUP(CONCATENATE(INDIRECT(ADDRESS(2,COLUMN())),"U1",A74),DATA!D2:L872,6,FALSE))</f>
        <v>2</v>
      </c>
      <c r="C74" s="11">
        <f>IF(ISERROR(VLOOKUP(CONCATENATE(INDIRECT(ADDRESS(2,COLUMN()-1)),"U1",A74),DATA!D2:L872,7,FALSE)),0,VLOOKUP(CONCATENATE(INDIRECT(ADDRESS(2,COLUMN()-1)),"U1",A74),DATA!D2:L872,7,FALSE))</f>
        <v>1</v>
      </c>
      <c r="D74" s="11">
        <f>IF(ISERROR(VLOOKUP(CONCATENATE(INDIRECT(ADDRESS(2,COLUMN()-2)),"U1",A74),DATA!D2:L872,8,FALSE)),0,VLOOKUP(CONCATENATE(INDIRECT(ADDRESS(2,COLUMN()-2)),"U1",A74),DATA!D2:L872,8,FALSE))</f>
        <v>0</v>
      </c>
      <c r="E74" s="11">
        <f>IF(ISERROR(VLOOKUP(CONCATENATE(INDIRECT(ADDRESS(2,COLUMN())),"U1",A74),DATA!D2:L872,6,FALSE)),0,VLOOKUP(CONCATENATE(INDIRECT(ADDRESS(2,COLUMN())),"U1",A74),DATA!D2:L872,6,FALSE))</f>
        <v>1</v>
      </c>
      <c r="F74" s="11">
        <f>IF(ISERROR(VLOOKUP(CONCATENATE(INDIRECT(ADDRESS(2,COLUMN()-1)),"U1",A74),DATA!D2:L872,7,FALSE)),0,VLOOKUP(CONCATENATE(INDIRECT(ADDRESS(2,COLUMN()-1)),"U1",A74),DATA!D2:L872,7,FALSE))</f>
        <v>1</v>
      </c>
      <c r="G74" s="11">
        <f>IF(ISERROR(VLOOKUP(CONCATENATE(INDIRECT(ADDRESS(2,COLUMN()-2)),"U1",A74),DATA!D2:L872,8,FALSE)),0,VLOOKUP(CONCATENATE(INDIRECT(ADDRESS(2,COLUMN()-2)),"U1",A74),DATA!D2:L872,8,FALSE))</f>
        <v>0</v>
      </c>
      <c r="H74" s="11">
        <f>IF(ISERROR(VLOOKUP(CONCATENATE(INDIRECT(ADDRESS(2,COLUMN())),"U1",A74),DATA!D2:L872,6,FALSE)),0,VLOOKUP(CONCATENATE(INDIRECT(ADDRESS(2,COLUMN())),"U1",A74),DATA!D2:L872,6,FALSE))</f>
        <v>0</v>
      </c>
      <c r="I74" s="11">
        <f>IF(ISERROR(VLOOKUP(CONCATENATE(INDIRECT(ADDRESS(2,COLUMN()-1)),"U1",A74),DATA!D2:L872,7,FALSE)),0,VLOOKUP(CONCATENATE(INDIRECT(ADDRESS(2,COLUMN()-1)),"U1",A74),DATA!D2:L872,7,FALSE))</f>
        <v>0</v>
      </c>
      <c r="J74" s="11">
        <f>IF(ISERROR(VLOOKUP(CONCATENATE(INDIRECT(ADDRESS(2,COLUMN()-2)),"U1",A74),DATA!D2:L872,8,FALSE)),0,VLOOKUP(CONCATENATE(INDIRECT(ADDRESS(2,COLUMN()-2)),"U1",A74),DATA!D2:L872,8,FALSE))</f>
        <v>0</v>
      </c>
      <c r="K74" s="11">
        <f>IF(ISERROR(VLOOKUP(CONCATENATE(INDIRECT(ADDRESS(2,COLUMN())),"U1",A74),DATA!D2:L872,6,FALSE)),0,VLOOKUP(CONCATENATE(INDIRECT(ADDRESS(2,COLUMN())),"U1",A74),DATA!D2:L872,6,FALSE))</f>
        <v>0</v>
      </c>
      <c r="L74" s="11">
        <f>IF(ISERROR(VLOOKUP(CONCATENATE(INDIRECT(ADDRESS(2,COLUMN()-1)),"U1",A74),DATA!D2:L872,7,FALSE)),0,VLOOKUP(CONCATENATE(INDIRECT(ADDRESS(2,COLUMN()-1)),"U1",A74),DATA!D2:L872,7,FALSE))</f>
        <v>0</v>
      </c>
      <c r="M74" s="11">
        <f>IF(ISERROR(VLOOKUP(CONCATENATE(INDIRECT(ADDRESS(2,COLUMN()-2)),"U1",A74),DATA!D2:L872,8,FALSE)),0,VLOOKUP(CONCATENATE(INDIRECT(ADDRESS(2,COLUMN()-2)),"U1",A74),DATA!D2:L872,8,FALSE))</f>
        <v>0</v>
      </c>
      <c r="N74" s="11">
        <f>IF(ISERROR(VLOOKUP(CONCATENATE(INDIRECT(ADDRESS(2,COLUMN())),"U1",A74),DATA!D2:L872,6,FALSE)),0,VLOOKUP(CONCATENATE(INDIRECT(ADDRESS(2,COLUMN())),"U1",A74),DATA!D2:L872,6,FALSE))</f>
        <v>0</v>
      </c>
      <c r="O74" s="11">
        <f>IF(ISERROR(VLOOKUP(CONCATENATE(INDIRECT(ADDRESS(2,COLUMN()-1)),"U1",A74),DATA!D2:L872,7,FALSE)),0,VLOOKUP(CONCATENATE(INDIRECT(ADDRESS(2,COLUMN()-1)),"U1",A74),DATA!D2:L872,7,FALSE))</f>
        <v>0</v>
      </c>
      <c r="P74" s="11">
        <f>IF(ISERROR(VLOOKUP(CONCATENATE(INDIRECT(ADDRESS(2,COLUMN()-2)),"U1",A74),DATA!D2:L872,8,FALSE)),0,VLOOKUP(CONCATENATE(INDIRECT(ADDRESS(2,COLUMN()-2)),"U1",A74),DATA!D2:L872,8,FALSE))</f>
        <v>0</v>
      </c>
      <c r="Q74" s="11">
        <f>IF(ISERROR(VLOOKUP(CONCATENATE(INDIRECT(ADDRESS(2,COLUMN())),"U1",A74),DATA!D2:L872,6,FALSE)),0,VLOOKUP(CONCATENATE(INDIRECT(ADDRESS(2,COLUMN())),"U1",A74),DATA!D2:L872,6,FALSE))</f>
        <v>0</v>
      </c>
      <c r="R74" s="11">
        <f>IF(ISERROR(VLOOKUP(CONCATENATE(INDIRECT(ADDRESS(2,COLUMN()-1)),"U1",A74),DATA!D2:L872,7,FALSE)),0,VLOOKUP(CONCATENATE(INDIRECT(ADDRESS(2,COLUMN()-1)),"U1",A74),DATA!D2:L872,7,FALSE))</f>
        <v>0</v>
      </c>
      <c r="S74" s="11">
        <f>IF(ISERROR(VLOOKUP(CONCATENATE(INDIRECT(ADDRESS(2,COLUMN()-2)),"U1",A74),DATA!D2:L872,8,FALSE)),0,VLOOKUP(CONCATENATE(INDIRECT(ADDRESS(2,COLUMN()-2)),"U1",A74),DATA!D2:L872,8,FALSE))</f>
        <v>0</v>
      </c>
      <c r="T74" s="11">
        <f>IF(ISERROR(VLOOKUP(CONCATENATE(INDIRECT(ADDRESS(2,COLUMN())),"U1",A74),DATA!D2:L872,6,FALSE)),0,VLOOKUP(CONCATENATE(INDIRECT(ADDRESS(2,COLUMN())),"U1",A74),DATA!D2:L872,6,FALSE))</f>
        <v>0</v>
      </c>
      <c r="U74" s="11">
        <f>IF(ISERROR(VLOOKUP(CONCATENATE(INDIRECT(ADDRESS(2,COLUMN()-1)),"U1",A74),DATA!D2:L872,7,FALSE)),0,VLOOKUP(CONCATENATE(INDIRECT(ADDRESS(2,COLUMN()-1)),"U1",A74),DATA!D2:L872,7,FALSE))</f>
        <v>0</v>
      </c>
      <c r="V74" s="11">
        <f>IF(ISERROR(VLOOKUP(CONCATENATE(INDIRECT(ADDRESS(2,COLUMN()-2)),"U1",A74),DATA!D2:L872,8,FALSE)),0,VLOOKUP(CONCATENATE(INDIRECT(ADDRESS(2,COLUMN()-2)),"U1",A74),DATA!D2:L872,8,FALSE))</f>
        <v>1</v>
      </c>
      <c r="W74" s="11">
        <f>IF(ISERROR(VLOOKUP(CONCATENATE(INDIRECT(ADDRESS(2,COLUMN())),"U1",A74),DATA!D2:L872,6,FALSE)),0,VLOOKUP(CONCATENATE(INDIRECT(ADDRESS(2,COLUMN())),"U1",A74),DATA!D2:L872,6,FALSE))</f>
        <v>0</v>
      </c>
      <c r="X74" s="11">
        <f>IF(ISERROR(VLOOKUP(CONCATENATE(INDIRECT(ADDRESS(2,COLUMN()-1)),"U1",A74),DATA!D2:L872,7,FALSE)),0,VLOOKUP(CONCATENATE(INDIRECT(ADDRESS(2,COLUMN()-1)),"U1",A74),DATA!D2:L872,7,FALSE))</f>
        <v>0</v>
      </c>
      <c r="Y74" s="11">
        <f>IF(ISERROR(VLOOKUP(CONCATENATE(INDIRECT(ADDRESS(2,COLUMN()-2)),"U1",A74),DATA!D2:L872,8,FALSE)),0,VLOOKUP(CONCATENATE(INDIRECT(ADDRESS(2,COLUMN()-2)),"U1",A74),DATA!D2:L872,8,FALSE))</f>
        <v>0</v>
      </c>
      <c r="Z74" s="11">
        <f>IF(ISERROR(VLOOKUP(CONCATENATE(INDIRECT(ADDRESS(2,COLUMN())),"U1",A74),DATA!D2:L872,6,FALSE)),0,VLOOKUP(CONCATENATE(INDIRECT(ADDRESS(2,COLUMN())),"U1",A74),DATA!D2:L872,6,FALSE))</f>
        <v>0</v>
      </c>
      <c r="AA74" s="11">
        <f>IF(ISERROR(VLOOKUP(CONCATENATE(INDIRECT(ADDRESS(2,COLUMN()-1)),"U1",A74),DATA!D2:L872,7,FALSE)),0,VLOOKUP(CONCATENATE(INDIRECT(ADDRESS(2,COLUMN()-1)),"U1",A74),DATA!D2:L872,7,FALSE))</f>
        <v>0</v>
      </c>
      <c r="AB74" s="11">
        <f>IF(ISERROR(VLOOKUP(CONCATENATE(INDIRECT(ADDRESS(2,COLUMN()-2)),"U1",A74),DATA!D2:L872,8,FALSE)),0,VLOOKUP(CONCATENATE(INDIRECT(ADDRESS(2,COLUMN()-2)),"U1",A74),DATA!D2:L872,8,FALSE))</f>
        <v>0</v>
      </c>
      <c r="AC74" s="11">
        <f>IF(ISERROR(VLOOKUP(CONCATENATE(INDIRECT(ADDRESS(2,COLUMN())),"U1",A74),DATA!D2:L872,6,FALSE)),0,VLOOKUP(CONCATENATE(INDIRECT(ADDRESS(2,COLUMN())),"U1",A74),DATA!D2:L872,6,FALSE))</f>
        <v>1</v>
      </c>
      <c r="AD74" s="11">
        <f>IF(ISERROR(VLOOKUP(CONCATENATE(INDIRECT(ADDRESS(2,COLUMN()-1)),"U1",A74),DATA!D2:L872,7,FALSE)),0,VLOOKUP(CONCATENATE(INDIRECT(ADDRESS(2,COLUMN()-1)),"U1",A74),DATA!D2:L872,7,FALSE))</f>
        <v>0</v>
      </c>
      <c r="AE74" s="11">
        <f>IF(ISERROR(VLOOKUP(CONCATENATE(INDIRECT(ADDRESS(2,COLUMN()-2)),"U1",A74),DATA!D2:L872,8,FALSE)),0,VLOOKUP(CONCATENATE(INDIRECT(ADDRESS(2,COLUMN()-2)),"U1",A74),DATA!D2:L872,8,FALSE))</f>
        <v>0</v>
      </c>
      <c r="AF74" s="11">
        <f>IF(ISERROR(VLOOKUP(CONCATENATE(INDIRECT(ADDRESS(2,COLUMN())),"U1",A74),DATA!D2:L872,6,FALSE)),0,VLOOKUP(CONCATENATE(INDIRECT(ADDRESS(2,COLUMN())),"U1",A74),DATA!D2:L872,6,FALSE))</f>
        <v>0</v>
      </c>
      <c r="AG74" s="11">
        <f>IF(ISERROR(VLOOKUP(CONCATENATE(INDIRECT(ADDRESS(2,COLUMN()-1)),"U1",A74),DATA!D2:L872,7,FALSE)),0,VLOOKUP(CONCATENATE(INDIRECT(ADDRESS(2,COLUMN()-1)),"U1",A74),DATA!D2:L872,7,FALSE))</f>
        <v>0</v>
      </c>
      <c r="AH74" s="11">
        <f>IF(ISERROR(VLOOKUP(CONCATENATE(INDIRECT(ADDRESS(2,COLUMN()-2)),"U1",A74),DATA!D2:L872,8,FALSE)),0,VLOOKUP(CONCATENATE(INDIRECT(ADDRESS(2,COLUMN()-2)),"U1",A74),DATA!D2:L872,8,FALSE))</f>
        <v>0</v>
      </c>
      <c r="AI74" s="11">
        <f>IF(ISERROR(VLOOKUP(CONCATENATE(INDIRECT(ADDRESS(2,COLUMN())),"U1",A74),DATA!D2:L872,6,FALSE)),0,VLOOKUP(CONCATENATE(INDIRECT(ADDRESS(2,COLUMN())),"U1",A74),DATA!D2:L872,6,FALSE))</f>
        <v>0</v>
      </c>
      <c r="AJ74" s="11">
        <f>IF(ISERROR(VLOOKUP(CONCATENATE(INDIRECT(ADDRESS(2,COLUMN()-1)),"U1",A74),DATA!D2:L872,7,FALSE)),0,VLOOKUP(CONCATENATE(INDIRECT(ADDRESS(2,COLUMN()-1)),"U1",A74),DATA!D2:L872,7,FALSE))</f>
        <v>0</v>
      </c>
      <c r="AK74" s="11">
        <f>IF(ISERROR(VLOOKUP(CONCATENATE(INDIRECT(ADDRESS(2,COLUMN()-2)),"U1",A74),DATA!D2:L872,8,FALSE)),0,VLOOKUP(CONCATENATE(INDIRECT(ADDRESS(2,COLUMN()-2)),"U1",A74),DATA!D2:L872,8,FALSE))</f>
        <v>0</v>
      </c>
      <c r="AL74" s="11">
        <f>IF(ISERROR(VLOOKUP(CONCATENATE(INDIRECT(ADDRESS(2,COLUMN())),"U1",A74),DATA!D2:L872,6,FALSE)),0,VLOOKUP(CONCATENATE(INDIRECT(ADDRESS(2,COLUMN())),"U1",A74),DATA!D2:L872,6,FALSE))</f>
        <v>0</v>
      </c>
      <c r="AM74" s="11">
        <f>IF(ISERROR(VLOOKUP(CONCATENATE(INDIRECT(ADDRESS(2,COLUMN()-1)),"U1",A74),DATA!D2:L872,7,FALSE)),0,VLOOKUP(CONCATENATE(INDIRECT(ADDRESS(2,COLUMN()-1)),"U1",A74),DATA!D2:L872,7,FALSE))</f>
        <v>0</v>
      </c>
      <c r="AN74" s="11">
        <f>IF(ISERROR(VLOOKUP(CONCATENATE(INDIRECT(ADDRESS(2,COLUMN()-2)),"U1",A74),DATA!D2:L872,8,FALSE)),0,VLOOKUP(CONCATENATE(INDIRECT(ADDRESS(2,COLUMN()-2)),"U1",A74),DATA!D2:L872,8,FALSE))</f>
        <v>0</v>
      </c>
      <c r="AO74" s="11">
        <f>IF(ISERROR(VLOOKUP(CONCATENATE(INDIRECT(ADDRESS(2,COLUMN())),"U1",A74),DATA!D2:L872,6,FALSE)),0,VLOOKUP(CONCATENATE(INDIRECT(ADDRESS(2,COLUMN())),"U1",A74),DATA!D2:L872,6,FALSE))</f>
        <v>0</v>
      </c>
      <c r="AP74" s="11">
        <f>IF(ISERROR(VLOOKUP(CONCATENATE(INDIRECT(ADDRESS(2,COLUMN()-1)),"U1",A74),DATA!D2:L872,7,FALSE)),0,VLOOKUP(CONCATENATE(INDIRECT(ADDRESS(2,COLUMN()-1)),"U1",A74),DATA!D2:L872,7,FALSE))</f>
        <v>0</v>
      </c>
      <c r="AQ74" s="11">
        <f>IF(ISERROR(VLOOKUP(CONCATENATE(INDIRECT(ADDRESS(2,COLUMN()-2)),"U1",A74),DATA!D2:L872,8,FALSE)),0,VLOOKUP(CONCATENATE(INDIRECT(ADDRESS(2,COLUMN()-2)),"U1",A74),DATA!D2:L872,8,FALSE))</f>
        <v>0</v>
      </c>
      <c r="AR74" s="11">
        <f>IF(ISERROR(VLOOKUP(CONCATENATE(INDIRECT(ADDRESS(2,COLUMN())),"U1",A74),DATA!D2:L872,6,FALSE)),0,VLOOKUP(CONCATENATE(INDIRECT(ADDRESS(2,COLUMN())),"U1",A74),DATA!D2:L872,6,FALSE))</f>
        <v>0</v>
      </c>
      <c r="AS74" s="11">
        <f>IF(ISERROR(VLOOKUP(CONCATENATE(INDIRECT(ADDRESS(2,COLUMN()-1)),"U1",A74),DATA!D2:L872,7,FALSE)),0,VLOOKUP(CONCATENATE(INDIRECT(ADDRESS(2,COLUMN()-1)),"U1",A74),DATA!D2:L872,7,FALSE))</f>
        <v>0</v>
      </c>
      <c r="AT74" s="11">
        <f>IF(ISERROR(VLOOKUP(CONCATENATE(INDIRECT(ADDRESS(2,COLUMN()-2)),"U1",A74),DATA!D2:L872,8,FALSE)),0,VLOOKUP(CONCATENATE(INDIRECT(ADDRESS(2,COLUMN()-2)),"U1",A74),DATA!D2:L872,8,FALSE))</f>
        <v>0</v>
      </c>
      <c r="AU74" s="11">
        <f>IF(ISERROR(VLOOKUP(CONCATENATE(INDIRECT(ADDRESS(2,COLUMN())),"U1",A74),DATA!D2:L872,6,FALSE)),0,VLOOKUP(CONCATENATE(INDIRECT(ADDRESS(2,COLUMN())),"U1",A74),DATA!D2:L872,6,FALSE))</f>
        <v>0</v>
      </c>
      <c r="AV74" s="11">
        <f>IF(ISERROR(VLOOKUP(CONCATENATE(INDIRECT(ADDRESS(2,COLUMN()-1)),"U1",A74),DATA!D2:L872,7,FALSE)),0,VLOOKUP(CONCATENATE(INDIRECT(ADDRESS(2,COLUMN()-1)),"U1",A74),DATA!D2:L872,7,FALSE))</f>
        <v>0</v>
      </c>
      <c r="AW74" s="11">
        <f>IF(ISERROR(VLOOKUP(CONCATENATE(INDIRECT(ADDRESS(2,COLUMN()-2)),"U1",A74),DATA!D2:L872,8,FALSE)),0,VLOOKUP(CONCATENATE(INDIRECT(ADDRESS(2,COLUMN()-2)),"U1",A74),DATA!D2:L872,8,FALSE))</f>
        <v>0</v>
      </c>
      <c r="AX74" s="11">
        <f>IF(ISERROR(VLOOKUP(CONCATENATE(INDIRECT(ADDRESS(2,COLUMN())),"U1",A74),DATA!D2:L872,6,FALSE)),0,VLOOKUP(CONCATENATE(INDIRECT(ADDRESS(2,COLUMN())),"U1",A74),DATA!D2:L872,6,FALSE))</f>
        <v>0</v>
      </c>
      <c r="AY74" s="11">
        <f>IF(ISERROR(VLOOKUP(CONCATENATE(INDIRECT(ADDRESS(2,COLUMN()-1)),"U1",A74),DATA!D2:L872,7,FALSE)),0,VLOOKUP(CONCATENATE(INDIRECT(ADDRESS(2,COLUMN()-1)),"U1",A74),DATA!D2:L872,7,FALSE))</f>
        <v>0</v>
      </c>
      <c r="AZ74" s="11">
        <f>IF(ISERROR(VLOOKUP(CONCATENATE(INDIRECT(ADDRESS(2,COLUMN()-2)),"U1",A74),DATA!D2:L872,8,FALSE)),0,VLOOKUP(CONCATENATE(INDIRECT(ADDRESS(2,COLUMN()-2)),"U1",A74),DATA!D2:L872,8,FALSE))</f>
        <v>0</v>
      </c>
      <c r="BA74" s="11">
        <f>IF(ISERROR(VLOOKUP(CONCATENATE(INDIRECT(ADDRESS(2,COLUMN())),"U1",A74),DATA!D2:L872,6,FALSE)),0,VLOOKUP(CONCATENATE(INDIRECT(ADDRESS(2,COLUMN())),"U1",A74),DATA!D2:L872,6,FALSE))</f>
        <v>0</v>
      </c>
      <c r="BB74" s="11">
        <f>IF(ISERROR(VLOOKUP(CONCATENATE(INDIRECT(ADDRESS(2,COLUMN()-1)),"U1",A74),DATA!D2:L872,7,FALSE)),0,VLOOKUP(CONCATENATE(INDIRECT(ADDRESS(2,COLUMN()-1)),"U1",A74),DATA!D2:L872,7,FALSE))</f>
        <v>0</v>
      </c>
      <c r="BC74" s="11">
        <f>IF(ISERROR(VLOOKUP(CONCATENATE(INDIRECT(ADDRESS(2,COLUMN()-2)),"U1",A74),DATA!D2:L872,8,FALSE)),0,VLOOKUP(CONCATENATE(INDIRECT(ADDRESS(2,COLUMN()-2)),"U1",A74),DATA!D2:L872,8,FALSE))</f>
        <v>0</v>
      </c>
      <c r="BD74" s="11">
        <f>IF(ISERROR(VLOOKUP(CONCATENATE(INDIRECT(ADDRESS(2,COLUMN())),"U1",A74),DATA!D2:L872,6,FALSE)),0,VLOOKUP(CONCATENATE(INDIRECT(ADDRESS(2,COLUMN())),"U1",A74),DATA!D2:L872,6,FALSE))</f>
        <v>0</v>
      </c>
      <c r="BE74" s="11">
        <f>IF(ISERROR(VLOOKUP(CONCATENATE(INDIRECT(ADDRESS(2,COLUMN()-1)),"U1",A74),DATA!D2:L872,7,FALSE)),0,VLOOKUP(CONCATENATE(INDIRECT(ADDRESS(2,COLUMN()-1)),"U1",A74),DATA!D2:L872,7,FALSE))</f>
        <v>0</v>
      </c>
      <c r="BF74" s="11">
        <f>IF(ISERROR(VLOOKUP(CONCATENATE(INDIRECT(ADDRESS(2,COLUMN()-2)),"U1",A74),DATA!D2:L872,8,FALSE)),0,VLOOKUP(CONCATENATE(INDIRECT(ADDRESS(2,COLUMN()-2)),"U1",A74),DATA!D2:L872,8,FALSE))</f>
        <v>0</v>
      </c>
      <c r="BG74" s="11">
        <f>IF(ISERROR(VLOOKUP(CONCATENATE(INDIRECT(ADDRESS(2,COLUMN())),"U1",A74),DATA!D2:L872,6,FALSE)),0,VLOOKUP(CONCATENATE(INDIRECT(ADDRESS(2,COLUMN())),"U1",A74),DATA!D2:L872,6,FALSE))</f>
        <v>0</v>
      </c>
      <c r="BH74" s="11">
        <f>IF(ISERROR(VLOOKUP(CONCATENATE(INDIRECT(ADDRESS(2,COLUMN()-1)),"U1",A74),DATA!D2:L872,7,FALSE)),0,VLOOKUP(CONCATENATE(INDIRECT(ADDRESS(2,COLUMN()-1)),"U1",A74),DATA!D2:L872,7,FALSE))</f>
        <v>0</v>
      </c>
      <c r="BI74" s="11">
        <f>IF(ISERROR(VLOOKUP(CONCATENATE(INDIRECT(ADDRESS(2,COLUMN()-2)),"U1",A74),DATA!D2:L872,8,FALSE)),0,VLOOKUP(CONCATENATE(INDIRECT(ADDRESS(2,COLUMN()-2)),"U1",A74),DATA!D2:L872,8,FALSE))</f>
        <v>0</v>
      </c>
      <c r="BJ74" s="11">
        <f>IF(ISERROR(VLOOKUP(CONCATENATE(INDIRECT(ADDRESS(2,COLUMN())),"U1",A74),DATA!D2:L872,6,FALSE)),0,VLOOKUP(CONCATENATE(INDIRECT(ADDRESS(2,COLUMN())),"U1",A74),DATA!D2:L872,6,FALSE))</f>
        <v>0</v>
      </c>
      <c r="BK74" s="11">
        <f>IF(ISERROR(VLOOKUP(CONCATENATE(INDIRECT(ADDRESS(2,COLUMN()-1)),"U1",A74),DATA!D2:L872,7,FALSE)),0,VLOOKUP(CONCATENATE(INDIRECT(ADDRESS(2,COLUMN()-1)),"U1",A74),DATA!D2:L872,7,FALSE))</f>
        <v>0</v>
      </c>
      <c r="BL74" s="11">
        <f>IF(ISERROR(VLOOKUP(CONCATENATE(INDIRECT(ADDRESS(2,COLUMN()-2)),"U1",A74),DATA!D2:L872,8,FALSE)),0,VLOOKUP(CONCATENATE(INDIRECT(ADDRESS(2,COLUMN()-2)),"U1",A74),DATA!D2:L872,8,FALSE))</f>
        <v>0</v>
      </c>
      <c r="BM74" s="11">
        <f>IF(ISERROR(VLOOKUP(CONCATENATE(INDIRECT(ADDRESS(2,COLUMN())),"U1",A74),DATA!D2:L872,6,FALSE)),0,VLOOKUP(CONCATENATE(INDIRECT(ADDRESS(2,COLUMN())),"U1",A74),DATA!D2:L872,6,FALSE))</f>
        <v>0</v>
      </c>
      <c r="BN74" s="11">
        <f>IF(ISERROR(VLOOKUP(CONCATENATE(INDIRECT(ADDRESS(2,COLUMN()-1)),"U1",A74),DATA!D2:L872,7,FALSE)),0,VLOOKUP(CONCATENATE(INDIRECT(ADDRESS(2,COLUMN()-1)),"U1",A74),DATA!D2:L872,7,FALSE))</f>
        <v>0</v>
      </c>
      <c r="BO74" s="11">
        <f>IF(ISERROR(VLOOKUP(CONCATENATE(INDIRECT(ADDRESS(2,COLUMN()-2)),"U1",A74),DATA!D2:L872,8,FALSE)),0,VLOOKUP(CONCATENATE(INDIRECT(ADDRESS(2,COLUMN()-2)),"U1",A74),DATA!D2:L872,8,FALSE))</f>
        <v>0</v>
      </c>
      <c r="BP74" s="11">
        <f>IF(ISERROR(VLOOKUP(CONCATENATE(INDIRECT(ADDRESS(2,COLUMN())),"U1",A74),DATA!D2:L872,6,FALSE)),0,VLOOKUP(CONCATENATE(INDIRECT(ADDRESS(2,COLUMN())),"U1",A74),DATA!D2:L872,6,FALSE))</f>
        <v>0</v>
      </c>
      <c r="BQ74" s="11">
        <f>IF(ISERROR(VLOOKUP(CONCATENATE(INDIRECT(ADDRESS(2,COLUMN()-1)),"U1",A74),DATA!D2:L872,7,FALSE)),0,VLOOKUP(CONCATENATE(INDIRECT(ADDRESS(2,COLUMN()-1)),"U1",A74),DATA!D2:L872,7,FALSE))</f>
        <v>0</v>
      </c>
      <c r="BR74" s="11">
        <f>IF(ISERROR(VLOOKUP(CONCATENATE(INDIRECT(ADDRESS(2,COLUMN()-2)),"U1",A74),DATA!D2:L872,8,FALSE)),0,VLOOKUP(CONCATENATE(INDIRECT(ADDRESS(2,COLUMN()-2)),"U1",A74),DATA!D2:L872,8,FALSE))</f>
        <v>0</v>
      </c>
      <c r="BS74" s="11">
        <f>IF(ISERROR(VLOOKUP(CONCATENATE(INDIRECT(ADDRESS(2,COLUMN())),"U1",A74),DATA!D2:L872,6,FALSE)),0,VLOOKUP(CONCATENATE(INDIRECT(ADDRESS(2,COLUMN())),"U1",A74),DATA!D2:L872,6,FALSE))</f>
        <v>0</v>
      </c>
      <c r="BT74" s="11">
        <f>IF(ISERROR(VLOOKUP(CONCATENATE(INDIRECT(ADDRESS(2,COLUMN()-1)),"U1",A74),DATA!D2:L872,7,FALSE)),0,VLOOKUP(CONCATENATE(INDIRECT(ADDRESS(2,COLUMN()-1)),"U1",A74),DATA!D2:L872,7,FALSE))</f>
        <v>0</v>
      </c>
      <c r="BU74" s="11">
        <f>IF(ISERROR(VLOOKUP(CONCATENATE(INDIRECT(ADDRESS(2,COLUMN()-2)),"U1",A74),DATA!D2:L872,8,FALSE)),0,VLOOKUP(CONCATENATE(INDIRECT(ADDRESS(2,COLUMN()-2)),"U1",A74),DATA!D2:L872,8,FALSE))</f>
        <v>0</v>
      </c>
      <c r="BV74" s="11">
        <f>IF(ISERROR(VLOOKUP(CONCATENATE(INDIRECT(ADDRESS(2,COLUMN())),"U1",A74),DATA!D2:L872,6,FALSE)),0,VLOOKUP(CONCATENATE(INDIRECT(ADDRESS(2,COLUMN())),"U1",A74),DATA!D2:L872,6,FALSE))</f>
        <v>0</v>
      </c>
      <c r="BW74" s="11">
        <f>IF(ISERROR(VLOOKUP(CONCATENATE(INDIRECT(ADDRESS(2,COLUMN()-1)),"U1",A74),DATA!D2:L872,7,FALSE)),0,VLOOKUP(CONCATENATE(INDIRECT(ADDRESS(2,COLUMN()-1)),"U1",A74),DATA!D2:L872,7,FALSE))</f>
        <v>0</v>
      </c>
      <c r="BX74" s="11">
        <f>IF(ISERROR(VLOOKUP(CONCATENATE(INDIRECT(ADDRESS(2,COLUMN()-2)),"U1",A74),DATA!D2:L872,8,FALSE)),0,VLOOKUP(CONCATENATE(INDIRECT(ADDRESS(2,COLUMN()-2)),"U1",A74),DATA!D2:L872,8,FALSE))</f>
        <v>0</v>
      </c>
      <c r="BY74" s="11">
        <f>IF(ISERROR(VLOOKUP(CONCATENATE(INDIRECT(ADDRESS(2,COLUMN())),"U1",A74),DATA!D2:L872,6,FALSE)),0,VLOOKUP(CONCATENATE(INDIRECT(ADDRESS(2,COLUMN())),"U1",A74),DATA!D2:L872,6,FALSE))</f>
        <v>0</v>
      </c>
      <c r="BZ74" s="11">
        <f>IF(ISERROR(VLOOKUP(CONCATENATE(INDIRECT(ADDRESS(2,COLUMN()-1)),"U1",A74),DATA!D2:L872,7,FALSE)),0,VLOOKUP(CONCATENATE(INDIRECT(ADDRESS(2,COLUMN()-1)),"U1",A74),DATA!D2:L872,7,FALSE))</f>
        <v>0</v>
      </c>
      <c r="CA74" s="11">
        <f>IF(ISERROR(VLOOKUP(CONCATENATE(INDIRECT(ADDRESS(2,COLUMN()-2)),"U1",A74),DATA!D2:L872,8,FALSE)),0,VLOOKUP(CONCATENATE(INDIRECT(ADDRESS(2,COLUMN()-2)),"U1",A74),DATA!D2:L872,8,FALSE))</f>
        <v>0</v>
      </c>
      <c r="CB74" s="11">
        <f>IF(ISERROR(VLOOKUP(CONCATENATE(INDIRECT(ADDRESS(2,COLUMN())),"U1",A74),DATA!D2:L872,6,FALSE)),0,VLOOKUP(CONCATENATE(INDIRECT(ADDRESS(2,COLUMN())),"U1",A74),DATA!D2:L872,6,FALSE))</f>
        <v>0</v>
      </c>
      <c r="CC74" s="11">
        <f>IF(ISERROR(VLOOKUP(CONCATENATE(INDIRECT(ADDRESS(2,COLUMN()-1)),"U1",A74),DATA!D2:L872,7,FALSE)),0,VLOOKUP(CONCATENATE(INDIRECT(ADDRESS(2,COLUMN()-1)),"U1",A74),DATA!D2:L872,7,FALSE))</f>
        <v>0</v>
      </c>
      <c r="CD74" s="11">
        <f>IF(ISERROR(VLOOKUP(CONCATENATE(INDIRECT(ADDRESS(2,COLUMN()-2)),"U1",A74),DATA!D2:L872,8,FALSE)),0,VLOOKUP(CONCATENATE(INDIRECT(ADDRESS(2,COLUMN()-2)),"U1",A74),DATA!D2:L872,8,FALSE))</f>
        <v>0</v>
      </c>
      <c r="CE74" s="11">
        <f>IF(ISERROR(VLOOKUP(CONCATENATE(INDIRECT(ADDRESS(2,COLUMN())),"U1",A74),DATA!D2:L872,6,FALSE)),0,VLOOKUP(CONCATENATE(INDIRECT(ADDRESS(2,COLUMN())),"U1",A74),DATA!D2:L872,6,FALSE))</f>
        <v>0</v>
      </c>
      <c r="CF74" s="11">
        <f>IF(ISERROR(VLOOKUP(CONCATENATE(INDIRECT(ADDRESS(2,COLUMN()-1)),"U1",A74),DATA!D2:L872,7,FALSE)),0,VLOOKUP(CONCATENATE(INDIRECT(ADDRESS(2,COLUMN()-1)),"U1",A74),DATA!D2:L872,7,FALSE))</f>
        <v>0</v>
      </c>
      <c r="CG74" s="11">
        <f>IF(ISERROR(VLOOKUP(CONCATENATE(INDIRECT(ADDRESS(2,COLUMN()-2)),"U1",A74),DATA!D2:L872,8,FALSE)),0,VLOOKUP(CONCATENATE(INDIRECT(ADDRESS(2,COLUMN()-2)),"U1",A74),DATA!D2:L872,8,FALSE))</f>
        <v>0</v>
      </c>
      <c r="CH74" s="11">
        <f>IF(ISERROR(VLOOKUP(CONCATENATE(INDIRECT(ADDRESS(2,COLUMN())),"U1",A74),DATA!D2:L872,6,FALSE)),0,VLOOKUP(CONCATENATE(INDIRECT(ADDRESS(2,COLUMN())),"U1",A74),DATA!D2:L872,6,FALSE))</f>
        <v>0</v>
      </c>
      <c r="CI74" s="11">
        <f>IF(ISERROR(VLOOKUP(CONCATENATE(INDIRECT(ADDRESS(2,COLUMN()-1)),"U1",A74),DATA!D2:L872,7,FALSE)),0,VLOOKUP(CONCATENATE(INDIRECT(ADDRESS(2,COLUMN()-1)),"U1",A74),DATA!D2:L872,7,FALSE))</f>
        <v>0</v>
      </c>
      <c r="CJ74" s="11">
        <f>IF(ISERROR(VLOOKUP(CONCATENATE(INDIRECT(ADDRESS(2,COLUMN()-2)),"U1",A74),DATA!D2:L872,8,FALSE)),0,VLOOKUP(CONCATENATE(INDIRECT(ADDRESS(2,COLUMN()-2)),"U1",A74),DATA!D2:L872,8,FALSE))</f>
        <v>0</v>
      </c>
      <c r="CK74" s="11">
        <f>IF(ISERROR(VLOOKUP(CONCATENATE(INDIRECT(ADDRESS(2,COLUMN())),"U1",A74),DATA!D2:L872,6,FALSE)),0,VLOOKUP(CONCATENATE(INDIRECT(ADDRESS(2,COLUMN())),"U1",A74),DATA!D2:L872,6,FALSE))</f>
        <v>0</v>
      </c>
      <c r="CL74" s="11">
        <f>IF(ISERROR(VLOOKUP(CONCATENATE(INDIRECT(ADDRESS(2,COLUMN()-1)),"U1",A74),DATA!D2:L872,7,FALSE)),0,VLOOKUP(CONCATENATE(INDIRECT(ADDRESS(2,COLUMN()-1)),"U1",A74),DATA!D2:L872,7,FALSE))</f>
        <v>0</v>
      </c>
      <c r="CM74" s="11">
        <f>IF(ISERROR(VLOOKUP(CONCATENATE(INDIRECT(ADDRESS(2,COLUMN()-2)),"U1",A74),DATA!D2:L872,8,FALSE)),0,VLOOKUP(CONCATENATE(INDIRECT(ADDRESS(2,COLUMN()-2)),"U1",A74),DATA!D2:L872,8,FALSE))</f>
        <v>0</v>
      </c>
      <c r="CN74" s="11">
        <f>IF(ISERROR(VLOOKUP(CONCATENATE(INDIRECT(ADDRESS(2,COLUMN())),"U1",A74),DATA!D2:L872,6,FALSE)),0,VLOOKUP(CONCATENATE(INDIRECT(ADDRESS(2,COLUMN())),"U1",A74),DATA!D2:L872,6,FALSE))</f>
        <v>0</v>
      </c>
      <c r="CO74" s="11">
        <f>IF(ISERROR(VLOOKUP(CONCATENATE(INDIRECT(ADDRESS(2,COLUMN()-1)),"U1",A74),DATA!D2:L872,7,FALSE)),0,VLOOKUP(CONCATENATE(INDIRECT(ADDRESS(2,COLUMN()-1)),"U1",A74),DATA!D2:L872,7,FALSE))</f>
        <v>0</v>
      </c>
      <c r="CP74" s="11">
        <f>IF(ISERROR(VLOOKUP(CONCATENATE(INDIRECT(ADDRESS(2,COLUMN()-2)),"U1",A74),DATA!D2:L872,8,FALSE)),0,VLOOKUP(CONCATENATE(INDIRECT(ADDRESS(2,COLUMN()-2)),"U1",A74),DATA!D2:L872,8,FALSE))</f>
        <v>0</v>
      </c>
      <c r="CQ74" s="11">
        <f>IF(ISERROR(VLOOKUP(CONCATENATE(INDIRECT(ADDRESS(2,COLUMN())),"U1",A74),DATA!D2:L872,6,FALSE)),0,VLOOKUP(CONCATENATE(INDIRECT(ADDRESS(2,COLUMN())),"U1",A74),DATA!D2:L872,6,FALSE))</f>
        <v>0</v>
      </c>
      <c r="CR74" s="11">
        <f>IF(ISERROR(VLOOKUP(CONCATENATE(INDIRECT(ADDRESS(2,COLUMN()-1)),"U1",A74),DATA!D2:L872,7,FALSE)),0,VLOOKUP(CONCATENATE(INDIRECT(ADDRESS(2,COLUMN()-1)),"U1",A74),DATA!D2:L872,7,FALSE))</f>
        <v>0</v>
      </c>
      <c r="CS74" s="11">
        <f>IF(ISERROR(VLOOKUP(CONCATENATE(INDIRECT(ADDRESS(2,COLUMN()-2)),"U1",A74),DATA!D2:L872,8,FALSE)),0,VLOOKUP(CONCATENATE(INDIRECT(ADDRESS(2,COLUMN()-2)),"U1",A74),DATA!D2:L872,8,FALSE))</f>
        <v>0</v>
      </c>
      <c r="CT74" s="11">
        <f>IF(ISERROR(VLOOKUP(CONCATENATE(INDIRECT(ADDRESS(2,COLUMN())),"U1",A74),DATA!D2:L872,6,FALSE)),0,VLOOKUP(CONCATENATE(INDIRECT(ADDRESS(2,COLUMN())),"U1",A74),DATA!D2:L872,6,FALSE))</f>
        <v>0</v>
      </c>
      <c r="CU74" s="11">
        <f>IF(ISERROR(VLOOKUP(CONCATENATE(INDIRECT(ADDRESS(2,COLUMN()-1)),"U1",A74),DATA!D2:L872,7,FALSE)),0,VLOOKUP(CONCATENATE(INDIRECT(ADDRESS(2,COLUMN()-1)),"U1",A74),DATA!D2:L872,7,FALSE))</f>
        <v>0</v>
      </c>
      <c r="CV74" s="11">
        <f>IF(ISERROR(VLOOKUP(CONCATENATE(INDIRECT(ADDRESS(2,COLUMN()-2)),"U1",A74),DATA!D2:L872,8,FALSE)),0,VLOOKUP(CONCATENATE(INDIRECT(ADDRESS(2,COLUMN()-2)),"U1",A74),DATA!D2:L872,8,FALSE))</f>
        <v>0</v>
      </c>
      <c r="CW74" s="11">
        <f>IF(ISERROR(VLOOKUP(CONCATENATE(INDIRECT(ADDRESS(2,COLUMN())),"U1",A74),DATA!D2:L872,6,FALSE)),0,VLOOKUP(CONCATENATE(INDIRECT(ADDRESS(2,COLUMN())),"U1",A74),DATA!D2:L872,6,FALSE))</f>
        <v>0</v>
      </c>
      <c r="CX74" s="11">
        <f>IF(ISERROR(VLOOKUP(CONCATENATE(INDIRECT(ADDRESS(2,COLUMN()-1)),"U1",A74),DATA!D2:L872,7,FALSE)),0,VLOOKUP(CONCATENATE(INDIRECT(ADDRESS(2,COLUMN()-1)),"U1",A74),DATA!D2:L872,7,FALSE))</f>
        <v>0</v>
      </c>
      <c r="CY74" s="11">
        <f>IF(ISERROR(VLOOKUP(CONCATENATE(INDIRECT(ADDRESS(2,COLUMN()-2)),"U1",A74),DATA!D2:L872,8,FALSE)),0,VLOOKUP(CONCATENATE(INDIRECT(ADDRESS(2,COLUMN()-2)),"U1",A74),DATA!D2:L872,8,FALSE))</f>
        <v>0</v>
      </c>
      <c r="CZ74" s="11">
        <f>IF(ISERROR(VLOOKUP(CONCATENATE(INDIRECT(ADDRESS(2,COLUMN())),"U1",A74),DATA!D2:L872,6,FALSE)),0,VLOOKUP(CONCATENATE(INDIRECT(ADDRESS(2,COLUMN())),"U1",A74),DATA!D2:L872,6,FALSE))</f>
        <v>0</v>
      </c>
      <c r="DA74" s="11">
        <f>IF(ISERROR(VLOOKUP(CONCATENATE(INDIRECT(ADDRESS(2,COLUMN()-1)),"U1",A74),DATA!D2:L872,7,FALSE)),0,VLOOKUP(CONCATENATE(INDIRECT(ADDRESS(2,COLUMN()-1)),"U1",A74),DATA!D2:L872,7,FALSE))</f>
        <v>0</v>
      </c>
      <c r="DB74" s="11">
        <f>IF(ISERROR(VLOOKUP(CONCATENATE(INDIRECT(ADDRESS(2,COLUMN()-2)),"U1",A74),DATA!D2:L872,8,FALSE)),0,VLOOKUP(CONCATENATE(INDIRECT(ADDRESS(2,COLUMN()-2)),"U1",A74),DATA!D2:L872,8,FALSE))</f>
        <v>0</v>
      </c>
      <c r="DC74" s="11">
        <f>IF(ISERROR(VLOOKUP(CONCATENATE(INDIRECT(ADDRESS(2,COLUMN())),"U1",A74),DATA!D2:L872,6,FALSE)),0,VLOOKUP(CONCATENATE(INDIRECT(ADDRESS(2,COLUMN())),"U1",A74),DATA!D2:L872,6,FALSE))</f>
        <v>0</v>
      </c>
      <c r="DD74" s="11">
        <f>IF(ISERROR(VLOOKUP(CONCATENATE(INDIRECT(ADDRESS(2,COLUMN()-1)),"U1",A74),DATA!D2:L872,7,FALSE)),0,VLOOKUP(CONCATENATE(INDIRECT(ADDRESS(2,COLUMN()-1)),"U1",A74),DATA!D2:L872,7,FALSE))</f>
        <v>0</v>
      </c>
      <c r="DE74" s="11">
        <f>IF(ISERROR(VLOOKUP(CONCATENATE(INDIRECT(ADDRESS(2,COLUMN()-2)),"U1",A74),DATA!D2:L872,8,FALSE)),0,VLOOKUP(CONCATENATE(INDIRECT(ADDRESS(2,COLUMN()-2)),"U1",A74),DATA!D2:L872,8,FALSE))</f>
        <v>0</v>
      </c>
      <c r="DF74" s="11">
        <f>IF(ISERROR(VLOOKUP(CONCATENATE(INDIRECT(ADDRESS(2,COLUMN())),"U1",A74),DATA!D2:L872,6,FALSE)),0,VLOOKUP(CONCATENATE(INDIRECT(ADDRESS(2,COLUMN())),"U1",A74),DATA!D2:L872,6,FALSE))</f>
        <v>0</v>
      </c>
      <c r="DG74" s="11">
        <f>IF(ISERROR(VLOOKUP(CONCATENATE(INDIRECT(ADDRESS(2,COLUMN()-1)),"U1",A74),DATA!D2:L872,7,FALSE)),0,VLOOKUP(CONCATENATE(INDIRECT(ADDRESS(2,COLUMN()-1)),"U1",A74),DATA!D2:L872,7,FALSE))</f>
        <v>0</v>
      </c>
      <c r="DH74" s="11">
        <f>IF(ISERROR(VLOOKUP(CONCATENATE(INDIRECT(ADDRESS(2,COLUMN()-2)),"U1",A74),DATA!D2:L872,8,FALSE)),0,VLOOKUP(CONCATENATE(INDIRECT(ADDRESS(2,COLUMN()-2)),"U1",A74),DATA!D2:L872,8,FALSE))</f>
        <v>0</v>
      </c>
      <c r="DI74" s="11">
        <f>IF(ISERROR(VLOOKUP(CONCATENATE(INDIRECT(ADDRESS(2,COLUMN())),"U1",A74),DATA!D2:L872,6,FALSE)),0,VLOOKUP(CONCATENATE(INDIRECT(ADDRESS(2,COLUMN())),"U1",A74),DATA!D2:L872,6,FALSE))</f>
        <v>0</v>
      </c>
      <c r="DJ74" s="11">
        <f>IF(ISERROR(VLOOKUP(CONCATENATE(INDIRECT(ADDRESS(2,COLUMN()-1)),"U1",A74),DATA!D2:L872,7,FALSE)),0,VLOOKUP(CONCATENATE(INDIRECT(ADDRESS(2,COLUMN()-1)),"U1",A74),DATA!D2:L872,7,FALSE))</f>
        <v>0</v>
      </c>
      <c r="DK74" s="11">
        <f>IF(ISERROR(VLOOKUP(CONCATENATE(INDIRECT(ADDRESS(2,COLUMN()-2)),"U1",A74),DATA!D2:L872,8,FALSE)),0,VLOOKUP(CONCATENATE(INDIRECT(ADDRESS(2,COLUMN()-2)),"U1",A74),DATA!D2:L872,8,FALSE))</f>
        <v>0</v>
      </c>
      <c r="DL74" s="11">
        <f>IF(ISERROR(VLOOKUP(CONCATENATE(INDIRECT(ADDRESS(2,COLUMN())),"U1",A74),DATA!D2:L872,6,FALSE)),0,VLOOKUP(CONCATENATE(INDIRECT(ADDRESS(2,COLUMN())),"U1",A74),DATA!D2:L872,6,FALSE))</f>
        <v>0</v>
      </c>
      <c r="DM74" s="11">
        <f>IF(ISERROR(VLOOKUP(CONCATENATE(INDIRECT(ADDRESS(2,COLUMN()-1)),"U1",A74),DATA!D2:L872,7,FALSE)),0,VLOOKUP(CONCATENATE(INDIRECT(ADDRESS(2,COLUMN()-1)),"U1",A74),DATA!D2:L872,7,FALSE))</f>
        <v>0</v>
      </c>
      <c r="DN74" s="11">
        <f>IF(ISERROR(VLOOKUP(CONCATENATE(INDIRECT(ADDRESS(2,COLUMN()-2)),"U1",A74),DATA!D2:L872,8,FALSE)),0,VLOOKUP(CONCATENATE(INDIRECT(ADDRESS(2,COLUMN()-2)),"U1",A74),DATA!D2:L872,8,FALSE))</f>
        <v>0</v>
      </c>
      <c r="DO74" s="11">
        <f>IF(ISERROR(VLOOKUP(CONCATENATE(INDIRECT(ADDRESS(2,COLUMN())),"U1",A74),DATA!D2:L872,6,FALSE)),0,VLOOKUP(CONCATENATE(INDIRECT(ADDRESS(2,COLUMN())),"U1",A74),DATA!D2:L872,6,FALSE))</f>
        <v>0</v>
      </c>
      <c r="DP74" s="11">
        <f>IF(ISERROR(VLOOKUP(CONCATENATE(INDIRECT(ADDRESS(2,COLUMN()-1)),"U1",A74),DATA!D2:L872,7,FALSE)),0,VLOOKUP(CONCATENATE(INDIRECT(ADDRESS(2,COLUMN()-1)),"U1",A74),DATA!D2:L872,7,FALSE))</f>
        <v>0</v>
      </c>
      <c r="DQ74" s="11">
        <f>IF(ISERROR(VLOOKUP(CONCATENATE(INDIRECT(ADDRESS(2,COLUMN()-2)),"U1",A74),DATA!D2:L872,8,FALSE)),0,VLOOKUP(CONCATENATE(INDIRECT(ADDRESS(2,COLUMN()-2)),"U1",A74),DATA!D2:L872,8,FALSE))</f>
        <v>0</v>
      </c>
      <c r="DR74" s="11">
        <f>IF(ISERROR(VLOOKUP(CONCATENATE(INDIRECT(ADDRESS(2,COLUMN())),"U1",A74),DATA!D2:L872,6,FALSE)),0,VLOOKUP(CONCATENATE(INDIRECT(ADDRESS(2,COLUMN())),"U1",A74),DATA!D2:L872,6,FALSE))</f>
        <v>0</v>
      </c>
      <c r="DS74" s="11">
        <f>IF(ISERROR(VLOOKUP(CONCATENATE(INDIRECT(ADDRESS(2,COLUMN()-1)),"U1",A74),DATA!D2:L872,7,FALSE)),0,VLOOKUP(CONCATENATE(INDIRECT(ADDRESS(2,COLUMN()-1)),"U1",A74),DATA!D2:L872,7,FALSE))</f>
        <v>0</v>
      </c>
      <c r="DT74" s="11">
        <f>IF(ISERROR(VLOOKUP(CONCATENATE(INDIRECT(ADDRESS(2,COLUMN()-2)),"U1",A74),DATA!D2:L872,8,FALSE)),0,VLOOKUP(CONCATENATE(INDIRECT(ADDRESS(2,COLUMN()-2)),"U1",A74),DATA!D2:L872,8,FALSE))</f>
        <v>0</v>
      </c>
      <c r="DU74" s="11">
        <f>IF(ISERROR(VLOOKUP(CONCATENATE(INDIRECT(ADDRESS(2,COLUMN())),"U1",A74),DATA!D2:L872,6,FALSE)),0,VLOOKUP(CONCATENATE(INDIRECT(ADDRESS(2,COLUMN())),"U1",A74),DATA!D2:L872,6,FALSE))</f>
        <v>0</v>
      </c>
      <c r="DV74" s="11">
        <f>IF(ISERROR(VLOOKUP(CONCATENATE(INDIRECT(ADDRESS(2,COLUMN()-1)),"U1",A74),DATA!D2:L872,7,FALSE)),0,VLOOKUP(CONCATENATE(INDIRECT(ADDRESS(2,COLUMN()-1)),"U1",A74),DATA!D2:L872,7,FALSE))</f>
        <v>0</v>
      </c>
      <c r="DW74" s="11">
        <f>IF(ISERROR(VLOOKUP(CONCATENATE(INDIRECT(ADDRESS(2,COLUMN()-2)),"U1",A74),DATA!D2:L872,8,FALSE)),0,VLOOKUP(CONCATENATE(INDIRECT(ADDRESS(2,COLUMN()-2)),"U1",A74),DATA!D2:L872,8,FALSE))</f>
        <v>0</v>
      </c>
      <c r="DX74" s="62">
        <f>SUM(B74:INDIRECT(ADDRESS(74,127)))</f>
        <v>7</v>
      </c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  <c r="IR74" s="24"/>
      <c r="IS74" s="24"/>
      <c r="IT74" s="24"/>
      <c r="IU74" s="24"/>
      <c r="IV74" s="24"/>
      <c r="IW74" s="24"/>
      <c r="IX74" s="24"/>
      <c r="IY74" s="24"/>
      <c r="IZ74" s="24"/>
      <c r="JA74" s="24"/>
      <c r="JB74" s="24"/>
      <c r="JC74" s="24"/>
      <c r="JD74" s="24"/>
      <c r="JE74" s="24"/>
      <c r="JF74" s="24"/>
      <c r="JG74" s="24"/>
      <c r="JH74" s="24"/>
      <c r="JI74" s="24"/>
      <c r="JJ74" s="24"/>
      <c r="JK74" s="24"/>
      <c r="JL74" s="24"/>
      <c r="JM74" s="24"/>
      <c r="JN74" s="24"/>
      <c r="JO74" s="24"/>
      <c r="JP74" s="24"/>
      <c r="JQ74" s="24"/>
      <c r="JR74" s="24"/>
      <c r="JS74" s="24"/>
      <c r="JT74" s="24"/>
      <c r="JU74" s="24"/>
      <c r="JV74" s="24"/>
      <c r="JW74" s="24"/>
      <c r="JX74" s="24"/>
      <c r="JY74" s="24"/>
      <c r="JZ74" s="24"/>
      <c r="KA74" s="24"/>
      <c r="KB74" s="24"/>
      <c r="KC74" s="24"/>
      <c r="KD74" s="24"/>
      <c r="KE74" s="24"/>
      <c r="KF74" s="24"/>
      <c r="KG74" s="24"/>
      <c r="KH74" s="24"/>
      <c r="KI74" s="24"/>
      <c r="KJ74" s="24"/>
      <c r="KK74" s="24"/>
      <c r="KL74" s="24"/>
      <c r="KM74" s="24"/>
      <c r="KN74" s="24"/>
      <c r="KO74" s="24"/>
      <c r="KP74" s="24"/>
      <c r="KQ74" s="24"/>
      <c r="KR74" s="24"/>
      <c r="KS74" s="24"/>
      <c r="KT74" s="24"/>
      <c r="KU74" s="24"/>
      <c r="KV74" s="24"/>
      <c r="KW74" s="24"/>
      <c r="KX74" s="24"/>
      <c r="KY74" s="24"/>
      <c r="KZ74" s="24"/>
    </row>
    <row r="75" ht="15.75">
      <c r="A75" s="20" t="s">
        <v>100</v>
      </c>
      <c r="B75" s="11">
        <f>IF(ISERROR(VLOOKUP(CONCATENATE(INDIRECT(ADDRESS(2,COLUMN())),"U1",A75),DATA!D2:L872,6,FALSE)),0,VLOOKUP(CONCATENATE(INDIRECT(ADDRESS(2,COLUMN())),"U1",A75),DATA!D2:L872,6,FALSE))</f>
        <v>0</v>
      </c>
      <c r="C75" s="11">
        <f>IF(ISERROR(VLOOKUP(CONCATENATE(INDIRECT(ADDRESS(2,COLUMN()-1)),"U1",A75),DATA!D2:L872,7,FALSE)),0,VLOOKUP(CONCATENATE(INDIRECT(ADDRESS(2,COLUMN()-1)),"U1",A75),DATA!D2:L872,7,FALSE))</f>
        <v>0</v>
      </c>
      <c r="D75" s="11">
        <f>IF(ISERROR(VLOOKUP(CONCATENATE(INDIRECT(ADDRESS(2,COLUMN()-2)),"U1",A75),DATA!D2:L872,8,FALSE)),0,VLOOKUP(CONCATENATE(INDIRECT(ADDRESS(2,COLUMN()-2)),"U1",A75),DATA!D2:L872,8,FALSE))</f>
        <v>0</v>
      </c>
      <c r="E75" s="11">
        <f>IF(ISERROR(VLOOKUP(CONCATENATE(INDIRECT(ADDRESS(2,COLUMN())),"U1",A75),DATA!D2:L872,6,FALSE)),0,VLOOKUP(CONCATENATE(INDIRECT(ADDRESS(2,COLUMN())),"U1",A75),DATA!D2:L872,6,FALSE))</f>
        <v>0</v>
      </c>
      <c r="F75" s="11">
        <f>IF(ISERROR(VLOOKUP(CONCATENATE(INDIRECT(ADDRESS(2,COLUMN()-1)),"U1",A75),DATA!D2:L872,7,FALSE)),0,VLOOKUP(CONCATENATE(INDIRECT(ADDRESS(2,COLUMN()-1)),"U1",A75),DATA!D2:L872,7,FALSE))</f>
        <v>0</v>
      </c>
      <c r="G75" s="11">
        <f>IF(ISERROR(VLOOKUP(CONCATENATE(INDIRECT(ADDRESS(2,COLUMN()-2)),"U1",A75),DATA!D2:L872,8,FALSE)),0,VLOOKUP(CONCATENATE(INDIRECT(ADDRESS(2,COLUMN()-2)),"U1",A75),DATA!D2:L872,8,FALSE))</f>
        <v>0</v>
      </c>
      <c r="H75" s="11">
        <f>IF(ISERROR(VLOOKUP(CONCATENATE(INDIRECT(ADDRESS(2,COLUMN())),"U1",A75),DATA!D2:L872,6,FALSE)),0,VLOOKUP(CONCATENATE(INDIRECT(ADDRESS(2,COLUMN())),"U1",A75),DATA!D2:L872,6,FALSE))</f>
        <v>0</v>
      </c>
      <c r="I75" s="11">
        <f>IF(ISERROR(VLOOKUP(CONCATENATE(INDIRECT(ADDRESS(2,COLUMN()-1)),"U1",A75),DATA!D2:L872,7,FALSE)),0,VLOOKUP(CONCATENATE(INDIRECT(ADDRESS(2,COLUMN()-1)),"U1",A75),DATA!D2:L872,7,FALSE))</f>
        <v>0</v>
      </c>
      <c r="J75" s="11">
        <f>IF(ISERROR(VLOOKUP(CONCATENATE(INDIRECT(ADDRESS(2,COLUMN()-2)),"U1",A75),DATA!D2:L872,8,FALSE)),0,VLOOKUP(CONCATENATE(INDIRECT(ADDRESS(2,COLUMN()-2)),"U1",A75),DATA!D2:L872,8,FALSE))</f>
        <v>1</v>
      </c>
      <c r="K75" s="11">
        <f>IF(ISERROR(VLOOKUP(CONCATENATE(INDIRECT(ADDRESS(2,COLUMN())),"U1",A75),DATA!D2:L872,6,FALSE)),0,VLOOKUP(CONCATENATE(INDIRECT(ADDRESS(2,COLUMN())),"U1",A75),DATA!D2:L872,6,FALSE))</f>
        <v>0</v>
      </c>
      <c r="L75" s="11">
        <f>IF(ISERROR(VLOOKUP(CONCATENATE(INDIRECT(ADDRESS(2,COLUMN()-1)),"U1",A75),DATA!D2:L872,7,FALSE)),0,VLOOKUP(CONCATENATE(INDIRECT(ADDRESS(2,COLUMN()-1)),"U1",A75),DATA!D2:L872,7,FALSE))</f>
        <v>0</v>
      </c>
      <c r="M75" s="11">
        <f>IF(ISERROR(VLOOKUP(CONCATENATE(INDIRECT(ADDRESS(2,COLUMN()-2)),"U1",A75),DATA!D2:L872,8,FALSE)),0,VLOOKUP(CONCATENATE(INDIRECT(ADDRESS(2,COLUMN()-2)),"U1",A75),DATA!D2:L872,8,FALSE))</f>
        <v>0</v>
      </c>
      <c r="N75" s="11">
        <f>IF(ISERROR(VLOOKUP(CONCATENATE(INDIRECT(ADDRESS(2,COLUMN())),"U1",A75),DATA!D2:L872,6,FALSE)),0,VLOOKUP(CONCATENATE(INDIRECT(ADDRESS(2,COLUMN())),"U1",A75),DATA!D2:L872,6,FALSE))</f>
        <v>0</v>
      </c>
      <c r="O75" s="11">
        <f>IF(ISERROR(VLOOKUP(CONCATENATE(INDIRECT(ADDRESS(2,COLUMN()-1)),"U1",A75),DATA!D2:L872,7,FALSE)),0,VLOOKUP(CONCATENATE(INDIRECT(ADDRESS(2,COLUMN()-1)),"U1",A75),DATA!D2:L872,7,FALSE))</f>
        <v>0</v>
      </c>
      <c r="P75" s="11">
        <f>IF(ISERROR(VLOOKUP(CONCATENATE(INDIRECT(ADDRESS(2,COLUMN()-2)),"U1",A75),DATA!D2:L872,8,FALSE)),0,VLOOKUP(CONCATENATE(INDIRECT(ADDRESS(2,COLUMN()-2)),"U1",A75),DATA!D2:L872,8,FALSE))</f>
        <v>0</v>
      </c>
      <c r="Q75" s="11">
        <f>IF(ISERROR(VLOOKUP(CONCATENATE(INDIRECT(ADDRESS(2,COLUMN())),"U1",A75),DATA!D2:L872,6,FALSE)),0,VLOOKUP(CONCATENATE(INDIRECT(ADDRESS(2,COLUMN())),"U1",A75),DATA!D2:L872,6,FALSE))</f>
        <v>0</v>
      </c>
      <c r="R75" s="11">
        <f>IF(ISERROR(VLOOKUP(CONCATENATE(INDIRECT(ADDRESS(2,COLUMN()-1)),"U1",A75),DATA!D2:L872,7,FALSE)),0,VLOOKUP(CONCATENATE(INDIRECT(ADDRESS(2,COLUMN()-1)),"U1",A75),DATA!D2:L872,7,FALSE))</f>
        <v>0</v>
      </c>
      <c r="S75" s="11">
        <f>IF(ISERROR(VLOOKUP(CONCATENATE(INDIRECT(ADDRESS(2,COLUMN()-2)),"U1",A75),DATA!D2:L872,8,FALSE)),0,VLOOKUP(CONCATENATE(INDIRECT(ADDRESS(2,COLUMN()-2)),"U1",A75),DATA!D2:L872,8,FALSE))</f>
        <v>0</v>
      </c>
      <c r="T75" s="11">
        <f>IF(ISERROR(VLOOKUP(CONCATENATE(INDIRECT(ADDRESS(2,COLUMN())),"U1",A75),DATA!D2:L872,6,FALSE)),0,VLOOKUP(CONCATENATE(INDIRECT(ADDRESS(2,COLUMN())),"U1",A75),DATA!D2:L872,6,FALSE))</f>
        <v>0</v>
      </c>
      <c r="U75" s="11">
        <f>IF(ISERROR(VLOOKUP(CONCATENATE(INDIRECT(ADDRESS(2,COLUMN()-1)),"U1",A75),DATA!D2:L872,7,FALSE)),0,VLOOKUP(CONCATENATE(INDIRECT(ADDRESS(2,COLUMN()-1)),"U1",A75),DATA!D2:L872,7,FALSE))</f>
        <v>0</v>
      </c>
      <c r="V75" s="11">
        <f>IF(ISERROR(VLOOKUP(CONCATENATE(INDIRECT(ADDRESS(2,COLUMN()-2)),"U1",A75),DATA!D2:L872,8,FALSE)),0,VLOOKUP(CONCATENATE(INDIRECT(ADDRESS(2,COLUMN()-2)),"U1",A75),DATA!D2:L872,8,FALSE))</f>
        <v>0</v>
      </c>
      <c r="W75" s="11">
        <f>IF(ISERROR(VLOOKUP(CONCATENATE(INDIRECT(ADDRESS(2,COLUMN())),"U1",A75),DATA!D2:L872,6,FALSE)),0,VLOOKUP(CONCATENATE(INDIRECT(ADDRESS(2,COLUMN())),"U1",A75),DATA!D2:L872,6,FALSE))</f>
        <v>0</v>
      </c>
      <c r="X75" s="11">
        <f>IF(ISERROR(VLOOKUP(CONCATENATE(INDIRECT(ADDRESS(2,COLUMN()-1)),"U1",A75),DATA!D2:L872,7,FALSE)),0,VLOOKUP(CONCATENATE(INDIRECT(ADDRESS(2,COLUMN()-1)),"U1",A75),DATA!D2:L872,7,FALSE))</f>
        <v>0</v>
      </c>
      <c r="Y75" s="11">
        <f>IF(ISERROR(VLOOKUP(CONCATENATE(INDIRECT(ADDRESS(2,COLUMN()-2)),"U1",A75),DATA!D2:L872,8,FALSE)),0,VLOOKUP(CONCATENATE(INDIRECT(ADDRESS(2,COLUMN()-2)),"U1",A75),DATA!D2:L872,8,FALSE))</f>
        <v>0</v>
      </c>
      <c r="Z75" s="11">
        <f>IF(ISERROR(VLOOKUP(CONCATENATE(INDIRECT(ADDRESS(2,COLUMN())),"U1",A75),DATA!D2:L872,6,FALSE)),0,VLOOKUP(CONCATENATE(INDIRECT(ADDRESS(2,COLUMN())),"U1",A75),DATA!D2:L872,6,FALSE))</f>
        <v>0</v>
      </c>
      <c r="AA75" s="11">
        <f>IF(ISERROR(VLOOKUP(CONCATENATE(INDIRECT(ADDRESS(2,COLUMN()-1)),"U1",A75),DATA!D2:L872,7,FALSE)),0,VLOOKUP(CONCATENATE(INDIRECT(ADDRESS(2,COLUMN()-1)),"U1",A75),DATA!D2:L872,7,FALSE))</f>
        <v>0</v>
      </c>
      <c r="AB75" s="11">
        <f>IF(ISERROR(VLOOKUP(CONCATENATE(INDIRECT(ADDRESS(2,COLUMN()-2)),"U1",A75),DATA!D2:L872,8,FALSE)),0,VLOOKUP(CONCATENATE(INDIRECT(ADDRESS(2,COLUMN()-2)),"U1",A75),DATA!D2:L872,8,FALSE))</f>
        <v>1</v>
      </c>
      <c r="AC75" s="11">
        <f>IF(ISERROR(VLOOKUP(CONCATENATE(INDIRECT(ADDRESS(2,COLUMN())),"U1",A75),DATA!D2:L872,6,FALSE)),0,VLOOKUP(CONCATENATE(INDIRECT(ADDRESS(2,COLUMN())),"U1",A75),DATA!D2:L872,6,FALSE))</f>
        <v>0</v>
      </c>
      <c r="AD75" s="11">
        <f>IF(ISERROR(VLOOKUP(CONCATENATE(INDIRECT(ADDRESS(2,COLUMN()-1)),"U1",A75),DATA!D2:L872,7,FALSE)),0,VLOOKUP(CONCATENATE(INDIRECT(ADDRESS(2,COLUMN()-1)),"U1",A75),DATA!D2:L872,7,FALSE))</f>
        <v>0</v>
      </c>
      <c r="AE75" s="11">
        <f>IF(ISERROR(VLOOKUP(CONCATENATE(INDIRECT(ADDRESS(2,COLUMN()-2)),"U1",A75),DATA!D2:L872,8,FALSE)),0,VLOOKUP(CONCATENATE(INDIRECT(ADDRESS(2,COLUMN()-2)),"U1",A75),DATA!D2:L872,8,FALSE))</f>
        <v>0</v>
      </c>
      <c r="AF75" s="11">
        <f>IF(ISERROR(VLOOKUP(CONCATENATE(INDIRECT(ADDRESS(2,COLUMN())),"U1",A75),DATA!D2:L872,6,FALSE)),0,VLOOKUP(CONCATENATE(INDIRECT(ADDRESS(2,COLUMN())),"U1",A75),DATA!D2:L872,6,FALSE))</f>
        <v>0</v>
      </c>
      <c r="AG75" s="11">
        <f>IF(ISERROR(VLOOKUP(CONCATENATE(INDIRECT(ADDRESS(2,COLUMN()-1)),"U1",A75),DATA!D2:L872,7,FALSE)),0,VLOOKUP(CONCATENATE(INDIRECT(ADDRESS(2,COLUMN()-1)),"U1",A75),DATA!D2:L872,7,FALSE))</f>
        <v>0</v>
      </c>
      <c r="AH75" s="11">
        <f>IF(ISERROR(VLOOKUP(CONCATENATE(INDIRECT(ADDRESS(2,COLUMN()-2)),"U1",A75),DATA!D2:L872,8,FALSE)),0,VLOOKUP(CONCATENATE(INDIRECT(ADDRESS(2,COLUMN()-2)),"U1",A75),DATA!D2:L872,8,FALSE))</f>
        <v>0</v>
      </c>
      <c r="AI75" s="11">
        <f>IF(ISERROR(VLOOKUP(CONCATENATE(INDIRECT(ADDRESS(2,COLUMN())),"U1",A75),DATA!D2:L872,6,FALSE)),0,VLOOKUP(CONCATENATE(INDIRECT(ADDRESS(2,COLUMN())),"U1",A75),DATA!D2:L872,6,FALSE))</f>
        <v>0</v>
      </c>
      <c r="AJ75" s="11">
        <f>IF(ISERROR(VLOOKUP(CONCATENATE(INDIRECT(ADDRESS(2,COLUMN()-1)),"U1",A75),DATA!D2:L872,7,FALSE)),0,VLOOKUP(CONCATENATE(INDIRECT(ADDRESS(2,COLUMN()-1)),"U1",A75),DATA!D2:L872,7,FALSE))</f>
        <v>0</v>
      </c>
      <c r="AK75" s="11">
        <f>IF(ISERROR(VLOOKUP(CONCATENATE(INDIRECT(ADDRESS(2,COLUMN()-2)),"U1",A75),DATA!D2:L872,8,FALSE)),0,VLOOKUP(CONCATENATE(INDIRECT(ADDRESS(2,COLUMN()-2)),"U1",A75),DATA!D2:L872,8,FALSE))</f>
        <v>0</v>
      </c>
      <c r="AL75" s="11">
        <f>IF(ISERROR(VLOOKUP(CONCATENATE(INDIRECT(ADDRESS(2,COLUMN())),"U1",A75),DATA!D2:L872,6,FALSE)),0,VLOOKUP(CONCATENATE(INDIRECT(ADDRESS(2,COLUMN())),"U1",A75),DATA!D2:L872,6,FALSE))</f>
        <v>0</v>
      </c>
      <c r="AM75" s="11">
        <f>IF(ISERROR(VLOOKUP(CONCATENATE(INDIRECT(ADDRESS(2,COLUMN()-1)),"U1",A75),DATA!D2:L872,7,FALSE)),0,VLOOKUP(CONCATENATE(INDIRECT(ADDRESS(2,COLUMN()-1)),"U1",A75),DATA!D2:L872,7,FALSE))</f>
        <v>0</v>
      </c>
      <c r="AN75" s="11">
        <f>IF(ISERROR(VLOOKUP(CONCATENATE(INDIRECT(ADDRESS(2,COLUMN()-2)),"U1",A75),DATA!D2:L872,8,FALSE)),0,VLOOKUP(CONCATENATE(INDIRECT(ADDRESS(2,COLUMN()-2)),"U1",A75),DATA!D2:L872,8,FALSE))</f>
        <v>0</v>
      </c>
      <c r="AO75" s="11">
        <f>IF(ISERROR(VLOOKUP(CONCATENATE(INDIRECT(ADDRESS(2,COLUMN())),"U1",A75),DATA!D2:L872,6,FALSE)),0,VLOOKUP(CONCATENATE(INDIRECT(ADDRESS(2,COLUMN())),"U1",A75),DATA!D2:L872,6,FALSE))</f>
        <v>0</v>
      </c>
      <c r="AP75" s="11">
        <f>IF(ISERROR(VLOOKUP(CONCATENATE(INDIRECT(ADDRESS(2,COLUMN()-1)),"U1",A75),DATA!D2:L872,7,FALSE)),0,VLOOKUP(CONCATENATE(INDIRECT(ADDRESS(2,COLUMN()-1)),"U1",A75),DATA!D2:L872,7,FALSE))</f>
        <v>0</v>
      </c>
      <c r="AQ75" s="11">
        <f>IF(ISERROR(VLOOKUP(CONCATENATE(INDIRECT(ADDRESS(2,COLUMN()-2)),"U1",A75),DATA!D2:L872,8,FALSE)),0,VLOOKUP(CONCATENATE(INDIRECT(ADDRESS(2,COLUMN()-2)),"U1",A75),DATA!D2:L872,8,FALSE))</f>
        <v>1</v>
      </c>
      <c r="AR75" s="11">
        <f>IF(ISERROR(VLOOKUP(CONCATENATE(INDIRECT(ADDRESS(2,COLUMN())),"U1",A75),DATA!D2:L872,6,FALSE)),0,VLOOKUP(CONCATENATE(INDIRECT(ADDRESS(2,COLUMN())),"U1",A75),DATA!D2:L872,6,FALSE))</f>
        <v>0</v>
      </c>
      <c r="AS75" s="11">
        <f>IF(ISERROR(VLOOKUP(CONCATENATE(INDIRECT(ADDRESS(2,COLUMN()-1)),"U1",A75),DATA!D2:L872,7,FALSE)),0,VLOOKUP(CONCATENATE(INDIRECT(ADDRESS(2,COLUMN()-1)),"U1",A75),DATA!D2:L872,7,FALSE))</f>
        <v>0</v>
      </c>
      <c r="AT75" s="11">
        <f>IF(ISERROR(VLOOKUP(CONCATENATE(INDIRECT(ADDRESS(2,COLUMN()-2)),"U1",A75),DATA!D2:L872,8,FALSE)),0,VLOOKUP(CONCATENATE(INDIRECT(ADDRESS(2,COLUMN()-2)),"U1",A75),DATA!D2:L872,8,FALSE))</f>
        <v>0</v>
      </c>
      <c r="AU75" s="11">
        <f>IF(ISERROR(VLOOKUP(CONCATENATE(INDIRECT(ADDRESS(2,COLUMN())),"U1",A75),DATA!D2:L872,6,FALSE)),0,VLOOKUP(CONCATENATE(INDIRECT(ADDRESS(2,COLUMN())),"U1",A75),DATA!D2:L872,6,FALSE))</f>
        <v>0</v>
      </c>
      <c r="AV75" s="11">
        <f>IF(ISERROR(VLOOKUP(CONCATENATE(INDIRECT(ADDRESS(2,COLUMN()-1)),"U1",A75),DATA!D2:L872,7,FALSE)),0,VLOOKUP(CONCATENATE(INDIRECT(ADDRESS(2,COLUMN()-1)),"U1",A75),DATA!D2:L872,7,FALSE))</f>
        <v>0</v>
      </c>
      <c r="AW75" s="11">
        <f>IF(ISERROR(VLOOKUP(CONCATENATE(INDIRECT(ADDRESS(2,COLUMN()-2)),"U1",A75),DATA!D2:L872,8,FALSE)),0,VLOOKUP(CONCATENATE(INDIRECT(ADDRESS(2,COLUMN()-2)),"U1",A75),DATA!D2:L872,8,FALSE))</f>
        <v>0</v>
      </c>
      <c r="AX75" s="11">
        <f>IF(ISERROR(VLOOKUP(CONCATENATE(INDIRECT(ADDRESS(2,COLUMN())),"U1",A75),DATA!D2:L872,6,FALSE)),0,VLOOKUP(CONCATENATE(INDIRECT(ADDRESS(2,COLUMN())),"U1",A75),DATA!D2:L872,6,FALSE))</f>
        <v>0</v>
      </c>
      <c r="AY75" s="11">
        <f>IF(ISERROR(VLOOKUP(CONCATENATE(INDIRECT(ADDRESS(2,COLUMN()-1)),"U1",A75),DATA!D2:L872,7,FALSE)),0,VLOOKUP(CONCATENATE(INDIRECT(ADDRESS(2,COLUMN()-1)),"U1",A75),DATA!D2:L872,7,FALSE))</f>
        <v>0</v>
      </c>
      <c r="AZ75" s="11">
        <f>IF(ISERROR(VLOOKUP(CONCATENATE(INDIRECT(ADDRESS(2,COLUMN()-2)),"U1",A75),DATA!D2:L872,8,FALSE)),0,VLOOKUP(CONCATENATE(INDIRECT(ADDRESS(2,COLUMN()-2)),"U1",A75),DATA!D2:L872,8,FALSE))</f>
        <v>0</v>
      </c>
      <c r="BA75" s="11">
        <f>IF(ISERROR(VLOOKUP(CONCATENATE(INDIRECT(ADDRESS(2,COLUMN())),"U1",A75),DATA!D2:L872,6,FALSE)),0,VLOOKUP(CONCATENATE(INDIRECT(ADDRESS(2,COLUMN())),"U1",A75),DATA!D2:L872,6,FALSE))</f>
        <v>0</v>
      </c>
      <c r="BB75" s="11">
        <f>IF(ISERROR(VLOOKUP(CONCATENATE(INDIRECT(ADDRESS(2,COLUMN()-1)),"U1",A75),DATA!D2:L872,7,FALSE)),0,VLOOKUP(CONCATENATE(INDIRECT(ADDRESS(2,COLUMN()-1)),"U1",A75),DATA!D2:L872,7,FALSE))</f>
        <v>0</v>
      </c>
      <c r="BC75" s="11">
        <f>IF(ISERROR(VLOOKUP(CONCATENATE(INDIRECT(ADDRESS(2,COLUMN()-2)),"U1",A75),DATA!D2:L872,8,FALSE)),0,VLOOKUP(CONCATENATE(INDIRECT(ADDRESS(2,COLUMN()-2)),"U1",A75),DATA!D2:L872,8,FALSE))</f>
        <v>0</v>
      </c>
      <c r="BD75" s="11">
        <f>IF(ISERROR(VLOOKUP(CONCATENATE(INDIRECT(ADDRESS(2,COLUMN())),"U1",A75),DATA!D2:L872,6,FALSE)),0,VLOOKUP(CONCATENATE(INDIRECT(ADDRESS(2,COLUMN())),"U1",A75),DATA!D2:L872,6,FALSE))</f>
        <v>0</v>
      </c>
      <c r="BE75" s="11">
        <f>IF(ISERROR(VLOOKUP(CONCATENATE(INDIRECT(ADDRESS(2,COLUMN()-1)),"U1",A75),DATA!D2:L872,7,FALSE)),0,VLOOKUP(CONCATENATE(INDIRECT(ADDRESS(2,COLUMN()-1)),"U1",A75),DATA!D2:L872,7,FALSE))</f>
        <v>0</v>
      </c>
      <c r="BF75" s="11">
        <f>IF(ISERROR(VLOOKUP(CONCATENATE(INDIRECT(ADDRESS(2,COLUMN()-2)),"U1",A75),DATA!D2:L872,8,FALSE)),0,VLOOKUP(CONCATENATE(INDIRECT(ADDRESS(2,COLUMN()-2)),"U1",A75),DATA!D2:L872,8,FALSE))</f>
        <v>0</v>
      </c>
      <c r="BG75" s="11">
        <f>IF(ISERROR(VLOOKUP(CONCATENATE(INDIRECT(ADDRESS(2,COLUMN())),"U1",A75),DATA!D2:L872,6,FALSE)),0,VLOOKUP(CONCATENATE(INDIRECT(ADDRESS(2,COLUMN())),"U1",A75),DATA!D2:L872,6,FALSE))</f>
        <v>0</v>
      </c>
      <c r="BH75" s="11">
        <f>IF(ISERROR(VLOOKUP(CONCATENATE(INDIRECT(ADDRESS(2,COLUMN()-1)),"U1",A75),DATA!D2:L872,7,FALSE)),0,VLOOKUP(CONCATENATE(INDIRECT(ADDRESS(2,COLUMN()-1)),"U1",A75),DATA!D2:L872,7,FALSE))</f>
        <v>0</v>
      </c>
      <c r="BI75" s="11">
        <f>IF(ISERROR(VLOOKUP(CONCATENATE(INDIRECT(ADDRESS(2,COLUMN()-2)),"U1",A75),DATA!D2:L872,8,FALSE)),0,VLOOKUP(CONCATENATE(INDIRECT(ADDRESS(2,COLUMN()-2)),"U1",A75),DATA!D2:L872,8,FALSE))</f>
        <v>0</v>
      </c>
      <c r="BJ75" s="11">
        <f>IF(ISERROR(VLOOKUP(CONCATENATE(INDIRECT(ADDRESS(2,COLUMN())),"U1",A75),DATA!D2:L872,6,FALSE)),0,VLOOKUP(CONCATENATE(INDIRECT(ADDRESS(2,COLUMN())),"U1",A75),DATA!D2:L872,6,FALSE))</f>
        <v>0</v>
      </c>
      <c r="BK75" s="11">
        <f>IF(ISERROR(VLOOKUP(CONCATENATE(INDIRECT(ADDRESS(2,COLUMN()-1)),"U1",A75),DATA!D2:L872,7,FALSE)),0,VLOOKUP(CONCATENATE(INDIRECT(ADDRESS(2,COLUMN()-1)),"U1",A75),DATA!D2:L872,7,FALSE))</f>
        <v>0</v>
      </c>
      <c r="BL75" s="11">
        <f>IF(ISERROR(VLOOKUP(CONCATENATE(INDIRECT(ADDRESS(2,COLUMN()-2)),"U1",A75),DATA!D2:L872,8,FALSE)),0,VLOOKUP(CONCATENATE(INDIRECT(ADDRESS(2,COLUMN()-2)),"U1",A75),DATA!D2:L872,8,FALSE))</f>
        <v>0</v>
      </c>
      <c r="BM75" s="11">
        <f>IF(ISERROR(VLOOKUP(CONCATENATE(INDIRECT(ADDRESS(2,COLUMN())),"U1",A75),DATA!D2:L872,6,FALSE)),0,VLOOKUP(CONCATENATE(INDIRECT(ADDRESS(2,COLUMN())),"U1",A75),DATA!D2:L872,6,FALSE))</f>
        <v>0</v>
      </c>
      <c r="BN75" s="11">
        <f>IF(ISERROR(VLOOKUP(CONCATENATE(INDIRECT(ADDRESS(2,COLUMN()-1)),"U1",A75),DATA!D2:L872,7,FALSE)),0,VLOOKUP(CONCATENATE(INDIRECT(ADDRESS(2,COLUMN()-1)),"U1",A75),DATA!D2:L872,7,FALSE))</f>
        <v>0</v>
      </c>
      <c r="BO75" s="11">
        <f>IF(ISERROR(VLOOKUP(CONCATENATE(INDIRECT(ADDRESS(2,COLUMN()-2)),"U1",A75),DATA!D2:L872,8,FALSE)),0,VLOOKUP(CONCATENATE(INDIRECT(ADDRESS(2,COLUMN()-2)),"U1",A75),DATA!D2:L872,8,FALSE))</f>
        <v>0</v>
      </c>
      <c r="BP75" s="11">
        <f>IF(ISERROR(VLOOKUP(CONCATENATE(INDIRECT(ADDRESS(2,COLUMN())),"U1",A75),DATA!D2:L872,6,FALSE)),0,VLOOKUP(CONCATENATE(INDIRECT(ADDRESS(2,COLUMN())),"U1",A75),DATA!D2:L872,6,FALSE))</f>
        <v>0</v>
      </c>
      <c r="BQ75" s="11">
        <f>IF(ISERROR(VLOOKUP(CONCATENATE(INDIRECT(ADDRESS(2,COLUMN()-1)),"U1",A75),DATA!D2:L872,7,FALSE)),0,VLOOKUP(CONCATENATE(INDIRECT(ADDRESS(2,COLUMN()-1)),"U1",A75),DATA!D2:L872,7,FALSE))</f>
        <v>0</v>
      </c>
      <c r="BR75" s="11">
        <f>IF(ISERROR(VLOOKUP(CONCATENATE(INDIRECT(ADDRESS(2,COLUMN()-2)),"U1",A75),DATA!D2:L872,8,FALSE)),0,VLOOKUP(CONCATENATE(INDIRECT(ADDRESS(2,COLUMN()-2)),"U1",A75),DATA!D2:L872,8,FALSE))</f>
        <v>0</v>
      </c>
      <c r="BS75" s="11">
        <f>IF(ISERROR(VLOOKUP(CONCATENATE(INDIRECT(ADDRESS(2,COLUMN())),"U1",A75),DATA!D2:L872,6,FALSE)),0,VLOOKUP(CONCATENATE(INDIRECT(ADDRESS(2,COLUMN())),"U1",A75),DATA!D2:L872,6,FALSE))</f>
        <v>0</v>
      </c>
      <c r="BT75" s="11">
        <f>IF(ISERROR(VLOOKUP(CONCATENATE(INDIRECT(ADDRESS(2,COLUMN()-1)),"U1",A75),DATA!D2:L872,7,FALSE)),0,VLOOKUP(CONCATENATE(INDIRECT(ADDRESS(2,COLUMN()-1)),"U1",A75),DATA!D2:L872,7,FALSE))</f>
        <v>0</v>
      </c>
      <c r="BU75" s="11">
        <f>IF(ISERROR(VLOOKUP(CONCATENATE(INDIRECT(ADDRESS(2,COLUMN()-2)),"U1",A75),DATA!D2:L872,8,FALSE)),0,VLOOKUP(CONCATENATE(INDIRECT(ADDRESS(2,COLUMN()-2)),"U1",A75),DATA!D2:L872,8,FALSE))</f>
        <v>0</v>
      </c>
      <c r="BV75" s="11">
        <f>IF(ISERROR(VLOOKUP(CONCATENATE(INDIRECT(ADDRESS(2,COLUMN())),"U1",A75),DATA!D2:L872,6,FALSE)),0,VLOOKUP(CONCATENATE(INDIRECT(ADDRESS(2,COLUMN())),"U1",A75),DATA!D2:L872,6,FALSE))</f>
        <v>0</v>
      </c>
      <c r="BW75" s="11">
        <f>IF(ISERROR(VLOOKUP(CONCATENATE(INDIRECT(ADDRESS(2,COLUMN()-1)),"U1",A75),DATA!D2:L872,7,FALSE)),0,VLOOKUP(CONCATENATE(INDIRECT(ADDRESS(2,COLUMN()-1)),"U1",A75),DATA!D2:L872,7,FALSE))</f>
        <v>0</v>
      </c>
      <c r="BX75" s="11">
        <f>IF(ISERROR(VLOOKUP(CONCATENATE(INDIRECT(ADDRESS(2,COLUMN()-2)),"U1",A75),DATA!D2:L872,8,FALSE)),0,VLOOKUP(CONCATENATE(INDIRECT(ADDRESS(2,COLUMN()-2)),"U1",A75),DATA!D2:L872,8,FALSE))</f>
        <v>0</v>
      </c>
      <c r="BY75" s="11">
        <f>IF(ISERROR(VLOOKUP(CONCATENATE(INDIRECT(ADDRESS(2,COLUMN())),"U1",A75),DATA!D2:L872,6,FALSE)),0,VLOOKUP(CONCATENATE(INDIRECT(ADDRESS(2,COLUMN())),"U1",A75),DATA!D2:L872,6,FALSE))</f>
        <v>0</v>
      </c>
      <c r="BZ75" s="11">
        <f>IF(ISERROR(VLOOKUP(CONCATENATE(INDIRECT(ADDRESS(2,COLUMN()-1)),"U1",A75),DATA!D2:L872,7,FALSE)),0,VLOOKUP(CONCATENATE(INDIRECT(ADDRESS(2,COLUMN()-1)),"U1",A75),DATA!D2:L872,7,FALSE))</f>
        <v>0</v>
      </c>
      <c r="CA75" s="11">
        <f>IF(ISERROR(VLOOKUP(CONCATENATE(INDIRECT(ADDRESS(2,COLUMN()-2)),"U1",A75),DATA!D2:L872,8,FALSE)),0,VLOOKUP(CONCATENATE(INDIRECT(ADDRESS(2,COLUMN()-2)),"U1",A75),DATA!D2:L872,8,FALSE))</f>
        <v>0</v>
      </c>
      <c r="CB75" s="11">
        <f>IF(ISERROR(VLOOKUP(CONCATENATE(INDIRECT(ADDRESS(2,COLUMN())),"U1",A75),DATA!D2:L872,6,FALSE)),0,VLOOKUP(CONCATENATE(INDIRECT(ADDRESS(2,COLUMN())),"U1",A75),DATA!D2:L872,6,FALSE))</f>
        <v>0</v>
      </c>
      <c r="CC75" s="11">
        <f>IF(ISERROR(VLOOKUP(CONCATENATE(INDIRECT(ADDRESS(2,COLUMN()-1)),"U1",A75),DATA!D2:L872,7,FALSE)),0,VLOOKUP(CONCATENATE(INDIRECT(ADDRESS(2,COLUMN()-1)),"U1",A75),DATA!D2:L872,7,FALSE))</f>
        <v>0</v>
      </c>
      <c r="CD75" s="11">
        <f>IF(ISERROR(VLOOKUP(CONCATENATE(INDIRECT(ADDRESS(2,COLUMN()-2)),"U1",A75),DATA!D2:L872,8,FALSE)),0,VLOOKUP(CONCATENATE(INDIRECT(ADDRESS(2,COLUMN()-2)),"U1",A75),DATA!D2:L872,8,FALSE))</f>
        <v>0</v>
      </c>
      <c r="CE75" s="11">
        <f>IF(ISERROR(VLOOKUP(CONCATENATE(INDIRECT(ADDRESS(2,COLUMN())),"U1",A75),DATA!D2:L872,6,FALSE)),0,VLOOKUP(CONCATENATE(INDIRECT(ADDRESS(2,COLUMN())),"U1",A75),DATA!D2:L872,6,FALSE))</f>
        <v>0</v>
      </c>
      <c r="CF75" s="11">
        <f>IF(ISERROR(VLOOKUP(CONCATENATE(INDIRECT(ADDRESS(2,COLUMN()-1)),"U1",A75),DATA!D2:L872,7,FALSE)),0,VLOOKUP(CONCATENATE(INDIRECT(ADDRESS(2,COLUMN()-1)),"U1",A75),DATA!D2:L872,7,FALSE))</f>
        <v>0</v>
      </c>
      <c r="CG75" s="11">
        <f>IF(ISERROR(VLOOKUP(CONCATENATE(INDIRECT(ADDRESS(2,COLUMN()-2)),"U1",A75),DATA!D2:L872,8,FALSE)),0,VLOOKUP(CONCATENATE(INDIRECT(ADDRESS(2,COLUMN()-2)),"U1",A75),DATA!D2:L872,8,FALSE))</f>
        <v>0</v>
      </c>
      <c r="CH75" s="11">
        <f>IF(ISERROR(VLOOKUP(CONCATENATE(INDIRECT(ADDRESS(2,COLUMN())),"U1",A75),DATA!D2:L872,6,FALSE)),0,VLOOKUP(CONCATENATE(INDIRECT(ADDRESS(2,COLUMN())),"U1",A75),DATA!D2:L872,6,FALSE))</f>
        <v>0</v>
      </c>
      <c r="CI75" s="11">
        <f>IF(ISERROR(VLOOKUP(CONCATENATE(INDIRECT(ADDRESS(2,COLUMN()-1)),"U1",A75),DATA!D2:L872,7,FALSE)),0,VLOOKUP(CONCATENATE(INDIRECT(ADDRESS(2,COLUMN()-1)),"U1",A75),DATA!D2:L872,7,FALSE))</f>
        <v>0</v>
      </c>
      <c r="CJ75" s="11">
        <f>IF(ISERROR(VLOOKUP(CONCATENATE(INDIRECT(ADDRESS(2,COLUMN()-2)),"U1",A75),DATA!D2:L872,8,FALSE)),0,VLOOKUP(CONCATENATE(INDIRECT(ADDRESS(2,COLUMN()-2)),"U1",A75),DATA!D2:L872,8,FALSE))</f>
        <v>0</v>
      </c>
      <c r="CK75" s="11">
        <f>IF(ISERROR(VLOOKUP(CONCATENATE(INDIRECT(ADDRESS(2,COLUMN())),"U1",A75),DATA!D2:L872,6,FALSE)),0,VLOOKUP(CONCATENATE(INDIRECT(ADDRESS(2,COLUMN())),"U1",A75),DATA!D2:L872,6,FALSE))</f>
        <v>0</v>
      </c>
      <c r="CL75" s="11">
        <f>IF(ISERROR(VLOOKUP(CONCATENATE(INDIRECT(ADDRESS(2,COLUMN()-1)),"U1",A75),DATA!D2:L872,7,FALSE)),0,VLOOKUP(CONCATENATE(INDIRECT(ADDRESS(2,COLUMN()-1)),"U1",A75),DATA!D2:L872,7,FALSE))</f>
        <v>0</v>
      </c>
      <c r="CM75" s="11">
        <f>IF(ISERROR(VLOOKUP(CONCATENATE(INDIRECT(ADDRESS(2,COLUMN()-2)),"U1",A75),DATA!D2:L872,8,FALSE)),0,VLOOKUP(CONCATENATE(INDIRECT(ADDRESS(2,COLUMN()-2)),"U1",A75),DATA!D2:L872,8,FALSE))</f>
        <v>0</v>
      </c>
      <c r="CN75" s="11">
        <f>IF(ISERROR(VLOOKUP(CONCATENATE(INDIRECT(ADDRESS(2,COLUMN())),"U1",A75),DATA!D2:L872,6,FALSE)),0,VLOOKUP(CONCATENATE(INDIRECT(ADDRESS(2,COLUMN())),"U1",A75),DATA!D2:L872,6,FALSE))</f>
        <v>0</v>
      </c>
      <c r="CO75" s="11">
        <f>IF(ISERROR(VLOOKUP(CONCATENATE(INDIRECT(ADDRESS(2,COLUMN()-1)),"U1",A75),DATA!D2:L872,7,FALSE)),0,VLOOKUP(CONCATENATE(INDIRECT(ADDRESS(2,COLUMN()-1)),"U1",A75),DATA!D2:L872,7,FALSE))</f>
        <v>0</v>
      </c>
      <c r="CP75" s="11">
        <f>IF(ISERROR(VLOOKUP(CONCATENATE(INDIRECT(ADDRESS(2,COLUMN()-2)),"U1",A75),DATA!D2:L872,8,FALSE)),0,VLOOKUP(CONCATENATE(INDIRECT(ADDRESS(2,COLUMN()-2)),"U1",A75),DATA!D2:L872,8,FALSE))</f>
        <v>0</v>
      </c>
      <c r="CQ75" s="11">
        <f>IF(ISERROR(VLOOKUP(CONCATENATE(INDIRECT(ADDRESS(2,COLUMN())),"U1",A75),DATA!D2:L872,6,FALSE)),0,VLOOKUP(CONCATENATE(INDIRECT(ADDRESS(2,COLUMN())),"U1",A75),DATA!D2:L872,6,FALSE))</f>
        <v>0</v>
      </c>
      <c r="CR75" s="11">
        <f>IF(ISERROR(VLOOKUP(CONCATENATE(INDIRECT(ADDRESS(2,COLUMN()-1)),"U1",A75),DATA!D2:L872,7,FALSE)),0,VLOOKUP(CONCATENATE(INDIRECT(ADDRESS(2,COLUMN()-1)),"U1",A75),DATA!D2:L872,7,FALSE))</f>
        <v>0</v>
      </c>
      <c r="CS75" s="11">
        <f>IF(ISERROR(VLOOKUP(CONCATENATE(INDIRECT(ADDRESS(2,COLUMN()-2)),"U1",A75),DATA!D2:L872,8,FALSE)),0,VLOOKUP(CONCATENATE(INDIRECT(ADDRESS(2,COLUMN()-2)),"U1",A75),DATA!D2:L872,8,FALSE))</f>
        <v>0</v>
      </c>
      <c r="CT75" s="11">
        <f>IF(ISERROR(VLOOKUP(CONCATENATE(INDIRECT(ADDRESS(2,COLUMN())),"U1",A75),DATA!D2:L872,6,FALSE)),0,VLOOKUP(CONCATENATE(INDIRECT(ADDRESS(2,COLUMN())),"U1",A75),DATA!D2:L872,6,FALSE))</f>
        <v>0</v>
      </c>
      <c r="CU75" s="11">
        <f>IF(ISERROR(VLOOKUP(CONCATENATE(INDIRECT(ADDRESS(2,COLUMN()-1)),"U1",A75),DATA!D2:L872,7,FALSE)),0,VLOOKUP(CONCATENATE(INDIRECT(ADDRESS(2,COLUMN()-1)),"U1",A75),DATA!D2:L872,7,FALSE))</f>
        <v>0</v>
      </c>
      <c r="CV75" s="11">
        <f>IF(ISERROR(VLOOKUP(CONCATENATE(INDIRECT(ADDRESS(2,COLUMN()-2)),"U1",A75),DATA!D2:L872,8,FALSE)),0,VLOOKUP(CONCATENATE(INDIRECT(ADDRESS(2,COLUMN()-2)),"U1",A75),DATA!D2:L872,8,FALSE))</f>
        <v>0</v>
      </c>
      <c r="CW75" s="11">
        <f>IF(ISERROR(VLOOKUP(CONCATENATE(INDIRECT(ADDRESS(2,COLUMN())),"U1",A75),DATA!D2:L872,6,FALSE)),0,VLOOKUP(CONCATENATE(INDIRECT(ADDRESS(2,COLUMN())),"U1",A75),DATA!D2:L872,6,FALSE))</f>
        <v>0</v>
      </c>
      <c r="CX75" s="11">
        <f>IF(ISERROR(VLOOKUP(CONCATENATE(INDIRECT(ADDRESS(2,COLUMN()-1)),"U1",A75),DATA!D2:L872,7,FALSE)),0,VLOOKUP(CONCATENATE(INDIRECT(ADDRESS(2,COLUMN()-1)),"U1",A75),DATA!D2:L872,7,FALSE))</f>
        <v>0</v>
      </c>
      <c r="CY75" s="11">
        <f>IF(ISERROR(VLOOKUP(CONCATENATE(INDIRECT(ADDRESS(2,COLUMN()-2)),"U1",A75),DATA!D2:L872,8,FALSE)),0,VLOOKUP(CONCATENATE(INDIRECT(ADDRESS(2,COLUMN()-2)),"U1",A75),DATA!D2:L872,8,FALSE))</f>
        <v>0</v>
      </c>
      <c r="CZ75" s="11">
        <f>IF(ISERROR(VLOOKUP(CONCATENATE(INDIRECT(ADDRESS(2,COLUMN())),"U1",A75),DATA!D2:L872,6,FALSE)),0,VLOOKUP(CONCATENATE(INDIRECT(ADDRESS(2,COLUMN())),"U1",A75),DATA!D2:L872,6,FALSE))</f>
        <v>0</v>
      </c>
      <c r="DA75" s="11">
        <f>IF(ISERROR(VLOOKUP(CONCATENATE(INDIRECT(ADDRESS(2,COLUMN()-1)),"U1",A75),DATA!D2:L872,7,FALSE)),0,VLOOKUP(CONCATENATE(INDIRECT(ADDRESS(2,COLUMN()-1)),"U1",A75),DATA!D2:L872,7,FALSE))</f>
        <v>0</v>
      </c>
      <c r="DB75" s="11">
        <f>IF(ISERROR(VLOOKUP(CONCATENATE(INDIRECT(ADDRESS(2,COLUMN()-2)),"U1",A75),DATA!D2:L872,8,FALSE)),0,VLOOKUP(CONCATENATE(INDIRECT(ADDRESS(2,COLUMN()-2)),"U1",A75),DATA!D2:L872,8,FALSE))</f>
        <v>0</v>
      </c>
      <c r="DC75" s="11">
        <f>IF(ISERROR(VLOOKUP(CONCATENATE(INDIRECT(ADDRESS(2,COLUMN())),"U1",A75),DATA!D2:L872,6,FALSE)),0,VLOOKUP(CONCATENATE(INDIRECT(ADDRESS(2,COLUMN())),"U1",A75),DATA!D2:L872,6,FALSE))</f>
        <v>0</v>
      </c>
      <c r="DD75" s="11">
        <f>IF(ISERROR(VLOOKUP(CONCATENATE(INDIRECT(ADDRESS(2,COLUMN()-1)),"U1",A75),DATA!D2:L872,7,FALSE)),0,VLOOKUP(CONCATENATE(INDIRECT(ADDRESS(2,COLUMN()-1)),"U1",A75),DATA!D2:L872,7,FALSE))</f>
        <v>0</v>
      </c>
      <c r="DE75" s="11">
        <f>IF(ISERROR(VLOOKUP(CONCATENATE(INDIRECT(ADDRESS(2,COLUMN()-2)),"U1",A75),DATA!D2:L872,8,FALSE)),0,VLOOKUP(CONCATENATE(INDIRECT(ADDRESS(2,COLUMN()-2)),"U1",A75),DATA!D2:L872,8,FALSE))</f>
        <v>0</v>
      </c>
      <c r="DF75" s="11">
        <f>IF(ISERROR(VLOOKUP(CONCATENATE(INDIRECT(ADDRESS(2,COLUMN())),"U1",A75),DATA!D2:L872,6,FALSE)),0,VLOOKUP(CONCATENATE(INDIRECT(ADDRESS(2,COLUMN())),"U1",A75),DATA!D2:L872,6,FALSE))</f>
        <v>0</v>
      </c>
      <c r="DG75" s="11">
        <f>IF(ISERROR(VLOOKUP(CONCATENATE(INDIRECT(ADDRESS(2,COLUMN()-1)),"U1",A75),DATA!D2:L872,7,FALSE)),0,VLOOKUP(CONCATENATE(INDIRECT(ADDRESS(2,COLUMN()-1)),"U1",A75),DATA!D2:L872,7,FALSE))</f>
        <v>0</v>
      </c>
      <c r="DH75" s="11">
        <f>IF(ISERROR(VLOOKUP(CONCATENATE(INDIRECT(ADDRESS(2,COLUMN()-2)),"U1",A75),DATA!D2:L872,8,FALSE)),0,VLOOKUP(CONCATENATE(INDIRECT(ADDRESS(2,COLUMN()-2)),"U1",A75),DATA!D2:L872,8,FALSE))</f>
        <v>0</v>
      </c>
      <c r="DI75" s="11">
        <f>IF(ISERROR(VLOOKUP(CONCATENATE(INDIRECT(ADDRESS(2,COLUMN())),"U1",A75),DATA!D2:L872,6,FALSE)),0,VLOOKUP(CONCATENATE(INDIRECT(ADDRESS(2,COLUMN())),"U1",A75),DATA!D2:L872,6,FALSE))</f>
        <v>0</v>
      </c>
      <c r="DJ75" s="11">
        <f>IF(ISERROR(VLOOKUP(CONCATENATE(INDIRECT(ADDRESS(2,COLUMN()-1)),"U1",A75),DATA!D2:L872,7,FALSE)),0,VLOOKUP(CONCATENATE(INDIRECT(ADDRESS(2,COLUMN()-1)),"U1",A75),DATA!D2:L872,7,FALSE))</f>
        <v>0</v>
      </c>
      <c r="DK75" s="11">
        <f>IF(ISERROR(VLOOKUP(CONCATENATE(INDIRECT(ADDRESS(2,COLUMN()-2)),"U1",A75),DATA!D2:L872,8,FALSE)),0,VLOOKUP(CONCATENATE(INDIRECT(ADDRESS(2,COLUMN()-2)),"U1",A75),DATA!D2:L872,8,FALSE))</f>
        <v>0</v>
      </c>
      <c r="DL75" s="11">
        <f>IF(ISERROR(VLOOKUP(CONCATENATE(INDIRECT(ADDRESS(2,COLUMN())),"U1",A75),DATA!D2:L872,6,FALSE)),0,VLOOKUP(CONCATENATE(INDIRECT(ADDRESS(2,COLUMN())),"U1",A75),DATA!D2:L872,6,FALSE))</f>
        <v>0</v>
      </c>
      <c r="DM75" s="11">
        <f>IF(ISERROR(VLOOKUP(CONCATENATE(INDIRECT(ADDRESS(2,COLUMN()-1)),"U1",A75),DATA!D2:L872,7,FALSE)),0,VLOOKUP(CONCATENATE(INDIRECT(ADDRESS(2,COLUMN()-1)),"U1",A75),DATA!D2:L872,7,FALSE))</f>
        <v>0</v>
      </c>
      <c r="DN75" s="11">
        <f>IF(ISERROR(VLOOKUP(CONCATENATE(INDIRECT(ADDRESS(2,COLUMN()-2)),"U1",A75),DATA!D2:L872,8,FALSE)),0,VLOOKUP(CONCATENATE(INDIRECT(ADDRESS(2,COLUMN()-2)),"U1",A75),DATA!D2:L872,8,FALSE))</f>
        <v>0</v>
      </c>
      <c r="DO75" s="11">
        <f>IF(ISERROR(VLOOKUP(CONCATENATE(INDIRECT(ADDRESS(2,COLUMN())),"U1",A75),DATA!D2:L872,6,FALSE)),0,VLOOKUP(CONCATENATE(INDIRECT(ADDRESS(2,COLUMN())),"U1",A75),DATA!D2:L872,6,FALSE))</f>
        <v>0</v>
      </c>
      <c r="DP75" s="11">
        <f>IF(ISERROR(VLOOKUP(CONCATENATE(INDIRECT(ADDRESS(2,COLUMN()-1)),"U1",A75),DATA!D2:L872,7,FALSE)),0,VLOOKUP(CONCATENATE(INDIRECT(ADDRESS(2,COLUMN()-1)),"U1",A75),DATA!D2:L872,7,FALSE))</f>
        <v>0</v>
      </c>
      <c r="DQ75" s="11">
        <f>IF(ISERROR(VLOOKUP(CONCATENATE(INDIRECT(ADDRESS(2,COLUMN()-2)),"U1",A75),DATA!D2:L872,8,FALSE)),0,VLOOKUP(CONCATENATE(INDIRECT(ADDRESS(2,COLUMN()-2)),"U1",A75),DATA!D2:L872,8,FALSE))</f>
        <v>0</v>
      </c>
      <c r="DR75" s="11">
        <f>IF(ISERROR(VLOOKUP(CONCATENATE(INDIRECT(ADDRESS(2,COLUMN())),"U1",A75),DATA!D2:L872,6,FALSE)),0,VLOOKUP(CONCATENATE(INDIRECT(ADDRESS(2,COLUMN())),"U1",A75),DATA!D2:L872,6,FALSE))</f>
        <v>0</v>
      </c>
      <c r="DS75" s="11">
        <f>IF(ISERROR(VLOOKUP(CONCATENATE(INDIRECT(ADDRESS(2,COLUMN()-1)),"U1",A75),DATA!D2:L872,7,FALSE)),0,VLOOKUP(CONCATENATE(INDIRECT(ADDRESS(2,COLUMN()-1)),"U1",A75),DATA!D2:L872,7,FALSE))</f>
        <v>0</v>
      </c>
      <c r="DT75" s="11">
        <f>IF(ISERROR(VLOOKUP(CONCATENATE(INDIRECT(ADDRESS(2,COLUMN()-2)),"U1",A75),DATA!D2:L872,8,FALSE)),0,VLOOKUP(CONCATENATE(INDIRECT(ADDRESS(2,COLUMN()-2)),"U1",A75),DATA!D2:L872,8,FALSE))</f>
        <v>0</v>
      </c>
      <c r="DU75" s="11">
        <f>IF(ISERROR(VLOOKUP(CONCATENATE(INDIRECT(ADDRESS(2,COLUMN())),"U1",A75),DATA!D2:L872,6,FALSE)),0,VLOOKUP(CONCATENATE(INDIRECT(ADDRESS(2,COLUMN())),"U1",A75),DATA!D2:L872,6,FALSE))</f>
        <v>0</v>
      </c>
      <c r="DV75" s="11">
        <f>IF(ISERROR(VLOOKUP(CONCATENATE(INDIRECT(ADDRESS(2,COLUMN()-1)),"U1",A75),DATA!D2:L872,7,FALSE)),0,VLOOKUP(CONCATENATE(INDIRECT(ADDRESS(2,COLUMN()-1)),"U1",A75),DATA!D2:L872,7,FALSE))</f>
        <v>0</v>
      </c>
      <c r="DW75" s="11">
        <f>IF(ISERROR(VLOOKUP(CONCATENATE(INDIRECT(ADDRESS(2,COLUMN()-2)),"U1",A75),DATA!D2:L872,8,FALSE)),0,VLOOKUP(CONCATENATE(INDIRECT(ADDRESS(2,COLUMN()-2)),"U1",A75),DATA!D2:L872,8,FALSE))</f>
        <v>0</v>
      </c>
      <c r="DX75" s="62">
        <f>SUM(B75:INDIRECT(ADDRESS(75,127)))</f>
        <v>3</v>
      </c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  <c r="IT75" s="24"/>
      <c r="IU75" s="24"/>
      <c r="IV75" s="24"/>
      <c r="IW75" s="24"/>
      <c r="IX75" s="24"/>
      <c r="IY75" s="24"/>
      <c r="IZ75" s="24"/>
      <c r="JA75" s="24"/>
      <c r="JB75" s="24"/>
      <c r="JC75" s="24"/>
      <c r="JD75" s="24"/>
      <c r="JE75" s="24"/>
      <c r="JF75" s="24"/>
      <c r="JG75" s="24"/>
      <c r="JH75" s="24"/>
      <c r="JI75" s="24"/>
      <c r="JJ75" s="24"/>
      <c r="JK75" s="24"/>
      <c r="JL75" s="24"/>
      <c r="JM75" s="24"/>
      <c r="JN75" s="24"/>
      <c r="JO75" s="24"/>
      <c r="JP75" s="24"/>
      <c r="JQ75" s="24"/>
      <c r="JR75" s="24"/>
      <c r="JS75" s="24"/>
      <c r="JT75" s="24"/>
      <c r="JU75" s="24"/>
      <c r="JV75" s="24"/>
      <c r="JW75" s="24"/>
      <c r="JX75" s="24"/>
      <c r="JY75" s="24"/>
      <c r="JZ75" s="24"/>
      <c r="KA75" s="24"/>
      <c r="KB75" s="24"/>
      <c r="KC75" s="24"/>
      <c r="KD75" s="24"/>
      <c r="KE75" s="24"/>
      <c r="KF75" s="24"/>
      <c r="KG75" s="24"/>
      <c r="KH75" s="24"/>
      <c r="KI75" s="24"/>
      <c r="KJ75" s="24"/>
      <c r="KK75" s="24"/>
      <c r="KL75" s="24"/>
      <c r="KM75" s="24"/>
      <c r="KN75" s="24"/>
      <c r="KO75" s="24"/>
      <c r="KP75" s="24"/>
      <c r="KQ75" s="24"/>
      <c r="KR75" s="24"/>
      <c r="KS75" s="24"/>
      <c r="KT75" s="24"/>
      <c r="KU75" s="24"/>
      <c r="KV75" s="24"/>
      <c r="KW75" s="24"/>
      <c r="KX75" s="24"/>
      <c r="KY75" s="24"/>
      <c r="KZ75" s="24"/>
    </row>
    <row r="76" s="5" customFormat="1" ht="15.75">
      <c r="A76" s="28" t="s">
        <v>71</v>
      </c>
      <c r="B76" s="110">
        <f>IF(COLUMN()&lt;DATA!$O$1*3+3,SUM(B77:B78)," ")</f>
        <v>2</v>
      </c>
      <c r="C76" s="110">
        <f>IF(COLUMN()&lt;DATA!$O$1*3+3,SUM(C77:C78)," ")</f>
        <v>2</v>
      </c>
      <c r="D76" s="110">
        <f>IF(COLUMN()&lt;DATA!$O$1*3+3,SUM(D77:D78)," ")</f>
        <v>0</v>
      </c>
      <c r="E76" s="110">
        <f>IF(COLUMN()&lt;DATA!$O$1*3+3,SUM(E77:E78)," ")</f>
        <v>0</v>
      </c>
      <c r="F76" s="110">
        <f>IF(COLUMN()&lt;DATA!$O$1*3+3,SUM(F77:F78)," ")</f>
        <v>0</v>
      </c>
      <c r="G76" s="110">
        <f>IF(COLUMN()&lt;DATA!$O$1*3+3,SUM(G77:G78)," ")</f>
        <v>0</v>
      </c>
      <c r="H76" s="110">
        <f>IF(COLUMN()&lt;DATA!$O$1*3+3,SUM(H77:H78)," ")</f>
        <v>1</v>
      </c>
      <c r="I76" s="110">
        <f>IF(COLUMN()&lt;DATA!$O$1*3+3,SUM(I77:I78)," ")</f>
        <v>0</v>
      </c>
      <c r="J76" s="110">
        <f>IF(COLUMN()&lt;DATA!$O$1*3+3,SUM(J77:J78)," ")</f>
        <v>0</v>
      </c>
      <c r="K76" s="110">
        <f>IF(COLUMN()&lt;DATA!$O$1*3+3,SUM(K77:K78)," ")</f>
        <v>0</v>
      </c>
      <c r="L76" s="110">
        <f>IF(COLUMN()&lt;DATA!$O$1*3+3,SUM(L77:L78)," ")</f>
        <v>0</v>
      </c>
      <c r="M76" s="110">
        <f>IF(COLUMN()&lt;DATA!$O$1*3+3,SUM(M77:M78)," ")</f>
        <v>0</v>
      </c>
      <c r="N76" s="110">
        <f>IF(COLUMN()&lt;DATA!$O$1*3+3,SUM(N77:N78)," ")</f>
        <v>0</v>
      </c>
      <c r="O76" s="110">
        <f>IF(COLUMN()&lt;DATA!$O$1*3+3,SUM(O77:O78)," ")</f>
        <v>0</v>
      </c>
      <c r="P76" s="110">
        <f>IF(COLUMN()&lt;DATA!$O$1*3+3,SUM(P77:P78)," ")</f>
        <v>0</v>
      </c>
      <c r="Q76" s="110">
        <f>IF(COLUMN()&lt;DATA!$O$1*3+3,SUM(Q77:Q78)," ")</f>
        <v>1</v>
      </c>
      <c r="R76" s="110">
        <f>IF(COLUMN()&lt;DATA!$O$1*3+3,SUM(R77:R78)," ")</f>
        <v>0</v>
      </c>
      <c r="S76" s="110">
        <f>IF(COLUMN()&lt;DATA!$O$1*3+3,SUM(S77:S78)," ")</f>
        <v>0</v>
      </c>
      <c r="T76" s="110">
        <f>IF(COLUMN()&lt;DATA!$O$1*3+3,SUM(T77:T78)," ")</f>
        <v>2</v>
      </c>
      <c r="U76" s="110">
        <f>IF(COLUMN()&lt;DATA!$O$1*3+3,SUM(U77:U78)," ")</f>
        <v>0</v>
      </c>
      <c r="V76" s="110">
        <f>IF(COLUMN()&lt;DATA!$O$1*3+3,SUM(V77:V78)," ")</f>
        <v>0</v>
      </c>
      <c r="W76" s="110">
        <f>IF(COLUMN()&lt;DATA!$O$1*3+3,SUM(W77:W78)," ")</f>
        <v>0</v>
      </c>
      <c r="X76" s="110">
        <f>IF(COLUMN()&lt;DATA!$O$1*3+3,SUM(X77:X78)," ")</f>
        <v>0</v>
      </c>
      <c r="Y76" s="110">
        <f>IF(COLUMN()&lt;DATA!$O$1*3+3,SUM(Y77:Y78)," ")</f>
        <v>0</v>
      </c>
      <c r="Z76" s="110">
        <f>IF(COLUMN()&lt;DATA!$O$1*3+3,SUM(Z77:Z78)," ")</f>
        <v>1</v>
      </c>
      <c r="AA76" s="110">
        <f>IF(COLUMN()&lt;DATA!$O$1*3+3,SUM(AA77:AA78)," ")</f>
        <v>0</v>
      </c>
      <c r="AB76" s="110">
        <f>IF(COLUMN()&lt;DATA!$O$1*3+3,SUM(AB77:AB78)," ")</f>
        <v>0</v>
      </c>
      <c r="AC76" s="110">
        <f>IF(COLUMN()&lt;DATA!$O$1*3+3,SUM(AC77:AC78)," ")</f>
        <v>0</v>
      </c>
      <c r="AD76" s="110">
        <f>IF(COLUMN()&lt;DATA!$O$1*3+3,SUM(AD77:AD78)," ")</f>
        <v>0</v>
      </c>
      <c r="AE76" s="110">
        <f>IF(COLUMN()&lt;DATA!$O$1*3+3,SUM(AE77:AE78)," ")</f>
        <v>0</v>
      </c>
      <c r="AF76" s="110">
        <f>IF(COLUMN()&lt;DATA!$O$1*3+3,SUM(AF77:AF78)," ")</f>
        <v>0</v>
      </c>
      <c r="AG76" s="110">
        <f>IF(COLUMN()&lt;DATA!$O$1*3+3,SUM(AG77:AG78)," ")</f>
        <v>0</v>
      </c>
      <c r="AH76" s="110">
        <f>IF(COLUMN()&lt;DATA!$O$1*3+3,SUM(AH77:AH78)," ")</f>
        <v>0</v>
      </c>
      <c r="AI76" s="110">
        <f>IF(COLUMN()&lt;DATA!$O$1*3+3,SUM(AI77:AI78)," ")</f>
        <v>0</v>
      </c>
      <c r="AJ76" s="110">
        <f>IF(COLUMN()&lt;DATA!$O$1*3+3,SUM(AJ77:AJ78)," ")</f>
        <v>0</v>
      </c>
      <c r="AK76" s="110">
        <f>IF(COLUMN()&lt;DATA!$O$1*3+3,SUM(AK77:AK78)," ")</f>
        <v>0</v>
      </c>
      <c r="AL76" s="110">
        <f>IF(COLUMN()&lt;DATA!$O$1*3+3,SUM(AL77:AL78)," ")</f>
        <v>0</v>
      </c>
      <c r="AM76" s="110">
        <f>IF(COLUMN()&lt;DATA!$O$1*3+3,SUM(AM77:AM78)," ")</f>
        <v>0</v>
      </c>
      <c r="AN76" s="110">
        <f>IF(COLUMN()&lt;DATA!$O$1*3+3,SUM(AN77:AN78)," ")</f>
        <v>0</v>
      </c>
      <c r="AO76" s="110">
        <f>IF(COLUMN()&lt;DATA!$O$1*3+3,SUM(AO77:AO78)," ")</f>
        <v>2</v>
      </c>
      <c r="AP76" s="110">
        <f>IF(COLUMN()&lt;DATA!$O$1*3+3,SUM(AP77:AP78)," ")</f>
        <v>0</v>
      </c>
      <c r="AQ76" s="110">
        <f>IF(COLUMN()&lt;DATA!$O$1*3+3,SUM(AQ77:AQ78)," ")</f>
        <v>0</v>
      </c>
      <c r="AR76" s="110">
        <f>IF(COLUMN()&lt;DATA!$O$1*3+3,SUM(AR77:AR78)," ")</f>
        <v>0</v>
      </c>
      <c r="AS76" s="110">
        <f>IF(COLUMN()&lt;DATA!$O$1*3+3,SUM(AS77:AS78)," ")</f>
        <v>0</v>
      </c>
      <c r="AT76" s="110">
        <f>IF(COLUMN()&lt;DATA!$O$1*3+3,SUM(AT77:AT78)," ")</f>
        <v>0</v>
      </c>
      <c r="AU76" s="110">
        <f>IF(COLUMN()&lt;DATA!$O$1*3+3,SUM(AU77:AU78)," ")</f>
        <v>0</v>
      </c>
      <c r="AV76" s="110">
        <f>IF(COLUMN()&lt;DATA!$O$1*3+3,SUM(AV77:AV78)," ")</f>
        <v>0</v>
      </c>
      <c r="AW76" s="110">
        <f>IF(COLUMN()&lt;DATA!$O$1*3+3,SUM(AW77:AW78)," ")</f>
        <v>0</v>
      </c>
      <c r="AX76" s="110">
        <f>IF(COLUMN()&lt;DATA!$O$1*3+3,SUM(AX77:AX78)," ")</f>
        <v>2</v>
      </c>
      <c r="AY76" s="110">
        <f>IF(COLUMN()&lt;DATA!$O$1*3+3,SUM(AY77:AY78)," ")</f>
        <v>0</v>
      </c>
      <c r="AZ76" s="110">
        <f>IF(COLUMN()&lt;DATA!$O$1*3+3,SUM(AZ77:AZ78)," ")</f>
        <v>0</v>
      </c>
      <c r="BA76" s="110">
        <f>IF(COLUMN()&lt;DATA!$O$1*3+3,SUM(BA77:BA78)," ")</f>
        <v>0</v>
      </c>
      <c r="BB76" s="110">
        <f>IF(COLUMN()&lt;DATA!$O$1*3+3,SUM(BB77:BB78)," ")</f>
        <v>0</v>
      </c>
      <c r="BC76" s="110">
        <f>IF(COLUMN()&lt;DATA!$O$1*3+3,SUM(BC77:BC78)," ")</f>
        <v>0</v>
      </c>
      <c r="BD76" s="110">
        <f>IF(COLUMN()&lt;DATA!$O$1*3+3,SUM(BD77:BD78)," ")</f>
        <v>0</v>
      </c>
      <c r="BE76" s="110">
        <f>IF(COLUMN()&lt;DATA!$O$1*3+3,SUM(BE77:BE78)," ")</f>
        <v>0</v>
      </c>
      <c r="BF76" s="110">
        <f>IF(COLUMN()&lt;DATA!$O$1*3+3,SUM(BF77:BF78)," ")</f>
        <v>0</v>
      </c>
      <c r="BG76" s="110">
        <f>IF(COLUMN()&lt;DATA!$O$1*3+3,SUM(BG77:BG78)," ")</f>
        <v>0</v>
      </c>
      <c r="BH76" s="110">
        <f>IF(COLUMN()&lt;DATA!$O$1*3+3,SUM(BH77:BH78)," ")</f>
        <v>0</v>
      </c>
      <c r="BI76" s="110">
        <f>IF(COLUMN()&lt;DATA!$O$1*3+3,SUM(BI77:BI78)," ")</f>
        <v>0</v>
      </c>
      <c r="BJ76" s="110">
        <f>IF(COLUMN()&lt;DATA!$O$1*3+3,SUM(BJ77:BJ78)," ")</f>
        <v>0</v>
      </c>
      <c r="BK76" s="110">
        <f>IF(COLUMN()&lt;DATA!$O$1*3+3,SUM(BK77:BK78)," ")</f>
        <v>0</v>
      </c>
      <c r="BL76" s="110">
        <f>IF(COLUMN()&lt;DATA!$O$1*3+3,SUM(BL77:BL78)," ")</f>
        <v>0</v>
      </c>
      <c r="BM76" s="110">
        <f>IF(COLUMN()&lt;DATA!$O$1*3+3,SUM(BM77:BM78)," ")</f>
        <v>0</v>
      </c>
      <c r="BN76" s="110">
        <f>IF(COLUMN()&lt;DATA!$O$1*3+3,SUM(BN77:BN78)," ")</f>
        <v>0</v>
      </c>
      <c r="BO76" s="110">
        <f>IF(COLUMN()&lt;DATA!$O$1*3+3,SUM(BO77:BO78)," ")</f>
        <v>0</v>
      </c>
      <c r="BP76" s="110">
        <f>IF(COLUMN()&lt;DATA!$O$1*3+3,SUM(BP77:BP78)," ")</f>
        <v>0</v>
      </c>
      <c r="BQ76" s="110">
        <f>IF(COLUMN()&lt;DATA!$O$1*3+3,SUM(BQ77:BQ78)," ")</f>
        <v>0</v>
      </c>
      <c r="BR76" s="110">
        <f>IF(COLUMN()&lt;DATA!$O$1*3+3,SUM(BR77:BR78)," ")</f>
        <v>0</v>
      </c>
      <c r="BS76" s="110">
        <f>IF(COLUMN()&lt;DATA!$O$1*3+3,SUM(BS77:BS78)," ")</f>
        <v>0</v>
      </c>
      <c r="BT76" s="110">
        <f>IF(COLUMN()&lt;DATA!$O$1*3+3,SUM(BT77:BT78)," ")</f>
        <v>0</v>
      </c>
      <c r="BU76" s="110">
        <f>IF(COLUMN()&lt;DATA!$O$1*3+3,SUM(BU77:BU78)," ")</f>
        <v>0</v>
      </c>
      <c r="BV76" s="110">
        <f>IF(COLUMN()&lt;DATA!$O$1*3+3,SUM(BV77:BV78)," ")</f>
        <v>0</v>
      </c>
      <c r="BW76" s="110">
        <f>IF(COLUMN()&lt;DATA!$O$1*3+3,SUM(BW77:BW78)," ")</f>
        <v>0</v>
      </c>
      <c r="BX76" s="110">
        <f>IF(COLUMN()&lt;DATA!$O$1*3+3,SUM(BX77:BX78)," ")</f>
        <v>0</v>
      </c>
      <c r="BY76" s="110">
        <f>IF(COLUMN()&lt;DATA!$O$1*3+3,SUM(BY77:BY78)," ")</f>
        <v>0</v>
      </c>
      <c r="BZ76" s="110">
        <f>IF(COLUMN()&lt;DATA!$O$1*3+3,SUM(BZ77:BZ78)," ")</f>
        <v>0</v>
      </c>
      <c r="CA76" s="110">
        <f>IF(COLUMN()&lt;DATA!$O$1*3+3,SUM(CA77:CA78)," ")</f>
        <v>0</v>
      </c>
      <c r="CB76" s="110">
        <f>IF(COLUMN()&lt;DATA!$O$1*3+3,SUM(CB77:CB78)," ")</f>
        <v>0</v>
      </c>
      <c r="CC76" s="110">
        <f>IF(COLUMN()&lt;DATA!$O$1*3+3,SUM(CC77:CC78)," ")</f>
        <v>0</v>
      </c>
      <c r="CD76" s="110">
        <f>IF(COLUMN()&lt;DATA!$O$1*3+3,SUM(CD77:CD78)," ")</f>
        <v>0</v>
      </c>
      <c r="CE76" s="110">
        <f>IF(COLUMN()&lt;DATA!$O$1*3+3,SUM(CE77:CE78)," ")</f>
        <v>0</v>
      </c>
      <c r="CF76" s="110">
        <f>IF(COLUMN()&lt;DATA!$O$1*3+3,SUM(CF77:CF78)," ")</f>
        <v>0</v>
      </c>
      <c r="CG76" s="110">
        <f>IF(COLUMN()&lt;DATA!$O$1*3+3,SUM(CG77:CG78)," ")</f>
        <v>0</v>
      </c>
      <c r="CH76" s="110">
        <f>IF(COLUMN()&lt;DATA!$O$1*3+3,SUM(CH77:CH78)," ")</f>
        <v>0</v>
      </c>
      <c r="CI76" s="110">
        <f>IF(COLUMN()&lt;DATA!$O$1*3+3,SUM(CI77:CI78)," ")</f>
        <v>0</v>
      </c>
      <c r="CJ76" s="110">
        <f>IF(COLUMN()&lt;DATA!$O$1*3+3,SUM(CJ77:CJ78)," ")</f>
        <v>0</v>
      </c>
      <c r="CK76" s="110">
        <f>IF(COLUMN()&lt;DATA!$O$1*3+3,SUM(CK77:CK78)," ")</f>
        <v>0</v>
      </c>
      <c r="CL76" s="110">
        <f>IF(COLUMN()&lt;DATA!$O$1*3+3,SUM(CL77:CL78)," ")</f>
        <v>0</v>
      </c>
      <c r="CM76" s="110">
        <f>IF(COLUMN()&lt;DATA!$O$1*3+3,SUM(CM77:CM78)," ")</f>
        <v>0</v>
      </c>
      <c r="CN76" s="110">
        <f>IF(COLUMN()&lt;DATA!$O$1*3+3,SUM(CN77:CN78)," ")</f>
        <v>0</v>
      </c>
      <c r="CO76" s="110">
        <f>IF(COLUMN()&lt;DATA!$O$1*3+3,SUM(CO77:CO78)," ")</f>
        <v>0</v>
      </c>
      <c r="CP76" s="110">
        <f>IF(COLUMN()&lt;DATA!$O$1*3+3,SUM(CP77:CP78)," ")</f>
        <v>0</v>
      </c>
      <c r="CQ76" s="110">
        <f>IF(COLUMN()&lt;DATA!$O$1*3+3,SUM(CQ77:CQ78)," ")</f>
        <v>0</v>
      </c>
      <c r="CR76" s="110">
        <f>IF(COLUMN()&lt;DATA!$O$1*3+3,SUM(CR77:CR78)," ")</f>
        <v>0</v>
      </c>
      <c r="CS76" s="110">
        <f>IF(COLUMN()&lt;DATA!$O$1*3+3,SUM(CS77:CS78)," ")</f>
        <v>0</v>
      </c>
      <c r="CT76" s="110">
        <f>IF(COLUMN()&lt;DATA!$O$1*3+3,SUM(CT77:CT78)," ")</f>
        <v>0</v>
      </c>
      <c r="CU76" s="110">
        <f>IF(COLUMN()&lt;DATA!$O$1*3+3,SUM(CU77:CU78)," ")</f>
        <v>0</v>
      </c>
      <c r="CV76" s="110">
        <f>IF(COLUMN()&lt;DATA!$O$1*3+3,SUM(CV77:CV78)," ")</f>
        <v>0</v>
      </c>
      <c r="CW76" s="110">
        <f>IF(COLUMN()&lt;DATA!$O$1*3+3,SUM(CW77:CW78)," ")</f>
        <v>0</v>
      </c>
      <c r="CX76" s="110">
        <f>IF(COLUMN()&lt;DATA!$O$1*3+3,SUM(CX77:CX78)," ")</f>
        <v>0</v>
      </c>
      <c r="CY76" s="110">
        <f>IF(COLUMN()&lt;DATA!$O$1*3+3,SUM(CY77:CY78)," ")</f>
        <v>0</v>
      </c>
      <c r="CZ76" s="110">
        <f>IF(COLUMN()&lt;DATA!$O$1*3+3,SUM(CZ77:CZ78)," ")</f>
        <v>0</v>
      </c>
      <c r="DA76" s="110">
        <f>IF(COLUMN()&lt;DATA!$O$1*3+3,SUM(DA77:DA78)," ")</f>
        <v>0</v>
      </c>
      <c r="DB76" s="110">
        <f>IF(COLUMN()&lt;DATA!$O$1*3+3,SUM(DB77:DB78)," ")</f>
        <v>0</v>
      </c>
      <c r="DC76" s="110">
        <f>IF(COLUMN()&lt;DATA!$O$1*3+3,SUM(DC77:DC78)," ")</f>
        <v>0</v>
      </c>
      <c r="DD76" s="110">
        <f>IF(COLUMN()&lt;DATA!$O$1*3+3,SUM(DD77:DD78)," ")</f>
        <v>0</v>
      </c>
      <c r="DE76" s="110">
        <f>IF(COLUMN()&lt;DATA!$O$1*3+3,SUM(DE77:DE78)," ")</f>
        <v>0</v>
      </c>
      <c r="DF76" s="110">
        <f>IF(COLUMN()&lt;DATA!$O$1*3+3,SUM(DF77:DF78)," ")</f>
        <v>0</v>
      </c>
      <c r="DG76" s="110">
        <f>IF(COLUMN()&lt;DATA!$O$1*3+3,SUM(DG77:DG78)," ")</f>
        <v>0</v>
      </c>
      <c r="DH76" s="110">
        <f>IF(COLUMN()&lt;DATA!$O$1*3+3,SUM(DH77:DH78)," ")</f>
        <v>0</v>
      </c>
      <c r="DI76" s="110">
        <f>IF(COLUMN()&lt;DATA!$O$1*3+3,SUM(DI77:DI78)," ")</f>
        <v>0</v>
      </c>
      <c r="DJ76" s="110">
        <f>IF(COLUMN()&lt;DATA!$O$1*3+3,SUM(DJ77:DJ78)," ")</f>
        <v>0</v>
      </c>
      <c r="DK76" s="110">
        <f>IF(COLUMN()&lt;DATA!$O$1*3+3,SUM(DK77:DK78)," ")</f>
        <v>0</v>
      </c>
      <c r="DL76" s="110">
        <f>IF(COLUMN()&lt;DATA!$O$1*3+3,SUM(DL77:DL78)," ")</f>
        <v>0</v>
      </c>
      <c r="DM76" s="110">
        <f>IF(COLUMN()&lt;DATA!$O$1*3+3,SUM(DM77:DM78)," ")</f>
        <v>0</v>
      </c>
      <c r="DN76" s="110">
        <f>IF(COLUMN()&lt;DATA!$O$1*3+3,SUM(DN77:DN78)," ")</f>
        <v>0</v>
      </c>
      <c r="DO76" s="110">
        <f>IF(COLUMN()&lt;DATA!$O$1*3+3,SUM(DO77:DO78)," ")</f>
        <v>0</v>
      </c>
      <c r="DP76" s="110">
        <f>IF(COLUMN()&lt;DATA!$O$1*3+3,SUM(DP77:DP78)," ")</f>
        <v>0</v>
      </c>
      <c r="DQ76" s="110">
        <f>IF(COLUMN()&lt;DATA!$O$1*3+3,SUM(DQ77:DQ78)," ")</f>
        <v>0</v>
      </c>
      <c r="DR76" s="110">
        <f>IF(COLUMN()&lt;DATA!$O$1*3+3,SUM(DR77:DR78)," ")</f>
        <v>0</v>
      </c>
      <c r="DS76" s="110">
        <f>IF(COLUMN()&lt;DATA!$O$1*3+3,SUM(DS77:DS78)," ")</f>
        <v>0</v>
      </c>
      <c r="DT76" s="110">
        <f>IF(COLUMN()&lt;DATA!$O$1*3+3,SUM(DT77:DT78)," ")</f>
        <v>0</v>
      </c>
      <c r="DU76" s="110">
        <f>IF(COLUMN()&lt;DATA!$O$1*3+3,SUM(DU77:DU78)," ")</f>
        <v>0</v>
      </c>
      <c r="DV76" s="110">
        <f>IF(COLUMN()&lt;DATA!$O$1*3+3,SUM(DV77:DV78)," ")</f>
        <v>0</v>
      </c>
      <c r="DW76" s="110">
        <f>IF(COLUMN()&lt;DATA!$O$1*3+3,SUM(DW77:DW78)," ")</f>
        <v>0</v>
      </c>
      <c r="DX76" s="110">
        <f>IF(COLUMN()&lt;DATA!$O$1*3+3,SUM(DX77:DX78)," ")</f>
        <v>13</v>
      </c>
      <c r="DY76" s="38" t="str">
        <f>IF(COLUMN()&lt;DATA!$O$1*3+3,SUM(DY77:DY78)," ")</f>
        <v xml:space="preserve"> </v>
      </c>
      <c r="DZ76" s="38" t="str">
        <f>IF(COLUMN()&lt;DATA!$O$1*3+3,SUM(DZ77:DZ78)," ")</f>
        <v xml:space="preserve"> </v>
      </c>
      <c r="EA76" s="38" t="str">
        <f>IF(COLUMN()&lt;DATA!$O$1*3+3,SUM(EA77:EA78)," ")</f>
        <v xml:space="preserve"> </v>
      </c>
      <c r="EB76" s="38" t="str">
        <f>IF(COLUMN()&lt;DATA!$O$1*3+3,SUM(EB77:EB78)," ")</f>
        <v xml:space="preserve"> </v>
      </c>
      <c r="EC76" s="38" t="str">
        <f>IF(COLUMN()&lt;DATA!$O$1*3+3,SUM(EC77:EC78)," ")</f>
        <v xml:space="preserve"> </v>
      </c>
      <c r="ED76" s="38" t="str">
        <f>IF(COLUMN()&lt;DATA!$O$1*3+3,SUM(ED77:ED78)," ")</f>
        <v xml:space="preserve"> </v>
      </c>
      <c r="EE76" s="38" t="str">
        <f>IF(COLUMN()&lt;DATA!$O$1*3+3,SUM(EE77:EE78)," ")</f>
        <v xml:space="preserve"> </v>
      </c>
      <c r="EF76" s="38" t="str">
        <f>IF(COLUMN()&lt;DATA!$O$1*3+3,SUM(EF77:EF78)," ")</f>
        <v xml:space="preserve"> </v>
      </c>
      <c r="EG76" s="38" t="str">
        <f>IF(COLUMN()&lt;DATA!$O$1*3+3,SUM(EG77:EG78)," ")</f>
        <v xml:space="preserve"> </v>
      </c>
      <c r="EH76" s="38" t="str">
        <f>IF(COLUMN()&lt;DATA!$O$1*3+3,SUM(EH77:EH78)," ")</f>
        <v xml:space="preserve"> </v>
      </c>
      <c r="EI76" s="38" t="str">
        <f>IF(COLUMN()&lt;DATA!$O$1*3+3,SUM(EI77:EI78)," ")</f>
        <v xml:space="preserve"> </v>
      </c>
      <c r="EJ76" s="38" t="str">
        <f>IF(COLUMN()&lt;DATA!$O$1*3+3,SUM(EJ77:EJ78)," ")</f>
        <v xml:space="preserve"> </v>
      </c>
      <c r="EK76" s="38" t="str">
        <f>IF(COLUMN()&lt;DATA!$O$1*3+3,SUM(EK77:EK78)," ")</f>
        <v xml:space="preserve"> </v>
      </c>
      <c r="EL76" s="38" t="str">
        <f>IF(COLUMN()&lt;DATA!$O$1*3+3,SUM(EL77:EL78)," ")</f>
        <v xml:space="preserve"> </v>
      </c>
      <c r="EM76" s="38" t="str">
        <f>IF(COLUMN()&lt;DATA!$O$1*3+3,SUM(EM77:EM78)," ")</f>
        <v xml:space="preserve"> </v>
      </c>
      <c r="EN76" s="38" t="str">
        <f>IF(COLUMN()&lt;DATA!$O$1*3+3,SUM(EN77:EN78)," ")</f>
        <v xml:space="preserve"> </v>
      </c>
      <c r="EO76" s="38" t="str">
        <f>IF(COLUMN()&lt;DATA!$O$1*3+3,SUM(EO77:EO78)," ")</f>
        <v xml:space="preserve"> </v>
      </c>
      <c r="EP76" s="38" t="str">
        <f>IF(COLUMN()&lt;DATA!$O$1*3+3,SUM(EP77:EP78)," ")</f>
        <v xml:space="preserve"> </v>
      </c>
      <c r="EQ76" s="38" t="str">
        <f>IF(COLUMN()&lt;DATA!$O$1*3+3,SUM(EQ77:EQ78)," ")</f>
        <v xml:space="preserve"> </v>
      </c>
      <c r="ER76" s="38" t="str">
        <f>IF(COLUMN()&lt;DATA!$O$1*3+3,SUM(ER77:ER78)," ")</f>
        <v xml:space="preserve"> </v>
      </c>
      <c r="ES76" s="38" t="str">
        <f>IF(COLUMN()&lt;DATA!$O$1*3+3,SUM(ES77:ES78)," ")</f>
        <v xml:space="preserve"> </v>
      </c>
      <c r="ET76" s="38" t="str">
        <f>IF(COLUMN()&lt;DATA!$O$1*3+3,SUM(ET77:ET78)," ")</f>
        <v xml:space="preserve"> </v>
      </c>
      <c r="EU76" s="38" t="str">
        <f>IF(COLUMN()&lt;DATA!$O$1*3+3,SUM(EU77:EU78)," ")</f>
        <v xml:space="preserve"> </v>
      </c>
      <c r="EV76" s="38" t="str">
        <f>IF(COLUMN()&lt;DATA!$O$1*3+3,SUM(EV77:EV78)," ")</f>
        <v xml:space="preserve"> </v>
      </c>
      <c r="EW76" s="38" t="str">
        <f>IF(COLUMN()&lt;DATA!$O$1*3+3,SUM(EW77:EW78)," ")</f>
        <v xml:space="preserve"> </v>
      </c>
      <c r="EX76" s="38" t="str">
        <f>IF(COLUMN()&lt;DATA!$O$1*3+3,SUM(EX77:EX78)," ")</f>
        <v xml:space="preserve"> </v>
      </c>
      <c r="EY76" s="38" t="str">
        <f>IF(COLUMN()&lt;DATA!$O$1*3+3,SUM(EY77:EY78)," ")</f>
        <v xml:space="preserve"> </v>
      </c>
      <c r="EZ76" s="38" t="str">
        <f>IF(COLUMN()&lt;DATA!$O$1*3+3,SUM(EZ77:EZ78)," ")</f>
        <v xml:space="preserve"> </v>
      </c>
      <c r="FA76" s="38" t="str">
        <f>IF(COLUMN()&lt;DATA!$O$1*3+3,SUM(FA77:FA78)," ")</f>
        <v xml:space="preserve"> </v>
      </c>
      <c r="FB76" s="38" t="str">
        <f>IF(COLUMN()&lt;DATA!$O$1*3+3,SUM(FB77:FB78)," ")</f>
        <v xml:space="preserve"> </v>
      </c>
      <c r="FC76" s="38" t="str">
        <f>IF(COLUMN()&lt;DATA!$O$1*3+3,SUM(FC77:FC78)," ")</f>
        <v xml:space="preserve"> </v>
      </c>
      <c r="FD76" s="38" t="str">
        <f>IF(COLUMN()&lt;DATA!$O$1*3+3,SUM(FD77:FD78)," ")</f>
        <v xml:space="preserve"> </v>
      </c>
      <c r="FE76" s="38" t="str">
        <f>IF(COLUMN()&lt;DATA!$O$1*3+3,SUM(FE77:FE78)," ")</f>
        <v xml:space="preserve"> </v>
      </c>
      <c r="FF76" s="38" t="str">
        <f>IF(COLUMN()&lt;DATA!$O$1*3+3,SUM(FF77:FF78)," ")</f>
        <v xml:space="preserve"> </v>
      </c>
      <c r="FG76" s="38" t="str">
        <f>IF(COLUMN()&lt;DATA!$O$1*3+3,SUM(FG77:FG78)," ")</f>
        <v xml:space="preserve"> </v>
      </c>
      <c r="FH76" s="38" t="str">
        <f>IF(COLUMN()&lt;DATA!$O$1*3+3,SUM(FH77:FH78)," ")</f>
        <v xml:space="preserve"> </v>
      </c>
      <c r="FI76" s="38" t="str">
        <f>IF(COLUMN()&lt;DATA!$O$1*3+3,SUM(FI77:FI78)," ")</f>
        <v xml:space="preserve"> </v>
      </c>
      <c r="FJ76" s="38" t="str">
        <f>IF(COLUMN()&lt;DATA!$O$1*3+3,SUM(FJ77:FJ78)," ")</f>
        <v xml:space="preserve"> </v>
      </c>
      <c r="FK76" s="38" t="str">
        <f>IF(COLUMN()&lt;DATA!$O$1*3+3,SUM(FK77:FK78)," ")</f>
        <v xml:space="preserve"> </v>
      </c>
      <c r="FL76" s="38" t="str">
        <f>IF(COLUMN()&lt;DATA!$O$1*3+3,SUM(FL77:FL78)," ")</f>
        <v xml:space="preserve"> </v>
      </c>
      <c r="FM76" s="38" t="str">
        <f>IF(COLUMN()&lt;DATA!$O$1*3+3,SUM(FM77:FM78)," ")</f>
        <v xml:space="preserve"> </v>
      </c>
      <c r="FN76" s="38" t="str">
        <f>IF(COLUMN()&lt;DATA!$O$1*3+3,SUM(FN77:FN78)," ")</f>
        <v xml:space="preserve"> </v>
      </c>
      <c r="FO76" s="38" t="str">
        <f>IF(COLUMN()&lt;DATA!$O$1*3+3,SUM(FO77:FO78)," ")</f>
        <v xml:space="preserve"> </v>
      </c>
      <c r="FP76" s="38" t="str">
        <f>IF(COLUMN()&lt;DATA!$O$1*3+3,SUM(FP77:FP78)," ")</f>
        <v xml:space="preserve"> </v>
      </c>
      <c r="FQ76" s="38" t="str">
        <f>IF(COLUMN()&lt;DATA!$O$1*3+3,SUM(FQ77:FQ78)," ")</f>
        <v xml:space="preserve"> </v>
      </c>
      <c r="FR76" s="38" t="str">
        <f>IF(COLUMN()&lt;DATA!$O$1*3+3,SUM(FR77:FR78)," ")</f>
        <v xml:space="preserve"> </v>
      </c>
      <c r="FS76" s="38" t="str">
        <f>IF(COLUMN()&lt;DATA!$O$1*3+3,SUM(FS77:FS78)," ")</f>
        <v xml:space="preserve"> </v>
      </c>
      <c r="FT76" s="38" t="str">
        <f>IF(COLUMN()&lt;DATA!$O$1*3+3,SUM(FT77:FT78)," ")</f>
        <v xml:space="preserve"> </v>
      </c>
      <c r="FU76" s="38" t="str">
        <f>IF(COLUMN()&lt;DATA!$O$1*3+3,SUM(FU77:FU78)," ")</f>
        <v xml:space="preserve"> </v>
      </c>
      <c r="FV76" s="38" t="str">
        <f>IF(COLUMN()&lt;DATA!$O$1*3+3,SUM(FV77:FV78)," ")</f>
        <v xml:space="preserve"> </v>
      </c>
      <c r="FW76" s="38" t="str">
        <f>IF(COLUMN()&lt;DATA!$O$1*3+3,SUM(FW77:FW78)," ")</f>
        <v xml:space="preserve"> </v>
      </c>
      <c r="FX76" s="38" t="str">
        <f>IF(COLUMN()&lt;DATA!$O$1*3+3,SUM(FX77:FX78)," ")</f>
        <v xml:space="preserve"> </v>
      </c>
      <c r="FY76" s="38" t="str">
        <f>IF(COLUMN()&lt;DATA!$O$1*3+3,SUM(FY77:FY78)," ")</f>
        <v xml:space="preserve"> </v>
      </c>
      <c r="FZ76" s="38" t="str">
        <f>IF(COLUMN()&lt;DATA!$O$1*3+3,SUM(FZ77:FZ78)," ")</f>
        <v xml:space="preserve"> </v>
      </c>
      <c r="GA76" s="38" t="str">
        <f>IF(COLUMN()&lt;DATA!$O$1*3+3,SUM(GA77:GA78)," ")</f>
        <v xml:space="preserve"> </v>
      </c>
      <c r="GB76" s="38" t="str">
        <f>IF(COLUMN()&lt;DATA!$O$1*3+3,SUM(GB77:GB78)," ")</f>
        <v xml:space="preserve"> </v>
      </c>
      <c r="GC76" s="38" t="str">
        <f>IF(COLUMN()&lt;DATA!$O$1*3+3,SUM(GC77:GC78)," ")</f>
        <v xml:space="preserve"> </v>
      </c>
      <c r="GD76" s="38" t="str">
        <f>IF(COLUMN()&lt;DATA!$O$1*3+3,SUM(GD77:GD78)," ")</f>
        <v xml:space="preserve"> </v>
      </c>
      <c r="GE76" s="38" t="str">
        <f>IF(COLUMN()&lt;DATA!$O$1*3+3,SUM(GE77:GE78)," ")</f>
        <v xml:space="preserve"> </v>
      </c>
      <c r="GF76" s="38" t="str">
        <f>IF(COLUMN()&lt;DATA!$O$1*3+3,SUM(GF77:GF78)," ")</f>
        <v xml:space="preserve"> </v>
      </c>
      <c r="GG76" s="5" t="str">
        <f>IF(COLUMN()&lt;DATA!$O$1*3+3,SUM(GG77:GG78)," ")</f>
        <v xml:space="preserve"> </v>
      </c>
      <c r="GH76" s="5" t="str">
        <f>IF(COLUMN()&lt;DATA!$O$1*3+3,SUM(GH77:GH78)," ")</f>
        <v xml:space="preserve"> </v>
      </c>
      <c r="GI76" s="5" t="str">
        <f>IF(COLUMN()&lt;DATA!$O$1*3+3,SUM(GI77:GI78)," ")</f>
        <v xml:space="preserve"> </v>
      </c>
      <c r="GJ76" s="5" t="str">
        <f>IF(COLUMN()&lt;DATA!$O$1*3+3,SUM(GJ77:GJ78)," ")</f>
        <v xml:space="preserve"> </v>
      </c>
      <c r="GK76" s="5" t="str">
        <f>IF(COLUMN()&lt;DATA!$O$1*3+3,SUM(GK77:GK78)," ")</f>
        <v xml:space="preserve"> </v>
      </c>
      <c r="GL76" s="5" t="str">
        <f>IF(COLUMN()&lt;DATA!$O$1*3+3,SUM(GL77:GL78)," ")</f>
        <v xml:space="preserve"> </v>
      </c>
      <c r="GM76" s="5" t="str">
        <f>IF(COLUMN()&lt;DATA!$O$1*3+3,SUM(GM77:GM78)," ")</f>
        <v xml:space="preserve"> </v>
      </c>
      <c r="GN76" s="5" t="str">
        <f>IF(COLUMN()&lt;DATA!$O$1*3+3,SUM(GN77:GN78)," ")</f>
        <v xml:space="preserve"> </v>
      </c>
      <c r="GO76" s="5" t="str">
        <f>IF(COLUMN()&lt;DATA!$O$1*3+3,SUM(GO77:GO78)," ")</f>
        <v xml:space="preserve"> </v>
      </c>
      <c r="GP76" s="5" t="str">
        <f>IF(COLUMN()&lt;DATA!$O$1*3+3,SUM(GP77:GP78)," ")</f>
        <v xml:space="preserve"> </v>
      </c>
      <c r="GQ76" s="5" t="str">
        <f>IF(COLUMN()&lt;DATA!$O$1*3+3,SUM(GQ77:GQ78)," ")</f>
        <v xml:space="preserve"> </v>
      </c>
      <c r="GR76" s="5" t="str">
        <f>IF(COLUMN()&lt;DATA!$O$1*3+3,SUM(GR77:GR78)," ")</f>
        <v xml:space="preserve"> </v>
      </c>
      <c r="GS76" s="5" t="str">
        <f>IF(COLUMN()&lt;DATA!$O$1*3+3,SUM(GS77:GS78)," ")</f>
        <v xml:space="preserve"> </v>
      </c>
      <c r="GT76" s="5" t="str">
        <f>IF(COLUMN()&lt;DATA!$O$1*3+3,SUM(GT77:GT78)," ")</f>
        <v xml:space="preserve"> </v>
      </c>
      <c r="GU76" s="5" t="str">
        <f>IF(COLUMN()&lt;DATA!$O$1*3+3,SUM(GU77:GU78)," ")</f>
        <v xml:space="preserve"> </v>
      </c>
      <c r="GV76" s="5" t="str">
        <f>IF(COLUMN()&lt;DATA!$O$1*3+3,SUM(GV77:GV78)," ")</f>
        <v xml:space="preserve"> </v>
      </c>
      <c r="GW76" s="5" t="str">
        <f>IF(COLUMN()&lt;DATA!$O$1*3+3,SUM(GW77:GW78)," ")</f>
        <v xml:space="preserve"> </v>
      </c>
      <c r="GX76" s="5" t="str">
        <f>IF(COLUMN()&lt;DATA!$O$1*3+3,SUM(GX77:GX78)," ")</f>
        <v xml:space="preserve"> </v>
      </c>
      <c r="GY76" s="5" t="str">
        <f>IF(COLUMN()&lt;DATA!$O$1*3+3,SUM(GY77:GY78)," ")</f>
        <v xml:space="preserve"> </v>
      </c>
      <c r="GZ76" s="5" t="str">
        <f>IF(COLUMN()&lt;DATA!$O$1*3+3,SUM(GZ77:GZ78)," ")</f>
        <v xml:space="preserve"> </v>
      </c>
      <c r="HA76" s="5" t="str">
        <f>IF(COLUMN()&lt;DATA!$O$1*3+3,SUM(HA77:HA78)," ")</f>
        <v xml:space="preserve"> </v>
      </c>
      <c r="HB76" s="5" t="str">
        <f>IF(COLUMN()&lt;DATA!$O$1*3+3,SUM(HB77:HB78)," ")</f>
        <v xml:space="preserve"> </v>
      </c>
      <c r="HC76" s="5" t="str">
        <f>IF(COLUMN()&lt;DATA!$O$1*3+3,SUM(HC77:HC78)," ")</f>
        <v xml:space="preserve"> </v>
      </c>
      <c r="HD76" s="5" t="str">
        <f>IF(COLUMN()&lt;DATA!$O$1*3+3,SUM(HD77:HD78)," ")</f>
        <v xml:space="preserve"> </v>
      </c>
      <c r="HE76" s="5" t="str">
        <f>IF(COLUMN()&lt;DATA!$O$1*3+3,SUM(HE77:HE78)," ")</f>
        <v xml:space="preserve"> </v>
      </c>
      <c r="HF76" s="5" t="str">
        <f>IF(COLUMN()&lt;DATA!$O$1*3+3,SUM(HF77:HF78)," ")</f>
        <v xml:space="preserve"> </v>
      </c>
      <c r="HG76" s="5" t="str">
        <f>IF(COLUMN()&lt;DATA!$O$1*3+3,SUM(HG77:HG78)," ")</f>
        <v xml:space="preserve"> </v>
      </c>
      <c r="HH76" s="5" t="str">
        <f>IF(COLUMN()&lt;DATA!$O$1*3+3,SUM(HH77:HH78)," ")</f>
        <v xml:space="preserve"> </v>
      </c>
      <c r="HI76" s="5" t="str">
        <f>IF(COLUMN()&lt;DATA!$O$1*3+3,SUM(HI77:HI78)," ")</f>
        <v xml:space="preserve"> </v>
      </c>
      <c r="HJ76" s="5" t="str">
        <f>IF(COLUMN()&lt;DATA!$O$1*3+3,SUM(HJ77:HJ78)," ")</f>
        <v xml:space="preserve"> </v>
      </c>
      <c r="HK76" s="5" t="str">
        <f>IF(COLUMN()&lt;DATA!$O$1*3+3,SUM(HK77:HK78)," ")</f>
        <v xml:space="preserve"> </v>
      </c>
      <c r="HL76" s="5" t="str">
        <f>IF(COLUMN()&lt;DATA!$O$1*3+3,SUM(HL77:HL78)," ")</f>
        <v xml:space="preserve"> </v>
      </c>
      <c r="HM76" s="5" t="str">
        <f>IF(COLUMN()&lt;DATA!$O$1*3+3,SUM(HM77:HM78)," ")</f>
        <v xml:space="preserve"> </v>
      </c>
      <c r="HN76" s="5" t="str">
        <f>IF(COLUMN()&lt;DATA!$O$1*3+3,SUM(HN77:HN78)," ")</f>
        <v xml:space="preserve"> </v>
      </c>
      <c r="HO76" s="5" t="str">
        <f>IF(COLUMN()&lt;DATA!$O$1*3+3,SUM(HO77:HO78)," ")</f>
        <v xml:space="preserve"> </v>
      </c>
      <c r="HP76" s="5" t="str">
        <f>IF(COLUMN()&lt;DATA!$O$1*3+3,SUM(HP77:HP78)," ")</f>
        <v xml:space="preserve"> </v>
      </c>
      <c r="HQ76" s="5" t="str">
        <f>IF(COLUMN()&lt;DATA!$O$1*3+3,SUM(HQ77:HQ78)," ")</f>
        <v xml:space="preserve"> </v>
      </c>
      <c r="HR76" s="5" t="str">
        <f>IF(COLUMN()&lt;DATA!$O$1*3+3,SUM(HR77:HR78)," ")</f>
        <v xml:space="preserve"> </v>
      </c>
      <c r="HS76" s="5" t="str">
        <f>IF(COLUMN()&lt;DATA!$O$1*3+3,SUM(HS77:HS78)," ")</f>
        <v xml:space="preserve"> </v>
      </c>
      <c r="HT76" s="5" t="str">
        <f>IF(COLUMN()&lt;DATA!$O$1*3+3,SUM(HT77:HT78)," ")</f>
        <v xml:space="preserve"> </v>
      </c>
      <c r="HU76" s="5" t="str">
        <f>IF(COLUMN()&lt;DATA!$O$1*3+3,SUM(HU77:HU78)," ")</f>
        <v xml:space="preserve"> </v>
      </c>
      <c r="HV76" s="5" t="str">
        <f>IF(COLUMN()&lt;DATA!$O$1*3+3,SUM(HV77:HV78)," ")</f>
        <v xml:space="preserve"> </v>
      </c>
      <c r="HW76" s="5" t="str">
        <f>IF(COLUMN()&lt;DATA!$O$1*3+3,SUM(HW77:HW78)," ")</f>
        <v xml:space="preserve"> </v>
      </c>
      <c r="HX76" s="5" t="str">
        <f>IF(COLUMN()&lt;DATA!$O$1*3+3,SUM(HX77:HX78)," ")</f>
        <v xml:space="preserve"> </v>
      </c>
      <c r="HY76" s="5" t="str">
        <f>IF(COLUMN()&lt;DATA!$O$1*3+3,SUM(HY77:HY78)," ")</f>
        <v xml:space="preserve"> </v>
      </c>
      <c r="HZ76" s="5" t="str">
        <f>IF(COLUMN()&lt;DATA!$O$1*3+3,SUM(HZ77:HZ78)," ")</f>
        <v xml:space="preserve"> </v>
      </c>
      <c r="IA76" s="5" t="str">
        <f>IF(COLUMN()&lt;DATA!$O$1*3+3,SUM(IA77:IA78)," ")</f>
        <v xml:space="preserve"> </v>
      </c>
      <c r="IB76" s="5" t="str">
        <f>IF(COLUMN()&lt;DATA!$O$1*3+3,SUM(IB77:IB78)," ")</f>
        <v xml:space="preserve"> </v>
      </c>
      <c r="IC76" s="5" t="str">
        <f>IF(COLUMN()&lt;DATA!$O$1*3+3,SUM(IC77:IC78)," ")</f>
        <v xml:space="preserve"> </v>
      </c>
      <c r="ID76" s="5" t="str">
        <f>IF(COLUMN()&lt;DATA!$O$1*3+3,SUM(ID77:ID78)," ")</f>
        <v xml:space="preserve"> </v>
      </c>
      <c r="IE76" s="5" t="str">
        <f>IF(COLUMN()&lt;DATA!$O$1*3+3,SUM(IE77:IE78)," ")</f>
        <v xml:space="preserve"> </v>
      </c>
      <c r="IF76" s="5" t="str">
        <f>IF(COLUMN()&lt;DATA!$O$1*3+3,SUM(IF77:IF78)," ")</f>
        <v xml:space="preserve"> </v>
      </c>
      <c r="IG76" s="5" t="str">
        <f>IF(COLUMN()&lt;DATA!$O$1*3+3,SUM(IG77:IG78)," ")</f>
        <v xml:space="preserve"> </v>
      </c>
      <c r="IH76" s="5" t="str">
        <f>IF(COLUMN()&lt;DATA!$O$1*3+3,SUM(IH77:IH78)," ")</f>
        <v xml:space="preserve"> </v>
      </c>
      <c r="II76" s="5" t="str">
        <f>IF(COLUMN()&lt;DATA!$O$1*3+3,SUM(II77:II78)," ")</f>
        <v xml:space="preserve"> </v>
      </c>
      <c r="IJ76" s="5" t="str">
        <f>IF(COLUMN()&lt;DATA!$O$1*3+3,SUM(IJ77:IJ78)," ")</f>
        <v xml:space="preserve"> </v>
      </c>
      <c r="IK76" s="5" t="str">
        <f>IF(COLUMN()&lt;DATA!$O$1*3+3,SUM(IK77:IK78)," ")</f>
        <v xml:space="preserve"> </v>
      </c>
      <c r="IL76" s="5" t="str">
        <f>IF(COLUMN()&lt;DATA!$O$1*3+3,SUM(IL77:IL78)," ")</f>
        <v xml:space="preserve"> </v>
      </c>
      <c r="IM76" s="5" t="str">
        <f>IF(COLUMN()&lt;DATA!$O$1*3+3,SUM(IM77:IM78)," ")</f>
        <v xml:space="preserve"> </v>
      </c>
      <c r="IN76" s="5" t="str">
        <f>IF(COLUMN()&lt;DATA!$O$1*3+3,SUM(IN77:IN78)," ")</f>
        <v xml:space="preserve"> </v>
      </c>
      <c r="IO76" s="5" t="str">
        <f>IF(COLUMN()&lt;DATA!$O$1*3+3,SUM(IO77:IO78)," ")</f>
        <v xml:space="preserve"> </v>
      </c>
      <c r="IP76" s="5" t="str">
        <f>IF(COLUMN()&lt;DATA!$O$1*3+3,SUM(IP77:IP78)," ")</f>
        <v xml:space="preserve"> </v>
      </c>
      <c r="IQ76" s="5" t="str">
        <f>IF(COLUMN()&lt;DATA!$O$1*3+3,SUM(IQ77:IQ78)," ")</f>
        <v xml:space="preserve"> </v>
      </c>
      <c r="IR76" s="5" t="str">
        <f>IF(COLUMN()&lt;DATA!$O$1*3+3,SUM(IR77:IR78)," ")</f>
        <v xml:space="preserve"> </v>
      </c>
      <c r="IS76" s="5" t="str">
        <f>IF(COLUMN()&lt;DATA!$O$1*3+3,SUM(IS77:IS78)," ")</f>
        <v xml:space="preserve"> </v>
      </c>
      <c r="IT76" s="5" t="str">
        <f>IF(COLUMN()&lt;DATA!$O$1*3+3,SUM(IT77:IT78)," ")</f>
        <v xml:space="preserve"> </v>
      </c>
      <c r="IU76" s="5" t="str">
        <f>IF(COLUMN()&lt;DATA!$O$1*3+3,SUM(IU77:IU78)," ")</f>
        <v xml:space="preserve"> </v>
      </c>
      <c r="IV76" s="5" t="str">
        <f>IF(COLUMN()&lt;DATA!$O$1*3+3,SUM(IV77:IV78)," ")</f>
        <v xml:space="preserve"> </v>
      </c>
      <c r="IW76" s="5" t="str">
        <f>IF(COLUMN()&lt;DATA!$O$1*3+3,SUM(IW77:IW78)," ")</f>
        <v xml:space="preserve"> </v>
      </c>
      <c r="IX76" s="5" t="str">
        <f>IF(COLUMN()&lt;DATA!$O$1*3+3,SUM(IX77:IX78)," ")</f>
        <v xml:space="preserve"> </v>
      </c>
      <c r="IY76" s="5" t="str">
        <f>IF(COLUMN()&lt;DATA!$O$1*3+3,SUM(IY77:IY78)," ")</f>
        <v xml:space="preserve"> </v>
      </c>
      <c r="IZ76" s="5" t="str">
        <f>IF(COLUMN()&lt;DATA!$O$1*3+3,SUM(IZ77:IZ78)," ")</f>
        <v xml:space="preserve"> </v>
      </c>
      <c r="JA76" s="5" t="str">
        <f>IF(COLUMN()&lt;DATA!$O$1*3+3,SUM(JA77:JA78)," ")</f>
        <v xml:space="preserve"> </v>
      </c>
      <c r="JB76" s="5" t="str">
        <f>IF(COLUMN()&lt;DATA!$O$1*3+3,SUM(JB77:JB78)," ")</f>
        <v xml:space="preserve"> </v>
      </c>
      <c r="JC76" s="5" t="str">
        <f>IF(COLUMN()&lt;DATA!$O$1*3+3,SUM(JC77:JC78)," ")</f>
        <v xml:space="preserve"> </v>
      </c>
      <c r="JD76" s="5" t="str">
        <f>IF(COLUMN()&lt;DATA!$O$1*3+3,SUM(JD77:JD78)," ")</f>
        <v xml:space="preserve"> </v>
      </c>
      <c r="JE76" s="5" t="str">
        <f>IF(COLUMN()&lt;DATA!$O$1*3+3,SUM(JE77:JE78)," ")</f>
        <v xml:space="preserve"> </v>
      </c>
      <c r="JF76" s="5" t="str">
        <f>IF(COLUMN()&lt;DATA!$O$1*3+3,SUM(JF77:JF78)," ")</f>
        <v xml:space="preserve"> </v>
      </c>
      <c r="JG76" s="5" t="str">
        <f>IF(COLUMN()&lt;DATA!$O$1*3+3,SUM(JG77:JG78)," ")</f>
        <v xml:space="preserve"> </v>
      </c>
      <c r="JH76" s="5" t="str">
        <f>IF(COLUMN()&lt;DATA!$O$1*3+3,SUM(JH77:JH78)," ")</f>
        <v xml:space="preserve"> </v>
      </c>
      <c r="JI76" s="5" t="str">
        <f>IF(COLUMN()&lt;DATA!$O$1*3+3,SUM(JI77:JI78)," ")</f>
        <v xml:space="preserve"> </v>
      </c>
      <c r="JJ76" s="5" t="str">
        <f>IF(COLUMN()&lt;DATA!$O$1*3+3,SUM(JJ77:JJ78)," ")</f>
        <v xml:space="preserve"> </v>
      </c>
      <c r="JK76" s="5" t="str">
        <f>IF(COLUMN()&lt;DATA!$O$1*3+3,SUM(JK77:JK78)," ")</f>
        <v xml:space="preserve"> </v>
      </c>
      <c r="JL76" s="5" t="str">
        <f>IF(COLUMN()&lt;DATA!$O$1*3+3,SUM(JL77:JL78)," ")</f>
        <v xml:space="preserve"> </v>
      </c>
      <c r="JM76" s="5" t="str">
        <f>IF(COLUMN()&lt;DATA!$O$1*3+3,SUM(JM77:JM78)," ")</f>
        <v xml:space="preserve"> </v>
      </c>
      <c r="JN76" s="5" t="str">
        <f>IF(COLUMN()&lt;DATA!$O$1*3+3,SUM(JN77:JN78)," ")</f>
        <v xml:space="preserve"> </v>
      </c>
      <c r="JO76" s="5" t="str">
        <f>IF(COLUMN()&lt;DATA!$O$1*3+3,SUM(JO77:JO78)," ")</f>
        <v xml:space="preserve"> </v>
      </c>
      <c r="JP76" s="5" t="str">
        <f>IF(COLUMN()&lt;DATA!$O$1*3+3,SUM(JP77:JP78)," ")</f>
        <v xml:space="preserve"> </v>
      </c>
      <c r="JQ76" s="5" t="str">
        <f>IF(COLUMN()&lt;DATA!$O$1*3+3,SUM(JQ77:JQ78)," ")</f>
        <v xml:space="preserve"> </v>
      </c>
      <c r="JR76" s="5" t="str">
        <f>IF(COLUMN()&lt;DATA!$O$1*3+3,SUM(JR77:JR78)," ")</f>
        <v xml:space="preserve"> </v>
      </c>
      <c r="JS76" s="5" t="str">
        <f>IF(COLUMN()&lt;DATA!$O$1*3+3,SUM(JS77:JS78)," ")</f>
        <v xml:space="preserve"> </v>
      </c>
      <c r="JT76" s="5" t="str">
        <f>IF(COLUMN()&lt;DATA!$O$1*3+3,SUM(JT77:JT78)," ")</f>
        <v xml:space="preserve"> </v>
      </c>
      <c r="JU76" s="5" t="str">
        <f>IF(COLUMN()&lt;DATA!$O$1*3+3,SUM(JU77:JU78)," ")</f>
        <v xml:space="preserve"> </v>
      </c>
      <c r="JV76" s="5" t="str">
        <f>IF(COLUMN()&lt;DATA!$O$1*3+3,SUM(JV77:JV78)," ")</f>
        <v xml:space="preserve"> </v>
      </c>
      <c r="JW76" s="5" t="str">
        <f>IF(COLUMN()&lt;DATA!$O$1*3+3,SUM(JW77:JW78)," ")</f>
        <v xml:space="preserve"> </v>
      </c>
      <c r="JX76" s="5" t="str">
        <f>IF(COLUMN()&lt;DATA!$O$1*3+3,SUM(JX77:JX78)," ")</f>
        <v xml:space="preserve"> </v>
      </c>
      <c r="JY76" s="5" t="str">
        <f>IF(COLUMN()&lt;DATA!$O$1*3+3,SUM(JY77:JY78)," ")</f>
        <v xml:space="preserve"> </v>
      </c>
      <c r="JZ76" s="5" t="str">
        <f>IF(COLUMN()&lt;DATA!$O$1*3+3,SUM(JZ77:JZ78)," ")</f>
        <v xml:space="preserve"> </v>
      </c>
      <c r="KA76" s="5" t="str">
        <f>IF(COLUMN()&lt;DATA!$O$1*3+3,SUM(KA77:KA78)," ")</f>
        <v xml:space="preserve"> </v>
      </c>
      <c r="KB76" s="5" t="str">
        <f>IF(COLUMN()&lt;DATA!$O$1*3+3,SUM(KB77:KB78)," ")</f>
        <v xml:space="preserve"> </v>
      </c>
      <c r="KC76" s="5" t="str">
        <f>IF(COLUMN()&lt;DATA!$O$1*3+3,SUM(KC77:KC78)," ")</f>
        <v xml:space="preserve"> </v>
      </c>
      <c r="KD76" s="5" t="str">
        <f>IF(COLUMN()&lt;DATA!$O$1*3+3,SUM(KD77:KD78)," ")</f>
        <v xml:space="preserve"> </v>
      </c>
      <c r="KE76" s="5" t="str">
        <f>IF(COLUMN()&lt;DATA!$O$1*3+3,SUM(KE77:KE78)," ")</f>
        <v xml:space="preserve"> </v>
      </c>
      <c r="KF76" s="5" t="str">
        <f>IF(COLUMN()&lt;DATA!$O$1*3+3,SUM(KF77:KF78)," ")</f>
        <v xml:space="preserve"> </v>
      </c>
      <c r="KG76" s="5" t="str">
        <f>IF(COLUMN()&lt;DATA!$O$1*3+3,SUM(KG77:KG78)," ")</f>
        <v xml:space="preserve"> </v>
      </c>
      <c r="KH76" s="5" t="str">
        <f>IF(COLUMN()&lt;DATA!$O$1*3+3,SUM(KH77:KH78)," ")</f>
        <v xml:space="preserve"> </v>
      </c>
      <c r="KI76" s="5" t="str">
        <f>IF(COLUMN()&lt;DATA!$O$1*3+3,SUM(KI77:KI78)," ")</f>
        <v xml:space="preserve"> </v>
      </c>
      <c r="KJ76" s="5" t="str">
        <f>IF(COLUMN()&lt;DATA!$O$1*3+3,SUM(KJ77:KJ78)," ")</f>
        <v xml:space="preserve"> </v>
      </c>
      <c r="KK76" s="5" t="str">
        <f>IF(COLUMN()&lt;DATA!$O$1*3+3,SUM(KK77:KK78)," ")</f>
        <v xml:space="preserve"> </v>
      </c>
      <c r="KL76" s="5" t="str">
        <f>IF(COLUMN()&lt;DATA!$O$1*3+3,SUM(KL77:KL78)," ")</f>
        <v xml:space="preserve"> </v>
      </c>
      <c r="KM76" s="5" t="str">
        <f>IF(COLUMN()&lt;DATA!$O$1*3+3,SUM(KM77:KM78)," ")</f>
        <v xml:space="preserve"> </v>
      </c>
      <c r="KN76" s="5" t="str">
        <f>IF(COLUMN()&lt;DATA!$O$1*3+3,SUM(KN77:KN78)," ")</f>
        <v xml:space="preserve"> </v>
      </c>
      <c r="KO76" s="5" t="str">
        <f>IF(COLUMN()&lt;DATA!$O$1*3+3,SUM(KO77:KO78)," ")</f>
        <v xml:space="preserve"> </v>
      </c>
      <c r="KP76" s="5" t="str">
        <f>IF(COLUMN()&lt;DATA!$O$1*3+3,SUM(KP77:KP78)," ")</f>
        <v xml:space="preserve"> </v>
      </c>
      <c r="KQ76" s="5" t="str">
        <f>IF(COLUMN()&lt;DATA!$O$1*3+3,SUM(KQ77:KQ78)," ")</f>
        <v xml:space="preserve"> </v>
      </c>
      <c r="KR76" s="5" t="str">
        <f>IF(COLUMN()&lt;DATA!$O$1*3+3,SUM(KR77:KR78)," ")</f>
        <v xml:space="preserve"> </v>
      </c>
      <c r="KS76" s="5" t="str">
        <f>IF(COLUMN()&lt;DATA!$O$1*3+3,SUM(KS77:KS78)," ")</f>
        <v xml:space="preserve"> </v>
      </c>
      <c r="KT76" s="5" t="str">
        <f>IF(COLUMN()&lt;DATA!$O$1*3+3,SUM(KT77:KT78)," ")</f>
        <v xml:space="preserve"> </v>
      </c>
      <c r="KU76" s="5" t="str">
        <f>IF(COLUMN()&lt;DATA!$O$1*3+3,SUM(KU77:KU78)," ")</f>
        <v xml:space="preserve"> </v>
      </c>
      <c r="KV76" s="5" t="str">
        <f>IF(COLUMN()&lt;DATA!$O$1*3+3,SUM(KV77:KV78)," ")</f>
        <v xml:space="preserve"> </v>
      </c>
      <c r="KW76" s="5" t="str">
        <f>IF(COLUMN()&lt;DATA!$O$1*3+3,SUM(KW77:KW78)," ")</f>
        <v xml:space="preserve"> </v>
      </c>
      <c r="KX76" s="5" t="str">
        <f>IF(COLUMN()&lt;DATA!$O$1*3+3,SUM(KX77:KX78)," ")</f>
        <v xml:space="preserve"> </v>
      </c>
      <c r="KY76" s="5" t="str">
        <f>IF(COLUMN()&lt;DATA!$O$1*3+3,SUM(KY77:KY78)," ")</f>
        <v xml:space="preserve"> </v>
      </c>
      <c r="KZ76" s="5" t="str">
        <f>IF(COLUMN()&lt;DATA!$O$1*3+3,SUM(KZ77:KZ78)," ")</f>
        <v xml:space="preserve"> </v>
      </c>
    </row>
    <row r="77" ht="15.75">
      <c r="A77" s="20" t="s">
        <v>26</v>
      </c>
      <c r="B77" s="11">
        <f>IF(ISERROR(VLOOKUP(CONCATENATE(INDIRECT(ADDRESS(2,COLUMN())),"U2",A77),DATA!D2:L872,6,FALSE)),0,VLOOKUP(CONCATENATE(INDIRECT(ADDRESS(2,COLUMN())),"U2",A77),DATA!D2:L872,6,FALSE))</f>
        <v>1</v>
      </c>
      <c r="C77" s="11">
        <f>IF(ISERROR(VLOOKUP(CONCATENATE(INDIRECT(ADDRESS(2,COLUMN()-1)),"U2",A77),DATA!D2:L872,7,FALSE)),0,VLOOKUP(CONCATENATE(INDIRECT(ADDRESS(2,COLUMN()-1)),"U2",A77),DATA!D2:L872,7,FALSE))</f>
        <v>2</v>
      </c>
      <c r="D77" s="11">
        <f>IF(ISERROR(VLOOKUP(CONCATENATE(INDIRECT(ADDRESS(2,COLUMN()-2)),"U2",A77),DATA!D2:L872,8,FALSE)),0,VLOOKUP(CONCATENATE(INDIRECT(ADDRESS(2,COLUMN()-2)),"U2",A77),DATA!D2:L872,8,FALSE))</f>
        <v>0</v>
      </c>
      <c r="E77" s="11">
        <f>IF(ISERROR(VLOOKUP(CONCATENATE(INDIRECT(ADDRESS(2,COLUMN())),"U2",A77),DATA!D2:L872,6,FALSE)),0,VLOOKUP(CONCATENATE(INDIRECT(ADDRESS(2,COLUMN())),"U2",A77),DATA!D2:L872,6,FALSE))</f>
        <v>0</v>
      </c>
      <c r="F77" s="11">
        <f>IF(ISERROR(VLOOKUP(CONCATENATE(INDIRECT(ADDRESS(2,COLUMN()-1)),"U2",A77),DATA!D2:L872,7,FALSE)),0,VLOOKUP(CONCATENATE(INDIRECT(ADDRESS(2,COLUMN()-1)),"U2",A77),DATA!D2:L872,7,FALSE))</f>
        <v>0</v>
      </c>
      <c r="G77" s="11">
        <f>IF(ISERROR(VLOOKUP(CONCATENATE(INDIRECT(ADDRESS(2,COLUMN()-2)),"U2",A77),DATA!D2:L872,8,FALSE)),0,VLOOKUP(CONCATENATE(INDIRECT(ADDRESS(2,COLUMN()-2)),"U2",A77),DATA!D2:L872,8,FALSE))</f>
        <v>0</v>
      </c>
      <c r="H77" s="11">
        <f>IF(ISERROR(VLOOKUP(CONCATENATE(INDIRECT(ADDRESS(2,COLUMN())),"U2",A77),DATA!D2:L872,6,FALSE)),0,VLOOKUP(CONCATENATE(INDIRECT(ADDRESS(2,COLUMN())),"U2",A77),DATA!D2:L872,6,FALSE))</f>
        <v>0</v>
      </c>
      <c r="I77" s="11">
        <f>IF(ISERROR(VLOOKUP(CONCATENATE(INDIRECT(ADDRESS(2,COLUMN()-1)),"U2",A77),DATA!D2:L872,7,FALSE)),0,VLOOKUP(CONCATENATE(INDIRECT(ADDRESS(2,COLUMN()-1)),"U2",A77),DATA!D2:L872,7,FALSE))</f>
        <v>0</v>
      </c>
      <c r="J77" s="11">
        <f>IF(ISERROR(VLOOKUP(CONCATENATE(INDIRECT(ADDRESS(2,COLUMN()-2)),"U2",A77),DATA!D2:L872,8,FALSE)),0,VLOOKUP(CONCATENATE(INDIRECT(ADDRESS(2,COLUMN()-2)),"U2",A77),DATA!D2:L872,8,FALSE))</f>
        <v>0</v>
      </c>
      <c r="K77" s="11">
        <f>IF(ISERROR(VLOOKUP(CONCATENATE(INDIRECT(ADDRESS(2,COLUMN())),"U2",A77),DATA!D2:L872,6,FALSE)),0,VLOOKUP(CONCATENATE(INDIRECT(ADDRESS(2,COLUMN())),"U2",A77),DATA!D2:L872,6,FALSE))</f>
        <v>0</v>
      </c>
      <c r="L77" s="11">
        <f>IF(ISERROR(VLOOKUP(CONCATENATE(INDIRECT(ADDRESS(2,COLUMN()-1)),"U2",A77),DATA!D2:L872,7,FALSE)),0,VLOOKUP(CONCATENATE(INDIRECT(ADDRESS(2,COLUMN()-1)),"U2",A77),DATA!D2:L872,7,FALSE))</f>
        <v>0</v>
      </c>
      <c r="M77" s="11">
        <f>IF(ISERROR(VLOOKUP(CONCATENATE(INDIRECT(ADDRESS(2,COLUMN()-2)),"U2",A77),DATA!D2:L872,8,FALSE)),0,VLOOKUP(CONCATENATE(INDIRECT(ADDRESS(2,COLUMN()-2)),"U2",A77),DATA!D2:L872,8,FALSE))</f>
        <v>0</v>
      </c>
      <c r="N77" s="11">
        <f>IF(ISERROR(VLOOKUP(CONCATENATE(INDIRECT(ADDRESS(2,COLUMN())),"U2",A77),DATA!D2:L872,6,FALSE)),0,VLOOKUP(CONCATENATE(INDIRECT(ADDRESS(2,COLUMN())),"U2",A77),DATA!D2:L872,6,FALSE))</f>
        <v>0</v>
      </c>
      <c r="O77" s="11">
        <f>IF(ISERROR(VLOOKUP(CONCATENATE(INDIRECT(ADDRESS(2,COLUMN()-1)),"U2",A77),DATA!D2:L872,7,FALSE)),0,VLOOKUP(CONCATENATE(INDIRECT(ADDRESS(2,COLUMN()-1)),"U2",A77),DATA!D2:L872,7,FALSE))</f>
        <v>0</v>
      </c>
      <c r="P77" s="11">
        <f>IF(ISERROR(VLOOKUP(CONCATENATE(INDIRECT(ADDRESS(2,COLUMN()-2)),"U2",A77),DATA!D2:L872,8,FALSE)),0,VLOOKUP(CONCATENATE(INDIRECT(ADDRESS(2,COLUMN()-2)),"U2",A77),DATA!D2:L872,8,FALSE))</f>
        <v>0</v>
      </c>
      <c r="Q77" s="11">
        <f>IF(ISERROR(VLOOKUP(CONCATENATE(INDIRECT(ADDRESS(2,COLUMN())),"U2",A77),DATA!D2:L872,6,FALSE)),0,VLOOKUP(CONCATENATE(INDIRECT(ADDRESS(2,COLUMN())),"U2",A77),DATA!D2:L872,6,FALSE))</f>
        <v>0</v>
      </c>
      <c r="R77" s="11">
        <f>IF(ISERROR(VLOOKUP(CONCATENATE(INDIRECT(ADDRESS(2,COLUMN()-1)),"U2",A77),DATA!D2:L872,7,FALSE)),0,VLOOKUP(CONCATENATE(INDIRECT(ADDRESS(2,COLUMN()-1)),"U2",A77),DATA!D2:L872,7,FALSE))</f>
        <v>0</v>
      </c>
      <c r="S77" s="11">
        <f>IF(ISERROR(VLOOKUP(CONCATENATE(INDIRECT(ADDRESS(2,COLUMN()-2)),"U2",A77),DATA!D2:L872,8,FALSE)),0,VLOOKUP(CONCATENATE(INDIRECT(ADDRESS(2,COLUMN()-2)),"U2",A77),DATA!D2:L872,8,FALSE))</f>
        <v>0</v>
      </c>
      <c r="T77" s="11">
        <f>IF(ISERROR(VLOOKUP(CONCATENATE(INDIRECT(ADDRESS(2,COLUMN())),"U2",A77),DATA!D2:L872,6,FALSE)),0,VLOOKUP(CONCATENATE(INDIRECT(ADDRESS(2,COLUMN())),"U2",A77),DATA!D2:L872,6,FALSE))</f>
        <v>1</v>
      </c>
      <c r="U77" s="11">
        <f>IF(ISERROR(VLOOKUP(CONCATENATE(INDIRECT(ADDRESS(2,COLUMN()-1)),"U2",A77),DATA!D2:L872,7,FALSE)),0,VLOOKUP(CONCATENATE(INDIRECT(ADDRESS(2,COLUMN()-1)),"U2",A77),DATA!D2:L872,7,FALSE))</f>
        <v>0</v>
      </c>
      <c r="V77" s="11">
        <f>IF(ISERROR(VLOOKUP(CONCATENATE(INDIRECT(ADDRESS(2,COLUMN()-2)),"U2",A77),DATA!D2:L872,8,FALSE)),0,VLOOKUP(CONCATENATE(INDIRECT(ADDRESS(2,COLUMN()-2)),"U2",A77),DATA!D2:L872,8,FALSE))</f>
        <v>0</v>
      </c>
      <c r="W77" s="11">
        <f>IF(ISERROR(VLOOKUP(CONCATENATE(INDIRECT(ADDRESS(2,COLUMN())),"U2",A77),DATA!D2:L872,6,FALSE)),0,VLOOKUP(CONCATENATE(INDIRECT(ADDRESS(2,COLUMN())),"U2",A77),DATA!D2:L872,6,FALSE))</f>
        <v>0</v>
      </c>
      <c r="X77" s="11">
        <f>IF(ISERROR(VLOOKUP(CONCATENATE(INDIRECT(ADDRESS(2,COLUMN()-1)),"U2",A77),DATA!D2:L872,7,FALSE)),0,VLOOKUP(CONCATENATE(INDIRECT(ADDRESS(2,COLUMN()-1)),"U2",A77),DATA!D2:L872,7,FALSE))</f>
        <v>0</v>
      </c>
      <c r="Y77" s="11">
        <f>IF(ISERROR(VLOOKUP(CONCATENATE(INDIRECT(ADDRESS(2,COLUMN()-2)),"U2",A77),DATA!D2:L872,8,FALSE)),0,VLOOKUP(CONCATENATE(INDIRECT(ADDRESS(2,COLUMN()-2)),"U2",A77),DATA!D2:L872,8,FALSE))</f>
        <v>0</v>
      </c>
      <c r="Z77" s="11">
        <f>IF(ISERROR(VLOOKUP(CONCATENATE(INDIRECT(ADDRESS(2,COLUMN())),"U2",A77),DATA!D2:L872,6,FALSE)),0,VLOOKUP(CONCATENATE(INDIRECT(ADDRESS(2,COLUMN())),"U2",A77),DATA!D2:L872,6,FALSE))</f>
        <v>0</v>
      </c>
      <c r="AA77" s="11">
        <f>IF(ISERROR(VLOOKUP(CONCATENATE(INDIRECT(ADDRESS(2,COLUMN()-1)),"U2",A77),DATA!D2:L872,7,FALSE)),0,VLOOKUP(CONCATENATE(INDIRECT(ADDRESS(2,COLUMN()-1)),"U2",A77),DATA!D2:L872,7,FALSE))</f>
        <v>0</v>
      </c>
      <c r="AB77" s="11">
        <f>IF(ISERROR(VLOOKUP(CONCATENATE(INDIRECT(ADDRESS(2,COLUMN()-2)),"U2",A77),DATA!D2:L872,8,FALSE)),0,VLOOKUP(CONCATENATE(INDIRECT(ADDRESS(2,COLUMN()-2)),"U2",A77),DATA!D2:L872,8,FALSE))</f>
        <v>0</v>
      </c>
      <c r="AC77" s="11">
        <f>IF(ISERROR(VLOOKUP(CONCATENATE(INDIRECT(ADDRESS(2,COLUMN())),"U2",A77),DATA!D2:L872,6,FALSE)),0,VLOOKUP(CONCATENATE(INDIRECT(ADDRESS(2,COLUMN())),"U2",A77),DATA!D2:L872,6,FALSE))</f>
        <v>0</v>
      </c>
      <c r="AD77" s="11">
        <f>IF(ISERROR(VLOOKUP(CONCATENATE(INDIRECT(ADDRESS(2,COLUMN()-1)),"U2",A77),DATA!D2:L872,7,FALSE)),0,VLOOKUP(CONCATENATE(INDIRECT(ADDRESS(2,COLUMN()-1)),"U2",A77),DATA!D2:L872,7,FALSE))</f>
        <v>0</v>
      </c>
      <c r="AE77" s="11">
        <f>IF(ISERROR(VLOOKUP(CONCATENATE(INDIRECT(ADDRESS(2,COLUMN()-2)),"U2",A77),DATA!D2:L872,8,FALSE)),0,VLOOKUP(CONCATENATE(INDIRECT(ADDRESS(2,COLUMN()-2)),"U2",A77),DATA!D2:L872,8,FALSE))</f>
        <v>0</v>
      </c>
      <c r="AF77" s="11">
        <f>IF(ISERROR(VLOOKUP(CONCATENATE(INDIRECT(ADDRESS(2,COLUMN())),"U2",A77),DATA!D2:L872,6,FALSE)),0,VLOOKUP(CONCATENATE(INDIRECT(ADDRESS(2,COLUMN())),"U2",A77),DATA!D2:L872,6,FALSE))</f>
        <v>0</v>
      </c>
      <c r="AG77" s="11">
        <f>IF(ISERROR(VLOOKUP(CONCATENATE(INDIRECT(ADDRESS(2,COLUMN()-1)),"U2",A77),DATA!D2:L872,7,FALSE)),0,VLOOKUP(CONCATENATE(INDIRECT(ADDRESS(2,COLUMN()-1)),"U2",A77),DATA!D2:L872,7,FALSE))</f>
        <v>0</v>
      </c>
      <c r="AH77" s="11">
        <f>IF(ISERROR(VLOOKUP(CONCATENATE(INDIRECT(ADDRESS(2,COLUMN()-2)),"U2",A77),DATA!D2:L872,8,FALSE)),0,VLOOKUP(CONCATENATE(INDIRECT(ADDRESS(2,COLUMN()-2)),"U2",A77),DATA!D2:L872,8,FALSE))</f>
        <v>0</v>
      </c>
      <c r="AI77" s="11">
        <f>IF(ISERROR(VLOOKUP(CONCATENATE(INDIRECT(ADDRESS(2,COLUMN())),"U2",A77),DATA!D2:L872,6,FALSE)),0,VLOOKUP(CONCATENATE(INDIRECT(ADDRESS(2,COLUMN())),"U2",A77),DATA!D2:L872,6,FALSE))</f>
        <v>0</v>
      </c>
      <c r="AJ77" s="11">
        <f>IF(ISERROR(VLOOKUP(CONCATENATE(INDIRECT(ADDRESS(2,COLUMN()-1)),"U2",A77),DATA!D2:L872,7,FALSE)),0,VLOOKUP(CONCATENATE(INDIRECT(ADDRESS(2,COLUMN()-1)),"U2",A77),DATA!D2:L872,7,FALSE))</f>
        <v>0</v>
      </c>
      <c r="AK77" s="11">
        <f>IF(ISERROR(VLOOKUP(CONCATENATE(INDIRECT(ADDRESS(2,COLUMN()-2)),"U2",A77),DATA!D2:L872,8,FALSE)),0,VLOOKUP(CONCATENATE(INDIRECT(ADDRESS(2,COLUMN()-2)),"U2",A77),DATA!D2:L872,8,FALSE))</f>
        <v>0</v>
      </c>
      <c r="AL77" s="11">
        <f>IF(ISERROR(VLOOKUP(CONCATENATE(INDIRECT(ADDRESS(2,COLUMN())),"U2",A77),DATA!D2:L872,6,FALSE)),0,VLOOKUP(CONCATENATE(INDIRECT(ADDRESS(2,COLUMN())),"U2",A77),DATA!D2:L872,6,FALSE))</f>
        <v>0</v>
      </c>
      <c r="AM77" s="11">
        <f>IF(ISERROR(VLOOKUP(CONCATENATE(INDIRECT(ADDRESS(2,COLUMN()-1)),"U2",A77),DATA!D2:L872,7,FALSE)),0,VLOOKUP(CONCATENATE(INDIRECT(ADDRESS(2,COLUMN()-1)),"U2",A77),DATA!D2:L872,7,FALSE))</f>
        <v>0</v>
      </c>
      <c r="AN77" s="11">
        <f>IF(ISERROR(VLOOKUP(CONCATENATE(INDIRECT(ADDRESS(2,COLUMN()-2)),"U2",A77),DATA!D2:L872,8,FALSE)),0,VLOOKUP(CONCATENATE(INDIRECT(ADDRESS(2,COLUMN()-2)),"U2",A77),DATA!D2:L872,8,FALSE))</f>
        <v>0</v>
      </c>
      <c r="AO77" s="11">
        <f>IF(ISERROR(VLOOKUP(CONCATENATE(INDIRECT(ADDRESS(2,COLUMN())),"U2",A77),DATA!D2:L872,6,FALSE)),0,VLOOKUP(CONCATENATE(INDIRECT(ADDRESS(2,COLUMN())),"U2",A77),DATA!D2:L872,6,FALSE))</f>
        <v>0</v>
      </c>
      <c r="AP77" s="11">
        <f>IF(ISERROR(VLOOKUP(CONCATENATE(INDIRECT(ADDRESS(2,COLUMN()-1)),"U2",A77),DATA!D2:L872,7,FALSE)),0,VLOOKUP(CONCATENATE(INDIRECT(ADDRESS(2,COLUMN()-1)),"U2",A77),DATA!D2:L872,7,FALSE))</f>
        <v>0</v>
      </c>
      <c r="AQ77" s="11">
        <f>IF(ISERROR(VLOOKUP(CONCATENATE(INDIRECT(ADDRESS(2,COLUMN()-2)),"U2",A77),DATA!D2:L872,8,FALSE)),0,VLOOKUP(CONCATENATE(INDIRECT(ADDRESS(2,COLUMN()-2)),"U2",A77),DATA!D2:L872,8,FALSE))</f>
        <v>0</v>
      </c>
      <c r="AR77" s="11">
        <f>IF(ISERROR(VLOOKUP(CONCATENATE(INDIRECT(ADDRESS(2,COLUMN())),"U2",A77),DATA!D2:L872,6,FALSE)),0,VLOOKUP(CONCATENATE(INDIRECT(ADDRESS(2,COLUMN())),"U2",A77),DATA!D2:L872,6,FALSE))</f>
        <v>0</v>
      </c>
      <c r="AS77" s="11">
        <f>IF(ISERROR(VLOOKUP(CONCATENATE(INDIRECT(ADDRESS(2,COLUMN()-1)),"U2",A77),DATA!D2:L872,7,FALSE)),0,VLOOKUP(CONCATENATE(INDIRECT(ADDRESS(2,COLUMN()-1)),"U2",A77),DATA!D2:L872,7,FALSE))</f>
        <v>0</v>
      </c>
      <c r="AT77" s="11">
        <f>IF(ISERROR(VLOOKUP(CONCATENATE(INDIRECT(ADDRESS(2,COLUMN()-2)),"U2",A77),DATA!D2:L872,8,FALSE)),0,VLOOKUP(CONCATENATE(INDIRECT(ADDRESS(2,COLUMN()-2)),"U2",A77),DATA!D2:L872,8,FALSE))</f>
        <v>0</v>
      </c>
      <c r="AU77" s="11">
        <f>IF(ISERROR(VLOOKUP(CONCATENATE(INDIRECT(ADDRESS(2,COLUMN())),"U2",A77),DATA!D2:L872,6,FALSE)),0,VLOOKUP(CONCATENATE(INDIRECT(ADDRESS(2,COLUMN())),"U2",A77),DATA!D2:L872,6,FALSE))</f>
        <v>0</v>
      </c>
      <c r="AV77" s="11">
        <f>IF(ISERROR(VLOOKUP(CONCATENATE(INDIRECT(ADDRESS(2,COLUMN()-1)),"U2",A77),DATA!D2:L872,7,FALSE)),0,VLOOKUP(CONCATENATE(INDIRECT(ADDRESS(2,COLUMN()-1)),"U2",A77),DATA!D2:L872,7,FALSE))</f>
        <v>0</v>
      </c>
      <c r="AW77" s="11">
        <f>IF(ISERROR(VLOOKUP(CONCATENATE(INDIRECT(ADDRESS(2,COLUMN()-2)),"U2",A77),DATA!D2:L872,8,FALSE)),0,VLOOKUP(CONCATENATE(INDIRECT(ADDRESS(2,COLUMN()-2)),"U2",A77),DATA!D2:L872,8,FALSE))</f>
        <v>0</v>
      </c>
      <c r="AX77" s="11">
        <f>IF(ISERROR(VLOOKUP(CONCATENATE(INDIRECT(ADDRESS(2,COLUMN())),"U2",A77),DATA!D2:L872,6,FALSE)),0,VLOOKUP(CONCATENATE(INDIRECT(ADDRESS(2,COLUMN())),"U2",A77),DATA!D2:L872,6,FALSE))</f>
        <v>2</v>
      </c>
      <c r="AY77" s="11">
        <f>IF(ISERROR(VLOOKUP(CONCATENATE(INDIRECT(ADDRESS(2,COLUMN()-1)),"U2",A77),DATA!D2:L872,7,FALSE)),0,VLOOKUP(CONCATENATE(INDIRECT(ADDRESS(2,COLUMN()-1)),"U2",A77),DATA!D2:L872,7,FALSE))</f>
        <v>0</v>
      </c>
      <c r="AZ77" s="11">
        <f>IF(ISERROR(VLOOKUP(CONCATENATE(INDIRECT(ADDRESS(2,COLUMN()-2)),"U2",A77),DATA!D2:L872,8,FALSE)),0,VLOOKUP(CONCATENATE(INDIRECT(ADDRESS(2,COLUMN()-2)),"U2",A77),DATA!D2:L872,8,FALSE))</f>
        <v>0</v>
      </c>
      <c r="BA77" s="11">
        <f>IF(ISERROR(VLOOKUP(CONCATENATE(INDIRECT(ADDRESS(2,COLUMN())),"U2",A77),DATA!D2:L872,6,FALSE)),0,VLOOKUP(CONCATENATE(INDIRECT(ADDRESS(2,COLUMN())),"U2",A77),DATA!D2:L872,6,FALSE))</f>
        <v>0</v>
      </c>
      <c r="BB77" s="11">
        <f>IF(ISERROR(VLOOKUP(CONCATENATE(INDIRECT(ADDRESS(2,COLUMN()-1)),"U2",A77),DATA!D2:L872,7,FALSE)),0,VLOOKUP(CONCATENATE(INDIRECT(ADDRESS(2,COLUMN()-1)),"U2",A77),DATA!D2:L872,7,FALSE))</f>
        <v>0</v>
      </c>
      <c r="BC77" s="11">
        <f>IF(ISERROR(VLOOKUP(CONCATENATE(INDIRECT(ADDRESS(2,COLUMN()-2)),"U2",A77),DATA!D2:L872,8,FALSE)),0,VLOOKUP(CONCATENATE(INDIRECT(ADDRESS(2,COLUMN()-2)),"U2",A77),DATA!D2:L872,8,FALSE))</f>
        <v>0</v>
      </c>
      <c r="BD77" s="11">
        <f>IF(ISERROR(VLOOKUP(CONCATENATE(INDIRECT(ADDRESS(2,COLUMN())),"U2",A77),DATA!D2:L872,6,FALSE)),0,VLOOKUP(CONCATENATE(INDIRECT(ADDRESS(2,COLUMN())),"U2",A77),DATA!D2:L872,6,FALSE))</f>
        <v>0</v>
      </c>
      <c r="BE77" s="11">
        <f>IF(ISERROR(VLOOKUP(CONCATENATE(INDIRECT(ADDRESS(2,COLUMN()-1)),"U2",A77),DATA!D2:L872,7,FALSE)),0,VLOOKUP(CONCATENATE(INDIRECT(ADDRESS(2,COLUMN()-1)),"U2",A77),DATA!D2:L872,7,FALSE))</f>
        <v>0</v>
      </c>
      <c r="BF77" s="11">
        <f>IF(ISERROR(VLOOKUP(CONCATENATE(INDIRECT(ADDRESS(2,COLUMN()-2)),"U2",A77),DATA!D2:L872,8,FALSE)),0,VLOOKUP(CONCATENATE(INDIRECT(ADDRESS(2,COLUMN()-2)),"U2",A77),DATA!D2:L872,8,FALSE))</f>
        <v>0</v>
      </c>
      <c r="BG77" s="11">
        <f>IF(ISERROR(VLOOKUP(CONCATENATE(INDIRECT(ADDRESS(2,COLUMN())),"U2",A77),DATA!D2:L872,6,FALSE)),0,VLOOKUP(CONCATENATE(INDIRECT(ADDRESS(2,COLUMN())),"U2",A77),DATA!D2:L872,6,FALSE))</f>
        <v>0</v>
      </c>
      <c r="BH77" s="11">
        <f>IF(ISERROR(VLOOKUP(CONCATENATE(INDIRECT(ADDRESS(2,COLUMN()-1)),"U2",A77),DATA!D2:L872,7,FALSE)),0,VLOOKUP(CONCATENATE(INDIRECT(ADDRESS(2,COLUMN()-1)),"U2",A77),DATA!D2:L872,7,FALSE))</f>
        <v>0</v>
      </c>
      <c r="BI77" s="11">
        <f>IF(ISERROR(VLOOKUP(CONCATENATE(INDIRECT(ADDRESS(2,COLUMN()-2)),"U2",A77),DATA!D2:L872,8,FALSE)),0,VLOOKUP(CONCATENATE(INDIRECT(ADDRESS(2,COLUMN()-2)),"U2",A77),DATA!D2:L872,8,FALSE))</f>
        <v>0</v>
      </c>
      <c r="BJ77" s="11">
        <f>IF(ISERROR(VLOOKUP(CONCATENATE(INDIRECT(ADDRESS(2,COLUMN())),"U2",A77),DATA!D2:L872,6,FALSE)),0,VLOOKUP(CONCATENATE(INDIRECT(ADDRESS(2,COLUMN())),"U2",A77),DATA!D2:L872,6,FALSE))</f>
        <v>0</v>
      </c>
      <c r="BK77" s="11">
        <f>IF(ISERROR(VLOOKUP(CONCATENATE(INDIRECT(ADDRESS(2,COLUMN()-1)),"U2",A77),DATA!D2:L872,7,FALSE)),0,VLOOKUP(CONCATENATE(INDIRECT(ADDRESS(2,COLUMN()-1)),"U2",A77),DATA!D2:L872,7,FALSE))</f>
        <v>0</v>
      </c>
      <c r="BL77" s="11">
        <f>IF(ISERROR(VLOOKUP(CONCATENATE(INDIRECT(ADDRESS(2,COLUMN()-2)),"U2",A77),DATA!D2:L872,8,FALSE)),0,VLOOKUP(CONCATENATE(INDIRECT(ADDRESS(2,COLUMN()-2)),"U2",A77),DATA!D2:L872,8,FALSE))</f>
        <v>0</v>
      </c>
      <c r="BM77" s="11">
        <f>IF(ISERROR(VLOOKUP(CONCATENATE(INDIRECT(ADDRESS(2,COLUMN())),"U2",A77),DATA!D2:L872,6,FALSE)),0,VLOOKUP(CONCATENATE(INDIRECT(ADDRESS(2,COLUMN())),"U2",A77),DATA!D2:L872,6,FALSE))</f>
        <v>0</v>
      </c>
      <c r="BN77" s="11">
        <f>IF(ISERROR(VLOOKUP(CONCATENATE(INDIRECT(ADDRESS(2,COLUMN()-1)),"U2",A77),DATA!D2:L872,7,FALSE)),0,VLOOKUP(CONCATENATE(INDIRECT(ADDRESS(2,COLUMN()-1)),"U2",A77),DATA!D2:L872,7,FALSE))</f>
        <v>0</v>
      </c>
      <c r="BO77" s="11">
        <f>IF(ISERROR(VLOOKUP(CONCATENATE(INDIRECT(ADDRESS(2,COLUMN()-2)),"U2",A77),DATA!D2:L872,8,FALSE)),0,VLOOKUP(CONCATENATE(INDIRECT(ADDRESS(2,COLUMN()-2)),"U2",A77),DATA!D2:L872,8,FALSE))</f>
        <v>0</v>
      </c>
      <c r="BP77" s="11">
        <f>IF(ISERROR(VLOOKUP(CONCATENATE(INDIRECT(ADDRESS(2,COLUMN())),"U2",A77),DATA!D2:L872,6,FALSE)),0,VLOOKUP(CONCATENATE(INDIRECT(ADDRESS(2,COLUMN())),"U2",A77),DATA!D2:L872,6,FALSE))</f>
        <v>0</v>
      </c>
      <c r="BQ77" s="11">
        <f>IF(ISERROR(VLOOKUP(CONCATENATE(INDIRECT(ADDRESS(2,COLUMN()-1)),"U2",A77),DATA!D2:L872,7,FALSE)),0,VLOOKUP(CONCATENATE(INDIRECT(ADDRESS(2,COLUMN()-1)),"U2",A77),DATA!D2:L872,7,FALSE))</f>
        <v>0</v>
      </c>
      <c r="BR77" s="11">
        <f>IF(ISERROR(VLOOKUP(CONCATENATE(INDIRECT(ADDRESS(2,COLUMN()-2)),"U2",A77),DATA!D2:L872,8,FALSE)),0,VLOOKUP(CONCATENATE(INDIRECT(ADDRESS(2,COLUMN()-2)),"U2",A77),DATA!D2:L872,8,FALSE))</f>
        <v>0</v>
      </c>
      <c r="BS77" s="11">
        <f>IF(ISERROR(VLOOKUP(CONCATENATE(INDIRECT(ADDRESS(2,COLUMN())),"U2",A77),DATA!D2:L872,6,FALSE)),0,VLOOKUP(CONCATENATE(INDIRECT(ADDRESS(2,COLUMN())),"U2",A77),DATA!D2:L872,6,FALSE))</f>
        <v>0</v>
      </c>
      <c r="BT77" s="11">
        <f>IF(ISERROR(VLOOKUP(CONCATENATE(INDIRECT(ADDRESS(2,COLUMN()-1)),"U2",A77),DATA!D2:L872,7,FALSE)),0,VLOOKUP(CONCATENATE(INDIRECT(ADDRESS(2,COLUMN()-1)),"U2",A77),DATA!D2:L872,7,FALSE))</f>
        <v>0</v>
      </c>
      <c r="BU77" s="11">
        <f>IF(ISERROR(VLOOKUP(CONCATENATE(INDIRECT(ADDRESS(2,COLUMN()-2)),"U2",A77),DATA!D2:L872,8,FALSE)),0,VLOOKUP(CONCATENATE(INDIRECT(ADDRESS(2,COLUMN()-2)),"U2",A77),DATA!D2:L872,8,FALSE))</f>
        <v>0</v>
      </c>
      <c r="BV77" s="11">
        <f>IF(ISERROR(VLOOKUP(CONCATENATE(INDIRECT(ADDRESS(2,COLUMN())),"U2",A77),DATA!D2:L872,6,FALSE)),0,VLOOKUP(CONCATENATE(INDIRECT(ADDRESS(2,COLUMN())),"U2",A77),DATA!D2:L872,6,FALSE))</f>
        <v>0</v>
      </c>
      <c r="BW77" s="11">
        <f>IF(ISERROR(VLOOKUP(CONCATENATE(INDIRECT(ADDRESS(2,COLUMN()-1)),"U2",A77),DATA!D2:L872,7,FALSE)),0,VLOOKUP(CONCATENATE(INDIRECT(ADDRESS(2,COLUMN()-1)),"U2",A77),DATA!D2:L872,7,FALSE))</f>
        <v>0</v>
      </c>
      <c r="BX77" s="11">
        <f>IF(ISERROR(VLOOKUP(CONCATENATE(INDIRECT(ADDRESS(2,COLUMN()-2)),"U2",A77),DATA!D2:L872,8,FALSE)),0,VLOOKUP(CONCATENATE(INDIRECT(ADDRESS(2,COLUMN()-2)),"U2",A77),DATA!D2:L872,8,FALSE))</f>
        <v>0</v>
      </c>
      <c r="BY77" s="11">
        <f>IF(ISERROR(VLOOKUP(CONCATENATE(INDIRECT(ADDRESS(2,COLUMN())),"U2",A77),DATA!D2:L872,6,FALSE)),0,VLOOKUP(CONCATENATE(INDIRECT(ADDRESS(2,COLUMN())),"U2",A77),DATA!D2:L872,6,FALSE))</f>
        <v>0</v>
      </c>
      <c r="BZ77" s="11">
        <f>IF(ISERROR(VLOOKUP(CONCATENATE(INDIRECT(ADDRESS(2,COLUMN()-1)),"U2",A77),DATA!D2:L872,7,FALSE)),0,VLOOKUP(CONCATENATE(INDIRECT(ADDRESS(2,COLUMN()-1)),"U2",A77),DATA!D2:L872,7,FALSE))</f>
        <v>0</v>
      </c>
      <c r="CA77" s="11">
        <f>IF(ISERROR(VLOOKUP(CONCATENATE(INDIRECT(ADDRESS(2,COLUMN()-2)),"U2",A77),DATA!D2:L872,8,FALSE)),0,VLOOKUP(CONCATENATE(INDIRECT(ADDRESS(2,COLUMN()-2)),"U2",A77),DATA!D2:L872,8,FALSE))</f>
        <v>0</v>
      </c>
      <c r="CB77" s="11">
        <f>IF(ISERROR(VLOOKUP(CONCATENATE(INDIRECT(ADDRESS(2,COLUMN())),"U2",A77),DATA!D2:L872,6,FALSE)),0,VLOOKUP(CONCATENATE(INDIRECT(ADDRESS(2,COLUMN())),"U2",A77),DATA!D2:L872,6,FALSE))</f>
        <v>0</v>
      </c>
      <c r="CC77" s="11">
        <f>IF(ISERROR(VLOOKUP(CONCATENATE(INDIRECT(ADDRESS(2,COLUMN()-1)),"U2",A77),DATA!D2:L872,7,FALSE)),0,VLOOKUP(CONCATENATE(INDIRECT(ADDRESS(2,COLUMN()-1)),"U2",A77),DATA!D2:L872,7,FALSE))</f>
        <v>0</v>
      </c>
      <c r="CD77" s="11">
        <f>IF(ISERROR(VLOOKUP(CONCATENATE(INDIRECT(ADDRESS(2,COLUMN()-2)),"U2",A77),DATA!D2:L872,8,FALSE)),0,VLOOKUP(CONCATENATE(INDIRECT(ADDRESS(2,COLUMN()-2)),"U2",A77),DATA!D2:L872,8,FALSE))</f>
        <v>0</v>
      </c>
      <c r="CE77" s="11">
        <f>IF(ISERROR(VLOOKUP(CONCATENATE(INDIRECT(ADDRESS(2,COLUMN())),"U2",A77),DATA!D2:L872,6,FALSE)),0,VLOOKUP(CONCATENATE(INDIRECT(ADDRESS(2,COLUMN())),"U2",A77),DATA!D2:L872,6,FALSE))</f>
        <v>0</v>
      </c>
      <c r="CF77" s="11">
        <f>IF(ISERROR(VLOOKUP(CONCATENATE(INDIRECT(ADDRESS(2,COLUMN()-1)),"U2",A77),DATA!D2:L872,7,FALSE)),0,VLOOKUP(CONCATENATE(INDIRECT(ADDRESS(2,COLUMN()-1)),"U2",A77),DATA!D2:L872,7,FALSE))</f>
        <v>0</v>
      </c>
      <c r="CG77" s="11">
        <f>IF(ISERROR(VLOOKUP(CONCATENATE(INDIRECT(ADDRESS(2,COLUMN()-2)),"U2",A77),DATA!D2:L872,8,FALSE)),0,VLOOKUP(CONCATENATE(INDIRECT(ADDRESS(2,COLUMN()-2)),"U2",A77),DATA!D2:L872,8,FALSE))</f>
        <v>0</v>
      </c>
      <c r="CH77" s="11">
        <f>IF(ISERROR(VLOOKUP(CONCATENATE(INDIRECT(ADDRESS(2,COLUMN())),"U2",A77),DATA!D2:L872,6,FALSE)),0,VLOOKUP(CONCATENATE(INDIRECT(ADDRESS(2,COLUMN())),"U2",A77),DATA!D2:L872,6,FALSE))</f>
        <v>0</v>
      </c>
      <c r="CI77" s="11">
        <f>IF(ISERROR(VLOOKUP(CONCATENATE(INDIRECT(ADDRESS(2,COLUMN()-1)),"U2",A77),DATA!D2:L872,7,FALSE)),0,VLOOKUP(CONCATENATE(INDIRECT(ADDRESS(2,COLUMN()-1)),"U2",A77),DATA!D2:L872,7,FALSE))</f>
        <v>0</v>
      </c>
      <c r="CJ77" s="11">
        <f>IF(ISERROR(VLOOKUP(CONCATENATE(INDIRECT(ADDRESS(2,COLUMN()-2)),"U2",A77),DATA!D2:L872,8,FALSE)),0,VLOOKUP(CONCATENATE(INDIRECT(ADDRESS(2,COLUMN()-2)),"U2",A77),DATA!D2:L872,8,FALSE))</f>
        <v>0</v>
      </c>
      <c r="CK77" s="11">
        <f>IF(ISERROR(VLOOKUP(CONCATENATE(INDIRECT(ADDRESS(2,COLUMN())),"U2",A77),DATA!D2:L872,6,FALSE)),0,VLOOKUP(CONCATENATE(INDIRECT(ADDRESS(2,COLUMN())),"U2",A77),DATA!D2:L872,6,FALSE))</f>
        <v>0</v>
      </c>
      <c r="CL77" s="11">
        <f>IF(ISERROR(VLOOKUP(CONCATENATE(INDIRECT(ADDRESS(2,COLUMN()-1)),"U2",A77),DATA!D2:L872,7,FALSE)),0,VLOOKUP(CONCATENATE(INDIRECT(ADDRESS(2,COLUMN()-1)),"U2",A77),DATA!D2:L872,7,FALSE))</f>
        <v>0</v>
      </c>
      <c r="CM77" s="11">
        <f>IF(ISERROR(VLOOKUP(CONCATENATE(INDIRECT(ADDRESS(2,COLUMN()-2)),"U2",A77),DATA!D2:L872,8,FALSE)),0,VLOOKUP(CONCATENATE(INDIRECT(ADDRESS(2,COLUMN()-2)),"U2",A77),DATA!D2:L872,8,FALSE))</f>
        <v>0</v>
      </c>
      <c r="CN77" s="11">
        <f>IF(ISERROR(VLOOKUP(CONCATENATE(INDIRECT(ADDRESS(2,COLUMN())),"U2",A77),DATA!D2:L872,6,FALSE)),0,VLOOKUP(CONCATENATE(INDIRECT(ADDRESS(2,COLUMN())),"U2",A77),DATA!D2:L872,6,FALSE))</f>
        <v>0</v>
      </c>
      <c r="CO77" s="11">
        <f>IF(ISERROR(VLOOKUP(CONCATENATE(INDIRECT(ADDRESS(2,COLUMN()-1)),"U2",A77),DATA!D2:L872,7,FALSE)),0,VLOOKUP(CONCATENATE(INDIRECT(ADDRESS(2,COLUMN()-1)),"U2",A77),DATA!D2:L872,7,FALSE))</f>
        <v>0</v>
      </c>
      <c r="CP77" s="11">
        <f>IF(ISERROR(VLOOKUP(CONCATENATE(INDIRECT(ADDRESS(2,COLUMN()-2)),"U2",A77),DATA!D2:L872,8,FALSE)),0,VLOOKUP(CONCATENATE(INDIRECT(ADDRESS(2,COLUMN()-2)),"U2",A77),DATA!D2:L872,8,FALSE))</f>
        <v>0</v>
      </c>
      <c r="CQ77" s="11">
        <f>IF(ISERROR(VLOOKUP(CONCATENATE(INDIRECT(ADDRESS(2,COLUMN())),"U2",A77),DATA!D2:L872,6,FALSE)),0,VLOOKUP(CONCATENATE(INDIRECT(ADDRESS(2,COLUMN())),"U2",A77),DATA!D2:L872,6,FALSE))</f>
        <v>0</v>
      </c>
      <c r="CR77" s="11">
        <f>IF(ISERROR(VLOOKUP(CONCATENATE(INDIRECT(ADDRESS(2,COLUMN()-1)),"U2",A77),DATA!D2:L872,7,FALSE)),0,VLOOKUP(CONCATENATE(INDIRECT(ADDRESS(2,COLUMN()-1)),"U2",A77),DATA!D2:L872,7,FALSE))</f>
        <v>0</v>
      </c>
      <c r="CS77" s="11">
        <f>IF(ISERROR(VLOOKUP(CONCATENATE(INDIRECT(ADDRESS(2,COLUMN()-2)),"U2",A77),DATA!D2:L872,8,FALSE)),0,VLOOKUP(CONCATENATE(INDIRECT(ADDRESS(2,COLUMN()-2)),"U2",A77),DATA!D2:L872,8,FALSE))</f>
        <v>0</v>
      </c>
      <c r="CT77" s="11">
        <f>IF(ISERROR(VLOOKUP(CONCATENATE(INDIRECT(ADDRESS(2,COLUMN())),"U2",A77),DATA!D2:L872,6,FALSE)),0,VLOOKUP(CONCATENATE(INDIRECT(ADDRESS(2,COLUMN())),"U2",A77),DATA!D2:L872,6,FALSE))</f>
        <v>0</v>
      </c>
      <c r="CU77" s="11">
        <f>IF(ISERROR(VLOOKUP(CONCATENATE(INDIRECT(ADDRESS(2,COLUMN()-1)),"U2",A77),DATA!D2:L872,7,FALSE)),0,VLOOKUP(CONCATENATE(INDIRECT(ADDRESS(2,COLUMN()-1)),"U2",A77),DATA!D2:L872,7,FALSE))</f>
        <v>0</v>
      </c>
      <c r="CV77" s="11">
        <f>IF(ISERROR(VLOOKUP(CONCATENATE(INDIRECT(ADDRESS(2,COLUMN()-2)),"U2",A77),DATA!D2:L872,8,FALSE)),0,VLOOKUP(CONCATENATE(INDIRECT(ADDRESS(2,COLUMN()-2)),"U2",A77),DATA!D2:L872,8,FALSE))</f>
        <v>0</v>
      </c>
      <c r="CW77" s="11">
        <f>IF(ISERROR(VLOOKUP(CONCATENATE(INDIRECT(ADDRESS(2,COLUMN())),"U2",A77),DATA!D2:L872,6,FALSE)),0,VLOOKUP(CONCATENATE(INDIRECT(ADDRESS(2,COLUMN())),"U2",A77),DATA!D2:L872,6,FALSE))</f>
        <v>0</v>
      </c>
      <c r="CX77" s="11">
        <f>IF(ISERROR(VLOOKUP(CONCATENATE(INDIRECT(ADDRESS(2,COLUMN()-1)),"U2",A77),DATA!D2:L872,7,FALSE)),0,VLOOKUP(CONCATENATE(INDIRECT(ADDRESS(2,COLUMN()-1)),"U2",A77),DATA!D2:L872,7,FALSE))</f>
        <v>0</v>
      </c>
      <c r="CY77" s="11">
        <f>IF(ISERROR(VLOOKUP(CONCATENATE(INDIRECT(ADDRESS(2,COLUMN()-2)),"U2",A77),DATA!D2:L872,8,FALSE)),0,VLOOKUP(CONCATENATE(INDIRECT(ADDRESS(2,COLUMN()-2)),"U2",A77),DATA!D2:L872,8,FALSE))</f>
        <v>0</v>
      </c>
      <c r="CZ77" s="11">
        <f>IF(ISERROR(VLOOKUP(CONCATENATE(INDIRECT(ADDRESS(2,COLUMN())),"U2",A77),DATA!D2:L872,6,FALSE)),0,VLOOKUP(CONCATENATE(INDIRECT(ADDRESS(2,COLUMN())),"U2",A77),DATA!D2:L872,6,FALSE))</f>
        <v>0</v>
      </c>
      <c r="DA77" s="11">
        <f>IF(ISERROR(VLOOKUP(CONCATENATE(INDIRECT(ADDRESS(2,COLUMN()-1)),"U2",A77),DATA!D2:L872,7,FALSE)),0,VLOOKUP(CONCATENATE(INDIRECT(ADDRESS(2,COLUMN()-1)),"U2",A77),DATA!D2:L872,7,FALSE))</f>
        <v>0</v>
      </c>
      <c r="DB77" s="11">
        <f>IF(ISERROR(VLOOKUP(CONCATENATE(INDIRECT(ADDRESS(2,COLUMN()-2)),"U2",A77),DATA!D2:L872,8,FALSE)),0,VLOOKUP(CONCATENATE(INDIRECT(ADDRESS(2,COLUMN()-2)),"U2",A77),DATA!D2:L872,8,FALSE))</f>
        <v>0</v>
      </c>
      <c r="DC77" s="11">
        <f>IF(ISERROR(VLOOKUP(CONCATENATE(INDIRECT(ADDRESS(2,COLUMN())),"U2",A77),DATA!D2:L872,6,FALSE)),0,VLOOKUP(CONCATENATE(INDIRECT(ADDRESS(2,COLUMN())),"U2",A77),DATA!D2:L872,6,FALSE))</f>
        <v>0</v>
      </c>
      <c r="DD77" s="11">
        <f>IF(ISERROR(VLOOKUP(CONCATENATE(INDIRECT(ADDRESS(2,COLUMN()-1)),"U2",A77),DATA!D2:L872,7,FALSE)),0,VLOOKUP(CONCATENATE(INDIRECT(ADDRESS(2,COLUMN()-1)),"U2",A77),DATA!D2:L872,7,FALSE))</f>
        <v>0</v>
      </c>
      <c r="DE77" s="11">
        <f>IF(ISERROR(VLOOKUP(CONCATENATE(INDIRECT(ADDRESS(2,COLUMN()-2)),"U2",A77),DATA!D2:L872,8,FALSE)),0,VLOOKUP(CONCATENATE(INDIRECT(ADDRESS(2,COLUMN()-2)),"U2",A77),DATA!D2:L872,8,FALSE))</f>
        <v>0</v>
      </c>
      <c r="DF77" s="11">
        <f>IF(ISERROR(VLOOKUP(CONCATENATE(INDIRECT(ADDRESS(2,COLUMN())),"U2",A77),DATA!D2:L872,6,FALSE)),0,VLOOKUP(CONCATENATE(INDIRECT(ADDRESS(2,COLUMN())),"U2",A77),DATA!D2:L872,6,FALSE))</f>
        <v>0</v>
      </c>
      <c r="DG77" s="11">
        <f>IF(ISERROR(VLOOKUP(CONCATENATE(INDIRECT(ADDRESS(2,COLUMN()-1)),"U2",A77),DATA!D2:L872,7,FALSE)),0,VLOOKUP(CONCATENATE(INDIRECT(ADDRESS(2,COLUMN()-1)),"U2",A77),DATA!D2:L872,7,FALSE))</f>
        <v>0</v>
      </c>
      <c r="DH77" s="11">
        <f>IF(ISERROR(VLOOKUP(CONCATENATE(INDIRECT(ADDRESS(2,COLUMN()-2)),"U2",A77),DATA!D2:L872,8,FALSE)),0,VLOOKUP(CONCATENATE(INDIRECT(ADDRESS(2,COLUMN()-2)),"U2",A77),DATA!D2:L872,8,FALSE))</f>
        <v>0</v>
      </c>
      <c r="DI77" s="11">
        <f>IF(ISERROR(VLOOKUP(CONCATENATE(INDIRECT(ADDRESS(2,COLUMN())),"U2",A77),DATA!D2:L872,6,FALSE)),0,VLOOKUP(CONCATENATE(INDIRECT(ADDRESS(2,COLUMN())),"U2",A77),DATA!D2:L872,6,FALSE))</f>
        <v>0</v>
      </c>
      <c r="DJ77" s="11">
        <f>IF(ISERROR(VLOOKUP(CONCATENATE(INDIRECT(ADDRESS(2,COLUMN()-1)),"U2",A77),DATA!D2:L872,7,FALSE)),0,VLOOKUP(CONCATENATE(INDIRECT(ADDRESS(2,COLUMN()-1)),"U2",A77),DATA!D2:L872,7,FALSE))</f>
        <v>0</v>
      </c>
      <c r="DK77" s="11">
        <f>IF(ISERROR(VLOOKUP(CONCATENATE(INDIRECT(ADDRESS(2,COLUMN()-2)),"U2",A77),DATA!D2:L872,8,FALSE)),0,VLOOKUP(CONCATENATE(INDIRECT(ADDRESS(2,COLUMN()-2)),"U2",A77),DATA!D2:L872,8,FALSE))</f>
        <v>0</v>
      </c>
      <c r="DL77" s="11">
        <f>IF(ISERROR(VLOOKUP(CONCATENATE(INDIRECT(ADDRESS(2,COLUMN())),"U2",A77),DATA!D2:L872,6,FALSE)),0,VLOOKUP(CONCATENATE(INDIRECT(ADDRESS(2,COLUMN())),"U2",A77),DATA!D2:L872,6,FALSE))</f>
        <v>0</v>
      </c>
      <c r="DM77" s="11">
        <f>IF(ISERROR(VLOOKUP(CONCATENATE(INDIRECT(ADDRESS(2,COLUMN()-1)),"U2",A77),DATA!D2:L872,7,FALSE)),0,VLOOKUP(CONCATENATE(INDIRECT(ADDRESS(2,COLUMN()-1)),"U2",A77),DATA!D2:L872,7,FALSE))</f>
        <v>0</v>
      </c>
      <c r="DN77" s="11">
        <f>IF(ISERROR(VLOOKUP(CONCATENATE(INDIRECT(ADDRESS(2,COLUMN()-2)),"U2",A77),DATA!D2:L872,8,FALSE)),0,VLOOKUP(CONCATENATE(INDIRECT(ADDRESS(2,COLUMN()-2)),"U2",A77),DATA!D2:L872,8,FALSE))</f>
        <v>0</v>
      </c>
      <c r="DO77" s="11">
        <f>IF(ISERROR(VLOOKUP(CONCATENATE(INDIRECT(ADDRESS(2,COLUMN())),"U2",A77),DATA!D2:L872,6,FALSE)),0,VLOOKUP(CONCATENATE(INDIRECT(ADDRESS(2,COLUMN())),"U2",A77),DATA!D2:L872,6,FALSE))</f>
        <v>0</v>
      </c>
      <c r="DP77" s="11">
        <f>IF(ISERROR(VLOOKUP(CONCATENATE(INDIRECT(ADDRESS(2,COLUMN()-1)),"U2",A77),DATA!D2:L872,7,FALSE)),0,VLOOKUP(CONCATENATE(INDIRECT(ADDRESS(2,COLUMN()-1)),"U2",A77),DATA!D2:L872,7,FALSE))</f>
        <v>0</v>
      </c>
      <c r="DQ77" s="11">
        <f>IF(ISERROR(VLOOKUP(CONCATENATE(INDIRECT(ADDRESS(2,COLUMN()-2)),"U2",A77),DATA!D2:L872,8,FALSE)),0,VLOOKUP(CONCATENATE(INDIRECT(ADDRESS(2,COLUMN()-2)),"U2",A77),DATA!D2:L872,8,FALSE))</f>
        <v>0</v>
      </c>
      <c r="DR77" s="11">
        <f>IF(ISERROR(VLOOKUP(CONCATENATE(INDIRECT(ADDRESS(2,COLUMN())),"U2",A77),DATA!D2:L872,6,FALSE)),0,VLOOKUP(CONCATENATE(INDIRECT(ADDRESS(2,COLUMN())),"U2",A77),DATA!D2:L872,6,FALSE))</f>
        <v>0</v>
      </c>
      <c r="DS77" s="11">
        <f>IF(ISERROR(VLOOKUP(CONCATENATE(INDIRECT(ADDRESS(2,COLUMN()-1)),"U2",A77),DATA!D2:L872,7,FALSE)),0,VLOOKUP(CONCATENATE(INDIRECT(ADDRESS(2,COLUMN()-1)),"U2",A77),DATA!D2:L872,7,FALSE))</f>
        <v>0</v>
      </c>
      <c r="DT77" s="11">
        <f>IF(ISERROR(VLOOKUP(CONCATENATE(INDIRECT(ADDRESS(2,COLUMN()-2)),"U2",A77),DATA!D2:L872,8,FALSE)),0,VLOOKUP(CONCATENATE(INDIRECT(ADDRESS(2,COLUMN()-2)),"U2",A77),DATA!D2:L872,8,FALSE))</f>
        <v>0</v>
      </c>
      <c r="DU77" s="11">
        <f>IF(ISERROR(VLOOKUP(CONCATENATE(INDIRECT(ADDRESS(2,COLUMN())),"U2",A77),DATA!D2:L872,6,FALSE)),0,VLOOKUP(CONCATENATE(INDIRECT(ADDRESS(2,COLUMN())),"U2",A77),DATA!D2:L872,6,FALSE))</f>
        <v>0</v>
      </c>
      <c r="DV77" s="11">
        <f>IF(ISERROR(VLOOKUP(CONCATENATE(INDIRECT(ADDRESS(2,COLUMN()-1)),"U2",A77),DATA!D2:L872,7,FALSE)),0,VLOOKUP(CONCATENATE(INDIRECT(ADDRESS(2,COLUMN()-1)),"U2",A77),DATA!D2:L872,7,FALSE))</f>
        <v>0</v>
      </c>
      <c r="DW77" s="11">
        <f>IF(ISERROR(VLOOKUP(CONCATENATE(INDIRECT(ADDRESS(2,COLUMN()-2)),"U2",A77),DATA!D2:L872,8,FALSE)),0,VLOOKUP(CONCATENATE(INDIRECT(ADDRESS(2,COLUMN()-2)),"U2",A77),DATA!D2:L872,8,FALSE))</f>
        <v>0</v>
      </c>
      <c r="DX77" s="62">
        <f>SUM(B77:INDIRECT(ADDRESS(77,127)))</f>
        <v>6</v>
      </c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  <c r="IR77" s="24"/>
      <c r="IS77" s="24"/>
      <c r="IT77" s="24"/>
      <c r="IU77" s="24"/>
      <c r="IV77" s="24"/>
      <c r="IW77" s="24"/>
      <c r="IX77" s="24"/>
      <c r="IY77" s="24"/>
      <c r="IZ77" s="24"/>
      <c r="JA77" s="24"/>
      <c r="JB77" s="24"/>
      <c r="JC77" s="24"/>
      <c r="JD77" s="24"/>
      <c r="JE77" s="24"/>
      <c r="JF77" s="24"/>
      <c r="JG77" s="24"/>
      <c r="JH77" s="24"/>
      <c r="JI77" s="24"/>
      <c r="JJ77" s="24"/>
      <c r="JK77" s="24"/>
      <c r="JL77" s="24"/>
      <c r="JM77" s="24"/>
      <c r="JN77" s="24"/>
      <c r="JO77" s="24"/>
      <c r="JP77" s="24"/>
      <c r="JQ77" s="24"/>
      <c r="JR77" s="24"/>
      <c r="JS77" s="24"/>
      <c r="JT77" s="24"/>
      <c r="JU77" s="24"/>
      <c r="JV77" s="24"/>
      <c r="JW77" s="24"/>
      <c r="JX77" s="24"/>
      <c r="JY77" s="24"/>
      <c r="JZ77" s="24"/>
      <c r="KA77" s="24"/>
      <c r="KB77" s="24"/>
      <c r="KC77" s="24"/>
      <c r="KD77" s="24"/>
      <c r="KE77" s="24"/>
      <c r="KF77" s="24"/>
      <c r="KG77" s="24"/>
      <c r="KH77" s="24"/>
      <c r="KI77" s="24"/>
      <c r="KJ77" s="24"/>
      <c r="KK77" s="24"/>
      <c r="KL77" s="24"/>
      <c r="KM77" s="24"/>
      <c r="KN77" s="24"/>
      <c r="KO77" s="24"/>
      <c r="KP77" s="24"/>
      <c r="KQ77" s="24"/>
      <c r="KR77" s="24"/>
      <c r="KS77" s="24"/>
      <c r="KT77" s="24"/>
      <c r="KU77" s="24"/>
      <c r="KV77" s="24"/>
      <c r="KW77" s="24"/>
      <c r="KX77" s="24"/>
      <c r="KY77" s="24"/>
      <c r="KZ77" s="24"/>
    </row>
    <row r="78" ht="15.75">
      <c r="A78" s="20" t="s">
        <v>27</v>
      </c>
      <c r="B78" s="11">
        <f>IF(ISERROR(VLOOKUP(CONCATENATE(INDIRECT(ADDRESS(2,COLUMN())),"U2",A78),DATA!D2:L872,6,FALSE)),0,VLOOKUP(CONCATENATE(INDIRECT(ADDRESS(2,COLUMN())),"U2",A78),DATA!D2:L872,6,FALSE))</f>
        <v>1</v>
      </c>
      <c r="C78" s="11">
        <f>IF(ISERROR(VLOOKUP(CONCATENATE(INDIRECT(ADDRESS(2,COLUMN()-1)),"U2",A78),DATA!D2:L872,7,FALSE)),0,VLOOKUP(CONCATENATE(INDIRECT(ADDRESS(2,COLUMN()-1)),"U2",A78),DATA!D2:L872,7,FALSE))</f>
        <v>0</v>
      </c>
      <c r="D78" s="11">
        <f>IF(ISERROR(VLOOKUP(CONCATENATE(INDIRECT(ADDRESS(2,COLUMN()-2)),"U2",A78),DATA!D2:L872,8,FALSE)),0,VLOOKUP(CONCATENATE(INDIRECT(ADDRESS(2,COLUMN()-2)),"U2",A78),DATA!D2:L872,8,FALSE))</f>
        <v>0</v>
      </c>
      <c r="E78" s="11">
        <f>IF(ISERROR(VLOOKUP(CONCATENATE(INDIRECT(ADDRESS(2,COLUMN())),"U2",A78),DATA!D2:L872,6,FALSE)),0,VLOOKUP(CONCATENATE(INDIRECT(ADDRESS(2,COLUMN())),"U2",A78),DATA!D2:L872,6,FALSE))</f>
        <v>0</v>
      </c>
      <c r="F78" s="11">
        <f>IF(ISERROR(VLOOKUP(CONCATENATE(INDIRECT(ADDRESS(2,COLUMN()-1)),"U2",A78),DATA!D2:L872,7,FALSE)),0,VLOOKUP(CONCATENATE(INDIRECT(ADDRESS(2,COLUMN()-1)),"U2",A78),DATA!D2:L872,7,FALSE))</f>
        <v>0</v>
      </c>
      <c r="G78" s="11">
        <f>IF(ISERROR(VLOOKUP(CONCATENATE(INDIRECT(ADDRESS(2,COLUMN()-2)),"U2",A78),DATA!D2:L872,8,FALSE)),0,VLOOKUP(CONCATENATE(INDIRECT(ADDRESS(2,COLUMN()-2)),"U2",A78),DATA!D2:L872,8,FALSE))</f>
        <v>0</v>
      </c>
      <c r="H78" s="11">
        <f>IF(ISERROR(VLOOKUP(CONCATENATE(INDIRECT(ADDRESS(2,COLUMN())),"U2",A78),DATA!D2:L872,6,FALSE)),0,VLOOKUP(CONCATENATE(INDIRECT(ADDRESS(2,COLUMN())),"U2",A78),DATA!D2:L872,6,FALSE))</f>
        <v>1</v>
      </c>
      <c r="I78" s="11">
        <f>IF(ISERROR(VLOOKUP(CONCATENATE(INDIRECT(ADDRESS(2,COLUMN()-1)),"U2",A78),DATA!D2:L872,7,FALSE)),0,VLOOKUP(CONCATENATE(INDIRECT(ADDRESS(2,COLUMN()-1)),"U2",A78),DATA!D2:L872,7,FALSE))</f>
        <v>0</v>
      </c>
      <c r="J78" s="11">
        <f>IF(ISERROR(VLOOKUP(CONCATENATE(INDIRECT(ADDRESS(2,COLUMN()-2)),"U2",A78),DATA!D2:L872,8,FALSE)),0,VLOOKUP(CONCATENATE(INDIRECT(ADDRESS(2,COLUMN()-2)),"U2",A78),DATA!D2:L872,8,FALSE))</f>
        <v>0</v>
      </c>
      <c r="K78" s="11">
        <f>IF(ISERROR(VLOOKUP(CONCATENATE(INDIRECT(ADDRESS(2,COLUMN())),"U2",A78),DATA!D2:L872,6,FALSE)),0,VLOOKUP(CONCATENATE(INDIRECT(ADDRESS(2,COLUMN())),"U2",A78),DATA!D2:L872,6,FALSE))</f>
        <v>0</v>
      </c>
      <c r="L78" s="11">
        <f>IF(ISERROR(VLOOKUP(CONCATENATE(INDIRECT(ADDRESS(2,COLUMN()-1)),"U2",A78),DATA!D2:L872,7,FALSE)),0,VLOOKUP(CONCATENATE(INDIRECT(ADDRESS(2,COLUMN()-1)),"U2",A78),DATA!D2:L872,7,FALSE))</f>
        <v>0</v>
      </c>
      <c r="M78" s="11">
        <f>IF(ISERROR(VLOOKUP(CONCATENATE(INDIRECT(ADDRESS(2,COLUMN()-2)),"U2",A78),DATA!D2:L872,8,FALSE)),0,VLOOKUP(CONCATENATE(INDIRECT(ADDRESS(2,COLUMN()-2)),"U2",A78),DATA!D2:L872,8,FALSE))</f>
        <v>0</v>
      </c>
      <c r="N78" s="11">
        <f>IF(ISERROR(VLOOKUP(CONCATENATE(INDIRECT(ADDRESS(2,COLUMN())),"U2",A78),DATA!D2:L872,6,FALSE)),0,VLOOKUP(CONCATENATE(INDIRECT(ADDRESS(2,COLUMN())),"U2",A78),DATA!D2:L872,6,FALSE))</f>
        <v>0</v>
      </c>
      <c r="O78" s="11">
        <f>IF(ISERROR(VLOOKUP(CONCATENATE(INDIRECT(ADDRESS(2,COLUMN()-1)),"U2",A78),DATA!D2:L872,7,FALSE)),0,VLOOKUP(CONCATENATE(INDIRECT(ADDRESS(2,COLUMN()-1)),"U2",A78),DATA!D2:L872,7,FALSE))</f>
        <v>0</v>
      </c>
      <c r="P78" s="11">
        <f>IF(ISERROR(VLOOKUP(CONCATENATE(INDIRECT(ADDRESS(2,COLUMN()-2)),"U2",A78),DATA!D2:L872,8,FALSE)),0,VLOOKUP(CONCATENATE(INDIRECT(ADDRESS(2,COLUMN()-2)),"U2",A78),DATA!D2:L872,8,FALSE))</f>
        <v>0</v>
      </c>
      <c r="Q78" s="11">
        <f>IF(ISERROR(VLOOKUP(CONCATENATE(INDIRECT(ADDRESS(2,COLUMN())),"U2",A78),DATA!D2:L872,6,FALSE)),0,VLOOKUP(CONCATENATE(INDIRECT(ADDRESS(2,COLUMN())),"U2",A78),DATA!D2:L872,6,FALSE))</f>
        <v>1</v>
      </c>
      <c r="R78" s="11">
        <f>IF(ISERROR(VLOOKUP(CONCATENATE(INDIRECT(ADDRESS(2,COLUMN()-1)),"U2",A78),DATA!D2:L872,7,FALSE)),0,VLOOKUP(CONCATENATE(INDIRECT(ADDRESS(2,COLUMN()-1)),"U2",A78),DATA!D2:L872,7,FALSE))</f>
        <v>0</v>
      </c>
      <c r="S78" s="11">
        <f>IF(ISERROR(VLOOKUP(CONCATENATE(INDIRECT(ADDRESS(2,COLUMN()-2)),"U2",A78),DATA!D2:L872,8,FALSE)),0,VLOOKUP(CONCATENATE(INDIRECT(ADDRESS(2,COLUMN()-2)),"U2",A78),DATA!D2:L872,8,FALSE))</f>
        <v>0</v>
      </c>
      <c r="T78" s="11">
        <f>IF(ISERROR(VLOOKUP(CONCATENATE(INDIRECT(ADDRESS(2,COLUMN())),"U2",A78),DATA!D2:L872,6,FALSE)),0,VLOOKUP(CONCATENATE(INDIRECT(ADDRESS(2,COLUMN())),"U2",A78),DATA!D2:L872,6,FALSE))</f>
        <v>1</v>
      </c>
      <c r="U78" s="11">
        <f>IF(ISERROR(VLOOKUP(CONCATENATE(INDIRECT(ADDRESS(2,COLUMN()-1)),"U2",A78),DATA!D2:L872,7,FALSE)),0,VLOOKUP(CONCATENATE(INDIRECT(ADDRESS(2,COLUMN()-1)),"U2",A78),DATA!D2:L872,7,FALSE))</f>
        <v>0</v>
      </c>
      <c r="V78" s="11">
        <f>IF(ISERROR(VLOOKUP(CONCATENATE(INDIRECT(ADDRESS(2,COLUMN()-2)),"U2",A78),DATA!D2:L872,8,FALSE)),0,VLOOKUP(CONCATENATE(INDIRECT(ADDRESS(2,COLUMN()-2)),"U2",A78),DATA!D2:L872,8,FALSE))</f>
        <v>0</v>
      </c>
      <c r="W78" s="11">
        <f>IF(ISERROR(VLOOKUP(CONCATENATE(INDIRECT(ADDRESS(2,COLUMN())),"U2",A78),DATA!D2:L872,6,FALSE)),0,VLOOKUP(CONCATENATE(INDIRECT(ADDRESS(2,COLUMN())),"U2",A78),DATA!D2:L872,6,FALSE))</f>
        <v>0</v>
      </c>
      <c r="X78" s="11">
        <f>IF(ISERROR(VLOOKUP(CONCATENATE(INDIRECT(ADDRESS(2,COLUMN()-1)),"U2",A78),DATA!D2:L872,7,FALSE)),0,VLOOKUP(CONCATENATE(INDIRECT(ADDRESS(2,COLUMN()-1)),"U2",A78),DATA!D2:L872,7,FALSE))</f>
        <v>0</v>
      </c>
      <c r="Y78" s="11">
        <f>IF(ISERROR(VLOOKUP(CONCATENATE(INDIRECT(ADDRESS(2,COLUMN()-2)),"U2",A78),DATA!D2:L872,8,FALSE)),0,VLOOKUP(CONCATENATE(INDIRECT(ADDRESS(2,COLUMN()-2)),"U2",A78),DATA!D2:L872,8,FALSE))</f>
        <v>0</v>
      </c>
      <c r="Z78" s="11">
        <f>IF(ISERROR(VLOOKUP(CONCATENATE(INDIRECT(ADDRESS(2,COLUMN())),"U2",A78),DATA!D2:L872,6,FALSE)),0,VLOOKUP(CONCATENATE(INDIRECT(ADDRESS(2,COLUMN())),"U2",A78),DATA!D2:L872,6,FALSE))</f>
        <v>1</v>
      </c>
      <c r="AA78" s="11">
        <f>IF(ISERROR(VLOOKUP(CONCATENATE(INDIRECT(ADDRESS(2,COLUMN()-1)),"U2",A78),DATA!D2:L872,7,FALSE)),0,VLOOKUP(CONCATENATE(INDIRECT(ADDRESS(2,COLUMN()-1)),"U2",A78),DATA!D2:L872,7,FALSE))</f>
        <v>0</v>
      </c>
      <c r="AB78" s="11">
        <f>IF(ISERROR(VLOOKUP(CONCATENATE(INDIRECT(ADDRESS(2,COLUMN()-2)),"U2",A78),DATA!D2:L872,8,FALSE)),0,VLOOKUP(CONCATENATE(INDIRECT(ADDRESS(2,COLUMN()-2)),"U2",A78),DATA!D2:L872,8,FALSE))</f>
        <v>0</v>
      </c>
      <c r="AC78" s="11">
        <f>IF(ISERROR(VLOOKUP(CONCATENATE(INDIRECT(ADDRESS(2,COLUMN())),"U2",A78),DATA!D2:L872,6,FALSE)),0,VLOOKUP(CONCATENATE(INDIRECT(ADDRESS(2,COLUMN())),"U2",A78),DATA!D2:L872,6,FALSE))</f>
        <v>0</v>
      </c>
      <c r="AD78" s="11">
        <f>IF(ISERROR(VLOOKUP(CONCATENATE(INDIRECT(ADDRESS(2,COLUMN()-1)),"U2",A78),DATA!D2:L872,7,FALSE)),0,VLOOKUP(CONCATENATE(INDIRECT(ADDRESS(2,COLUMN()-1)),"U2",A78),DATA!D2:L872,7,FALSE))</f>
        <v>0</v>
      </c>
      <c r="AE78" s="11">
        <f>IF(ISERROR(VLOOKUP(CONCATENATE(INDIRECT(ADDRESS(2,COLUMN()-2)),"U2",A78),DATA!D2:L872,8,FALSE)),0,VLOOKUP(CONCATENATE(INDIRECT(ADDRESS(2,COLUMN()-2)),"U2",A78),DATA!D2:L872,8,FALSE))</f>
        <v>0</v>
      </c>
      <c r="AF78" s="11">
        <f>IF(ISERROR(VLOOKUP(CONCATENATE(INDIRECT(ADDRESS(2,COLUMN())),"U2",A78),DATA!D2:L872,6,FALSE)),0,VLOOKUP(CONCATENATE(INDIRECT(ADDRESS(2,COLUMN())),"U2",A78),DATA!D2:L872,6,FALSE))</f>
        <v>0</v>
      </c>
      <c r="AG78" s="11">
        <f>IF(ISERROR(VLOOKUP(CONCATENATE(INDIRECT(ADDRESS(2,COLUMN()-1)),"U2",A78),DATA!D2:L872,7,FALSE)),0,VLOOKUP(CONCATENATE(INDIRECT(ADDRESS(2,COLUMN()-1)),"U2",A78),DATA!D2:L872,7,FALSE))</f>
        <v>0</v>
      </c>
      <c r="AH78" s="11">
        <f>IF(ISERROR(VLOOKUP(CONCATENATE(INDIRECT(ADDRESS(2,COLUMN()-2)),"U2",A78),DATA!D2:L872,8,FALSE)),0,VLOOKUP(CONCATENATE(INDIRECT(ADDRESS(2,COLUMN()-2)),"U2",A78),DATA!D2:L872,8,FALSE))</f>
        <v>0</v>
      </c>
      <c r="AI78" s="11">
        <f>IF(ISERROR(VLOOKUP(CONCATENATE(INDIRECT(ADDRESS(2,COLUMN())),"U2",A78),DATA!D2:L872,6,FALSE)),0,VLOOKUP(CONCATENATE(INDIRECT(ADDRESS(2,COLUMN())),"U2",A78),DATA!D2:L872,6,FALSE))</f>
        <v>0</v>
      </c>
      <c r="AJ78" s="11">
        <f>IF(ISERROR(VLOOKUP(CONCATENATE(INDIRECT(ADDRESS(2,COLUMN()-1)),"U2",A78),DATA!D2:L872,7,FALSE)),0,VLOOKUP(CONCATENATE(INDIRECT(ADDRESS(2,COLUMN()-1)),"U2",A78),DATA!D2:L872,7,FALSE))</f>
        <v>0</v>
      </c>
      <c r="AK78" s="11">
        <f>IF(ISERROR(VLOOKUP(CONCATENATE(INDIRECT(ADDRESS(2,COLUMN()-2)),"U2",A78),DATA!D2:L872,8,FALSE)),0,VLOOKUP(CONCATENATE(INDIRECT(ADDRESS(2,COLUMN()-2)),"U2",A78),DATA!D2:L872,8,FALSE))</f>
        <v>0</v>
      </c>
      <c r="AL78" s="11">
        <f>IF(ISERROR(VLOOKUP(CONCATENATE(INDIRECT(ADDRESS(2,COLUMN())),"U2",A78),DATA!D2:L872,6,FALSE)),0,VLOOKUP(CONCATENATE(INDIRECT(ADDRESS(2,COLUMN())),"U2",A78),DATA!D2:L872,6,FALSE))</f>
        <v>0</v>
      </c>
      <c r="AM78" s="11">
        <f>IF(ISERROR(VLOOKUP(CONCATENATE(INDIRECT(ADDRESS(2,COLUMN()-1)),"U2",A78),DATA!D2:L872,7,FALSE)),0,VLOOKUP(CONCATENATE(INDIRECT(ADDRESS(2,COLUMN()-1)),"U2",A78),DATA!D2:L872,7,FALSE))</f>
        <v>0</v>
      </c>
      <c r="AN78" s="11">
        <f>IF(ISERROR(VLOOKUP(CONCATENATE(INDIRECT(ADDRESS(2,COLUMN()-2)),"U2",A78),DATA!D2:L872,8,FALSE)),0,VLOOKUP(CONCATENATE(INDIRECT(ADDRESS(2,COLUMN()-2)),"U2",A78),DATA!D2:L872,8,FALSE))</f>
        <v>0</v>
      </c>
      <c r="AO78" s="11">
        <f>IF(ISERROR(VLOOKUP(CONCATENATE(INDIRECT(ADDRESS(2,COLUMN())),"U2",A78),DATA!D2:L872,6,FALSE)),0,VLOOKUP(CONCATENATE(INDIRECT(ADDRESS(2,COLUMN())),"U2",A78),DATA!D2:L872,6,FALSE))</f>
        <v>2</v>
      </c>
      <c r="AP78" s="11">
        <f>IF(ISERROR(VLOOKUP(CONCATENATE(INDIRECT(ADDRESS(2,COLUMN()-1)),"U2",A78),DATA!D2:L872,7,FALSE)),0,VLOOKUP(CONCATENATE(INDIRECT(ADDRESS(2,COLUMN()-1)),"U2",A78),DATA!D2:L872,7,FALSE))</f>
        <v>0</v>
      </c>
      <c r="AQ78" s="11">
        <f>IF(ISERROR(VLOOKUP(CONCATENATE(INDIRECT(ADDRESS(2,COLUMN()-2)),"U2",A78),DATA!D2:L872,8,FALSE)),0,VLOOKUP(CONCATENATE(INDIRECT(ADDRESS(2,COLUMN()-2)),"U2",A78),DATA!D2:L872,8,FALSE))</f>
        <v>0</v>
      </c>
      <c r="AR78" s="11">
        <f>IF(ISERROR(VLOOKUP(CONCATENATE(INDIRECT(ADDRESS(2,COLUMN())),"U2",A78),DATA!D2:L872,6,FALSE)),0,VLOOKUP(CONCATENATE(INDIRECT(ADDRESS(2,COLUMN())),"U2",A78),DATA!D2:L872,6,FALSE))</f>
        <v>0</v>
      </c>
      <c r="AS78" s="11">
        <f>IF(ISERROR(VLOOKUP(CONCATENATE(INDIRECT(ADDRESS(2,COLUMN()-1)),"U2",A78),DATA!D2:L872,7,FALSE)),0,VLOOKUP(CONCATENATE(INDIRECT(ADDRESS(2,COLUMN()-1)),"U2",A78),DATA!D2:L872,7,FALSE))</f>
        <v>0</v>
      </c>
      <c r="AT78" s="11">
        <f>IF(ISERROR(VLOOKUP(CONCATENATE(INDIRECT(ADDRESS(2,COLUMN()-2)),"U2",A78),DATA!D2:L872,8,FALSE)),0,VLOOKUP(CONCATENATE(INDIRECT(ADDRESS(2,COLUMN()-2)),"U2",A78),DATA!D2:L872,8,FALSE))</f>
        <v>0</v>
      </c>
      <c r="AU78" s="11">
        <f>IF(ISERROR(VLOOKUP(CONCATENATE(INDIRECT(ADDRESS(2,COLUMN())),"U2",A78),DATA!D2:L872,6,FALSE)),0,VLOOKUP(CONCATENATE(INDIRECT(ADDRESS(2,COLUMN())),"U2",A78),DATA!D2:L872,6,FALSE))</f>
        <v>0</v>
      </c>
      <c r="AV78" s="11">
        <f>IF(ISERROR(VLOOKUP(CONCATENATE(INDIRECT(ADDRESS(2,COLUMN()-1)),"U2",A78),DATA!D2:L872,7,FALSE)),0,VLOOKUP(CONCATENATE(INDIRECT(ADDRESS(2,COLUMN()-1)),"U2",A78),DATA!D2:L872,7,FALSE))</f>
        <v>0</v>
      </c>
      <c r="AW78" s="11">
        <f>IF(ISERROR(VLOOKUP(CONCATENATE(INDIRECT(ADDRESS(2,COLUMN()-2)),"U2",A78),DATA!D2:L872,8,FALSE)),0,VLOOKUP(CONCATENATE(INDIRECT(ADDRESS(2,COLUMN()-2)),"U2",A78),DATA!D2:L872,8,FALSE))</f>
        <v>0</v>
      </c>
      <c r="AX78" s="11">
        <f>IF(ISERROR(VLOOKUP(CONCATENATE(INDIRECT(ADDRESS(2,COLUMN())),"U2",A78),DATA!D2:L872,6,FALSE)),0,VLOOKUP(CONCATENATE(INDIRECT(ADDRESS(2,COLUMN())),"U2",A78),DATA!D2:L872,6,FALSE))</f>
        <v>0</v>
      </c>
      <c r="AY78" s="11">
        <f>IF(ISERROR(VLOOKUP(CONCATENATE(INDIRECT(ADDRESS(2,COLUMN()-1)),"U2",A78),DATA!D2:L872,7,FALSE)),0,VLOOKUP(CONCATENATE(INDIRECT(ADDRESS(2,COLUMN()-1)),"U2",A78),DATA!D2:L872,7,FALSE))</f>
        <v>0</v>
      </c>
      <c r="AZ78" s="11">
        <f>IF(ISERROR(VLOOKUP(CONCATENATE(INDIRECT(ADDRESS(2,COLUMN()-2)),"U2",A78),DATA!D2:L872,8,FALSE)),0,VLOOKUP(CONCATENATE(INDIRECT(ADDRESS(2,COLUMN()-2)),"U2",A78),DATA!D2:L872,8,FALSE))</f>
        <v>0</v>
      </c>
      <c r="BA78" s="11">
        <f>IF(ISERROR(VLOOKUP(CONCATENATE(INDIRECT(ADDRESS(2,COLUMN())),"U2",A78),DATA!D2:L872,6,FALSE)),0,VLOOKUP(CONCATENATE(INDIRECT(ADDRESS(2,COLUMN())),"U2",A78),DATA!D2:L872,6,FALSE))</f>
        <v>0</v>
      </c>
      <c r="BB78" s="11">
        <f>IF(ISERROR(VLOOKUP(CONCATENATE(INDIRECT(ADDRESS(2,COLUMN()-1)),"U2",A78),DATA!D2:L872,7,FALSE)),0,VLOOKUP(CONCATENATE(INDIRECT(ADDRESS(2,COLUMN()-1)),"U2",A78),DATA!D2:L872,7,FALSE))</f>
        <v>0</v>
      </c>
      <c r="BC78" s="11">
        <f>IF(ISERROR(VLOOKUP(CONCATENATE(INDIRECT(ADDRESS(2,COLUMN()-2)),"U2",A78),DATA!D2:L872,8,FALSE)),0,VLOOKUP(CONCATENATE(INDIRECT(ADDRESS(2,COLUMN()-2)),"U2",A78),DATA!D2:L872,8,FALSE))</f>
        <v>0</v>
      </c>
      <c r="BD78" s="11">
        <f>IF(ISERROR(VLOOKUP(CONCATENATE(INDIRECT(ADDRESS(2,COLUMN())),"U2",A78),DATA!D2:L872,6,FALSE)),0,VLOOKUP(CONCATENATE(INDIRECT(ADDRESS(2,COLUMN())),"U2",A78),DATA!D2:L872,6,FALSE))</f>
        <v>0</v>
      </c>
      <c r="BE78" s="11">
        <f>IF(ISERROR(VLOOKUP(CONCATENATE(INDIRECT(ADDRESS(2,COLUMN()-1)),"U2",A78),DATA!D2:L872,7,FALSE)),0,VLOOKUP(CONCATENATE(INDIRECT(ADDRESS(2,COLUMN()-1)),"U2",A78),DATA!D2:L872,7,FALSE))</f>
        <v>0</v>
      </c>
      <c r="BF78" s="11">
        <f>IF(ISERROR(VLOOKUP(CONCATENATE(INDIRECT(ADDRESS(2,COLUMN()-2)),"U2",A78),DATA!D2:L872,8,FALSE)),0,VLOOKUP(CONCATENATE(INDIRECT(ADDRESS(2,COLUMN()-2)),"U2",A78),DATA!D2:L872,8,FALSE))</f>
        <v>0</v>
      </c>
      <c r="BG78" s="11">
        <f>IF(ISERROR(VLOOKUP(CONCATENATE(INDIRECT(ADDRESS(2,COLUMN())),"U2",A78),DATA!D2:L872,6,FALSE)),0,VLOOKUP(CONCATENATE(INDIRECT(ADDRESS(2,COLUMN())),"U2",A78),DATA!D2:L872,6,FALSE))</f>
        <v>0</v>
      </c>
      <c r="BH78" s="11">
        <f>IF(ISERROR(VLOOKUP(CONCATENATE(INDIRECT(ADDRESS(2,COLUMN()-1)),"U2",A78),DATA!D2:L872,7,FALSE)),0,VLOOKUP(CONCATENATE(INDIRECT(ADDRESS(2,COLUMN()-1)),"U2",A78),DATA!D2:L872,7,FALSE))</f>
        <v>0</v>
      </c>
      <c r="BI78" s="11">
        <f>IF(ISERROR(VLOOKUP(CONCATENATE(INDIRECT(ADDRESS(2,COLUMN()-2)),"U2",A78),DATA!D2:L872,8,FALSE)),0,VLOOKUP(CONCATENATE(INDIRECT(ADDRESS(2,COLUMN()-2)),"U2",A78),DATA!D2:L872,8,FALSE))</f>
        <v>0</v>
      </c>
      <c r="BJ78" s="11">
        <f>IF(ISERROR(VLOOKUP(CONCATENATE(INDIRECT(ADDRESS(2,COLUMN())),"U2",A78),DATA!D2:L872,6,FALSE)),0,VLOOKUP(CONCATENATE(INDIRECT(ADDRESS(2,COLUMN())),"U2",A78),DATA!D2:L872,6,FALSE))</f>
        <v>0</v>
      </c>
      <c r="BK78" s="11">
        <f>IF(ISERROR(VLOOKUP(CONCATENATE(INDIRECT(ADDRESS(2,COLUMN()-1)),"U2",A78),DATA!D2:L872,7,FALSE)),0,VLOOKUP(CONCATENATE(INDIRECT(ADDRESS(2,COLUMN()-1)),"U2",A78),DATA!D2:L872,7,FALSE))</f>
        <v>0</v>
      </c>
      <c r="BL78" s="11">
        <f>IF(ISERROR(VLOOKUP(CONCATENATE(INDIRECT(ADDRESS(2,COLUMN()-2)),"U2",A78),DATA!D2:L872,8,FALSE)),0,VLOOKUP(CONCATENATE(INDIRECT(ADDRESS(2,COLUMN()-2)),"U2",A78),DATA!D2:L872,8,FALSE))</f>
        <v>0</v>
      </c>
      <c r="BM78" s="11">
        <f>IF(ISERROR(VLOOKUP(CONCATENATE(INDIRECT(ADDRESS(2,COLUMN())),"U2",A78),DATA!D2:L872,6,FALSE)),0,VLOOKUP(CONCATENATE(INDIRECT(ADDRESS(2,COLUMN())),"U2",A78),DATA!D2:L872,6,FALSE))</f>
        <v>0</v>
      </c>
      <c r="BN78" s="11">
        <f>IF(ISERROR(VLOOKUP(CONCATENATE(INDIRECT(ADDRESS(2,COLUMN()-1)),"U2",A78),DATA!D2:L872,7,FALSE)),0,VLOOKUP(CONCATENATE(INDIRECT(ADDRESS(2,COLUMN()-1)),"U2",A78),DATA!D2:L872,7,FALSE))</f>
        <v>0</v>
      </c>
      <c r="BO78" s="11">
        <f>IF(ISERROR(VLOOKUP(CONCATENATE(INDIRECT(ADDRESS(2,COLUMN()-2)),"U2",A78),DATA!D2:L872,8,FALSE)),0,VLOOKUP(CONCATENATE(INDIRECT(ADDRESS(2,COLUMN()-2)),"U2",A78),DATA!D2:L872,8,FALSE))</f>
        <v>0</v>
      </c>
      <c r="BP78" s="11">
        <f>IF(ISERROR(VLOOKUP(CONCATENATE(INDIRECT(ADDRESS(2,COLUMN())),"U2",A78),DATA!D2:L872,6,FALSE)),0,VLOOKUP(CONCATENATE(INDIRECT(ADDRESS(2,COLUMN())),"U2",A78),DATA!D2:L872,6,FALSE))</f>
        <v>0</v>
      </c>
      <c r="BQ78" s="11">
        <f>IF(ISERROR(VLOOKUP(CONCATENATE(INDIRECT(ADDRESS(2,COLUMN()-1)),"U2",A78),DATA!D2:L872,7,FALSE)),0,VLOOKUP(CONCATENATE(INDIRECT(ADDRESS(2,COLUMN()-1)),"U2",A78),DATA!D2:L872,7,FALSE))</f>
        <v>0</v>
      </c>
      <c r="BR78" s="11">
        <f>IF(ISERROR(VLOOKUP(CONCATENATE(INDIRECT(ADDRESS(2,COLUMN()-2)),"U2",A78),DATA!D2:L872,8,FALSE)),0,VLOOKUP(CONCATENATE(INDIRECT(ADDRESS(2,COLUMN()-2)),"U2",A78),DATA!D2:L872,8,FALSE))</f>
        <v>0</v>
      </c>
      <c r="BS78" s="11">
        <f>IF(ISERROR(VLOOKUP(CONCATENATE(INDIRECT(ADDRESS(2,COLUMN())),"U2",A78),DATA!D2:L872,6,FALSE)),0,VLOOKUP(CONCATENATE(INDIRECT(ADDRESS(2,COLUMN())),"U2",A78),DATA!D2:L872,6,FALSE))</f>
        <v>0</v>
      </c>
      <c r="BT78" s="11">
        <f>IF(ISERROR(VLOOKUP(CONCATENATE(INDIRECT(ADDRESS(2,COLUMN()-1)),"U2",A78),DATA!D2:L872,7,FALSE)),0,VLOOKUP(CONCATENATE(INDIRECT(ADDRESS(2,COLUMN()-1)),"U2",A78),DATA!D2:L872,7,FALSE))</f>
        <v>0</v>
      </c>
      <c r="BU78" s="11">
        <f>IF(ISERROR(VLOOKUP(CONCATENATE(INDIRECT(ADDRESS(2,COLUMN()-2)),"U2",A78),DATA!D2:L872,8,FALSE)),0,VLOOKUP(CONCATENATE(INDIRECT(ADDRESS(2,COLUMN()-2)),"U2",A78),DATA!D2:L872,8,FALSE))</f>
        <v>0</v>
      </c>
      <c r="BV78" s="11">
        <f>IF(ISERROR(VLOOKUP(CONCATENATE(INDIRECT(ADDRESS(2,COLUMN())),"U2",A78),DATA!D2:L872,6,FALSE)),0,VLOOKUP(CONCATENATE(INDIRECT(ADDRESS(2,COLUMN())),"U2",A78),DATA!D2:L872,6,FALSE))</f>
        <v>0</v>
      </c>
      <c r="BW78" s="11">
        <f>IF(ISERROR(VLOOKUP(CONCATENATE(INDIRECT(ADDRESS(2,COLUMN()-1)),"U2",A78),DATA!D2:L872,7,FALSE)),0,VLOOKUP(CONCATENATE(INDIRECT(ADDRESS(2,COLUMN()-1)),"U2",A78),DATA!D2:L872,7,FALSE))</f>
        <v>0</v>
      </c>
      <c r="BX78" s="11">
        <f>IF(ISERROR(VLOOKUP(CONCATENATE(INDIRECT(ADDRESS(2,COLUMN()-2)),"U2",A78),DATA!D2:L872,8,FALSE)),0,VLOOKUP(CONCATENATE(INDIRECT(ADDRESS(2,COLUMN()-2)),"U2",A78),DATA!D2:L872,8,FALSE))</f>
        <v>0</v>
      </c>
      <c r="BY78" s="11">
        <f>IF(ISERROR(VLOOKUP(CONCATENATE(INDIRECT(ADDRESS(2,COLUMN())),"U2",A78),DATA!D2:L872,6,FALSE)),0,VLOOKUP(CONCATENATE(INDIRECT(ADDRESS(2,COLUMN())),"U2",A78),DATA!D2:L872,6,FALSE))</f>
        <v>0</v>
      </c>
      <c r="BZ78" s="11">
        <f>IF(ISERROR(VLOOKUP(CONCATENATE(INDIRECT(ADDRESS(2,COLUMN()-1)),"U2",A78),DATA!D2:L872,7,FALSE)),0,VLOOKUP(CONCATENATE(INDIRECT(ADDRESS(2,COLUMN()-1)),"U2",A78),DATA!D2:L872,7,FALSE))</f>
        <v>0</v>
      </c>
      <c r="CA78" s="11">
        <f>IF(ISERROR(VLOOKUP(CONCATENATE(INDIRECT(ADDRESS(2,COLUMN()-2)),"U2",A78),DATA!D2:L872,8,FALSE)),0,VLOOKUP(CONCATENATE(INDIRECT(ADDRESS(2,COLUMN()-2)),"U2",A78),DATA!D2:L872,8,FALSE))</f>
        <v>0</v>
      </c>
      <c r="CB78" s="11">
        <f>IF(ISERROR(VLOOKUP(CONCATENATE(INDIRECT(ADDRESS(2,COLUMN())),"U2",A78),DATA!D2:L872,6,FALSE)),0,VLOOKUP(CONCATENATE(INDIRECT(ADDRESS(2,COLUMN())),"U2",A78),DATA!D2:L872,6,FALSE))</f>
        <v>0</v>
      </c>
      <c r="CC78" s="11">
        <f>IF(ISERROR(VLOOKUP(CONCATENATE(INDIRECT(ADDRESS(2,COLUMN()-1)),"U2",A78),DATA!D2:L872,7,FALSE)),0,VLOOKUP(CONCATENATE(INDIRECT(ADDRESS(2,COLUMN()-1)),"U2",A78),DATA!D2:L872,7,FALSE))</f>
        <v>0</v>
      </c>
      <c r="CD78" s="11">
        <f>IF(ISERROR(VLOOKUP(CONCATENATE(INDIRECT(ADDRESS(2,COLUMN()-2)),"U2",A78),DATA!D2:L872,8,FALSE)),0,VLOOKUP(CONCATENATE(INDIRECT(ADDRESS(2,COLUMN()-2)),"U2",A78),DATA!D2:L872,8,FALSE))</f>
        <v>0</v>
      </c>
      <c r="CE78" s="11">
        <f>IF(ISERROR(VLOOKUP(CONCATENATE(INDIRECT(ADDRESS(2,COLUMN())),"U2",A78),DATA!D2:L872,6,FALSE)),0,VLOOKUP(CONCATENATE(INDIRECT(ADDRESS(2,COLUMN())),"U2",A78),DATA!D2:L872,6,FALSE))</f>
        <v>0</v>
      </c>
      <c r="CF78" s="11">
        <f>IF(ISERROR(VLOOKUP(CONCATENATE(INDIRECT(ADDRESS(2,COLUMN()-1)),"U2",A78),DATA!D2:L872,7,FALSE)),0,VLOOKUP(CONCATENATE(INDIRECT(ADDRESS(2,COLUMN()-1)),"U2",A78),DATA!D2:L872,7,FALSE))</f>
        <v>0</v>
      </c>
      <c r="CG78" s="11">
        <f>IF(ISERROR(VLOOKUP(CONCATENATE(INDIRECT(ADDRESS(2,COLUMN()-2)),"U2",A78),DATA!D2:L872,8,FALSE)),0,VLOOKUP(CONCATENATE(INDIRECT(ADDRESS(2,COLUMN()-2)),"U2",A78),DATA!D2:L872,8,FALSE))</f>
        <v>0</v>
      </c>
      <c r="CH78" s="11">
        <f>IF(ISERROR(VLOOKUP(CONCATENATE(INDIRECT(ADDRESS(2,COLUMN())),"U2",A78),DATA!D2:L872,6,FALSE)),0,VLOOKUP(CONCATENATE(INDIRECT(ADDRESS(2,COLUMN())),"U2",A78),DATA!D2:L872,6,FALSE))</f>
        <v>0</v>
      </c>
      <c r="CI78" s="11">
        <f>IF(ISERROR(VLOOKUP(CONCATENATE(INDIRECT(ADDRESS(2,COLUMN()-1)),"U2",A78),DATA!D2:L872,7,FALSE)),0,VLOOKUP(CONCATENATE(INDIRECT(ADDRESS(2,COLUMN()-1)),"U2",A78),DATA!D2:L872,7,FALSE))</f>
        <v>0</v>
      </c>
      <c r="CJ78" s="11">
        <f>IF(ISERROR(VLOOKUP(CONCATENATE(INDIRECT(ADDRESS(2,COLUMN()-2)),"U2",A78),DATA!D2:L872,8,FALSE)),0,VLOOKUP(CONCATENATE(INDIRECT(ADDRESS(2,COLUMN()-2)),"U2",A78),DATA!D2:L872,8,FALSE))</f>
        <v>0</v>
      </c>
      <c r="CK78" s="11">
        <f>IF(ISERROR(VLOOKUP(CONCATENATE(INDIRECT(ADDRESS(2,COLUMN())),"U2",A78),DATA!D2:L872,6,FALSE)),0,VLOOKUP(CONCATENATE(INDIRECT(ADDRESS(2,COLUMN())),"U2",A78),DATA!D2:L872,6,FALSE))</f>
        <v>0</v>
      </c>
      <c r="CL78" s="11">
        <f>IF(ISERROR(VLOOKUP(CONCATENATE(INDIRECT(ADDRESS(2,COLUMN()-1)),"U2",A78),DATA!D2:L872,7,FALSE)),0,VLOOKUP(CONCATENATE(INDIRECT(ADDRESS(2,COLUMN()-1)),"U2",A78),DATA!D2:L872,7,FALSE))</f>
        <v>0</v>
      </c>
      <c r="CM78" s="11">
        <f>IF(ISERROR(VLOOKUP(CONCATENATE(INDIRECT(ADDRESS(2,COLUMN()-2)),"U2",A78),DATA!D2:L872,8,FALSE)),0,VLOOKUP(CONCATENATE(INDIRECT(ADDRESS(2,COLUMN()-2)),"U2",A78),DATA!D2:L872,8,FALSE))</f>
        <v>0</v>
      </c>
      <c r="CN78" s="11">
        <f>IF(ISERROR(VLOOKUP(CONCATENATE(INDIRECT(ADDRESS(2,COLUMN())),"U2",A78),DATA!D2:L872,6,FALSE)),0,VLOOKUP(CONCATENATE(INDIRECT(ADDRESS(2,COLUMN())),"U2",A78),DATA!D2:L872,6,FALSE))</f>
        <v>0</v>
      </c>
      <c r="CO78" s="11">
        <f>IF(ISERROR(VLOOKUP(CONCATENATE(INDIRECT(ADDRESS(2,COLUMN()-1)),"U2",A78),DATA!D2:L872,7,FALSE)),0,VLOOKUP(CONCATENATE(INDIRECT(ADDRESS(2,COLUMN()-1)),"U2",A78),DATA!D2:L872,7,FALSE))</f>
        <v>0</v>
      </c>
      <c r="CP78" s="11">
        <f>IF(ISERROR(VLOOKUP(CONCATENATE(INDIRECT(ADDRESS(2,COLUMN()-2)),"U2",A78),DATA!D2:L872,8,FALSE)),0,VLOOKUP(CONCATENATE(INDIRECT(ADDRESS(2,COLUMN()-2)),"U2",A78),DATA!D2:L872,8,FALSE))</f>
        <v>0</v>
      </c>
      <c r="CQ78" s="11">
        <f>IF(ISERROR(VLOOKUP(CONCATENATE(INDIRECT(ADDRESS(2,COLUMN())),"U2",A78),DATA!D2:L872,6,FALSE)),0,VLOOKUP(CONCATENATE(INDIRECT(ADDRESS(2,COLUMN())),"U2",A78),DATA!D2:L872,6,FALSE))</f>
        <v>0</v>
      </c>
      <c r="CR78" s="11">
        <f>IF(ISERROR(VLOOKUP(CONCATENATE(INDIRECT(ADDRESS(2,COLUMN()-1)),"U2",A78),DATA!D2:L872,7,FALSE)),0,VLOOKUP(CONCATENATE(INDIRECT(ADDRESS(2,COLUMN()-1)),"U2",A78),DATA!D2:L872,7,FALSE))</f>
        <v>0</v>
      </c>
      <c r="CS78" s="11">
        <f>IF(ISERROR(VLOOKUP(CONCATENATE(INDIRECT(ADDRESS(2,COLUMN()-2)),"U2",A78),DATA!D2:L872,8,FALSE)),0,VLOOKUP(CONCATENATE(INDIRECT(ADDRESS(2,COLUMN()-2)),"U2",A78),DATA!D2:L872,8,FALSE))</f>
        <v>0</v>
      </c>
      <c r="CT78" s="11">
        <f>IF(ISERROR(VLOOKUP(CONCATENATE(INDIRECT(ADDRESS(2,COLUMN())),"U2",A78),DATA!D2:L872,6,FALSE)),0,VLOOKUP(CONCATENATE(INDIRECT(ADDRESS(2,COLUMN())),"U2",A78),DATA!D2:L872,6,FALSE))</f>
        <v>0</v>
      </c>
      <c r="CU78" s="11">
        <f>IF(ISERROR(VLOOKUP(CONCATENATE(INDIRECT(ADDRESS(2,COLUMN()-1)),"U2",A78),DATA!D2:L872,7,FALSE)),0,VLOOKUP(CONCATENATE(INDIRECT(ADDRESS(2,COLUMN()-1)),"U2",A78),DATA!D2:L872,7,FALSE))</f>
        <v>0</v>
      </c>
      <c r="CV78" s="11">
        <f>IF(ISERROR(VLOOKUP(CONCATENATE(INDIRECT(ADDRESS(2,COLUMN()-2)),"U2",A78),DATA!D2:L872,8,FALSE)),0,VLOOKUP(CONCATENATE(INDIRECT(ADDRESS(2,COLUMN()-2)),"U2",A78),DATA!D2:L872,8,FALSE))</f>
        <v>0</v>
      </c>
      <c r="CW78" s="11">
        <f>IF(ISERROR(VLOOKUP(CONCATENATE(INDIRECT(ADDRESS(2,COLUMN())),"U2",A78),DATA!D2:L872,6,FALSE)),0,VLOOKUP(CONCATENATE(INDIRECT(ADDRESS(2,COLUMN())),"U2",A78),DATA!D2:L872,6,FALSE))</f>
        <v>0</v>
      </c>
      <c r="CX78" s="11">
        <f>IF(ISERROR(VLOOKUP(CONCATENATE(INDIRECT(ADDRESS(2,COLUMN()-1)),"U2",A78),DATA!D2:L872,7,FALSE)),0,VLOOKUP(CONCATENATE(INDIRECT(ADDRESS(2,COLUMN()-1)),"U2",A78),DATA!D2:L872,7,FALSE))</f>
        <v>0</v>
      </c>
      <c r="CY78" s="11">
        <f>IF(ISERROR(VLOOKUP(CONCATENATE(INDIRECT(ADDRESS(2,COLUMN()-2)),"U2",A78),DATA!D2:L872,8,FALSE)),0,VLOOKUP(CONCATENATE(INDIRECT(ADDRESS(2,COLUMN()-2)),"U2",A78),DATA!D2:L872,8,FALSE))</f>
        <v>0</v>
      </c>
      <c r="CZ78" s="11">
        <f>IF(ISERROR(VLOOKUP(CONCATENATE(INDIRECT(ADDRESS(2,COLUMN())),"U2",A78),DATA!D2:L872,6,FALSE)),0,VLOOKUP(CONCATENATE(INDIRECT(ADDRESS(2,COLUMN())),"U2",A78),DATA!D2:L872,6,FALSE))</f>
        <v>0</v>
      </c>
      <c r="DA78" s="11">
        <f>IF(ISERROR(VLOOKUP(CONCATENATE(INDIRECT(ADDRESS(2,COLUMN()-1)),"U2",A78),DATA!D2:L872,7,FALSE)),0,VLOOKUP(CONCATENATE(INDIRECT(ADDRESS(2,COLUMN()-1)),"U2",A78),DATA!D2:L872,7,FALSE))</f>
        <v>0</v>
      </c>
      <c r="DB78" s="11">
        <f>IF(ISERROR(VLOOKUP(CONCATENATE(INDIRECT(ADDRESS(2,COLUMN()-2)),"U2",A78),DATA!D2:L872,8,FALSE)),0,VLOOKUP(CONCATENATE(INDIRECT(ADDRESS(2,COLUMN()-2)),"U2",A78),DATA!D2:L872,8,FALSE))</f>
        <v>0</v>
      </c>
      <c r="DC78" s="11">
        <f>IF(ISERROR(VLOOKUP(CONCATENATE(INDIRECT(ADDRESS(2,COLUMN())),"U2",A78),DATA!D2:L872,6,FALSE)),0,VLOOKUP(CONCATENATE(INDIRECT(ADDRESS(2,COLUMN())),"U2",A78),DATA!D2:L872,6,FALSE))</f>
        <v>0</v>
      </c>
      <c r="DD78" s="11">
        <f>IF(ISERROR(VLOOKUP(CONCATENATE(INDIRECT(ADDRESS(2,COLUMN()-1)),"U2",A78),DATA!D2:L872,7,FALSE)),0,VLOOKUP(CONCATENATE(INDIRECT(ADDRESS(2,COLUMN()-1)),"U2",A78),DATA!D2:L872,7,FALSE))</f>
        <v>0</v>
      </c>
      <c r="DE78" s="11">
        <f>IF(ISERROR(VLOOKUP(CONCATENATE(INDIRECT(ADDRESS(2,COLUMN()-2)),"U2",A78),DATA!D2:L872,8,FALSE)),0,VLOOKUP(CONCATENATE(INDIRECT(ADDRESS(2,COLUMN()-2)),"U2",A78),DATA!D2:L872,8,FALSE))</f>
        <v>0</v>
      </c>
      <c r="DF78" s="11">
        <f>IF(ISERROR(VLOOKUP(CONCATENATE(INDIRECT(ADDRESS(2,COLUMN())),"U2",A78),DATA!D2:L872,6,FALSE)),0,VLOOKUP(CONCATENATE(INDIRECT(ADDRESS(2,COLUMN())),"U2",A78),DATA!D2:L872,6,FALSE))</f>
        <v>0</v>
      </c>
      <c r="DG78" s="11">
        <f>IF(ISERROR(VLOOKUP(CONCATENATE(INDIRECT(ADDRESS(2,COLUMN()-1)),"U2",A78),DATA!D2:L872,7,FALSE)),0,VLOOKUP(CONCATENATE(INDIRECT(ADDRESS(2,COLUMN()-1)),"U2",A78),DATA!D2:L872,7,FALSE))</f>
        <v>0</v>
      </c>
      <c r="DH78" s="11">
        <f>IF(ISERROR(VLOOKUP(CONCATENATE(INDIRECT(ADDRESS(2,COLUMN()-2)),"U2",A78),DATA!D2:L872,8,FALSE)),0,VLOOKUP(CONCATENATE(INDIRECT(ADDRESS(2,COLUMN()-2)),"U2",A78),DATA!D2:L872,8,FALSE))</f>
        <v>0</v>
      </c>
      <c r="DI78" s="11">
        <f>IF(ISERROR(VLOOKUP(CONCATENATE(INDIRECT(ADDRESS(2,COLUMN())),"U2",A78),DATA!D2:L872,6,FALSE)),0,VLOOKUP(CONCATENATE(INDIRECT(ADDRESS(2,COLUMN())),"U2",A78),DATA!D2:L872,6,FALSE))</f>
        <v>0</v>
      </c>
      <c r="DJ78" s="11">
        <f>IF(ISERROR(VLOOKUP(CONCATENATE(INDIRECT(ADDRESS(2,COLUMN()-1)),"U2",A78),DATA!D2:L872,7,FALSE)),0,VLOOKUP(CONCATENATE(INDIRECT(ADDRESS(2,COLUMN()-1)),"U2",A78),DATA!D2:L872,7,FALSE))</f>
        <v>0</v>
      </c>
      <c r="DK78" s="11">
        <f>IF(ISERROR(VLOOKUP(CONCATENATE(INDIRECT(ADDRESS(2,COLUMN()-2)),"U2",A78),DATA!D2:L872,8,FALSE)),0,VLOOKUP(CONCATENATE(INDIRECT(ADDRESS(2,COLUMN()-2)),"U2",A78),DATA!D2:L872,8,FALSE))</f>
        <v>0</v>
      </c>
      <c r="DL78" s="11">
        <f>IF(ISERROR(VLOOKUP(CONCATENATE(INDIRECT(ADDRESS(2,COLUMN())),"U2",A78),DATA!D2:L872,6,FALSE)),0,VLOOKUP(CONCATENATE(INDIRECT(ADDRESS(2,COLUMN())),"U2",A78),DATA!D2:L872,6,FALSE))</f>
        <v>0</v>
      </c>
      <c r="DM78" s="11">
        <f>IF(ISERROR(VLOOKUP(CONCATENATE(INDIRECT(ADDRESS(2,COLUMN()-1)),"U2",A78),DATA!D2:L872,7,FALSE)),0,VLOOKUP(CONCATENATE(INDIRECT(ADDRESS(2,COLUMN()-1)),"U2",A78),DATA!D2:L872,7,FALSE))</f>
        <v>0</v>
      </c>
      <c r="DN78" s="11">
        <f>IF(ISERROR(VLOOKUP(CONCATENATE(INDIRECT(ADDRESS(2,COLUMN()-2)),"U2",A78),DATA!D2:L872,8,FALSE)),0,VLOOKUP(CONCATENATE(INDIRECT(ADDRESS(2,COLUMN()-2)),"U2",A78),DATA!D2:L872,8,FALSE))</f>
        <v>0</v>
      </c>
      <c r="DO78" s="11">
        <f>IF(ISERROR(VLOOKUP(CONCATENATE(INDIRECT(ADDRESS(2,COLUMN())),"U2",A78),DATA!D2:L872,6,FALSE)),0,VLOOKUP(CONCATENATE(INDIRECT(ADDRESS(2,COLUMN())),"U2",A78),DATA!D2:L872,6,FALSE))</f>
        <v>0</v>
      </c>
      <c r="DP78" s="11">
        <f>IF(ISERROR(VLOOKUP(CONCATENATE(INDIRECT(ADDRESS(2,COLUMN()-1)),"U2",A78),DATA!D2:L872,7,FALSE)),0,VLOOKUP(CONCATENATE(INDIRECT(ADDRESS(2,COLUMN()-1)),"U2",A78),DATA!D2:L872,7,FALSE))</f>
        <v>0</v>
      </c>
      <c r="DQ78" s="11">
        <f>IF(ISERROR(VLOOKUP(CONCATENATE(INDIRECT(ADDRESS(2,COLUMN()-2)),"U2",A78),DATA!D2:L872,8,FALSE)),0,VLOOKUP(CONCATENATE(INDIRECT(ADDRESS(2,COLUMN()-2)),"U2",A78),DATA!D2:L872,8,FALSE))</f>
        <v>0</v>
      </c>
      <c r="DR78" s="11">
        <f>IF(ISERROR(VLOOKUP(CONCATENATE(INDIRECT(ADDRESS(2,COLUMN())),"U2",A78),DATA!D2:L872,6,FALSE)),0,VLOOKUP(CONCATENATE(INDIRECT(ADDRESS(2,COLUMN())),"U2",A78),DATA!D2:L872,6,FALSE))</f>
        <v>0</v>
      </c>
      <c r="DS78" s="11">
        <f>IF(ISERROR(VLOOKUP(CONCATENATE(INDIRECT(ADDRESS(2,COLUMN()-1)),"U2",A78),DATA!D2:L872,7,FALSE)),0,VLOOKUP(CONCATENATE(INDIRECT(ADDRESS(2,COLUMN()-1)),"U2",A78),DATA!D2:L872,7,FALSE))</f>
        <v>0</v>
      </c>
      <c r="DT78" s="11">
        <f>IF(ISERROR(VLOOKUP(CONCATENATE(INDIRECT(ADDRESS(2,COLUMN()-2)),"U2",A78),DATA!D2:L872,8,FALSE)),0,VLOOKUP(CONCATENATE(INDIRECT(ADDRESS(2,COLUMN()-2)),"U2",A78),DATA!D2:L872,8,FALSE))</f>
        <v>0</v>
      </c>
      <c r="DU78" s="11">
        <f>IF(ISERROR(VLOOKUP(CONCATENATE(INDIRECT(ADDRESS(2,COLUMN())),"U2",A78),DATA!D2:L872,6,FALSE)),0,VLOOKUP(CONCATENATE(INDIRECT(ADDRESS(2,COLUMN())),"U2",A78),DATA!D2:L872,6,FALSE))</f>
        <v>0</v>
      </c>
      <c r="DV78" s="11">
        <f>IF(ISERROR(VLOOKUP(CONCATENATE(INDIRECT(ADDRESS(2,COLUMN()-1)),"U2",A78),DATA!D2:L872,7,FALSE)),0,VLOOKUP(CONCATENATE(INDIRECT(ADDRESS(2,COLUMN()-1)),"U2",A78),DATA!D2:L872,7,FALSE))</f>
        <v>0</v>
      </c>
      <c r="DW78" s="11">
        <f>IF(ISERROR(VLOOKUP(CONCATENATE(INDIRECT(ADDRESS(2,COLUMN()-2)),"U2",A78),DATA!D2:L872,8,FALSE)),0,VLOOKUP(CONCATENATE(INDIRECT(ADDRESS(2,COLUMN()-2)),"U2",A78),DATA!D2:L872,8,FALSE))</f>
        <v>0</v>
      </c>
      <c r="DX78" s="62">
        <f>SUM(B78:INDIRECT(ADDRESS(78,127)))</f>
        <v>7</v>
      </c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R78" s="24"/>
      <c r="IS78" s="24"/>
      <c r="IT78" s="24"/>
      <c r="IU78" s="24"/>
      <c r="IV78" s="24"/>
      <c r="IW78" s="24"/>
      <c r="IX78" s="24"/>
      <c r="IY78" s="24"/>
      <c r="IZ78" s="24"/>
      <c r="JA78" s="24"/>
      <c r="JB78" s="24"/>
      <c r="JC78" s="24"/>
      <c r="JD78" s="24"/>
      <c r="JE78" s="24"/>
      <c r="JF78" s="24"/>
      <c r="JG78" s="24"/>
      <c r="JH78" s="24"/>
      <c r="JI78" s="24"/>
      <c r="JJ78" s="24"/>
      <c r="JK78" s="24"/>
      <c r="JL78" s="24"/>
      <c r="JM78" s="24"/>
      <c r="JN78" s="24"/>
      <c r="JO78" s="24"/>
      <c r="JP78" s="24"/>
      <c r="JQ78" s="24"/>
      <c r="JR78" s="24"/>
      <c r="JS78" s="24"/>
      <c r="JT78" s="24"/>
      <c r="JU78" s="24"/>
      <c r="JV78" s="24"/>
      <c r="JW78" s="24"/>
      <c r="JX78" s="24"/>
      <c r="JY78" s="24"/>
      <c r="JZ78" s="24"/>
      <c r="KA78" s="24"/>
      <c r="KB78" s="24"/>
      <c r="KC78" s="24"/>
      <c r="KD78" s="24"/>
      <c r="KE78" s="24"/>
      <c r="KF78" s="24"/>
      <c r="KG78" s="24"/>
      <c r="KH78" s="24"/>
      <c r="KI78" s="24"/>
      <c r="KJ78" s="24"/>
      <c r="KK78" s="24"/>
      <c r="KL78" s="24"/>
      <c r="KM78" s="24"/>
      <c r="KN78" s="24"/>
      <c r="KO78" s="24"/>
      <c r="KP78" s="24"/>
      <c r="KQ78" s="24"/>
      <c r="KR78" s="24"/>
      <c r="KS78" s="24"/>
      <c r="KT78" s="24"/>
      <c r="KU78" s="24"/>
      <c r="KV78" s="24"/>
      <c r="KW78" s="24"/>
      <c r="KX78" s="24"/>
      <c r="KY78" s="24"/>
      <c r="KZ78" s="24"/>
    </row>
    <row r="79" s="5" customFormat="1" ht="15.75">
      <c r="A79" s="28" t="s">
        <v>72</v>
      </c>
      <c r="B79" s="110">
        <f>IF(COLUMN()&lt;DATA!$O$1*3+3,SUM(B80)," ")</f>
        <v>1</v>
      </c>
      <c r="C79" s="110">
        <f>IF(COLUMN()&lt;DATA!$O$1*3+3,SUM(C80)," ")</f>
        <v>10</v>
      </c>
      <c r="D79" s="110">
        <f>IF(COLUMN()&lt;DATA!$O$1*3+3,SUM(D80)," ")</f>
        <v>0</v>
      </c>
      <c r="E79" s="110">
        <f>IF(COLUMN()&lt;DATA!$O$1*3+3,SUM(E80)," ")</f>
        <v>0</v>
      </c>
      <c r="F79" s="110">
        <f>IF(COLUMN()&lt;DATA!$O$1*3+3,SUM(F80)," ")</f>
        <v>0</v>
      </c>
      <c r="G79" s="110">
        <f>IF(COLUMN()&lt;DATA!$O$1*3+3,SUM(G80)," ")</f>
        <v>0</v>
      </c>
      <c r="H79" s="110">
        <f>IF(COLUMN()&lt;DATA!$O$1*3+3,SUM(H80)," ")</f>
        <v>7</v>
      </c>
      <c r="I79" s="110">
        <f>IF(COLUMN()&lt;DATA!$O$1*3+3,SUM(I80)," ")</f>
        <v>0</v>
      </c>
      <c r="J79" s="110">
        <f>IF(COLUMN()&lt;DATA!$O$1*3+3,SUM(J80)," ")</f>
        <v>0</v>
      </c>
      <c r="K79" s="110">
        <f>IF(COLUMN()&lt;DATA!$O$1*3+3,SUM(K80)," ")</f>
        <v>0</v>
      </c>
      <c r="L79" s="110">
        <f>IF(COLUMN()&lt;DATA!$O$1*3+3,SUM(L80)," ")</f>
        <v>0</v>
      </c>
      <c r="M79" s="110">
        <f>IF(COLUMN()&lt;DATA!$O$1*3+3,SUM(M80)," ")</f>
        <v>0</v>
      </c>
      <c r="N79" s="110">
        <f>IF(COLUMN()&lt;DATA!$O$1*3+3,SUM(N80)," ")</f>
        <v>0</v>
      </c>
      <c r="O79" s="110">
        <f>IF(COLUMN()&lt;DATA!$O$1*3+3,SUM(O80)," ")</f>
        <v>0</v>
      </c>
      <c r="P79" s="110">
        <f>IF(COLUMN()&lt;DATA!$O$1*3+3,SUM(P80)," ")</f>
        <v>0</v>
      </c>
      <c r="Q79" s="110">
        <f>IF(COLUMN()&lt;DATA!$O$1*3+3,SUM(Q80)," ")</f>
        <v>1</v>
      </c>
      <c r="R79" s="110">
        <f>IF(COLUMN()&lt;DATA!$O$1*3+3,SUM(R80)," ")</f>
        <v>3</v>
      </c>
      <c r="S79" s="110">
        <f>IF(COLUMN()&lt;DATA!$O$1*3+3,SUM(S80)," ")</f>
        <v>0</v>
      </c>
      <c r="T79" s="110">
        <f>IF(COLUMN()&lt;DATA!$O$1*3+3,SUM(T80)," ")</f>
        <v>0</v>
      </c>
      <c r="U79" s="110">
        <f>IF(COLUMN()&lt;DATA!$O$1*3+3,SUM(U80)," ")</f>
        <v>1</v>
      </c>
      <c r="V79" s="110">
        <f>IF(COLUMN()&lt;DATA!$O$1*3+3,SUM(V80)," ")</f>
        <v>0</v>
      </c>
      <c r="W79" s="110">
        <f>IF(COLUMN()&lt;DATA!$O$1*3+3,SUM(W80)," ")</f>
        <v>0</v>
      </c>
      <c r="X79" s="110">
        <f>IF(COLUMN()&lt;DATA!$O$1*3+3,SUM(X80)," ")</f>
        <v>0</v>
      </c>
      <c r="Y79" s="110">
        <f>IF(COLUMN()&lt;DATA!$O$1*3+3,SUM(Y80)," ")</f>
        <v>0</v>
      </c>
      <c r="Z79" s="110">
        <f>IF(COLUMN()&lt;DATA!$O$1*3+3,SUM(Z80)," ")</f>
        <v>0</v>
      </c>
      <c r="AA79" s="110">
        <f>IF(COLUMN()&lt;DATA!$O$1*3+3,SUM(AA80)," ")</f>
        <v>0</v>
      </c>
      <c r="AB79" s="110">
        <f>IF(COLUMN()&lt;DATA!$O$1*3+3,SUM(AB80)," ")</f>
        <v>0</v>
      </c>
      <c r="AC79" s="110">
        <f>IF(COLUMN()&lt;DATA!$O$1*3+3,SUM(AC80)," ")</f>
        <v>0</v>
      </c>
      <c r="AD79" s="110">
        <f>IF(COLUMN()&lt;DATA!$O$1*3+3,SUM(AD80)," ")</f>
        <v>0</v>
      </c>
      <c r="AE79" s="110">
        <f>IF(COLUMN()&lt;DATA!$O$1*3+3,SUM(AE80)," ")</f>
        <v>0</v>
      </c>
      <c r="AF79" s="110">
        <f>IF(COLUMN()&lt;DATA!$O$1*3+3,SUM(AF80)," ")</f>
        <v>0</v>
      </c>
      <c r="AG79" s="110">
        <f>IF(COLUMN()&lt;DATA!$O$1*3+3,SUM(AG80)," ")</f>
        <v>0</v>
      </c>
      <c r="AH79" s="110">
        <f>IF(COLUMN()&lt;DATA!$O$1*3+3,SUM(AH80)," ")</f>
        <v>0</v>
      </c>
      <c r="AI79" s="110">
        <f>IF(COLUMN()&lt;DATA!$O$1*3+3,SUM(AI80)," ")</f>
        <v>0</v>
      </c>
      <c r="AJ79" s="110">
        <f>IF(COLUMN()&lt;DATA!$O$1*3+3,SUM(AJ80)," ")</f>
        <v>0</v>
      </c>
      <c r="AK79" s="110">
        <f>IF(COLUMN()&lt;DATA!$O$1*3+3,SUM(AK80)," ")</f>
        <v>0</v>
      </c>
      <c r="AL79" s="110">
        <f>IF(COLUMN()&lt;DATA!$O$1*3+3,SUM(AL80)," ")</f>
        <v>0</v>
      </c>
      <c r="AM79" s="110">
        <f>IF(COLUMN()&lt;DATA!$O$1*3+3,SUM(AM80)," ")</f>
        <v>0</v>
      </c>
      <c r="AN79" s="110">
        <f>IF(COLUMN()&lt;DATA!$O$1*3+3,SUM(AN80)," ")</f>
        <v>0</v>
      </c>
      <c r="AO79" s="110">
        <f>IF(COLUMN()&lt;DATA!$O$1*3+3,SUM(AO80)," ")</f>
        <v>0</v>
      </c>
      <c r="AP79" s="110">
        <f>IF(COLUMN()&lt;DATA!$O$1*3+3,SUM(AP80)," ")</f>
        <v>0</v>
      </c>
      <c r="AQ79" s="110">
        <f>IF(COLUMN()&lt;DATA!$O$1*3+3,SUM(AQ80)," ")</f>
        <v>0</v>
      </c>
      <c r="AR79" s="110">
        <f>IF(COLUMN()&lt;DATA!$O$1*3+3,SUM(AR80)," ")</f>
        <v>0</v>
      </c>
      <c r="AS79" s="110">
        <f>IF(COLUMN()&lt;DATA!$O$1*3+3,SUM(AS80)," ")</f>
        <v>0</v>
      </c>
      <c r="AT79" s="110">
        <f>IF(COLUMN()&lt;DATA!$O$1*3+3,SUM(AT80)," ")</f>
        <v>0</v>
      </c>
      <c r="AU79" s="110">
        <f>IF(COLUMN()&lt;DATA!$O$1*3+3,SUM(AU80)," ")</f>
        <v>30</v>
      </c>
      <c r="AV79" s="110">
        <f>IF(COLUMN()&lt;DATA!$O$1*3+3,SUM(AV80)," ")</f>
        <v>0</v>
      </c>
      <c r="AW79" s="110">
        <f>IF(COLUMN()&lt;DATA!$O$1*3+3,SUM(AW80)," ")</f>
        <v>0</v>
      </c>
      <c r="AX79" s="110">
        <f>IF(COLUMN()&lt;DATA!$O$1*3+3,SUM(AX80)," ")</f>
        <v>0</v>
      </c>
      <c r="AY79" s="110">
        <f>IF(COLUMN()&lt;DATA!$O$1*3+3,SUM(AY80)," ")</f>
        <v>0</v>
      </c>
      <c r="AZ79" s="110">
        <f>IF(COLUMN()&lt;DATA!$O$1*3+3,SUM(AZ80)," ")</f>
        <v>0</v>
      </c>
      <c r="BA79" s="110">
        <f>IF(COLUMN()&lt;DATA!$O$1*3+3,SUM(BA80)," ")</f>
        <v>0</v>
      </c>
      <c r="BB79" s="110">
        <f>IF(COLUMN()&lt;DATA!$O$1*3+3,SUM(BB80)," ")</f>
        <v>0</v>
      </c>
      <c r="BC79" s="110">
        <f>IF(COLUMN()&lt;DATA!$O$1*3+3,SUM(BC80)," ")</f>
        <v>0</v>
      </c>
      <c r="BD79" s="110">
        <f>IF(COLUMN()&lt;DATA!$O$1*3+3,SUM(BD80)," ")</f>
        <v>0</v>
      </c>
      <c r="BE79" s="110">
        <f>IF(COLUMN()&lt;DATA!$O$1*3+3,SUM(BE80)," ")</f>
        <v>1</v>
      </c>
      <c r="BF79" s="110">
        <f>IF(COLUMN()&lt;DATA!$O$1*3+3,SUM(BF80)," ")</f>
        <v>0</v>
      </c>
      <c r="BG79" s="110">
        <f>IF(COLUMN()&lt;DATA!$O$1*3+3,SUM(BG80)," ")</f>
        <v>1</v>
      </c>
      <c r="BH79" s="110">
        <f>IF(COLUMN()&lt;DATA!$O$1*3+3,SUM(BH80)," ")</f>
        <v>0</v>
      </c>
      <c r="BI79" s="110">
        <f>IF(COLUMN()&lt;DATA!$O$1*3+3,SUM(BI80)," ")</f>
        <v>0</v>
      </c>
      <c r="BJ79" s="110">
        <f>IF(COLUMN()&lt;DATA!$O$1*3+3,SUM(BJ80)," ")</f>
        <v>0</v>
      </c>
      <c r="BK79" s="110">
        <f>IF(COLUMN()&lt;DATA!$O$1*3+3,SUM(BK80)," ")</f>
        <v>0</v>
      </c>
      <c r="BL79" s="110">
        <f>IF(COLUMN()&lt;DATA!$O$1*3+3,SUM(BL80)," ")</f>
        <v>0</v>
      </c>
      <c r="BM79" s="110">
        <f>IF(COLUMN()&lt;DATA!$O$1*3+3,SUM(BM80)," ")</f>
        <v>0</v>
      </c>
      <c r="BN79" s="110">
        <f>IF(COLUMN()&lt;DATA!$O$1*3+3,SUM(BN80)," ")</f>
        <v>0</v>
      </c>
      <c r="BO79" s="110">
        <f>IF(COLUMN()&lt;DATA!$O$1*3+3,SUM(BO80)," ")</f>
        <v>0</v>
      </c>
      <c r="BP79" s="110">
        <f>IF(COLUMN()&lt;DATA!$O$1*3+3,SUM(BP80)," ")</f>
        <v>0</v>
      </c>
      <c r="BQ79" s="110">
        <f>IF(COLUMN()&lt;DATA!$O$1*3+3,SUM(BQ80)," ")</f>
        <v>0</v>
      </c>
      <c r="BR79" s="110">
        <f>IF(COLUMN()&lt;DATA!$O$1*3+3,SUM(BR80)," ")</f>
        <v>0</v>
      </c>
      <c r="BS79" s="110">
        <f>IF(COLUMN()&lt;DATA!$O$1*3+3,SUM(BS80)," ")</f>
        <v>0</v>
      </c>
      <c r="BT79" s="110">
        <f>IF(COLUMN()&lt;DATA!$O$1*3+3,SUM(BT80)," ")</f>
        <v>0</v>
      </c>
      <c r="BU79" s="110">
        <f>IF(COLUMN()&lt;DATA!$O$1*3+3,SUM(BU80)," ")</f>
        <v>0</v>
      </c>
      <c r="BV79" s="110">
        <f>IF(COLUMN()&lt;DATA!$O$1*3+3,SUM(BV80)," ")</f>
        <v>1</v>
      </c>
      <c r="BW79" s="110">
        <f>IF(COLUMN()&lt;DATA!$O$1*3+3,SUM(BW80)," ")</f>
        <v>0</v>
      </c>
      <c r="BX79" s="110">
        <f>IF(COLUMN()&lt;DATA!$O$1*3+3,SUM(BX80)," ")</f>
        <v>0</v>
      </c>
      <c r="BY79" s="110">
        <f>IF(COLUMN()&lt;DATA!$O$1*3+3,SUM(BY80)," ")</f>
        <v>0</v>
      </c>
      <c r="BZ79" s="110">
        <f>IF(COLUMN()&lt;DATA!$O$1*3+3,SUM(BZ80)," ")</f>
        <v>0</v>
      </c>
      <c r="CA79" s="110">
        <f>IF(COLUMN()&lt;DATA!$O$1*3+3,SUM(CA80)," ")</f>
        <v>0</v>
      </c>
      <c r="CB79" s="110">
        <f>IF(COLUMN()&lt;DATA!$O$1*3+3,SUM(CB80)," ")</f>
        <v>0</v>
      </c>
      <c r="CC79" s="110">
        <f>IF(COLUMN()&lt;DATA!$O$1*3+3,SUM(CC80)," ")</f>
        <v>0</v>
      </c>
      <c r="CD79" s="110">
        <f>IF(COLUMN()&lt;DATA!$O$1*3+3,SUM(CD80)," ")</f>
        <v>0</v>
      </c>
      <c r="CE79" s="110">
        <f>IF(COLUMN()&lt;DATA!$O$1*3+3,SUM(CE80)," ")</f>
        <v>0</v>
      </c>
      <c r="CF79" s="110">
        <f>IF(COLUMN()&lt;DATA!$O$1*3+3,SUM(CF80)," ")</f>
        <v>0</v>
      </c>
      <c r="CG79" s="110">
        <f>IF(COLUMN()&lt;DATA!$O$1*3+3,SUM(CG80)," ")</f>
        <v>0</v>
      </c>
      <c r="CH79" s="110">
        <f>IF(COLUMN()&lt;DATA!$O$1*3+3,SUM(CH80)," ")</f>
        <v>0</v>
      </c>
      <c r="CI79" s="110">
        <f>IF(COLUMN()&lt;DATA!$O$1*3+3,SUM(CI80)," ")</f>
        <v>0</v>
      </c>
      <c r="CJ79" s="110">
        <f>IF(COLUMN()&lt;DATA!$O$1*3+3,SUM(CJ80)," ")</f>
        <v>0</v>
      </c>
      <c r="CK79" s="110">
        <f>IF(COLUMN()&lt;DATA!$O$1*3+3,SUM(CK80)," ")</f>
        <v>0</v>
      </c>
      <c r="CL79" s="110">
        <f>IF(COLUMN()&lt;DATA!$O$1*3+3,SUM(CL80)," ")</f>
        <v>0</v>
      </c>
      <c r="CM79" s="110">
        <f>IF(COLUMN()&lt;DATA!$O$1*3+3,SUM(CM80)," ")</f>
        <v>0</v>
      </c>
      <c r="CN79" s="110">
        <f>IF(COLUMN()&lt;DATA!$O$1*3+3,SUM(CN80)," ")</f>
        <v>0</v>
      </c>
      <c r="CO79" s="110">
        <f>IF(COLUMN()&lt;DATA!$O$1*3+3,SUM(CO80)," ")</f>
        <v>0</v>
      </c>
      <c r="CP79" s="110">
        <f>IF(COLUMN()&lt;DATA!$O$1*3+3,SUM(CP80)," ")</f>
        <v>0</v>
      </c>
      <c r="CQ79" s="110">
        <f>IF(COLUMN()&lt;DATA!$O$1*3+3,SUM(CQ80)," ")</f>
        <v>0</v>
      </c>
      <c r="CR79" s="110">
        <f>IF(COLUMN()&lt;DATA!$O$1*3+3,SUM(CR80)," ")</f>
        <v>0</v>
      </c>
      <c r="CS79" s="110">
        <f>IF(COLUMN()&lt;DATA!$O$1*3+3,SUM(CS80)," ")</f>
        <v>0</v>
      </c>
      <c r="CT79" s="110">
        <f>IF(COLUMN()&lt;DATA!$O$1*3+3,SUM(CT80)," ")</f>
        <v>0</v>
      </c>
      <c r="CU79" s="110">
        <f>IF(COLUMN()&lt;DATA!$O$1*3+3,SUM(CU80)," ")</f>
        <v>0</v>
      </c>
      <c r="CV79" s="110">
        <f>IF(COLUMN()&lt;DATA!$O$1*3+3,SUM(CV80)," ")</f>
        <v>0</v>
      </c>
      <c r="CW79" s="110">
        <f>IF(COLUMN()&lt;DATA!$O$1*3+3,SUM(CW80)," ")</f>
        <v>0</v>
      </c>
      <c r="CX79" s="110">
        <f>IF(COLUMN()&lt;DATA!$O$1*3+3,SUM(CX80)," ")</f>
        <v>0</v>
      </c>
      <c r="CY79" s="110">
        <f>IF(COLUMN()&lt;DATA!$O$1*3+3,SUM(CY80)," ")</f>
        <v>0</v>
      </c>
      <c r="CZ79" s="110">
        <f>IF(COLUMN()&lt;DATA!$O$1*3+3,SUM(CZ80)," ")</f>
        <v>0</v>
      </c>
      <c r="DA79" s="110">
        <f>IF(COLUMN()&lt;DATA!$O$1*3+3,SUM(DA80)," ")</f>
        <v>0</v>
      </c>
      <c r="DB79" s="110">
        <f>IF(COLUMN()&lt;DATA!$O$1*3+3,SUM(DB80)," ")</f>
        <v>0</v>
      </c>
      <c r="DC79" s="110">
        <f>IF(COLUMN()&lt;DATA!$O$1*3+3,SUM(DC80)," ")</f>
        <v>0</v>
      </c>
      <c r="DD79" s="110">
        <f>IF(COLUMN()&lt;DATA!$O$1*3+3,SUM(DD80)," ")</f>
        <v>0</v>
      </c>
      <c r="DE79" s="110">
        <f>IF(COLUMN()&lt;DATA!$O$1*3+3,SUM(DE80)," ")</f>
        <v>0</v>
      </c>
      <c r="DF79" s="110">
        <f>IF(COLUMN()&lt;DATA!$O$1*3+3,SUM(DF80)," ")</f>
        <v>0</v>
      </c>
      <c r="DG79" s="110">
        <f>IF(COLUMN()&lt;DATA!$O$1*3+3,SUM(DG80)," ")</f>
        <v>0</v>
      </c>
      <c r="DH79" s="110">
        <f>IF(COLUMN()&lt;DATA!$O$1*3+3,SUM(DH80)," ")</f>
        <v>0</v>
      </c>
      <c r="DI79" s="110">
        <f>IF(COLUMN()&lt;DATA!$O$1*3+3,SUM(DI80)," ")</f>
        <v>0</v>
      </c>
      <c r="DJ79" s="110">
        <f>IF(COLUMN()&lt;DATA!$O$1*3+3,SUM(DJ80)," ")</f>
        <v>0</v>
      </c>
      <c r="DK79" s="110">
        <f>IF(COLUMN()&lt;DATA!$O$1*3+3,SUM(DK80)," ")</f>
        <v>0</v>
      </c>
      <c r="DL79" s="110">
        <f>IF(COLUMN()&lt;DATA!$O$1*3+3,SUM(DL80)," ")</f>
        <v>0</v>
      </c>
      <c r="DM79" s="110">
        <f>IF(COLUMN()&lt;DATA!$O$1*3+3,SUM(DM80)," ")</f>
        <v>0</v>
      </c>
      <c r="DN79" s="110">
        <f>IF(COLUMN()&lt;DATA!$O$1*3+3,SUM(DN80)," ")</f>
        <v>0</v>
      </c>
      <c r="DO79" s="110">
        <f>IF(COLUMN()&lt;DATA!$O$1*3+3,SUM(DO80)," ")</f>
        <v>0</v>
      </c>
      <c r="DP79" s="110">
        <f>IF(COLUMN()&lt;DATA!$O$1*3+3,SUM(DP80)," ")</f>
        <v>0</v>
      </c>
      <c r="DQ79" s="110">
        <f>IF(COLUMN()&lt;DATA!$O$1*3+3,SUM(DQ80)," ")</f>
        <v>0</v>
      </c>
      <c r="DR79" s="110">
        <f>IF(COLUMN()&lt;DATA!$O$1*3+3,SUM(DR80)," ")</f>
        <v>0</v>
      </c>
      <c r="DS79" s="110">
        <f>IF(COLUMN()&lt;DATA!$O$1*3+3,SUM(DS80)," ")</f>
        <v>0</v>
      </c>
      <c r="DT79" s="110">
        <f>IF(COLUMN()&lt;DATA!$O$1*3+3,SUM(DT80)," ")</f>
        <v>0</v>
      </c>
      <c r="DU79" s="110">
        <f>IF(COLUMN()&lt;DATA!$O$1*3+3,SUM(DU80)," ")</f>
        <v>0</v>
      </c>
      <c r="DV79" s="110">
        <f>IF(COLUMN()&lt;DATA!$O$1*3+3,SUM(DV80)," ")</f>
        <v>0</v>
      </c>
      <c r="DW79" s="110">
        <f>IF(COLUMN()&lt;DATA!$O$1*3+3,SUM(DW80)," ")</f>
        <v>0</v>
      </c>
      <c r="DX79" s="110">
        <f>IF(COLUMN()&lt;DATA!$O$1*3+3,SUM(DX80)," ")</f>
        <v>56</v>
      </c>
      <c r="DY79" s="38" t="str">
        <f>IF(COLUMN()&lt;DATA!$O$1*3+3,SUM(DY80)," ")</f>
        <v xml:space="preserve"> </v>
      </c>
      <c r="DZ79" s="38" t="str">
        <f>IF(COLUMN()&lt;DATA!$O$1*3+3,SUM(DZ80)," ")</f>
        <v xml:space="preserve"> </v>
      </c>
      <c r="EA79" s="38" t="str">
        <f>IF(COLUMN()&lt;DATA!$O$1*3+3,SUM(EA80)," ")</f>
        <v xml:space="preserve"> </v>
      </c>
      <c r="EB79" s="38" t="str">
        <f>IF(COLUMN()&lt;DATA!$O$1*3+3,SUM(EB80)," ")</f>
        <v xml:space="preserve"> </v>
      </c>
      <c r="EC79" s="38" t="str">
        <f>IF(COLUMN()&lt;DATA!$O$1*3+3,SUM(EC80)," ")</f>
        <v xml:space="preserve"> </v>
      </c>
      <c r="ED79" s="38" t="str">
        <f>IF(COLUMN()&lt;DATA!$O$1*3+3,SUM(ED80)," ")</f>
        <v xml:space="preserve"> </v>
      </c>
      <c r="EE79" s="38" t="str">
        <f>IF(COLUMN()&lt;DATA!$O$1*3+3,SUM(EE80)," ")</f>
        <v xml:space="preserve"> </v>
      </c>
      <c r="EF79" s="38" t="str">
        <f>IF(COLUMN()&lt;DATA!$O$1*3+3,SUM(EF80)," ")</f>
        <v xml:space="preserve"> </v>
      </c>
      <c r="EG79" s="38" t="str">
        <f>IF(COLUMN()&lt;DATA!$O$1*3+3,SUM(EG80)," ")</f>
        <v xml:space="preserve"> </v>
      </c>
      <c r="EH79" s="38" t="str">
        <f>IF(COLUMN()&lt;DATA!$O$1*3+3,SUM(EH80)," ")</f>
        <v xml:space="preserve"> </v>
      </c>
      <c r="EI79" s="38" t="str">
        <f>IF(COLUMN()&lt;DATA!$O$1*3+3,SUM(EI80)," ")</f>
        <v xml:space="preserve"> </v>
      </c>
      <c r="EJ79" s="38" t="str">
        <f>IF(COLUMN()&lt;DATA!$O$1*3+3,SUM(EJ80)," ")</f>
        <v xml:space="preserve"> </v>
      </c>
      <c r="EK79" s="38" t="str">
        <f>IF(COLUMN()&lt;DATA!$O$1*3+3,SUM(EK80)," ")</f>
        <v xml:space="preserve"> </v>
      </c>
      <c r="EL79" s="38" t="str">
        <f>IF(COLUMN()&lt;DATA!$O$1*3+3,SUM(EL80)," ")</f>
        <v xml:space="preserve"> </v>
      </c>
      <c r="EM79" s="38" t="str">
        <f>IF(COLUMN()&lt;DATA!$O$1*3+3,SUM(EM80)," ")</f>
        <v xml:space="preserve"> </v>
      </c>
      <c r="EN79" s="38" t="str">
        <f>IF(COLUMN()&lt;DATA!$O$1*3+3,SUM(EN80)," ")</f>
        <v xml:space="preserve"> </v>
      </c>
      <c r="EO79" s="38" t="str">
        <f>IF(COLUMN()&lt;DATA!$O$1*3+3,SUM(EO80)," ")</f>
        <v xml:space="preserve"> </v>
      </c>
      <c r="EP79" s="38" t="str">
        <f>IF(COLUMN()&lt;DATA!$O$1*3+3,SUM(EP80)," ")</f>
        <v xml:space="preserve"> </v>
      </c>
      <c r="EQ79" s="38" t="str">
        <f>IF(COLUMN()&lt;DATA!$O$1*3+3,SUM(EQ80)," ")</f>
        <v xml:space="preserve"> </v>
      </c>
      <c r="ER79" s="38" t="str">
        <f>IF(COLUMN()&lt;DATA!$O$1*3+3,SUM(ER80)," ")</f>
        <v xml:space="preserve"> </v>
      </c>
      <c r="ES79" s="38" t="str">
        <f>IF(COLUMN()&lt;DATA!$O$1*3+3,SUM(ES80)," ")</f>
        <v xml:space="preserve"> </v>
      </c>
      <c r="ET79" s="38" t="str">
        <f>IF(COLUMN()&lt;DATA!$O$1*3+3,SUM(ET80)," ")</f>
        <v xml:space="preserve"> </v>
      </c>
      <c r="EU79" s="38" t="str">
        <f>IF(COLUMN()&lt;DATA!$O$1*3+3,SUM(EU80)," ")</f>
        <v xml:space="preserve"> </v>
      </c>
      <c r="EV79" s="38" t="str">
        <f>IF(COLUMN()&lt;DATA!$O$1*3+3,SUM(EV80)," ")</f>
        <v xml:space="preserve"> </v>
      </c>
      <c r="EW79" s="38" t="str">
        <f>IF(COLUMN()&lt;DATA!$O$1*3+3,SUM(EW80)," ")</f>
        <v xml:space="preserve"> </v>
      </c>
      <c r="EX79" s="38" t="str">
        <f>IF(COLUMN()&lt;DATA!$O$1*3+3,SUM(EX80)," ")</f>
        <v xml:space="preserve"> </v>
      </c>
      <c r="EY79" s="38" t="str">
        <f>IF(COLUMN()&lt;DATA!$O$1*3+3,SUM(EY80)," ")</f>
        <v xml:space="preserve"> </v>
      </c>
      <c r="EZ79" s="38" t="str">
        <f>IF(COLUMN()&lt;DATA!$O$1*3+3,SUM(EZ80)," ")</f>
        <v xml:space="preserve"> </v>
      </c>
      <c r="FA79" s="38" t="str">
        <f>IF(COLUMN()&lt;DATA!$O$1*3+3,SUM(FA80)," ")</f>
        <v xml:space="preserve"> </v>
      </c>
      <c r="FB79" s="38" t="str">
        <f>IF(COLUMN()&lt;DATA!$O$1*3+3,SUM(FB80)," ")</f>
        <v xml:space="preserve"> </v>
      </c>
      <c r="FC79" s="38" t="str">
        <f>IF(COLUMN()&lt;DATA!$O$1*3+3,SUM(FC80)," ")</f>
        <v xml:space="preserve"> </v>
      </c>
      <c r="FD79" s="38" t="str">
        <f>IF(COLUMN()&lt;DATA!$O$1*3+3,SUM(FD80)," ")</f>
        <v xml:space="preserve"> </v>
      </c>
      <c r="FE79" s="38" t="str">
        <f>IF(COLUMN()&lt;DATA!$O$1*3+3,SUM(FE80)," ")</f>
        <v xml:space="preserve"> </v>
      </c>
      <c r="FF79" s="38" t="str">
        <f>IF(COLUMN()&lt;DATA!$O$1*3+3,SUM(FF80)," ")</f>
        <v xml:space="preserve"> </v>
      </c>
      <c r="FG79" s="38" t="str">
        <f>IF(COLUMN()&lt;DATA!$O$1*3+3,SUM(FG80)," ")</f>
        <v xml:space="preserve"> </v>
      </c>
      <c r="FH79" s="38" t="str">
        <f>IF(COLUMN()&lt;DATA!$O$1*3+3,SUM(FH80)," ")</f>
        <v xml:space="preserve"> </v>
      </c>
      <c r="FI79" s="38" t="str">
        <f>IF(COLUMN()&lt;DATA!$O$1*3+3,SUM(FI80)," ")</f>
        <v xml:space="preserve"> </v>
      </c>
      <c r="FJ79" s="38" t="str">
        <f>IF(COLUMN()&lt;DATA!$O$1*3+3,SUM(FJ80)," ")</f>
        <v xml:space="preserve"> </v>
      </c>
      <c r="FK79" s="38" t="str">
        <f>IF(COLUMN()&lt;DATA!$O$1*3+3,SUM(FK80)," ")</f>
        <v xml:space="preserve"> </v>
      </c>
      <c r="FL79" s="38" t="str">
        <f>IF(COLUMN()&lt;DATA!$O$1*3+3,SUM(FL80)," ")</f>
        <v xml:space="preserve"> </v>
      </c>
      <c r="FM79" s="38" t="str">
        <f>IF(COLUMN()&lt;DATA!$O$1*3+3,SUM(FM80)," ")</f>
        <v xml:space="preserve"> </v>
      </c>
      <c r="FN79" s="38" t="str">
        <f>IF(COLUMN()&lt;DATA!$O$1*3+3,SUM(FN80)," ")</f>
        <v xml:space="preserve"> </v>
      </c>
      <c r="FO79" s="38" t="str">
        <f>IF(COLUMN()&lt;DATA!$O$1*3+3,SUM(FO80)," ")</f>
        <v xml:space="preserve"> </v>
      </c>
      <c r="FP79" s="38" t="str">
        <f>IF(COLUMN()&lt;DATA!$O$1*3+3,SUM(FP80)," ")</f>
        <v xml:space="preserve"> </v>
      </c>
      <c r="FQ79" s="38" t="str">
        <f>IF(COLUMN()&lt;DATA!$O$1*3+3,SUM(FQ80)," ")</f>
        <v xml:space="preserve"> </v>
      </c>
      <c r="FR79" s="38" t="str">
        <f>IF(COLUMN()&lt;DATA!$O$1*3+3,SUM(FR80)," ")</f>
        <v xml:space="preserve"> </v>
      </c>
      <c r="FS79" s="38" t="str">
        <f>IF(COLUMN()&lt;DATA!$O$1*3+3,SUM(FS80)," ")</f>
        <v xml:space="preserve"> </v>
      </c>
      <c r="FT79" s="38" t="str">
        <f>IF(COLUMN()&lt;DATA!$O$1*3+3,SUM(FT80)," ")</f>
        <v xml:space="preserve"> </v>
      </c>
      <c r="FU79" s="38" t="str">
        <f>IF(COLUMN()&lt;DATA!$O$1*3+3,SUM(FU80)," ")</f>
        <v xml:space="preserve"> </v>
      </c>
      <c r="FV79" s="38" t="str">
        <f>IF(COLUMN()&lt;DATA!$O$1*3+3,SUM(FV80)," ")</f>
        <v xml:space="preserve"> </v>
      </c>
      <c r="FW79" s="38" t="str">
        <f>IF(COLUMN()&lt;DATA!$O$1*3+3,SUM(FW80)," ")</f>
        <v xml:space="preserve"> </v>
      </c>
      <c r="FX79" s="38" t="str">
        <f>IF(COLUMN()&lt;DATA!$O$1*3+3,SUM(FX80)," ")</f>
        <v xml:space="preserve"> </v>
      </c>
      <c r="FY79" s="38" t="str">
        <f>IF(COLUMN()&lt;DATA!$O$1*3+3,SUM(FY80)," ")</f>
        <v xml:space="preserve"> </v>
      </c>
      <c r="FZ79" s="38" t="str">
        <f>IF(COLUMN()&lt;DATA!$O$1*3+3,SUM(FZ80)," ")</f>
        <v xml:space="preserve"> </v>
      </c>
      <c r="GA79" s="38" t="str">
        <f>IF(COLUMN()&lt;DATA!$O$1*3+3,SUM(GA80)," ")</f>
        <v xml:space="preserve"> </v>
      </c>
      <c r="GB79" s="38" t="str">
        <f>IF(COLUMN()&lt;DATA!$O$1*3+3,SUM(GB80)," ")</f>
        <v xml:space="preserve"> </v>
      </c>
      <c r="GC79" s="38" t="str">
        <f>IF(COLUMN()&lt;DATA!$O$1*3+3,SUM(GC80)," ")</f>
        <v xml:space="preserve"> </v>
      </c>
      <c r="GD79" s="38" t="str">
        <f>IF(COLUMN()&lt;DATA!$O$1*3+3,SUM(GD80)," ")</f>
        <v xml:space="preserve"> </v>
      </c>
      <c r="GE79" s="38" t="str">
        <f>IF(COLUMN()&lt;DATA!$O$1*3+3,SUM(GE80)," ")</f>
        <v xml:space="preserve"> </v>
      </c>
      <c r="GF79" s="38" t="str">
        <f>IF(COLUMN()&lt;DATA!$O$1*3+3,SUM(GF80)," ")</f>
        <v xml:space="preserve"> </v>
      </c>
      <c r="GG79" s="5" t="str">
        <f>IF(COLUMN()&lt;DATA!$O$1*3+3,SUM(GG80)," ")</f>
        <v xml:space="preserve"> </v>
      </c>
      <c r="GH79" s="5" t="str">
        <f>IF(COLUMN()&lt;DATA!$O$1*3+3,SUM(GH80)," ")</f>
        <v xml:space="preserve"> </v>
      </c>
      <c r="GI79" s="5" t="str">
        <f>IF(COLUMN()&lt;DATA!$O$1*3+3,SUM(GI80)," ")</f>
        <v xml:space="preserve"> </v>
      </c>
      <c r="GJ79" s="5" t="str">
        <f>IF(COLUMN()&lt;DATA!$O$1*3+3,SUM(GJ80)," ")</f>
        <v xml:space="preserve"> </v>
      </c>
      <c r="GK79" s="5" t="str">
        <f>IF(COLUMN()&lt;DATA!$O$1*3+3,SUM(GK80)," ")</f>
        <v xml:space="preserve"> </v>
      </c>
      <c r="GL79" s="5" t="str">
        <f>IF(COLUMN()&lt;DATA!$O$1*3+3,SUM(GL80)," ")</f>
        <v xml:space="preserve"> </v>
      </c>
      <c r="GM79" s="5" t="str">
        <f>IF(COLUMN()&lt;DATA!$O$1*3+3,SUM(GM80)," ")</f>
        <v xml:space="preserve"> </v>
      </c>
      <c r="GN79" s="5" t="str">
        <f>IF(COLUMN()&lt;DATA!$O$1*3+3,SUM(GN80)," ")</f>
        <v xml:space="preserve"> </v>
      </c>
      <c r="GO79" s="5" t="str">
        <f>IF(COLUMN()&lt;DATA!$O$1*3+3,SUM(GO80)," ")</f>
        <v xml:space="preserve"> </v>
      </c>
      <c r="GP79" s="5" t="str">
        <f>IF(COLUMN()&lt;DATA!$O$1*3+3,SUM(GP80)," ")</f>
        <v xml:space="preserve"> </v>
      </c>
      <c r="GQ79" s="5" t="str">
        <f>IF(COLUMN()&lt;DATA!$O$1*3+3,SUM(GQ80)," ")</f>
        <v xml:space="preserve"> </v>
      </c>
      <c r="GR79" s="5" t="str">
        <f>IF(COLUMN()&lt;DATA!$O$1*3+3,SUM(GR80)," ")</f>
        <v xml:space="preserve"> </v>
      </c>
      <c r="GS79" s="5" t="str">
        <f>IF(COLUMN()&lt;DATA!$O$1*3+3,SUM(GS80)," ")</f>
        <v xml:space="preserve"> </v>
      </c>
      <c r="GT79" s="5" t="str">
        <f>IF(COLUMN()&lt;DATA!$O$1*3+3,SUM(GT80)," ")</f>
        <v xml:space="preserve"> </v>
      </c>
      <c r="GU79" s="5" t="str">
        <f>IF(COLUMN()&lt;DATA!$O$1*3+3,SUM(GU80)," ")</f>
        <v xml:space="preserve"> </v>
      </c>
      <c r="GV79" s="5" t="str">
        <f>IF(COLUMN()&lt;DATA!$O$1*3+3,SUM(GV80)," ")</f>
        <v xml:space="preserve"> </v>
      </c>
      <c r="GW79" s="5" t="str">
        <f>IF(COLUMN()&lt;DATA!$O$1*3+3,SUM(GW80)," ")</f>
        <v xml:space="preserve"> </v>
      </c>
      <c r="GX79" s="5" t="str">
        <f>IF(COLUMN()&lt;DATA!$O$1*3+3,SUM(GX80)," ")</f>
        <v xml:space="preserve"> </v>
      </c>
      <c r="GY79" s="5" t="str">
        <f>IF(COLUMN()&lt;DATA!$O$1*3+3,SUM(GY80)," ")</f>
        <v xml:space="preserve"> </v>
      </c>
      <c r="GZ79" s="5" t="str">
        <f>IF(COLUMN()&lt;DATA!$O$1*3+3,SUM(GZ80)," ")</f>
        <v xml:space="preserve"> </v>
      </c>
      <c r="HA79" s="5" t="str">
        <f>IF(COLUMN()&lt;DATA!$O$1*3+3,SUM(HA80)," ")</f>
        <v xml:space="preserve"> </v>
      </c>
      <c r="HB79" s="5" t="str">
        <f>IF(COLUMN()&lt;DATA!$O$1*3+3,SUM(HB80)," ")</f>
        <v xml:space="preserve"> </v>
      </c>
      <c r="HC79" s="5" t="str">
        <f>IF(COLUMN()&lt;DATA!$O$1*3+3,SUM(HC80)," ")</f>
        <v xml:space="preserve"> </v>
      </c>
      <c r="HD79" s="5" t="str">
        <f>IF(COLUMN()&lt;DATA!$O$1*3+3,SUM(HD80)," ")</f>
        <v xml:space="preserve"> </v>
      </c>
      <c r="HE79" s="5" t="str">
        <f>IF(COLUMN()&lt;DATA!$O$1*3+3,SUM(HE80)," ")</f>
        <v xml:space="preserve"> </v>
      </c>
      <c r="HF79" s="5" t="str">
        <f>IF(COLUMN()&lt;DATA!$O$1*3+3,SUM(HF80)," ")</f>
        <v xml:space="preserve"> </v>
      </c>
      <c r="HG79" s="5" t="str">
        <f>IF(COLUMN()&lt;DATA!$O$1*3+3,SUM(HG80)," ")</f>
        <v xml:space="preserve"> </v>
      </c>
      <c r="HH79" s="5" t="str">
        <f>IF(COLUMN()&lt;DATA!$O$1*3+3,SUM(HH80)," ")</f>
        <v xml:space="preserve"> </v>
      </c>
      <c r="HI79" s="5" t="str">
        <f>IF(COLUMN()&lt;DATA!$O$1*3+3,SUM(HI80)," ")</f>
        <v xml:space="preserve"> </v>
      </c>
      <c r="HJ79" s="5" t="str">
        <f>IF(COLUMN()&lt;DATA!$O$1*3+3,SUM(HJ80)," ")</f>
        <v xml:space="preserve"> </v>
      </c>
      <c r="HK79" s="5" t="str">
        <f>IF(COLUMN()&lt;DATA!$O$1*3+3,SUM(HK80)," ")</f>
        <v xml:space="preserve"> </v>
      </c>
      <c r="HL79" s="5" t="str">
        <f>IF(COLUMN()&lt;DATA!$O$1*3+3,SUM(HL80)," ")</f>
        <v xml:space="preserve"> </v>
      </c>
      <c r="HM79" s="5" t="str">
        <f>IF(COLUMN()&lt;DATA!$O$1*3+3,SUM(HM80)," ")</f>
        <v xml:space="preserve"> </v>
      </c>
      <c r="HN79" s="5" t="str">
        <f>IF(COLUMN()&lt;DATA!$O$1*3+3,SUM(HN80)," ")</f>
        <v xml:space="preserve"> </v>
      </c>
      <c r="HO79" s="5" t="str">
        <f>IF(COLUMN()&lt;DATA!$O$1*3+3,SUM(HO80)," ")</f>
        <v xml:space="preserve"> </v>
      </c>
      <c r="HP79" s="5" t="str">
        <f>IF(COLUMN()&lt;DATA!$O$1*3+3,SUM(HP80)," ")</f>
        <v xml:space="preserve"> </v>
      </c>
      <c r="HQ79" s="5" t="str">
        <f>IF(COLUMN()&lt;DATA!$O$1*3+3,SUM(HQ80)," ")</f>
        <v xml:space="preserve"> </v>
      </c>
      <c r="HR79" s="5" t="str">
        <f>IF(COLUMN()&lt;DATA!$O$1*3+3,SUM(HR80)," ")</f>
        <v xml:space="preserve"> </v>
      </c>
      <c r="HS79" s="5" t="str">
        <f>IF(COLUMN()&lt;DATA!$O$1*3+3,SUM(HS80)," ")</f>
        <v xml:space="preserve"> </v>
      </c>
      <c r="HT79" s="5" t="str">
        <f>IF(COLUMN()&lt;DATA!$O$1*3+3,SUM(HT80)," ")</f>
        <v xml:space="preserve"> </v>
      </c>
      <c r="HU79" s="5" t="str">
        <f>IF(COLUMN()&lt;DATA!$O$1*3+3,SUM(HU80)," ")</f>
        <v xml:space="preserve"> </v>
      </c>
      <c r="HV79" s="5" t="str">
        <f>IF(COLUMN()&lt;DATA!$O$1*3+3,SUM(HV80)," ")</f>
        <v xml:space="preserve"> </v>
      </c>
      <c r="HW79" s="5" t="str">
        <f>IF(COLUMN()&lt;DATA!$O$1*3+3,SUM(HW80)," ")</f>
        <v xml:space="preserve"> </v>
      </c>
      <c r="HX79" s="5" t="str">
        <f>IF(COLUMN()&lt;DATA!$O$1*3+3,SUM(HX80)," ")</f>
        <v xml:space="preserve"> </v>
      </c>
      <c r="HY79" s="5" t="str">
        <f>IF(COLUMN()&lt;DATA!$O$1*3+3,SUM(HY80)," ")</f>
        <v xml:space="preserve"> </v>
      </c>
      <c r="HZ79" s="5" t="str">
        <f>IF(COLUMN()&lt;DATA!$O$1*3+3,SUM(HZ80)," ")</f>
        <v xml:space="preserve"> </v>
      </c>
      <c r="IA79" s="5" t="str">
        <f>IF(COLUMN()&lt;DATA!$O$1*3+3,SUM(IA80)," ")</f>
        <v xml:space="preserve"> </v>
      </c>
      <c r="IB79" s="5" t="str">
        <f>IF(COLUMN()&lt;DATA!$O$1*3+3,SUM(IB80)," ")</f>
        <v xml:space="preserve"> </v>
      </c>
      <c r="IC79" s="5" t="str">
        <f>IF(COLUMN()&lt;DATA!$O$1*3+3,SUM(IC80)," ")</f>
        <v xml:space="preserve"> </v>
      </c>
      <c r="ID79" s="5" t="str">
        <f>IF(COLUMN()&lt;DATA!$O$1*3+3,SUM(ID80)," ")</f>
        <v xml:space="preserve"> </v>
      </c>
      <c r="IE79" s="5" t="str">
        <f>IF(COLUMN()&lt;DATA!$O$1*3+3,SUM(IE80)," ")</f>
        <v xml:space="preserve"> </v>
      </c>
      <c r="IF79" s="5" t="str">
        <f>IF(COLUMN()&lt;DATA!$O$1*3+3,SUM(IF80)," ")</f>
        <v xml:space="preserve"> </v>
      </c>
      <c r="IG79" s="5" t="str">
        <f>IF(COLUMN()&lt;DATA!$O$1*3+3,SUM(IG80)," ")</f>
        <v xml:space="preserve"> </v>
      </c>
      <c r="IH79" s="5" t="str">
        <f>IF(COLUMN()&lt;DATA!$O$1*3+3,SUM(IH80)," ")</f>
        <v xml:space="preserve"> </v>
      </c>
      <c r="II79" s="5" t="str">
        <f>IF(COLUMN()&lt;DATA!$O$1*3+3,SUM(II80)," ")</f>
        <v xml:space="preserve"> </v>
      </c>
      <c r="IJ79" s="5" t="str">
        <f>IF(COLUMN()&lt;DATA!$O$1*3+3,SUM(IJ80)," ")</f>
        <v xml:space="preserve"> </v>
      </c>
      <c r="IK79" s="5" t="str">
        <f>IF(COLUMN()&lt;DATA!$O$1*3+3,SUM(IK80)," ")</f>
        <v xml:space="preserve"> </v>
      </c>
      <c r="IL79" s="5" t="str">
        <f>IF(COLUMN()&lt;DATA!$O$1*3+3,SUM(IL80)," ")</f>
        <v xml:space="preserve"> </v>
      </c>
      <c r="IM79" s="5" t="str">
        <f>IF(COLUMN()&lt;DATA!$O$1*3+3,SUM(IM80)," ")</f>
        <v xml:space="preserve"> </v>
      </c>
      <c r="IN79" s="5" t="str">
        <f>IF(COLUMN()&lt;DATA!$O$1*3+3,SUM(IN80)," ")</f>
        <v xml:space="preserve"> </v>
      </c>
      <c r="IO79" s="5" t="str">
        <f>IF(COLUMN()&lt;DATA!$O$1*3+3,SUM(IO80)," ")</f>
        <v xml:space="preserve"> </v>
      </c>
      <c r="IP79" s="5" t="str">
        <f>IF(COLUMN()&lt;DATA!$O$1*3+3,SUM(IP80)," ")</f>
        <v xml:space="preserve"> </v>
      </c>
      <c r="IQ79" s="5" t="str">
        <f>IF(COLUMN()&lt;DATA!$O$1*3+3,SUM(IQ80)," ")</f>
        <v xml:space="preserve"> </v>
      </c>
      <c r="IR79" s="5" t="str">
        <f>IF(COLUMN()&lt;DATA!$O$1*3+3,SUM(IR80)," ")</f>
        <v xml:space="preserve"> </v>
      </c>
      <c r="IS79" s="5" t="str">
        <f>IF(COLUMN()&lt;DATA!$O$1*3+3,SUM(IS80)," ")</f>
        <v xml:space="preserve"> </v>
      </c>
      <c r="IT79" s="5" t="str">
        <f>IF(COLUMN()&lt;DATA!$O$1*3+3,SUM(IT80)," ")</f>
        <v xml:space="preserve"> </v>
      </c>
      <c r="IU79" s="5" t="str">
        <f>IF(COLUMN()&lt;DATA!$O$1*3+3,SUM(IU80)," ")</f>
        <v xml:space="preserve"> </v>
      </c>
      <c r="IV79" s="5" t="str">
        <f>IF(COLUMN()&lt;DATA!$O$1*3+3,SUM(IV80)," ")</f>
        <v xml:space="preserve"> </v>
      </c>
      <c r="IW79" s="5" t="str">
        <f>IF(COLUMN()&lt;DATA!$O$1*3+3,SUM(IW80)," ")</f>
        <v xml:space="preserve"> </v>
      </c>
      <c r="IX79" s="5" t="str">
        <f>IF(COLUMN()&lt;DATA!$O$1*3+3,SUM(IX80)," ")</f>
        <v xml:space="preserve"> </v>
      </c>
      <c r="IY79" s="5" t="str">
        <f>IF(COLUMN()&lt;DATA!$O$1*3+3,SUM(IY80)," ")</f>
        <v xml:space="preserve"> </v>
      </c>
      <c r="IZ79" s="5" t="str">
        <f>IF(COLUMN()&lt;DATA!$O$1*3+3,SUM(IZ80)," ")</f>
        <v xml:space="preserve"> </v>
      </c>
      <c r="JA79" s="5" t="str">
        <f>IF(COLUMN()&lt;DATA!$O$1*3+3,SUM(JA80)," ")</f>
        <v xml:space="preserve"> </v>
      </c>
      <c r="JB79" s="5" t="str">
        <f>IF(COLUMN()&lt;DATA!$O$1*3+3,SUM(JB80)," ")</f>
        <v xml:space="preserve"> </v>
      </c>
      <c r="JC79" s="5" t="str">
        <f>IF(COLUMN()&lt;DATA!$O$1*3+3,SUM(JC80)," ")</f>
        <v xml:space="preserve"> </v>
      </c>
      <c r="JD79" s="5" t="str">
        <f>IF(COLUMN()&lt;DATA!$O$1*3+3,SUM(JD80)," ")</f>
        <v xml:space="preserve"> </v>
      </c>
      <c r="JE79" s="5" t="str">
        <f>IF(COLUMN()&lt;DATA!$O$1*3+3,SUM(JE80)," ")</f>
        <v xml:space="preserve"> </v>
      </c>
      <c r="JF79" s="5" t="str">
        <f>IF(COLUMN()&lt;DATA!$O$1*3+3,SUM(JF80)," ")</f>
        <v xml:space="preserve"> </v>
      </c>
      <c r="JG79" s="5" t="str">
        <f>IF(COLUMN()&lt;DATA!$O$1*3+3,SUM(JG80)," ")</f>
        <v xml:space="preserve"> </v>
      </c>
      <c r="JH79" s="5" t="str">
        <f>IF(COLUMN()&lt;DATA!$O$1*3+3,SUM(JH80)," ")</f>
        <v xml:space="preserve"> </v>
      </c>
      <c r="JI79" s="5" t="str">
        <f>IF(COLUMN()&lt;DATA!$O$1*3+3,SUM(JI80)," ")</f>
        <v xml:space="preserve"> </v>
      </c>
      <c r="JJ79" s="5" t="str">
        <f>IF(COLUMN()&lt;DATA!$O$1*3+3,SUM(JJ80)," ")</f>
        <v xml:space="preserve"> </v>
      </c>
      <c r="JK79" s="5" t="str">
        <f>IF(COLUMN()&lt;DATA!$O$1*3+3,SUM(JK80)," ")</f>
        <v xml:space="preserve"> </v>
      </c>
      <c r="JL79" s="5" t="str">
        <f>IF(COLUMN()&lt;DATA!$O$1*3+3,SUM(JL80)," ")</f>
        <v xml:space="preserve"> </v>
      </c>
      <c r="JM79" s="5" t="str">
        <f>IF(COLUMN()&lt;DATA!$O$1*3+3,SUM(JM80)," ")</f>
        <v xml:space="preserve"> </v>
      </c>
      <c r="JN79" s="5" t="str">
        <f>IF(COLUMN()&lt;DATA!$O$1*3+3,SUM(JN80)," ")</f>
        <v xml:space="preserve"> </v>
      </c>
      <c r="JO79" s="5" t="str">
        <f>IF(COLUMN()&lt;DATA!$O$1*3+3,SUM(JO80)," ")</f>
        <v xml:space="preserve"> </v>
      </c>
      <c r="JP79" s="5" t="str">
        <f>IF(COLUMN()&lt;DATA!$O$1*3+3,SUM(JP80)," ")</f>
        <v xml:space="preserve"> </v>
      </c>
      <c r="JQ79" s="5" t="str">
        <f>IF(COLUMN()&lt;DATA!$O$1*3+3,SUM(JQ80)," ")</f>
        <v xml:space="preserve"> </v>
      </c>
      <c r="JR79" s="5" t="str">
        <f>IF(COLUMN()&lt;DATA!$O$1*3+3,SUM(JR80)," ")</f>
        <v xml:space="preserve"> </v>
      </c>
      <c r="JS79" s="5" t="str">
        <f>IF(COLUMN()&lt;DATA!$O$1*3+3,SUM(JS80)," ")</f>
        <v xml:space="preserve"> </v>
      </c>
      <c r="JT79" s="5" t="str">
        <f>IF(COLUMN()&lt;DATA!$O$1*3+3,SUM(JT80)," ")</f>
        <v xml:space="preserve"> </v>
      </c>
      <c r="JU79" s="5" t="str">
        <f>IF(COLUMN()&lt;DATA!$O$1*3+3,SUM(JU80)," ")</f>
        <v xml:space="preserve"> </v>
      </c>
      <c r="JV79" s="5" t="str">
        <f>IF(COLUMN()&lt;DATA!$O$1*3+3,SUM(JV80)," ")</f>
        <v xml:space="preserve"> </v>
      </c>
      <c r="JW79" s="5" t="str">
        <f>IF(COLUMN()&lt;DATA!$O$1*3+3,SUM(JW80)," ")</f>
        <v xml:space="preserve"> </v>
      </c>
      <c r="JX79" s="5" t="str">
        <f>IF(COLUMN()&lt;DATA!$O$1*3+3,SUM(JX80)," ")</f>
        <v xml:space="preserve"> </v>
      </c>
      <c r="JY79" s="5" t="str">
        <f>IF(COLUMN()&lt;DATA!$O$1*3+3,SUM(JY80)," ")</f>
        <v xml:space="preserve"> </v>
      </c>
      <c r="JZ79" s="5" t="str">
        <f>IF(COLUMN()&lt;DATA!$O$1*3+3,SUM(JZ80)," ")</f>
        <v xml:space="preserve"> </v>
      </c>
      <c r="KA79" s="5" t="str">
        <f>IF(COLUMN()&lt;DATA!$O$1*3+3,SUM(KA80)," ")</f>
        <v xml:space="preserve"> </v>
      </c>
      <c r="KB79" s="5" t="str">
        <f>IF(COLUMN()&lt;DATA!$O$1*3+3,SUM(KB80)," ")</f>
        <v xml:space="preserve"> </v>
      </c>
      <c r="KC79" s="5" t="str">
        <f>IF(COLUMN()&lt;DATA!$O$1*3+3,SUM(KC80)," ")</f>
        <v xml:space="preserve"> </v>
      </c>
      <c r="KD79" s="5" t="str">
        <f>IF(COLUMN()&lt;DATA!$O$1*3+3,SUM(KD80)," ")</f>
        <v xml:space="preserve"> </v>
      </c>
      <c r="KE79" s="5" t="str">
        <f>IF(COLUMN()&lt;DATA!$O$1*3+3,SUM(KE80)," ")</f>
        <v xml:space="preserve"> </v>
      </c>
      <c r="KF79" s="5" t="str">
        <f>IF(COLUMN()&lt;DATA!$O$1*3+3,SUM(KF80)," ")</f>
        <v xml:space="preserve"> </v>
      </c>
      <c r="KG79" s="5" t="str">
        <f>IF(COLUMN()&lt;DATA!$O$1*3+3,SUM(KG80)," ")</f>
        <v xml:space="preserve"> </v>
      </c>
      <c r="KH79" s="5" t="str">
        <f>IF(COLUMN()&lt;DATA!$O$1*3+3,SUM(KH80)," ")</f>
        <v xml:space="preserve"> </v>
      </c>
      <c r="KI79" s="5" t="str">
        <f>IF(COLUMN()&lt;DATA!$O$1*3+3,SUM(KI80)," ")</f>
        <v xml:space="preserve"> </v>
      </c>
      <c r="KJ79" s="5" t="str">
        <f>IF(COLUMN()&lt;DATA!$O$1*3+3,SUM(KJ80)," ")</f>
        <v xml:space="preserve"> </v>
      </c>
      <c r="KK79" s="5" t="str">
        <f>IF(COLUMN()&lt;DATA!$O$1*3+3,SUM(KK80)," ")</f>
        <v xml:space="preserve"> </v>
      </c>
      <c r="KL79" s="5" t="str">
        <f>IF(COLUMN()&lt;DATA!$O$1*3+3,SUM(KL80)," ")</f>
        <v xml:space="preserve"> </v>
      </c>
      <c r="KM79" s="5" t="str">
        <f>IF(COLUMN()&lt;DATA!$O$1*3+3,SUM(KM80)," ")</f>
        <v xml:space="preserve"> </v>
      </c>
      <c r="KN79" s="5" t="str">
        <f>IF(COLUMN()&lt;DATA!$O$1*3+3,SUM(KN80)," ")</f>
        <v xml:space="preserve"> </v>
      </c>
      <c r="KO79" s="5" t="str">
        <f>IF(COLUMN()&lt;DATA!$O$1*3+3,SUM(KO80)," ")</f>
        <v xml:space="preserve"> </v>
      </c>
      <c r="KP79" s="5" t="str">
        <f>IF(COLUMN()&lt;DATA!$O$1*3+3,SUM(KP80)," ")</f>
        <v xml:space="preserve"> </v>
      </c>
      <c r="KQ79" s="5" t="str">
        <f>IF(COLUMN()&lt;DATA!$O$1*3+3,SUM(KQ80)," ")</f>
        <v xml:space="preserve"> </v>
      </c>
      <c r="KR79" s="5" t="str">
        <f>IF(COLUMN()&lt;DATA!$O$1*3+3,SUM(KR80)," ")</f>
        <v xml:space="preserve"> </v>
      </c>
      <c r="KS79" s="5" t="str">
        <f>IF(COLUMN()&lt;DATA!$O$1*3+3,SUM(KS80)," ")</f>
        <v xml:space="preserve"> </v>
      </c>
      <c r="KT79" s="5" t="str">
        <f>IF(COLUMN()&lt;DATA!$O$1*3+3,SUM(KT80)," ")</f>
        <v xml:space="preserve"> </v>
      </c>
      <c r="KU79" s="5" t="str">
        <f>IF(COLUMN()&lt;DATA!$O$1*3+3,SUM(KU80)," ")</f>
        <v xml:space="preserve"> </v>
      </c>
      <c r="KV79" s="5" t="str">
        <f>IF(COLUMN()&lt;DATA!$O$1*3+3,SUM(KV80)," ")</f>
        <v xml:space="preserve"> </v>
      </c>
      <c r="KW79" s="5" t="str">
        <f>IF(COLUMN()&lt;DATA!$O$1*3+3,SUM(KW80)," ")</f>
        <v xml:space="preserve"> </v>
      </c>
      <c r="KX79" s="5" t="str">
        <f>IF(COLUMN()&lt;DATA!$O$1*3+3,SUM(KX80)," ")</f>
        <v xml:space="preserve"> </v>
      </c>
      <c r="KY79" s="5" t="str">
        <f>IF(COLUMN()&lt;DATA!$O$1*3+3,SUM(KY80)," ")</f>
        <v xml:space="preserve"> </v>
      </c>
      <c r="KZ79" s="5" t="str">
        <f>IF(COLUMN()&lt;DATA!$O$1*3+3,SUM(KZ80)," ")</f>
        <v xml:space="preserve"> </v>
      </c>
    </row>
    <row r="80" ht="16.5" thickBot="1">
      <c r="A80" s="22" t="s">
        <v>29</v>
      </c>
      <c r="B80" s="11">
        <f>IF(ISERROR(VLOOKUP(CONCATENATE(INDIRECT(ADDRESS(2,COLUMN())),"U3",A80),DATA!D2:L872,6,FALSE)),0,VLOOKUP(CONCATENATE(INDIRECT(ADDRESS(2,COLUMN())),"U3",A80),DATA!D2:L872,6,FALSE))</f>
        <v>1</v>
      </c>
      <c r="C80" s="11">
        <f>IF(ISERROR(VLOOKUP(CONCATENATE(INDIRECT(ADDRESS(2,COLUMN()-1)),"U3",A80),DATA!D2:L872,7,FALSE)),0,VLOOKUP(CONCATENATE(INDIRECT(ADDRESS(2,COLUMN()-1)),"U3",A80),DATA!D2:L872,7,FALSE))</f>
        <v>10</v>
      </c>
      <c r="D80" s="11">
        <f>IF(ISERROR(VLOOKUP(CONCATENATE(INDIRECT(ADDRESS(2,COLUMN()-2)),"U3",A80),DATA!D2:L872,8,FALSE)),0,VLOOKUP(CONCATENATE(INDIRECT(ADDRESS(2,COLUMN()-2)),"U3",A80),DATA!D2:L872,8,FALSE))</f>
        <v>0</v>
      </c>
      <c r="E80" s="11">
        <f>IF(ISERROR(VLOOKUP(CONCATENATE(INDIRECT(ADDRESS(2,COLUMN())),"U3",A80),DATA!D2:L872,6,FALSE)),0,VLOOKUP(CONCATENATE(INDIRECT(ADDRESS(2,COLUMN())),"U3",A80),DATA!D2:L872,6,FALSE))</f>
        <v>0</v>
      </c>
      <c r="F80" s="11">
        <f>IF(ISERROR(VLOOKUP(CONCATENATE(INDIRECT(ADDRESS(2,COLUMN()-1)),"U3",A80),DATA!D2:L872,7,FALSE)),0,VLOOKUP(CONCATENATE(INDIRECT(ADDRESS(2,COLUMN()-1)),"U3",A80),DATA!D2:L872,7,FALSE))</f>
        <v>0</v>
      </c>
      <c r="G80" s="11">
        <f>IF(ISERROR(VLOOKUP(CONCATENATE(INDIRECT(ADDRESS(2,COLUMN()-2)),"U3",A80),DATA!D2:L872,8,FALSE)),0,VLOOKUP(CONCATENATE(INDIRECT(ADDRESS(2,COLUMN()-2)),"U3",A80),DATA!D2:L872,8,FALSE))</f>
        <v>0</v>
      </c>
      <c r="H80" s="11">
        <f>IF(ISERROR(VLOOKUP(CONCATENATE(INDIRECT(ADDRESS(2,COLUMN())),"U3",A80),DATA!D2:L872,6,FALSE)),0,VLOOKUP(CONCATENATE(INDIRECT(ADDRESS(2,COLUMN())),"U3",A80),DATA!D2:L872,6,FALSE))</f>
        <v>7</v>
      </c>
      <c r="I80" s="11">
        <f>IF(ISERROR(VLOOKUP(CONCATENATE(INDIRECT(ADDRESS(2,COLUMN()-1)),"U3",A80),DATA!D2:L872,7,FALSE)),0,VLOOKUP(CONCATENATE(INDIRECT(ADDRESS(2,COLUMN()-1)),"U3",A80),DATA!D2:L872,7,FALSE))</f>
        <v>0</v>
      </c>
      <c r="J80" s="11">
        <f>IF(ISERROR(VLOOKUP(CONCATENATE(INDIRECT(ADDRESS(2,COLUMN()-2)),"U3",A80),DATA!D2:L872,8,FALSE)),0,VLOOKUP(CONCATENATE(INDIRECT(ADDRESS(2,COLUMN()-2)),"U3",A80),DATA!D2:L872,8,FALSE))</f>
        <v>0</v>
      </c>
      <c r="K80" s="11">
        <f>IF(ISERROR(VLOOKUP(CONCATENATE(INDIRECT(ADDRESS(2,COLUMN())),"U3",A80),DATA!D2:L872,6,FALSE)),0,VLOOKUP(CONCATENATE(INDIRECT(ADDRESS(2,COLUMN())),"U3",A80),DATA!D2:L872,6,FALSE))</f>
        <v>0</v>
      </c>
      <c r="L80" s="11">
        <f>IF(ISERROR(VLOOKUP(CONCATENATE(INDIRECT(ADDRESS(2,COLUMN()-1)),"U3",A80),DATA!D2:L872,7,FALSE)),0,VLOOKUP(CONCATENATE(INDIRECT(ADDRESS(2,COLUMN()-1)),"U3",A80),DATA!D2:L872,7,FALSE))</f>
        <v>0</v>
      </c>
      <c r="M80" s="11">
        <f>IF(ISERROR(VLOOKUP(CONCATENATE(INDIRECT(ADDRESS(2,COLUMN()-2)),"U3",A80),DATA!D2:L872,8,FALSE)),0,VLOOKUP(CONCATENATE(INDIRECT(ADDRESS(2,COLUMN()-2)),"U3",A80),DATA!D2:L872,8,FALSE))</f>
        <v>0</v>
      </c>
      <c r="N80" s="11">
        <f>IF(ISERROR(VLOOKUP(CONCATENATE(INDIRECT(ADDRESS(2,COLUMN())),"U3",A80),DATA!D2:L872,6,FALSE)),0,VLOOKUP(CONCATENATE(INDIRECT(ADDRESS(2,COLUMN())),"U3",A80),DATA!D2:L872,6,FALSE))</f>
        <v>0</v>
      </c>
      <c r="O80" s="11">
        <f>IF(ISERROR(VLOOKUP(CONCATENATE(INDIRECT(ADDRESS(2,COLUMN()-1)),"U3",A80),DATA!D2:L872,7,FALSE)),0,VLOOKUP(CONCATENATE(INDIRECT(ADDRESS(2,COLUMN()-1)),"U3",A80),DATA!D2:L872,7,FALSE))</f>
        <v>0</v>
      </c>
      <c r="P80" s="11">
        <f>IF(ISERROR(VLOOKUP(CONCATENATE(INDIRECT(ADDRESS(2,COLUMN()-2)),"U3",A80),DATA!D2:L872,8,FALSE)),0,VLOOKUP(CONCATENATE(INDIRECT(ADDRESS(2,COLUMN()-2)),"U3",A80),DATA!D2:L872,8,FALSE))</f>
        <v>0</v>
      </c>
      <c r="Q80" s="11">
        <f>IF(ISERROR(VLOOKUP(CONCATENATE(INDIRECT(ADDRESS(2,COLUMN())),"U3",A80),DATA!D2:L872,6,FALSE)),0,VLOOKUP(CONCATENATE(INDIRECT(ADDRESS(2,COLUMN())),"U3",A80),DATA!D2:L872,6,FALSE))</f>
        <v>1</v>
      </c>
      <c r="R80" s="11">
        <f>IF(ISERROR(VLOOKUP(CONCATENATE(INDIRECT(ADDRESS(2,COLUMN()-1)),"U3",A80),DATA!D2:L872,7,FALSE)),0,VLOOKUP(CONCATENATE(INDIRECT(ADDRESS(2,COLUMN()-1)),"U3",A80),DATA!D2:L872,7,FALSE))</f>
        <v>3</v>
      </c>
      <c r="S80" s="11">
        <f>IF(ISERROR(VLOOKUP(CONCATENATE(INDIRECT(ADDRESS(2,COLUMN()-2)),"U3",A80),DATA!D2:L872,8,FALSE)),0,VLOOKUP(CONCATENATE(INDIRECT(ADDRESS(2,COLUMN()-2)),"U3",A80),DATA!D2:L872,8,FALSE))</f>
        <v>0</v>
      </c>
      <c r="T80" s="11">
        <f>IF(ISERROR(VLOOKUP(CONCATENATE(INDIRECT(ADDRESS(2,COLUMN())),"U3",A80),DATA!D2:L872,6,FALSE)),0,VLOOKUP(CONCATENATE(INDIRECT(ADDRESS(2,COLUMN())),"U3",A80),DATA!D2:L872,6,FALSE))</f>
        <v>0</v>
      </c>
      <c r="U80" s="11">
        <f>IF(ISERROR(VLOOKUP(CONCATENATE(INDIRECT(ADDRESS(2,COLUMN()-1)),"U3",A80),DATA!D2:L872,7,FALSE)),0,VLOOKUP(CONCATENATE(INDIRECT(ADDRESS(2,COLUMN()-1)),"U3",A80),DATA!D2:L872,7,FALSE))</f>
        <v>1</v>
      </c>
      <c r="V80" s="11">
        <f>IF(ISERROR(VLOOKUP(CONCATENATE(INDIRECT(ADDRESS(2,COLUMN()-2)),"U3",A80),DATA!D2:L872,8,FALSE)),0,VLOOKUP(CONCATENATE(INDIRECT(ADDRESS(2,COLUMN()-2)),"U3",A80),DATA!D2:L872,8,FALSE))</f>
        <v>0</v>
      </c>
      <c r="W80" s="11">
        <f>IF(ISERROR(VLOOKUP(CONCATENATE(INDIRECT(ADDRESS(2,COLUMN())),"U3",A80),DATA!D2:L872,6,FALSE)),0,VLOOKUP(CONCATENATE(INDIRECT(ADDRESS(2,COLUMN())),"U3",A80),DATA!D2:L872,6,FALSE))</f>
        <v>0</v>
      </c>
      <c r="X80" s="11">
        <f>IF(ISERROR(VLOOKUP(CONCATENATE(INDIRECT(ADDRESS(2,COLUMN()-1)),"U3",A80),DATA!D2:L872,7,FALSE)),0,VLOOKUP(CONCATENATE(INDIRECT(ADDRESS(2,COLUMN()-1)),"U3",A80),DATA!D2:L872,7,FALSE))</f>
        <v>0</v>
      </c>
      <c r="Y80" s="11">
        <f>IF(ISERROR(VLOOKUP(CONCATENATE(INDIRECT(ADDRESS(2,COLUMN()-2)),"U3",A80),DATA!D2:L872,8,FALSE)),0,VLOOKUP(CONCATENATE(INDIRECT(ADDRESS(2,COLUMN()-2)),"U3",A80),DATA!D2:L872,8,FALSE))</f>
        <v>0</v>
      </c>
      <c r="Z80" s="11">
        <f>IF(ISERROR(VLOOKUP(CONCATENATE(INDIRECT(ADDRESS(2,COLUMN())),"U3",A80),DATA!D2:L872,6,FALSE)),0,VLOOKUP(CONCATENATE(INDIRECT(ADDRESS(2,COLUMN())),"U3",A80),DATA!D2:L872,6,FALSE))</f>
        <v>0</v>
      </c>
      <c r="AA80" s="11">
        <f>IF(ISERROR(VLOOKUP(CONCATENATE(INDIRECT(ADDRESS(2,COLUMN()-1)),"U3",A80),DATA!D2:L872,7,FALSE)),0,VLOOKUP(CONCATENATE(INDIRECT(ADDRESS(2,COLUMN()-1)),"U3",A80),DATA!D2:L872,7,FALSE))</f>
        <v>0</v>
      </c>
      <c r="AB80" s="11">
        <f>IF(ISERROR(VLOOKUP(CONCATENATE(INDIRECT(ADDRESS(2,COLUMN()-2)),"U3",A80),DATA!D2:L872,8,FALSE)),0,VLOOKUP(CONCATENATE(INDIRECT(ADDRESS(2,COLUMN()-2)),"U3",A80),DATA!D2:L872,8,FALSE))</f>
        <v>0</v>
      </c>
      <c r="AC80" s="11">
        <f>IF(ISERROR(VLOOKUP(CONCATENATE(INDIRECT(ADDRESS(2,COLUMN())),"U3",A80),DATA!D2:L872,6,FALSE)),0,VLOOKUP(CONCATENATE(INDIRECT(ADDRESS(2,COLUMN())),"U3",A80),DATA!D2:L872,6,FALSE))</f>
        <v>0</v>
      </c>
      <c r="AD80" s="11">
        <f>IF(ISERROR(VLOOKUP(CONCATENATE(INDIRECT(ADDRESS(2,COLUMN()-1)),"U3",A80),DATA!D2:L872,7,FALSE)),0,VLOOKUP(CONCATENATE(INDIRECT(ADDRESS(2,COLUMN()-1)),"U3",A80),DATA!D2:L872,7,FALSE))</f>
        <v>0</v>
      </c>
      <c r="AE80" s="11">
        <f>IF(ISERROR(VLOOKUP(CONCATENATE(INDIRECT(ADDRESS(2,COLUMN()-2)),"U3",A80),DATA!D2:L872,8,FALSE)),0,VLOOKUP(CONCATENATE(INDIRECT(ADDRESS(2,COLUMN()-2)),"U3",A80),DATA!D2:L872,8,FALSE))</f>
        <v>0</v>
      </c>
      <c r="AF80" s="11">
        <f>IF(ISERROR(VLOOKUP(CONCATENATE(INDIRECT(ADDRESS(2,COLUMN())),"U3",A80),DATA!D2:L872,6,FALSE)),0,VLOOKUP(CONCATENATE(INDIRECT(ADDRESS(2,COLUMN())),"U3",A80),DATA!D2:L872,6,FALSE))</f>
        <v>0</v>
      </c>
      <c r="AG80" s="11">
        <f>IF(ISERROR(VLOOKUP(CONCATENATE(INDIRECT(ADDRESS(2,COLUMN()-1)),"U3",A80),DATA!D2:L872,7,FALSE)),0,VLOOKUP(CONCATENATE(INDIRECT(ADDRESS(2,COLUMN()-1)),"U3",A80),DATA!D2:L872,7,FALSE))</f>
        <v>0</v>
      </c>
      <c r="AH80" s="11">
        <f>IF(ISERROR(VLOOKUP(CONCATENATE(INDIRECT(ADDRESS(2,COLUMN()-2)),"U3",A80),DATA!D2:L872,8,FALSE)),0,VLOOKUP(CONCATENATE(INDIRECT(ADDRESS(2,COLUMN()-2)),"U3",A80),DATA!D2:L872,8,FALSE))</f>
        <v>0</v>
      </c>
      <c r="AI80" s="11">
        <f>IF(ISERROR(VLOOKUP(CONCATENATE(INDIRECT(ADDRESS(2,COLUMN())),"U3",A80),DATA!D2:L872,6,FALSE)),0,VLOOKUP(CONCATENATE(INDIRECT(ADDRESS(2,COLUMN())),"U3",A80),DATA!D2:L872,6,FALSE))</f>
        <v>0</v>
      </c>
      <c r="AJ80" s="11">
        <f>IF(ISERROR(VLOOKUP(CONCATENATE(INDIRECT(ADDRESS(2,COLUMN()-1)),"U3",A80),DATA!D2:L872,7,FALSE)),0,VLOOKUP(CONCATENATE(INDIRECT(ADDRESS(2,COLUMN()-1)),"U3",A80),DATA!D2:L872,7,FALSE))</f>
        <v>0</v>
      </c>
      <c r="AK80" s="11">
        <f>IF(ISERROR(VLOOKUP(CONCATENATE(INDIRECT(ADDRESS(2,COLUMN()-2)),"U3",A80),DATA!D2:L872,8,FALSE)),0,VLOOKUP(CONCATENATE(INDIRECT(ADDRESS(2,COLUMN()-2)),"U3",A80),DATA!D2:L872,8,FALSE))</f>
        <v>0</v>
      </c>
      <c r="AL80" s="11">
        <f>IF(ISERROR(VLOOKUP(CONCATENATE(INDIRECT(ADDRESS(2,COLUMN())),"U3",A80),DATA!D2:L872,6,FALSE)),0,VLOOKUP(CONCATENATE(INDIRECT(ADDRESS(2,COLUMN())),"U3",A80),DATA!D2:L872,6,FALSE))</f>
        <v>0</v>
      </c>
      <c r="AM80" s="11">
        <f>IF(ISERROR(VLOOKUP(CONCATENATE(INDIRECT(ADDRESS(2,COLUMN()-1)),"U3",A80),DATA!D2:L872,7,FALSE)),0,VLOOKUP(CONCATENATE(INDIRECT(ADDRESS(2,COLUMN()-1)),"U3",A80),DATA!D2:L872,7,FALSE))</f>
        <v>0</v>
      </c>
      <c r="AN80" s="11">
        <f>IF(ISERROR(VLOOKUP(CONCATENATE(INDIRECT(ADDRESS(2,COLUMN()-2)),"U3",A80),DATA!D2:L872,8,FALSE)),0,VLOOKUP(CONCATENATE(INDIRECT(ADDRESS(2,COLUMN()-2)),"U3",A80),DATA!D2:L872,8,FALSE))</f>
        <v>0</v>
      </c>
      <c r="AO80" s="11">
        <f>IF(ISERROR(VLOOKUP(CONCATENATE(INDIRECT(ADDRESS(2,COLUMN())),"U3",A80),DATA!D2:L872,6,FALSE)),0,VLOOKUP(CONCATENATE(INDIRECT(ADDRESS(2,COLUMN())),"U3",A80),DATA!D2:L872,6,FALSE))</f>
        <v>0</v>
      </c>
      <c r="AP80" s="11">
        <f>IF(ISERROR(VLOOKUP(CONCATENATE(INDIRECT(ADDRESS(2,COLUMN()-1)),"U3",A80),DATA!D2:L872,7,FALSE)),0,VLOOKUP(CONCATENATE(INDIRECT(ADDRESS(2,COLUMN()-1)),"U3",A80),DATA!D2:L872,7,FALSE))</f>
        <v>0</v>
      </c>
      <c r="AQ80" s="11">
        <f>IF(ISERROR(VLOOKUP(CONCATENATE(INDIRECT(ADDRESS(2,COLUMN()-2)),"U3",A80),DATA!D2:L872,8,FALSE)),0,VLOOKUP(CONCATENATE(INDIRECT(ADDRESS(2,COLUMN()-2)),"U3",A80),DATA!D2:L872,8,FALSE))</f>
        <v>0</v>
      </c>
      <c r="AR80" s="11">
        <f>IF(ISERROR(VLOOKUP(CONCATENATE(INDIRECT(ADDRESS(2,COLUMN())),"U3",A80),DATA!D2:L872,6,FALSE)),0,VLOOKUP(CONCATENATE(INDIRECT(ADDRESS(2,COLUMN())),"U3",A80),DATA!D2:L872,6,FALSE))</f>
        <v>0</v>
      </c>
      <c r="AS80" s="11">
        <f>IF(ISERROR(VLOOKUP(CONCATENATE(INDIRECT(ADDRESS(2,COLUMN()-1)),"U3",A80),DATA!D2:L872,7,FALSE)),0,VLOOKUP(CONCATENATE(INDIRECT(ADDRESS(2,COLUMN()-1)),"U3",A80),DATA!D2:L872,7,FALSE))</f>
        <v>0</v>
      </c>
      <c r="AT80" s="11">
        <f>IF(ISERROR(VLOOKUP(CONCATENATE(INDIRECT(ADDRESS(2,COLUMN()-2)),"U3",A80),DATA!D2:L872,8,FALSE)),0,VLOOKUP(CONCATENATE(INDIRECT(ADDRESS(2,COLUMN()-2)),"U3",A80),DATA!D2:L872,8,FALSE))</f>
        <v>0</v>
      </c>
      <c r="AU80" s="11">
        <f>IF(ISERROR(VLOOKUP(CONCATENATE(INDIRECT(ADDRESS(2,COLUMN())),"U3",A80),DATA!D2:L872,6,FALSE)),0,VLOOKUP(CONCATENATE(INDIRECT(ADDRESS(2,COLUMN())),"U3",A80),DATA!D2:L872,6,FALSE))</f>
        <v>30</v>
      </c>
      <c r="AV80" s="11">
        <f>IF(ISERROR(VLOOKUP(CONCATENATE(INDIRECT(ADDRESS(2,COLUMN()-1)),"U3",A80),DATA!D2:L872,7,FALSE)),0,VLOOKUP(CONCATENATE(INDIRECT(ADDRESS(2,COLUMN()-1)),"U3",A80),DATA!D2:L872,7,FALSE))</f>
        <v>0</v>
      </c>
      <c r="AW80" s="11">
        <f>IF(ISERROR(VLOOKUP(CONCATENATE(INDIRECT(ADDRESS(2,COLUMN()-2)),"U3",A80),DATA!D2:L872,8,FALSE)),0,VLOOKUP(CONCATENATE(INDIRECT(ADDRESS(2,COLUMN()-2)),"U3",A80),DATA!D2:L872,8,FALSE))</f>
        <v>0</v>
      </c>
      <c r="AX80" s="11">
        <f>IF(ISERROR(VLOOKUP(CONCATENATE(INDIRECT(ADDRESS(2,COLUMN())),"U3",A80),DATA!D2:L872,6,FALSE)),0,VLOOKUP(CONCATENATE(INDIRECT(ADDRESS(2,COLUMN())),"U3",A80),DATA!D2:L872,6,FALSE))</f>
        <v>0</v>
      </c>
      <c r="AY80" s="11">
        <f>IF(ISERROR(VLOOKUP(CONCATENATE(INDIRECT(ADDRESS(2,COLUMN()-1)),"U3",A80),DATA!D2:L872,7,FALSE)),0,VLOOKUP(CONCATENATE(INDIRECT(ADDRESS(2,COLUMN()-1)),"U3",A80),DATA!D2:L872,7,FALSE))</f>
        <v>0</v>
      </c>
      <c r="AZ80" s="11">
        <f>IF(ISERROR(VLOOKUP(CONCATENATE(INDIRECT(ADDRESS(2,COLUMN()-2)),"U3",A80),DATA!D2:L872,8,FALSE)),0,VLOOKUP(CONCATENATE(INDIRECT(ADDRESS(2,COLUMN()-2)),"U3",A80),DATA!D2:L872,8,FALSE))</f>
        <v>0</v>
      </c>
      <c r="BA80" s="11">
        <f>IF(ISERROR(VLOOKUP(CONCATENATE(INDIRECT(ADDRESS(2,COLUMN())),"U3",A80),DATA!D2:L872,6,FALSE)),0,VLOOKUP(CONCATENATE(INDIRECT(ADDRESS(2,COLUMN())),"U3",A80),DATA!D2:L872,6,FALSE))</f>
        <v>0</v>
      </c>
      <c r="BB80" s="11">
        <f>IF(ISERROR(VLOOKUP(CONCATENATE(INDIRECT(ADDRESS(2,COLUMN()-1)),"U3",A80),DATA!D2:L872,7,FALSE)),0,VLOOKUP(CONCATENATE(INDIRECT(ADDRESS(2,COLUMN()-1)),"U3",A80),DATA!D2:L872,7,FALSE))</f>
        <v>0</v>
      </c>
      <c r="BC80" s="11">
        <f>IF(ISERROR(VLOOKUP(CONCATENATE(INDIRECT(ADDRESS(2,COLUMN()-2)),"U3",A80),DATA!D2:L872,8,FALSE)),0,VLOOKUP(CONCATENATE(INDIRECT(ADDRESS(2,COLUMN()-2)),"U3",A80),DATA!D2:L872,8,FALSE))</f>
        <v>0</v>
      </c>
      <c r="BD80" s="11">
        <f>IF(ISERROR(VLOOKUP(CONCATENATE(INDIRECT(ADDRESS(2,COLUMN())),"U3",A80),DATA!D2:L872,6,FALSE)),0,VLOOKUP(CONCATENATE(INDIRECT(ADDRESS(2,COLUMN())),"U3",A80),DATA!D2:L872,6,FALSE))</f>
        <v>0</v>
      </c>
      <c r="BE80" s="11">
        <f>IF(ISERROR(VLOOKUP(CONCATENATE(INDIRECT(ADDRESS(2,COLUMN()-1)),"U3",A80),DATA!D2:L872,7,FALSE)),0,VLOOKUP(CONCATENATE(INDIRECT(ADDRESS(2,COLUMN()-1)),"U3",A80),DATA!D2:L872,7,FALSE))</f>
        <v>1</v>
      </c>
      <c r="BF80" s="11">
        <f>IF(ISERROR(VLOOKUP(CONCATENATE(INDIRECT(ADDRESS(2,COLUMN()-2)),"U3",A80),DATA!D2:L872,8,FALSE)),0,VLOOKUP(CONCATENATE(INDIRECT(ADDRESS(2,COLUMN()-2)),"U3",A80),DATA!D2:L872,8,FALSE))</f>
        <v>0</v>
      </c>
      <c r="BG80" s="11">
        <f>IF(ISERROR(VLOOKUP(CONCATENATE(INDIRECT(ADDRESS(2,COLUMN())),"U3",A80),DATA!D2:L872,6,FALSE)),0,VLOOKUP(CONCATENATE(INDIRECT(ADDRESS(2,COLUMN())),"U3",A80),DATA!D2:L872,6,FALSE))</f>
        <v>1</v>
      </c>
      <c r="BH80" s="11">
        <f>IF(ISERROR(VLOOKUP(CONCATENATE(INDIRECT(ADDRESS(2,COLUMN()-1)),"U3",A80),DATA!D2:L872,7,FALSE)),0,VLOOKUP(CONCATENATE(INDIRECT(ADDRESS(2,COLUMN()-1)),"U3",A80),DATA!D2:L872,7,FALSE))</f>
        <v>0</v>
      </c>
      <c r="BI80" s="11">
        <f>IF(ISERROR(VLOOKUP(CONCATENATE(INDIRECT(ADDRESS(2,COLUMN()-2)),"U3",A80),DATA!D2:L872,8,FALSE)),0,VLOOKUP(CONCATENATE(INDIRECT(ADDRESS(2,COLUMN()-2)),"U3",A80),DATA!D2:L872,8,FALSE))</f>
        <v>0</v>
      </c>
      <c r="BJ80" s="11">
        <f>IF(ISERROR(VLOOKUP(CONCATENATE(INDIRECT(ADDRESS(2,COLUMN())),"U3",A80),DATA!D2:L872,6,FALSE)),0,VLOOKUP(CONCATENATE(INDIRECT(ADDRESS(2,COLUMN())),"U3",A80),DATA!D2:L872,6,FALSE))</f>
        <v>0</v>
      </c>
      <c r="BK80" s="11">
        <f>IF(ISERROR(VLOOKUP(CONCATENATE(INDIRECT(ADDRESS(2,COLUMN()-1)),"U3",A80),DATA!D2:L872,7,FALSE)),0,VLOOKUP(CONCATENATE(INDIRECT(ADDRESS(2,COLUMN()-1)),"U3",A80),DATA!D2:L872,7,FALSE))</f>
        <v>0</v>
      </c>
      <c r="BL80" s="11">
        <f>IF(ISERROR(VLOOKUP(CONCATENATE(INDIRECT(ADDRESS(2,COLUMN()-2)),"U3",A80),DATA!D2:L872,8,FALSE)),0,VLOOKUP(CONCATENATE(INDIRECT(ADDRESS(2,COLUMN()-2)),"U3",A80),DATA!D2:L872,8,FALSE))</f>
        <v>0</v>
      </c>
      <c r="BM80" s="11">
        <f>IF(ISERROR(VLOOKUP(CONCATENATE(INDIRECT(ADDRESS(2,COLUMN())),"U3",A80),DATA!D2:L872,6,FALSE)),0,VLOOKUP(CONCATENATE(INDIRECT(ADDRESS(2,COLUMN())),"U3",A80),DATA!D2:L872,6,FALSE))</f>
        <v>0</v>
      </c>
      <c r="BN80" s="11">
        <f>IF(ISERROR(VLOOKUP(CONCATENATE(INDIRECT(ADDRESS(2,COLUMN()-1)),"U3",A80),DATA!D2:L872,7,FALSE)),0,VLOOKUP(CONCATENATE(INDIRECT(ADDRESS(2,COLUMN()-1)),"U3",A80),DATA!D2:L872,7,FALSE))</f>
        <v>0</v>
      </c>
      <c r="BO80" s="11">
        <f>IF(ISERROR(VLOOKUP(CONCATENATE(INDIRECT(ADDRESS(2,COLUMN()-2)),"U3",A80),DATA!D2:L872,8,FALSE)),0,VLOOKUP(CONCATENATE(INDIRECT(ADDRESS(2,COLUMN()-2)),"U3",A80),DATA!D2:L872,8,FALSE))</f>
        <v>0</v>
      </c>
      <c r="BP80" s="11">
        <f>IF(ISERROR(VLOOKUP(CONCATENATE(INDIRECT(ADDRESS(2,COLUMN())),"U3",A80),DATA!D2:L872,6,FALSE)),0,VLOOKUP(CONCATENATE(INDIRECT(ADDRESS(2,COLUMN())),"U3",A80),DATA!D2:L872,6,FALSE))</f>
        <v>0</v>
      </c>
      <c r="BQ80" s="11">
        <f>IF(ISERROR(VLOOKUP(CONCATENATE(INDIRECT(ADDRESS(2,COLUMN()-1)),"U3",A80),DATA!D2:L872,7,FALSE)),0,VLOOKUP(CONCATENATE(INDIRECT(ADDRESS(2,COLUMN()-1)),"U3",A80),DATA!D2:L872,7,FALSE))</f>
        <v>0</v>
      </c>
      <c r="BR80" s="11">
        <f>IF(ISERROR(VLOOKUP(CONCATENATE(INDIRECT(ADDRESS(2,COLUMN()-2)),"U3",A80),DATA!D2:L872,8,FALSE)),0,VLOOKUP(CONCATENATE(INDIRECT(ADDRESS(2,COLUMN()-2)),"U3",A80),DATA!D2:L872,8,FALSE))</f>
        <v>0</v>
      </c>
      <c r="BS80" s="11">
        <f>IF(ISERROR(VLOOKUP(CONCATENATE(INDIRECT(ADDRESS(2,COLUMN())),"U3",A80),DATA!D2:L872,6,FALSE)),0,VLOOKUP(CONCATENATE(INDIRECT(ADDRESS(2,COLUMN())),"U3",A80),DATA!D2:L872,6,FALSE))</f>
        <v>0</v>
      </c>
      <c r="BT80" s="11">
        <f>IF(ISERROR(VLOOKUP(CONCATENATE(INDIRECT(ADDRESS(2,COLUMN()-1)),"U3",A80),DATA!D2:L872,7,FALSE)),0,VLOOKUP(CONCATENATE(INDIRECT(ADDRESS(2,COLUMN()-1)),"U3",A80),DATA!D2:L872,7,FALSE))</f>
        <v>0</v>
      </c>
      <c r="BU80" s="11">
        <f>IF(ISERROR(VLOOKUP(CONCATENATE(INDIRECT(ADDRESS(2,COLUMN()-2)),"U3",A80),DATA!D2:L872,8,FALSE)),0,VLOOKUP(CONCATENATE(INDIRECT(ADDRESS(2,COLUMN()-2)),"U3",A80),DATA!D2:L872,8,FALSE))</f>
        <v>0</v>
      </c>
      <c r="BV80" s="11">
        <f>IF(ISERROR(VLOOKUP(CONCATENATE(INDIRECT(ADDRESS(2,COLUMN())),"U3",A80),DATA!D2:L872,6,FALSE)),0,VLOOKUP(CONCATENATE(INDIRECT(ADDRESS(2,COLUMN())),"U3",A80),DATA!D2:L872,6,FALSE))</f>
        <v>1</v>
      </c>
      <c r="BW80" s="11">
        <f>IF(ISERROR(VLOOKUP(CONCATENATE(INDIRECT(ADDRESS(2,COLUMN()-1)),"U3",A80),DATA!D2:L872,7,FALSE)),0,VLOOKUP(CONCATENATE(INDIRECT(ADDRESS(2,COLUMN()-1)),"U3",A80),DATA!D2:L872,7,FALSE))</f>
        <v>0</v>
      </c>
      <c r="BX80" s="11">
        <f>IF(ISERROR(VLOOKUP(CONCATENATE(INDIRECT(ADDRESS(2,COLUMN()-2)),"U3",A80),DATA!D2:L872,8,FALSE)),0,VLOOKUP(CONCATENATE(INDIRECT(ADDRESS(2,COLUMN()-2)),"U3",A80),DATA!D2:L872,8,FALSE))</f>
        <v>0</v>
      </c>
      <c r="BY80" s="11">
        <f>IF(ISERROR(VLOOKUP(CONCATENATE(INDIRECT(ADDRESS(2,COLUMN())),"U3",A80),DATA!D2:L872,6,FALSE)),0,VLOOKUP(CONCATENATE(INDIRECT(ADDRESS(2,COLUMN())),"U3",A80),DATA!D2:L872,6,FALSE))</f>
        <v>0</v>
      </c>
      <c r="BZ80" s="11">
        <f>IF(ISERROR(VLOOKUP(CONCATENATE(INDIRECT(ADDRESS(2,COLUMN()-1)),"U3",A80),DATA!D2:L872,7,FALSE)),0,VLOOKUP(CONCATENATE(INDIRECT(ADDRESS(2,COLUMN()-1)),"U3",A80),DATA!D2:L872,7,FALSE))</f>
        <v>0</v>
      </c>
      <c r="CA80" s="11">
        <f>IF(ISERROR(VLOOKUP(CONCATENATE(INDIRECT(ADDRESS(2,COLUMN()-2)),"U3",A80),DATA!D2:L872,8,FALSE)),0,VLOOKUP(CONCATENATE(INDIRECT(ADDRESS(2,COLUMN()-2)),"U3",A80),DATA!D2:L872,8,FALSE))</f>
        <v>0</v>
      </c>
      <c r="CB80" s="11">
        <f>IF(ISERROR(VLOOKUP(CONCATENATE(INDIRECT(ADDRESS(2,COLUMN())),"U3",A80),DATA!D2:L872,6,FALSE)),0,VLOOKUP(CONCATENATE(INDIRECT(ADDRESS(2,COLUMN())),"U3",A80),DATA!D2:L872,6,FALSE))</f>
        <v>0</v>
      </c>
      <c r="CC80" s="11">
        <f>IF(ISERROR(VLOOKUP(CONCATENATE(INDIRECT(ADDRESS(2,COLUMN()-1)),"U3",A80),DATA!D2:L872,7,FALSE)),0,VLOOKUP(CONCATENATE(INDIRECT(ADDRESS(2,COLUMN()-1)),"U3",A80),DATA!D2:L872,7,FALSE))</f>
        <v>0</v>
      </c>
      <c r="CD80" s="11">
        <f>IF(ISERROR(VLOOKUP(CONCATENATE(INDIRECT(ADDRESS(2,COLUMN()-2)),"U3",A80),DATA!D2:L872,8,FALSE)),0,VLOOKUP(CONCATENATE(INDIRECT(ADDRESS(2,COLUMN()-2)),"U3",A80),DATA!D2:L872,8,FALSE))</f>
        <v>0</v>
      </c>
      <c r="CE80" s="11">
        <f>IF(ISERROR(VLOOKUP(CONCATENATE(INDIRECT(ADDRESS(2,COLUMN())),"U3",A80),DATA!D2:L872,6,FALSE)),0,VLOOKUP(CONCATENATE(INDIRECT(ADDRESS(2,COLUMN())),"U3",A80),DATA!D2:L872,6,FALSE))</f>
        <v>0</v>
      </c>
      <c r="CF80" s="11">
        <f>IF(ISERROR(VLOOKUP(CONCATENATE(INDIRECT(ADDRESS(2,COLUMN()-1)),"U3",A80),DATA!D2:L872,7,FALSE)),0,VLOOKUP(CONCATENATE(INDIRECT(ADDRESS(2,COLUMN()-1)),"U3",A80),DATA!D2:L872,7,FALSE))</f>
        <v>0</v>
      </c>
      <c r="CG80" s="11">
        <f>IF(ISERROR(VLOOKUP(CONCATENATE(INDIRECT(ADDRESS(2,COLUMN()-2)),"U3",A80),DATA!D2:L872,8,FALSE)),0,VLOOKUP(CONCATENATE(INDIRECT(ADDRESS(2,COLUMN()-2)),"U3",A80),DATA!D2:L872,8,FALSE))</f>
        <v>0</v>
      </c>
      <c r="CH80" s="11">
        <f>IF(ISERROR(VLOOKUP(CONCATENATE(INDIRECT(ADDRESS(2,COLUMN())),"U3",A80),DATA!D2:L872,6,FALSE)),0,VLOOKUP(CONCATENATE(INDIRECT(ADDRESS(2,COLUMN())),"U3",A80),DATA!D2:L872,6,FALSE))</f>
        <v>0</v>
      </c>
      <c r="CI80" s="11">
        <f>IF(ISERROR(VLOOKUP(CONCATENATE(INDIRECT(ADDRESS(2,COLUMN()-1)),"U3",A80),DATA!D2:L872,7,FALSE)),0,VLOOKUP(CONCATENATE(INDIRECT(ADDRESS(2,COLUMN()-1)),"U3",A80),DATA!D2:L872,7,FALSE))</f>
        <v>0</v>
      </c>
      <c r="CJ80" s="11">
        <f>IF(ISERROR(VLOOKUP(CONCATENATE(INDIRECT(ADDRESS(2,COLUMN()-2)),"U3",A80),DATA!D2:L872,8,FALSE)),0,VLOOKUP(CONCATENATE(INDIRECT(ADDRESS(2,COLUMN()-2)),"U3",A80),DATA!D2:L872,8,FALSE))</f>
        <v>0</v>
      </c>
      <c r="CK80" s="11">
        <f>IF(ISERROR(VLOOKUP(CONCATENATE(INDIRECT(ADDRESS(2,COLUMN())),"U3",A80),DATA!D2:L872,6,FALSE)),0,VLOOKUP(CONCATENATE(INDIRECT(ADDRESS(2,COLUMN())),"U3",A80),DATA!D2:L872,6,FALSE))</f>
        <v>0</v>
      </c>
      <c r="CL80" s="11">
        <f>IF(ISERROR(VLOOKUP(CONCATENATE(INDIRECT(ADDRESS(2,COLUMN()-1)),"U3",A80),DATA!D2:L872,7,FALSE)),0,VLOOKUP(CONCATENATE(INDIRECT(ADDRESS(2,COLUMN()-1)),"U3",A80),DATA!D2:L872,7,FALSE))</f>
        <v>0</v>
      </c>
      <c r="CM80" s="11">
        <f>IF(ISERROR(VLOOKUP(CONCATENATE(INDIRECT(ADDRESS(2,COLUMN()-2)),"U3",A80),DATA!D2:L872,8,FALSE)),0,VLOOKUP(CONCATENATE(INDIRECT(ADDRESS(2,COLUMN()-2)),"U3",A80),DATA!D2:L872,8,FALSE))</f>
        <v>0</v>
      </c>
      <c r="CN80" s="11">
        <f>IF(ISERROR(VLOOKUP(CONCATENATE(INDIRECT(ADDRESS(2,COLUMN())),"U3",A80),DATA!D2:L872,6,FALSE)),0,VLOOKUP(CONCATENATE(INDIRECT(ADDRESS(2,COLUMN())),"U3",A80),DATA!D2:L872,6,FALSE))</f>
        <v>0</v>
      </c>
      <c r="CO80" s="11">
        <f>IF(ISERROR(VLOOKUP(CONCATENATE(INDIRECT(ADDRESS(2,COLUMN()-1)),"U3",A80),DATA!D2:L872,7,FALSE)),0,VLOOKUP(CONCATENATE(INDIRECT(ADDRESS(2,COLUMN()-1)),"U3",A80),DATA!D2:L872,7,FALSE))</f>
        <v>0</v>
      </c>
      <c r="CP80" s="11">
        <f>IF(ISERROR(VLOOKUP(CONCATENATE(INDIRECT(ADDRESS(2,COLUMN()-2)),"U3",A80),DATA!D2:L872,8,FALSE)),0,VLOOKUP(CONCATENATE(INDIRECT(ADDRESS(2,COLUMN()-2)),"U3",A80),DATA!D2:L872,8,FALSE))</f>
        <v>0</v>
      </c>
      <c r="CQ80" s="11">
        <f>IF(ISERROR(VLOOKUP(CONCATENATE(INDIRECT(ADDRESS(2,COLUMN())),"U3",A80),DATA!D2:L872,6,FALSE)),0,VLOOKUP(CONCATENATE(INDIRECT(ADDRESS(2,COLUMN())),"U3",A80),DATA!D2:L872,6,FALSE))</f>
        <v>0</v>
      </c>
      <c r="CR80" s="11">
        <f>IF(ISERROR(VLOOKUP(CONCATENATE(INDIRECT(ADDRESS(2,COLUMN()-1)),"U3",A80),DATA!D2:L872,7,FALSE)),0,VLOOKUP(CONCATENATE(INDIRECT(ADDRESS(2,COLUMN()-1)),"U3",A80),DATA!D2:L872,7,FALSE))</f>
        <v>0</v>
      </c>
      <c r="CS80" s="11">
        <f>IF(ISERROR(VLOOKUP(CONCATENATE(INDIRECT(ADDRESS(2,COLUMN()-2)),"U3",A80),DATA!D2:L872,8,FALSE)),0,VLOOKUP(CONCATENATE(INDIRECT(ADDRESS(2,COLUMN()-2)),"U3",A80),DATA!D2:L872,8,FALSE))</f>
        <v>0</v>
      </c>
      <c r="CT80" s="11">
        <f>IF(ISERROR(VLOOKUP(CONCATENATE(INDIRECT(ADDRESS(2,COLUMN())),"U3",A80),DATA!D2:L872,6,FALSE)),0,VLOOKUP(CONCATENATE(INDIRECT(ADDRESS(2,COLUMN())),"U3",A80),DATA!D2:L872,6,FALSE))</f>
        <v>0</v>
      </c>
      <c r="CU80" s="11">
        <f>IF(ISERROR(VLOOKUP(CONCATENATE(INDIRECT(ADDRESS(2,COLUMN()-1)),"U3",A80),DATA!D2:L872,7,FALSE)),0,VLOOKUP(CONCATENATE(INDIRECT(ADDRESS(2,COLUMN()-1)),"U3",A80),DATA!D2:L872,7,FALSE))</f>
        <v>0</v>
      </c>
      <c r="CV80" s="11">
        <f>IF(ISERROR(VLOOKUP(CONCATENATE(INDIRECT(ADDRESS(2,COLUMN()-2)),"U3",A80),DATA!D2:L872,8,FALSE)),0,VLOOKUP(CONCATENATE(INDIRECT(ADDRESS(2,COLUMN()-2)),"U3",A80),DATA!D2:L872,8,FALSE))</f>
        <v>0</v>
      </c>
      <c r="CW80" s="11">
        <f>IF(ISERROR(VLOOKUP(CONCATENATE(INDIRECT(ADDRESS(2,COLUMN())),"U3",A80),DATA!D2:L872,6,FALSE)),0,VLOOKUP(CONCATENATE(INDIRECT(ADDRESS(2,COLUMN())),"U3",A80),DATA!D2:L872,6,FALSE))</f>
        <v>0</v>
      </c>
      <c r="CX80" s="11">
        <f>IF(ISERROR(VLOOKUP(CONCATENATE(INDIRECT(ADDRESS(2,COLUMN()-1)),"U3",A80),DATA!D2:L872,7,FALSE)),0,VLOOKUP(CONCATENATE(INDIRECT(ADDRESS(2,COLUMN()-1)),"U3",A80),DATA!D2:L872,7,FALSE))</f>
        <v>0</v>
      </c>
      <c r="CY80" s="11">
        <f>IF(ISERROR(VLOOKUP(CONCATENATE(INDIRECT(ADDRESS(2,COLUMN()-2)),"U3",A80),DATA!D2:L872,8,FALSE)),0,VLOOKUP(CONCATENATE(INDIRECT(ADDRESS(2,COLUMN()-2)),"U3",A80),DATA!D2:L872,8,FALSE))</f>
        <v>0</v>
      </c>
      <c r="CZ80" s="11">
        <f>IF(ISERROR(VLOOKUP(CONCATENATE(INDIRECT(ADDRESS(2,COLUMN())),"U3",A80),DATA!D2:L872,6,FALSE)),0,VLOOKUP(CONCATENATE(INDIRECT(ADDRESS(2,COLUMN())),"U3",A80),DATA!D2:L872,6,FALSE))</f>
        <v>0</v>
      </c>
      <c r="DA80" s="11">
        <f>IF(ISERROR(VLOOKUP(CONCATENATE(INDIRECT(ADDRESS(2,COLUMN()-1)),"U3",A80),DATA!D2:L872,7,FALSE)),0,VLOOKUP(CONCATENATE(INDIRECT(ADDRESS(2,COLUMN()-1)),"U3",A80),DATA!D2:L872,7,FALSE))</f>
        <v>0</v>
      </c>
      <c r="DB80" s="11">
        <f>IF(ISERROR(VLOOKUP(CONCATENATE(INDIRECT(ADDRESS(2,COLUMN()-2)),"U3",A80),DATA!D2:L872,8,FALSE)),0,VLOOKUP(CONCATENATE(INDIRECT(ADDRESS(2,COLUMN()-2)),"U3",A80),DATA!D2:L872,8,FALSE))</f>
        <v>0</v>
      </c>
      <c r="DC80" s="11">
        <f>IF(ISERROR(VLOOKUP(CONCATENATE(INDIRECT(ADDRESS(2,COLUMN())),"U3",A80),DATA!D2:L872,6,FALSE)),0,VLOOKUP(CONCATENATE(INDIRECT(ADDRESS(2,COLUMN())),"U3",A80),DATA!D2:L872,6,FALSE))</f>
        <v>0</v>
      </c>
      <c r="DD80" s="11">
        <f>IF(ISERROR(VLOOKUP(CONCATENATE(INDIRECT(ADDRESS(2,COLUMN()-1)),"U3",A80),DATA!D2:L872,7,FALSE)),0,VLOOKUP(CONCATENATE(INDIRECT(ADDRESS(2,COLUMN()-1)),"U3",A80),DATA!D2:L872,7,FALSE))</f>
        <v>0</v>
      </c>
      <c r="DE80" s="11">
        <f>IF(ISERROR(VLOOKUP(CONCATENATE(INDIRECT(ADDRESS(2,COLUMN()-2)),"U3",A80),DATA!D2:L872,8,FALSE)),0,VLOOKUP(CONCATENATE(INDIRECT(ADDRESS(2,COLUMN()-2)),"U3",A80),DATA!D2:L872,8,FALSE))</f>
        <v>0</v>
      </c>
      <c r="DF80" s="11">
        <f>IF(ISERROR(VLOOKUP(CONCATENATE(INDIRECT(ADDRESS(2,COLUMN())),"U3",A80),DATA!D2:L872,6,FALSE)),0,VLOOKUP(CONCATENATE(INDIRECT(ADDRESS(2,COLUMN())),"U3",A80),DATA!D2:L872,6,FALSE))</f>
        <v>0</v>
      </c>
      <c r="DG80" s="11">
        <f>IF(ISERROR(VLOOKUP(CONCATENATE(INDIRECT(ADDRESS(2,COLUMN()-1)),"U3",A80),DATA!D2:L872,7,FALSE)),0,VLOOKUP(CONCATENATE(INDIRECT(ADDRESS(2,COLUMN()-1)),"U3",A80),DATA!D2:L872,7,FALSE))</f>
        <v>0</v>
      </c>
      <c r="DH80" s="11">
        <f>IF(ISERROR(VLOOKUP(CONCATENATE(INDIRECT(ADDRESS(2,COLUMN()-2)),"U3",A80),DATA!D2:L872,8,FALSE)),0,VLOOKUP(CONCATENATE(INDIRECT(ADDRESS(2,COLUMN()-2)),"U3",A80),DATA!D2:L872,8,FALSE))</f>
        <v>0</v>
      </c>
      <c r="DI80" s="11">
        <f>IF(ISERROR(VLOOKUP(CONCATENATE(INDIRECT(ADDRESS(2,COLUMN())),"U3",A80),DATA!D2:L872,6,FALSE)),0,VLOOKUP(CONCATENATE(INDIRECT(ADDRESS(2,COLUMN())),"U3",A80),DATA!D2:L872,6,FALSE))</f>
        <v>0</v>
      </c>
      <c r="DJ80" s="11">
        <f>IF(ISERROR(VLOOKUP(CONCATENATE(INDIRECT(ADDRESS(2,COLUMN()-1)),"U3",A80),DATA!D2:L872,7,FALSE)),0,VLOOKUP(CONCATENATE(INDIRECT(ADDRESS(2,COLUMN()-1)),"U3",A80),DATA!D2:L872,7,FALSE))</f>
        <v>0</v>
      </c>
      <c r="DK80" s="11">
        <f>IF(ISERROR(VLOOKUP(CONCATENATE(INDIRECT(ADDRESS(2,COLUMN()-2)),"U3",A80),DATA!D2:L872,8,FALSE)),0,VLOOKUP(CONCATENATE(INDIRECT(ADDRESS(2,COLUMN()-2)),"U3",A80),DATA!D2:L872,8,FALSE))</f>
        <v>0</v>
      </c>
      <c r="DL80" s="11">
        <f>IF(ISERROR(VLOOKUP(CONCATENATE(INDIRECT(ADDRESS(2,COLUMN())),"U3",A80),DATA!D2:L872,6,FALSE)),0,VLOOKUP(CONCATENATE(INDIRECT(ADDRESS(2,COLUMN())),"U3",A80),DATA!D2:L872,6,FALSE))</f>
        <v>0</v>
      </c>
      <c r="DM80" s="11">
        <f>IF(ISERROR(VLOOKUP(CONCATENATE(INDIRECT(ADDRESS(2,COLUMN()-1)),"U3",A80),DATA!D2:L872,7,FALSE)),0,VLOOKUP(CONCATENATE(INDIRECT(ADDRESS(2,COLUMN()-1)),"U3",A80),DATA!D2:L872,7,FALSE))</f>
        <v>0</v>
      </c>
      <c r="DN80" s="11">
        <f>IF(ISERROR(VLOOKUP(CONCATENATE(INDIRECT(ADDRESS(2,COLUMN()-2)),"U3",A80),DATA!D2:L872,8,FALSE)),0,VLOOKUP(CONCATENATE(INDIRECT(ADDRESS(2,COLUMN()-2)),"U3",A80),DATA!D2:L872,8,FALSE))</f>
        <v>0</v>
      </c>
      <c r="DO80" s="11">
        <f>IF(ISERROR(VLOOKUP(CONCATENATE(INDIRECT(ADDRESS(2,COLUMN())),"U3",A80),DATA!D2:L872,6,FALSE)),0,VLOOKUP(CONCATENATE(INDIRECT(ADDRESS(2,COLUMN())),"U3",A80),DATA!D2:L872,6,FALSE))</f>
        <v>0</v>
      </c>
      <c r="DP80" s="11">
        <f>IF(ISERROR(VLOOKUP(CONCATENATE(INDIRECT(ADDRESS(2,COLUMN()-1)),"U3",A80),DATA!D2:L872,7,FALSE)),0,VLOOKUP(CONCATENATE(INDIRECT(ADDRESS(2,COLUMN()-1)),"U3",A80),DATA!D2:L872,7,FALSE))</f>
        <v>0</v>
      </c>
      <c r="DQ80" s="11">
        <f>IF(ISERROR(VLOOKUP(CONCATENATE(INDIRECT(ADDRESS(2,COLUMN()-2)),"U3",A80),DATA!D2:L872,8,FALSE)),0,VLOOKUP(CONCATENATE(INDIRECT(ADDRESS(2,COLUMN()-2)),"U3",A80),DATA!D2:L872,8,FALSE))</f>
        <v>0</v>
      </c>
      <c r="DR80" s="11">
        <f>IF(ISERROR(VLOOKUP(CONCATENATE(INDIRECT(ADDRESS(2,COLUMN())),"U3",A80),DATA!D2:L872,6,FALSE)),0,VLOOKUP(CONCATENATE(INDIRECT(ADDRESS(2,COLUMN())),"U3",A80),DATA!D2:L872,6,FALSE))</f>
        <v>0</v>
      </c>
      <c r="DS80" s="11">
        <f>IF(ISERROR(VLOOKUP(CONCATENATE(INDIRECT(ADDRESS(2,COLUMN()-1)),"U3",A80),DATA!D2:L872,7,FALSE)),0,VLOOKUP(CONCATENATE(INDIRECT(ADDRESS(2,COLUMN()-1)),"U3",A80),DATA!D2:L872,7,FALSE))</f>
        <v>0</v>
      </c>
      <c r="DT80" s="11">
        <f>IF(ISERROR(VLOOKUP(CONCATENATE(INDIRECT(ADDRESS(2,COLUMN()-2)),"U3",A80),DATA!D2:L872,8,FALSE)),0,VLOOKUP(CONCATENATE(INDIRECT(ADDRESS(2,COLUMN()-2)),"U3",A80),DATA!D2:L872,8,FALSE))</f>
        <v>0</v>
      </c>
      <c r="DU80" s="11">
        <f>IF(ISERROR(VLOOKUP(CONCATENATE(INDIRECT(ADDRESS(2,COLUMN())),"U3",A80),DATA!D2:L872,6,FALSE)),0,VLOOKUP(CONCATENATE(INDIRECT(ADDRESS(2,COLUMN())),"U3",A80),DATA!D2:L872,6,FALSE))</f>
        <v>0</v>
      </c>
      <c r="DV80" s="11">
        <f>IF(ISERROR(VLOOKUP(CONCATENATE(INDIRECT(ADDRESS(2,COLUMN()-1)),"U3",A80),DATA!D2:L872,7,FALSE)),0,VLOOKUP(CONCATENATE(INDIRECT(ADDRESS(2,COLUMN()-1)),"U3",A80),DATA!D2:L872,7,FALSE))</f>
        <v>0</v>
      </c>
      <c r="DW80" s="11">
        <f>IF(ISERROR(VLOOKUP(CONCATENATE(INDIRECT(ADDRESS(2,COLUMN()-2)),"U3",A80),DATA!D2:L872,8,FALSE)),0,VLOOKUP(CONCATENATE(INDIRECT(ADDRESS(2,COLUMN()-2)),"U3",A80),DATA!D2:L872,8,FALSE))</f>
        <v>0</v>
      </c>
      <c r="DX80" s="62">
        <f>SUM(B80:INDIRECT(ADDRESS(80,127)))</f>
        <v>56</v>
      </c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24"/>
      <c r="JN80" s="24"/>
      <c r="JO80" s="2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</row>
    <row r="81" s="5" customFormat="1" ht="16.5" thickBot="1">
      <c r="A81" s="34" t="s">
        <v>15</v>
      </c>
      <c r="B81" s="105">
        <f>IF(COLUMN()&lt;DATA!$O$1*3+3,SUM(B82)," ")</f>
        <v>6</v>
      </c>
      <c r="C81" s="105">
        <f>IF(COLUMN()&lt;DATA!$O$1*3+3,SUM(C82)," ")</f>
        <v>0</v>
      </c>
      <c r="D81" s="105">
        <f>IF(COLUMN()&lt;DATA!$O$1*3+3,SUM(D82)," ")</f>
        <v>0</v>
      </c>
      <c r="E81" s="105">
        <f>IF(COLUMN()&lt;DATA!$O$1*3+3,SUM(E82)," ")</f>
        <v>3</v>
      </c>
      <c r="F81" s="105">
        <f>IF(COLUMN()&lt;DATA!$O$1*3+3,SUM(F82)," ")</f>
        <v>0</v>
      </c>
      <c r="G81" s="105">
        <f>IF(COLUMN()&lt;DATA!$O$1*3+3,SUM(G82)," ")</f>
        <v>0</v>
      </c>
      <c r="H81" s="105">
        <f>IF(COLUMN()&lt;DATA!$O$1*3+3,SUM(H82)," ")</f>
        <v>2</v>
      </c>
      <c r="I81" s="105">
        <f>IF(COLUMN()&lt;DATA!$O$1*3+3,SUM(I82)," ")</f>
        <v>0</v>
      </c>
      <c r="J81" s="105">
        <f>IF(COLUMN()&lt;DATA!$O$1*3+3,SUM(J82)," ")</f>
        <v>0</v>
      </c>
      <c r="K81" s="105">
        <f>IF(COLUMN()&lt;DATA!$O$1*3+3,SUM(K82)," ")</f>
        <v>4</v>
      </c>
      <c r="L81" s="105">
        <f>IF(COLUMN()&lt;DATA!$O$1*3+3,SUM(L82)," ")</f>
        <v>0</v>
      </c>
      <c r="M81" s="105">
        <f>IF(COLUMN()&lt;DATA!$O$1*3+3,SUM(M82)," ")</f>
        <v>0</v>
      </c>
      <c r="N81" s="105">
        <f>IF(COLUMN()&lt;DATA!$O$1*3+3,SUM(N82)," ")</f>
        <v>2</v>
      </c>
      <c r="O81" s="105">
        <f>IF(COLUMN()&lt;DATA!$O$1*3+3,SUM(O82)," ")</f>
        <v>0</v>
      </c>
      <c r="P81" s="105">
        <f>IF(COLUMN()&lt;DATA!$O$1*3+3,SUM(P82)," ")</f>
        <v>0</v>
      </c>
      <c r="Q81" s="105">
        <f>IF(COLUMN()&lt;DATA!$O$1*3+3,SUM(Q82)," ")</f>
        <v>0</v>
      </c>
      <c r="R81" s="105">
        <f>IF(COLUMN()&lt;DATA!$O$1*3+3,SUM(R82)," ")</f>
        <v>0</v>
      </c>
      <c r="S81" s="105">
        <f>IF(COLUMN()&lt;DATA!$O$1*3+3,SUM(S82)," ")</f>
        <v>0</v>
      </c>
      <c r="T81" s="105">
        <f>IF(COLUMN()&lt;DATA!$O$1*3+3,SUM(T82)," ")</f>
        <v>0</v>
      </c>
      <c r="U81" s="105">
        <f>IF(COLUMN()&lt;DATA!$O$1*3+3,SUM(U82)," ")</f>
        <v>0</v>
      </c>
      <c r="V81" s="105">
        <f>IF(COLUMN()&lt;DATA!$O$1*3+3,SUM(V82)," ")</f>
        <v>0</v>
      </c>
      <c r="W81" s="105">
        <f>IF(COLUMN()&lt;DATA!$O$1*3+3,SUM(W82)," ")</f>
        <v>2</v>
      </c>
      <c r="X81" s="105">
        <f>IF(COLUMN()&lt;DATA!$O$1*3+3,SUM(X82)," ")</f>
        <v>0</v>
      </c>
      <c r="Y81" s="105">
        <f>IF(COLUMN()&lt;DATA!$O$1*3+3,SUM(Y82)," ")</f>
        <v>0</v>
      </c>
      <c r="Z81" s="105">
        <f>IF(COLUMN()&lt;DATA!$O$1*3+3,SUM(Z82)," ")</f>
        <v>65</v>
      </c>
      <c r="AA81" s="105">
        <f>IF(COLUMN()&lt;DATA!$O$1*3+3,SUM(AA82)," ")</f>
        <v>0</v>
      </c>
      <c r="AB81" s="105">
        <f>IF(COLUMN()&lt;DATA!$O$1*3+3,SUM(AB82)," ")</f>
        <v>0</v>
      </c>
      <c r="AC81" s="105">
        <f>IF(COLUMN()&lt;DATA!$O$1*3+3,SUM(AC82)," ")</f>
        <v>97</v>
      </c>
      <c r="AD81" s="105">
        <f>IF(COLUMN()&lt;DATA!$O$1*3+3,SUM(AD82)," ")</f>
        <v>0</v>
      </c>
      <c r="AE81" s="105">
        <f>IF(COLUMN()&lt;DATA!$O$1*3+3,SUM(AE82)," ")</f>
        <v>0</v>
      </c>
      <c r="AF81" s="105">
        <f>IF(COLUMN()&lt;DATA!$O$1*3+3,SUM(AF82)," ")</f>
        <v>0</v>
      </c>
      <c r="AG81" s="105">
        <f>IF(COLUMN()&lt;DATA!$O$1*3+3,SUM(AG82)," ")</f>
        <v>0</v>
      </c>
      <c r="AH81" s="105">
        <f>IF(COLUMN()&lt;DATA!$O$1*3+3,SUM(AH82)," ")</f>
        <v>0</v>
      </c>
      <c r="AI81" s="105">
        <f>IF(COLUMN()&lt;DATA!$O$1*3+3,SUM(AI82)," ")</f>
        <v>0</v>
      </c>
      <c r="AJ81" s="105">
        <f>IF(COLUMN()&lt;DATA!$O$1*3+3,SUM(AJ82)," ")</f>
        <v>0</v>
      </c>
      <c r="AK81" s="105">
        <f>IF(COLUMN()&lt;DATA!$O$1*3+3,SUM(AK82)," ")</f>
        <v>0</v>
      </c>
      <c r="AL81" s="105">
        <f>IF(COLUMN()&lt;DATA!$O$1*3+3,SUM(AL82)," ")</f>
        <v>17</v>
      </c>
      <c r="AM81" s="105">
        <f>IF(COLUMN()&lt;DATA!$O$1*3+3,SUM(AM82)," ")</f>
        <v>0</v>
      </c>
      <c r="AN81" s="105">
        <f>IF(COLUMN()&lt;DATA!$O$1*3+3,SUM(AN82)," ")</f>
        <v>0</v>
      </c>
      <c r="AO81" s="105">
        <f>IF(COLUMN()&lt;DATA!$O$1*3+3,SUM(AO82)," ")</f>
        <v>22</v>
      </c>
      <c r="AP81" s="105">
        <f>IF(COLUMN()&lt;DATA!$O$1*3+3,SUM(AP82)," ")</f>
        <v>0</v>
      </c>
      <c r="AQ81" s="105">
        <f>IF(COLUMN()&lt;DATA!$O$1*3+3,SUM(AQ82)," ")</f>
        <v>0</v>
      </c>
      <c r="AR81" s="105">
        <f>IF(COLUMN()&lt;DATA!$O$1*3+3,SUM(AR82)," ")</f>
        <v>0</v>
      </c>
      <c r="AS81" s="105">
        <f>IF(COLUMN()&lt;DATA!$O$1*3+3,SUM(AS82)," ")</f>
        <v>0</v>
      </c>
      <c r="AT81" s="105">
        <f>IF(COLUMN()&lt;DATA!$O$1*3+3,SUM(AT82)," ")</f>
        <v>0</v>
      </c>
      <c r="AU81" s="105">
        <f>IF(COLUMN()&lt;DATA!$O$1*3+3,SUM(AU82)," ")</f>
        <v>0</v>
      </c>
      <c r="AV81" s="105">
        <f>IF(COLUMN()&lt;DATA!$O$1*3+3,SUM(AV82)," ")</f>
        <v>0</v>
      </c>
      <c r="AW81" s="105">
        <f>IF(COLUMN()&lt;DATA!$O$1*3+3,SUM(AW82)," ")</f>
        <v>0</v>
      </c>
      <c r="AX81" s="105">
        <f>IF(COLUMN()&lt;DATA!$O$1*3+3,SUM(AX82)," ")</f>
        <v>0</v>
      </c>
      <c r="AY81" s="105">
        <f>IF(COLUMN()&lt;DATA!$O$1*3+3,SUM(AY82)," ")</f>
        <v>0</v>
      </c>
      <c r="AZ81" s="105">
        <f>IF(COLUMN()&lt;DATA!$O$1*3+3,SUM(AZ82)," ")</f>
        <v>0</v>
      </c>
      <c r="BA81" s="105">
        <f>IF(COLUMN()&lt;DATA!$O$1*3+3,SUM(BA82)," ")</f>
        <v>0</v>
      </c>
      <c r="BB81" s="105">
        <f>IF(COLUMN()&lt;DATA!$O$1*3+3,SUM(BB82)," ")</f>
        <v>0</v>
      </c>
      <c r="BC81" s="105">
        <f>IF(COLUMN()&lt;DATA!$O$1*3+3,SUM(BC82)," ")</f>
        <v>0</v>
      </c>
      <c r="BD81" s="105">
        <f>IF(COLUMN()&lt;DATA!$O$1*3+3,SUM(BD82)," ")</f>
        <v>0</v>
      </c>
      <c r="BE81" s="105">
        <f>IF(COLUMN()&lt;DATA!$O$1*3+3,SUM(BE82)," ")</f>
        <v>0</v>
      </c>
      <c r="BF81" s="105">
        <f>IF(COLUMN()&lt;DATA!$O$1*3+3,SUM(BF82)," ")</f>
        <v>0</v>
      </c>
      <c r="BG81" s="105">
        <f>IF(COLUMN()&lt;DATA!$O$1*3+3,SUM(BG82)," ")</f>
        <v>119</v>
      </c>
      <c r="BH81" s="105">
        <f>IF(COLUMN()&lt;DATA!$O$1*3+3,SUM(BH82)," ")</f>
        <v>0</v>
      </c>
      <c r="BI81" s="105">
        <f>IF(COLUMN()&lt;DATA!$O$1*3+3,SUM(BI82)," ")</f>
        <v>0</v>
      </c>
      <c r="BJ81" s="105">
        <f>IF(COLUMN()&lt;DATA!$O$1*3+3,SUM(BJ82)," ")</f>
        <v>2</v>
      </c>
      <c r="BK81" s="105">
        <f>IF(COLUMN()&lt;DATA!$O$1*3+3,SUM(BK82)," ")</f>
        <v>0</v>
      </c>
      <c r="BL81" s="105">
        <f>IF(COLUMN()&lt;DATA!$O$1*3+3,SUM(BL82)," ")</f>
        <v>0</v>
      </c>
      <c r="BM81" s="105">
        <f>IF(COLUMN()&lt;DATA!$O$1*3+3,SUM(BM82)," ")</f>
        <v>0</v>
      </c>
      <c r="BN81" s="105">
        <f>IF(COLUMN()&lt;DATA!$O$1*3+3,SUM(BN82)," ")</f>
        <v>0</v>
      </c>
      <c r="BO81" s="105">
        <f>IF(COLUMN()&lt;DATA!$O$1*3+3,SUM(BO82)," ")</f>
        <v>0</v>
      </c>
      <c r="BP81" s="105">
        <f>IF(COLUMN()&lt;DATA!$O$1*3+3,SUM(BP82)," ")</f>
        <v>0</v>
      </c>
      <c r="BQ81" s="105">
        <f>IF(COLUMN()&lt;DATA!$O$1*3+3,SUM(BQ82)," ")</f>
        <v>0</v>
      </c>
      <c r="BR81" s="105">
        <f>IF(COLUMN()&lt;DATA!$O$1*3+3,SUM(BR82)," ")</f>
        <v>0</v>
      </c>
      <c r="BS81" s="105">
        <f>IF(COLUMN()&lt;DATA!$O$1*3+3,SUM(BS82)," ")</f>
        <v>0</v>
      </c>
      <c r="BT81" s="105">
        <f>IF(COLUMN()&lt;DATA!$O$1*3+3,SUM(BT82)," ")</f>
        <v>0</v>
      </c>
      <c r="BU81" s="105">
        <f>IF(COLUMN()&lt;DATA!$O$1*3+3,SUM(BU82)," ")</f>
        <v>0</v>
      </c>
      <c r="BV81" s="105">
        <f>IF(COLUMN()&lt;DATA!$O$1*3+3,SUM(BV82)," ")</f>
        <v>0</v>
      </c>
      <c r="BW81" s="105">
        <f>IF(COLUMN()&lt;DATA!$O$1*3+3,SUM(BW82)," ")</f>
        <v>0</v>
      </c>
      <c r="BX81" s="105">
        <f>IF(COLUMN()&lt;DATA!$O$1*3+3,SUM(BX82)," ")</f>
        <v>0</v>
      </c>
      <c r="BY81" s="105">
        <f>IF(COLUMN()&lt;DATA!$O$1*3+3,SUM(BY82)," ")</f>
        <v>0</v>
      </c>
      <c r="BZ81" s="105">
        <f>IF(COLUMN()&lt;DATA!$O$1*3+3,SUM(BZ82)," ")</f>
        <v>0</v>
      </c>
      <c r="CA81" s="105">
        <f>IF(COLUMN()&lt;DATA!$O$1*3+3,SUM(CA82)," ")</f>
        <v>0</v>
      </c>
      <c r="CB81" s="105">
        <f>IF(COLUMN()&lt;DATA!$O$1*3+3,SUM(CB82)," ")</f>
        <v>0</v>
      </c>
      <c r="CC81" s="105">
        <f>IF(COLUMN()&lt;DATA!$O$1*3+3,SUM(CC82)," ")</f>
        <v>0</v>
      </c>
      <c r="CD81" s="105">
        <f>IF(COLUMN()&lt;DATA!$O$1*3+3,SUM(CD82)," ")</f>
        <v>0</v>
      </c>
      <c r="CE81" s="105">
        <f>IF(COLUMN()&lt;DATA!$O$1*3+3,SUM(CE82)," ")</f>
        <v>0</v>
      </c>
      <c r="CF81" s="105">
        <f>IF(COLUMN()&lt;DATA!$O$1*3+3,SUM(CF82)," ")</f>
        <v>0</v>
      </c>
      <c r="CG81" s="105">
        <f>IF(COLUMN()&lt;DATA!$O$1*3+3,SUM(CG82)," ")</f>
        <v>0</v>
      </c>
      <c r="CH81" s="105">
        <f>IF(COLUMN()&lt;DATA!$O$1*3+3,SUM(CH82)," ")</f>
        <v>0</v>
      </c>
      <c r="CI81" s="105">
        <f>IF(COLUMN()&lt;DATA!$O$1*3+3,SUM(CI82)," ")</f>
        <v>0</v>
      </c>
      <c r="CJ81" s="105">
        <f>IF(COLUMN()&lt;DATA!$O$1*3+3,SUM(CJ82)," ")</f>
        <v>0</v>
      </c>
      <c r="CK81" s="105">
        <f>IF(COLUMN()&lt;DATA!$O$1*3+3,SUM(CK82)," ")</f>
        <v>0</v>
      </c>
      <c r="CL81" s="105">
        <f>IF(COLUMN()&lt;DATA!$O$1*3+3,SUM(CL82)," ")</f>
        <v>0</v>
      </c>
      <c r="CM81" s="105">
        <f>IF(COLUMN()&lt;DATA!$O$1*3+3,SUM(CM82)," ")</f>
        <v>0</v>
      </c>
      <c r="CN81" s="105">
        <f>IF(COLUMN()&lt;DATA!$O$1*3+3,SUM(CN82)," ")</f>
        <v>0</v>
      </c>
      <c r="CO81" s="105">
        <f>IF(COLUMN()&lt;DATA!$O$1*3+3,SUM(CO82)," ")</f>
        <v>0</v>
      </c>
      <c r="CP81" s="105">
        <f>IF(COLUMN()&lt;DATA!$O$1*3+3,SUM(CP82)," ")</f>
        <v>0</v>
      </c>
      <c r="CQ81" s="105">
        <f>IF(COLUMN()&lt;DATA!$O$1*3+3,SUM(CQ82)," ")</f>
        <v>0</v>
      </c>
      <c r="CR81" s="105">
        <f>IF(COLUMN()&lt;DATA!$O$1*3+3,SUM(CR82)," ")</f>
        <v>0</v>
      </c>
      <c r="CS81" s="105">
        <f>IF(COLUMN()&lt;DATA!$O$1*3+3,SUM(CS82)," ")</f>
        <v>0</v>
      </c>
      <c r="CT81" s="105">
        <f>IF(COLUMN()&lt;DATA!$O$1*3+3,SUM(CT82)," ")</f>
        <v>0</v>
      </c>
      <c r="CU81" s="105">
        <f>IF(COLUMN()&lt;DATA!$O$1*3+3,SUM(CU82)," ")</f>
        <v>0</v>
      </c>
      <c r="CV81" s="105">
        <f>IF(COLUMN()&lt;DATA!$O$1*3+3,SUM(CV82)," ")</f>
        <v>0</v>
      </c>
      <c r="CW81" s="105">
        <f>IF(COLUMN()&lt;DATA!$O$1*3+3,SUM(CW82)," ")</f>
        <v>0</v>
      </c>
      <c r="CX81" s="105">
        <f>IF(COLUMN()&lt;DATA!$O$1*3+3,SUM(CX82)," ")</f>
        <v>0</v>
      </c>
      <c r="CY81" s="105">
        <f>IF(COLUMN()&lt;DATA!$O$1*3+3,SUM(CY82)," ")</f>
        <v>0</v>
      </c>
      <c r="CZ81" s="105">
        <f>IF(COLUMN()&lt;DATA!$O$1*3+3,SUM(CZ82)," ")</f>
        <v>0</v>
      </c>
      <c r="DA81" s="105">
        <f>IF(COLUMN()&lt;DATA!$O$1*3+3,SUM(DA82)," ")</f>
        <v>0</v>
      </c>
      <c r="DB81" s="105">
        <f>IF(COLUMN()&lt;DATA!$O$1*3+3,SUM(DB82)," ")</f>
        <v>0</v>
      </c>
      <c r="DC81" s="105">
        <f>IF(COLUMN()&lt;DATA!$O$1*3+3,SUM(DC82)," ")</f>
        <v>0</v>
      </c>
      <c r="DD81" s="105">
        <f>IF(COLUMN()&lt;DATA!$O$1*3+3,SUM(DD82)," ")</f>
        <v>0</v>
      </c>
      <c r="DE81" s="105">
        <f>IF(COLUMN()&lt;DATA!$O$1*3+3,SUM(DE82)," ")</f>
        <v>0</v>
      </c>
      <c r="DF81" s="105">
        <f>IF(COLUMN()&lt;DATA!$O$1*3+3,SUM(DF82)," ")</f>
        <v>1</v>
      </c>
      <c r="DG81" s="105">
        <f>IF(COLUMN()&lt;DATA!$O$1*3+3,SUM(DG82)," ")</f>
        <v>0</v>
      </c>
      <c r="DH81" s="105">
        <f>IF(COLUMN()&lt;DATA!$O$1*3+3,SUM(DH82)," ")</f>
        <v>0</v>
      </c>
      <c r="DI81" s="105">
        <f>IF(COLUMN()&lt;DATA!$O$1*3+3,SUM(DI82)," ")</f>
        <v>0</v>
      </c>
      <c r="DJ81" s="105">
        <f>IF(COLUMN()&lt;DATA!$O$1*3+3,SUM(DJ82)," ")</f>
        <v>0</v>
      </c>
      <c r="DK81" s="105">
        <f>IF(COLUMN()&lt;DATA!$O$1*3+3,SUM(DK82)," ")</f>
        <v>0</v>
      </c>
      <c r="DL81" s="105">
        <f>IF(COLUMN()&lt;DATA!$O$1*3+3,SUM(DL82)," ")</f>
        <v>0</v>
      </c>
      <c r="DM81" s="105">
        <f>IF(COLUMN()&lt;DATA!$O$1*3+3,SUM(DM82)," ")</f>
        <v>0</v>
      </c>
      <c r="DN81" s="105">
        <f>IF(COLUMN()&lt;DATA!$O$1*3+3,SUM(DN82)," ")</f>
        <v>0</v>
      </c>
      <c r="DO81" s="105">
        <f>IF(COLUMN()&lt;DATA!$O$1*3+3,SUM(DO82)," ")</f>
        <v>0</v>
      </c>
      <c r="DP81" s="105">
        <f>IF(COLUMN()&lt;DATA!$O$1*3+3,SUM(DP82)," ")</f>
        <v>0</v>
      </c>
      <c r="DQ81" s="105">
        <f>IF(COLUMN()&lt;DATA!$O$1*3+3,SUM(DQ82)," ")</f>
        <v>0</v>
      </c>
      <c r="DR81" s="105">
        <f>IF(COLUMN()&lt;DATA!$O$1*3+3,SUM(DR82)," ")</f>
        <v>0</v>
      </c>
      <c r="DS81" s="105">
        <f>IF(COLUMN()&lt;DATA!$O$1*3+3,SUM(DS82)," ")</f>
        <v>0</v>
      </c>
      <c r="DT81" s="105">
        <f>IF(COLUMN()&lt;DATA!$O$1*3+3,SUM(DT82)," ")</f>
        <v>0</v>
      </c>
      <c r="DU81" s="105">
        <f>IF(COLUMN()&lt;DATA!$O$1*3+3,SUM(DU82)," ")</f>
        <v>0</v>
      </c>
      <c r="DV81" s="105">
        <f>IF(COLUMN()&lt;DATA!$O$1*3+3,SUM(DV82)," ")</f>
        <v>0</v>
      </c>
      <c r="DW81" s="105">
        <f>IF(COLUMN()&lt;DATA!$O$1*3+3,SUM(DW82)," ")</f>
        <v>0</v>
      </c>
      <c r="DX81" s="105">
        <f>IF(COLUMN()&lt;DATA!$O$1*3+3,SUM(DX82)," ")</f>
        <v>342</v>
      </c>
      <c r="DY81" s="38" t="str">
        <f>IF(COLUMN()&lt;DATA!$O$1*3+3,SUM(DY82)," ")</f>
        <v xml:space="preserve"> </v>
      </c>
      <c r="DZ81" s="38" t="str">
        <f>IF(COLUMN()&lt;DATA!$O$1*3+3,SUM(DZ82)," ")</f>
        <v xml:space="preserve"> </v>
      </c>
      <c r="EA81" s="38" t="str">
        <f>IF(COLUMN()&lt;DATA!$O$1*3+3,SUM(EA82)," ")</f>
        <v xml:space="preserve"> </v>
      </c>
      <c r="EB81" s="38" t="str">
        <f>IF(COLUMN()&lt;DATA!$O$1*3+3,SUM(EB82)," ")</f>
        <v xml:space="preserve"> </v>
      </c>
      <c r="EC81" s="38" t="str">
        <f>IF(COLUMN()&lt;DATA!$O$1*3+3,SUM(EC82)," ")</f>
        <v xml:space="preserve"> </v>
      </c>
      <c r="ED81" s="38" t="str">
        <f>IF(COLUMN()&lt;DATA!$O$1*3+3,SUM(ED82)," ")</f>
        <v xml:space="preserve"> </v>
      </c>
      <c r="EE81" s="38" t="str">
        <f>IF(COLUMN()&lt;DATA!$O$1*3+3,SUM(EE82)," ")</f>
        <v xml:space="preserve"> </v>
      </c>
      <c r="EF81" s="38" t="str">
        <f>IF(COLUMN()&lt;DATA!$O$1*3+3,SUM(EF82)," ")</f>
        <v xml:space="preserve"> </v>
      </c>
      <c r="EG81" s="38" t="str">
        <f>IF(COLUMN()&lt;DATA!$O$1*3+3,SUM(EG82)," ")</f>
        <v xml:space="preserve"> </v>
      </c>
      <c r="EH81" s="38" t="str">
        <f>IF(COLUMN()&lt;DATA!$O$1*3+3,SUM(EH82)," ")</f>
        <v xml:space="preserve"> </v>
      </c>
      <c r="EI81" s="38" t="str">
        <f>IF(COLUMN()&lt;DATA!$O$1*3+3,SUM(EI82)," ")</f>
        <v xml:space="preserve"> </v>
      </c>
      <c r="EJ81" s="38" t="str">
        <f>IF(COLUMN()&lt;DATA!$O$1*3+3,SUM(EJ82)," ")</f>
        <v xml:space="preserve"> </v>
      </c>
      <c r="EK81" s="38" t="str">
        <f>IF(COLUMN()&lt;DATA!$O$1*3+3,SUM(EK82)," ")</f>
        <v xml:space="preserve"> </v>
      </c>
      <c r="EL81" s="38" t="str">
        <f>IF(COLUMN()&lt;DATA!$O$1*3+3,SUM(EL82)," ")</f>
        <v xml:space="preserve"> </v>
      </c>
      <c r="EM81" s="38" t="str">
        <f>IF(COLUMN()&lt;DATA!$O$1*3+3,SUM(EM82)," ")</f>
        <v xml:space="preserve"> </v>
      </c>
      <c r="EN81" s="38" t="str">
        <f>IF(COLUMN()&lt;DATA!$O$1*3+3,SUM(EN82)," ")</f>
        <v xml:space="preserve"> </v>
      </c>
      <c r="EO81" s="38" t="str">
        <f>IF(COLUMN()&lt;DATA!$O$1*3+3,SUM(EO82)," ")</f>
        <v xml:space="preserve"> </v>
      </c>
      <c r="EP81" s="38" t="str">
        <f>IF(COLUMN()&lt;DATA!$O$1*3+3,SUM(EP82)," ")</f>
        <v xml:space="preserve"> </v>
      </c>
      <c r="EQ81" s="38" t="str">
        <f>IF(COLUMN()&lt;DATA!$O$1*3+3,SUM(EQ82)," ")</f>
        <v xml:space="preserve"> </v>
      </c>
      <c r="ER81" s="38" t="str">
        <f>IF(COLUMN()&lt;DATA!$O$1*3+3,SUM(ER82)," ")</f>
        <v xml:space="preserve"> </v>
      </c>
      <c r="ES81" s="38" t="str">
        <f>IF(COLUMN()&lt;DATA!$O$1*3+3,SUM(ES82)," ")</f>
        <v xml:space="preserve"> </v>
      </c>
      <c r="ET81" s="38" t="str">
        <f>IF(COLUMN()&lt;DATA!$O$1*3+3,SUM(ET82)," ")</f>
        <v xml:space="preserve"> </v>
      </c>
      <c r="EU81" s="38" t="str">
        <f>IF(COLUMN()&lt;DATA!$O$1*3+3,SUM(EU82)," ")</f>
        <v xml:space="preserve"> </v>
      </c>
      <c r="EV81" s="38" t="str">
        <f>IF(COLUMN()&lt;DATA!$O$1*3+3,SUM(EV82)," ")</f>
        <v xml:space="preserve"> </v>
      </c>
      <c r="EW81" s="38" t="str">
        <f>IF(COLUMN()&lt;DATA!$O$1*3+3,SUM(EW82)," ")</f>
        <v xml:space="preserve"> </v>
      </c>
      <c r="EX81" s="38" t="str">
        <f>IF(COLUMN()&lt;DATA!$O$1*3+3,SUM(EX82)," ")</f>
        <v xml:space="preserve"> </v>
      </c>
      <c r="EY81" s="38" t="str">
        <f>IF(COLUMN()&lt;DATA!$O$1*3+3,SUM(EY82)," ")</f>
        <v xml:space="preserve"> </v>
      </c>
      <c r="EZ81" s="38" t="str">
        <f>IF(COLUMN()&lt;DATA!$O$1*3+3,SUM(EZ82)," ")</f>
        <v xml:space="preserve"> </v>
      </c>
      <c r="FA81" s="38" t="str">
        <f>IF(COLUMN()&lt;DATA!$O$1*3+3,SUM(FA82)," ")</f>
        <v xml:space="preserve"> </v>
      </c>
      <c r="FB81" s="38" t="str">
        <f>IF(COLUMN()&lt;DATA!$O$1*3+3,SUM(FB82)," ")</f>
        <v xml:space="preserve"> </v>
      </c>
      <c r="FC81" s="38" t="str">
        <f>IF(COLUMN()&lt;DATA!$O$1*3+3,SUM(FC82)," ")</f>
        <v xml:space="preserve"> </v>
      </c>
      <c r="FD81" s="38" t="str">
        <f>IF(COLUMN()&lt;DATA!$O$1*3+3,SUM(FD82)," ")</f>
        <v xml:space="preserve"> </v>
      </c>
      <c r="FE81" s="38" t="str">
        <f>IF(COLUMN()&lt;DATA!$O$1*3+3,SUM(FE82)," ")</f>
        <v xml:space="preserve"> </v>
      </c>
      <c r="FF81" s="38" t="str">
        <f>IF(COLUMN()&lt;DATA!$O$1*3+3,SUM(FF82)," ")</f>
        <v xml:space="preserve"> </v>
      </c>
      <c r="FG81" s="38" t="str">
        <f>IF(COLUMN()&lt;DATA!$O$1*3+3,SUM(FG82)," ")</f>
        <v xml:space="preserve"> </v>
      </c>
      <c r="FH81" s="38" t="str">
        <f>IF(COLUMN()&lt;DATA!$O$1*3+3,SUM(FH82)," ")</f>
        <v xml:space="preserve"> </v>
      </c>
      <c r="FI81" s="38" t="str">
        <f>IF(COLUMN()&lt;DATA!$O$1*3+3,SUM(FI82)," ")</f>
        <v xml:space="preserve"> </v>
      </c>
      <c r="FJ81" s="38" t="str">
        <f>IF(COLUMN()&lt;DATA!$O$1*3+3,SUM(FJ82)," ")</f>
        <v xml:space="preserve"> </v>
      </c>
      <c r="FK81" s="38" t="str">
        <f>IF(COLUMN()&lt;DATA!$O$1*3+3,SUM(FK82)," ")</f>
        <v xml:space="preserve"> </v>
      </c>
      <c r="FL81" s="38" t="str">
        <f>IF(COLUMN()&lt;DATA!$O$1*3+3,SUM(FL82)," ")</f>
        <v xml:space="preserve"> </v>
      </c>
      <c r="FM81" s="38" t="str">
        <f>IF(COLUMN()&lt;DATA!$O$1*3+3,SUM(FM82)," ")</f>
        <v xml:space="preserve"> </v>
      </c>
      <c r="FN81" s="38" t="str">
        <f>IF(COLUMN()&lt;DATA!$O$1*3+3,SUM(FN82)," ")</f>
        <v xml:space="preserve"> </v>
      </c>
      <c r="FO81" s="38" t="str">
        <f>IF(COLUMN()&lt;DATA!$O$1*3+3,SUM(FO82)," ")</f>
        <v xml:space="preserve"> </v>
      </c>
      <c r="FP81" s="38" t="str">
        <f>IF(COLUMN()&lt;DATA!$O$1*3+3,SUM(FP82)," ")</f>
        <v xml:space="preserve"> </v>
      </c>
      <c r="FQ81" s="38" t="str">
        <f>IF(COLUMN()&lt;DATA!$O$1*3+3,SUM(FQ82)," ")</f>
        <v xml:space="preserve"> </v>
      </c>
      <c r="FR81" s="38" t="str">
        <f>IF(COLUMN()&lt;DATA!$O$1*3+3,SUM(FR82)," ")</f>
        <v xml:space="preserve"> </v>
      </c>
      <c r="FS81" s="38" t="str">
        <f>IF(COLUMN()&lt;DATA!$O$1*3+3,SUM(FS82)," ")</f>
        <v xml:space="preserve"> </v>
      </c>
      <c r="FT81" s="38" t="str">
        <f>IF(COLUMN()&lt;DATA!$O$1*3+3,SUM(FT82)," ")</f>
        <v xml:space="preserve"> </v>
      </c>
      <c r="FU81" s="38" t="str">
        <f>IF(COLUMN()&lt;DATA!$O$1*3+3,SUM(FU82)," ")</f>
        <v xml:space="preserve"> </v>
      </c>
      <c r="FV81" s="38" t="str">
        <f>IF(COLUMN()&lt;DATA!$O$1*3+3,SUM(FV82)," ")</f>
        <v xml:space="preserve"> </v>
      </c>
      <c r="FW81" s="38" t="str">
        <f>IF(COLUMN()&lt;DATA!$O$1*3+3,SUM(FW82)," ")</f>
        <v xml:space="preserve"> </v>
      </c>
      <c r="FX81" s="38" t="str">
        <f>IF(COLUMN()&lt;DATA!$O$1*3+3,SUM(FX82)," ")</f>
        <v xml:space="preserve"> </v>
      </c>
      <c r="FY81" s="38" t="str">
        <f>IF(COLUMN()&lt;DATA!$O$1*3+3,SUM(FY82)," ")</f>
        <v xml:space="preserve"> </v>
      </c>
      <c r="FZ81" s="38" t="str">
        <f>IF(COLUMN()&lt;DATA!$O$1*3+3,SUM(FZ82)," ")</f>
        <v xml:space="preserve"> </v>
      </c>
      <c r="GA81" s="38" t="str">
        <f>IF(COLUMN()&lt;DATA!$O$1*3+3,SUM(GA82)," ")</f>
        <v xml:space="preserve"> </v>
      </c>
      <c r="GB81" s="38" t="str">
        <f>IF(COLUMN()&lt;DATA!$O$1*3+3,SUM(GB82)," ")</f>
        <v xml:space="preserve"> </v>
      </c>
      <c r="GC81" s="38" t="str">
        <f>IF(COLUMN()&lt;DATA!$O$1*3+3,SUM(GC82)," ")</f>
        <v xml:space="preserve"> </v>
      </c>
      <c r="GD81" s="38" t="str">
        <f>IF(COLUMN()&lt;DATA!$O$1*3+3,SUM(GD82)," ")</f>
        <v xml:space="preserve"> </v>
      </c>
      <c r="GE81" s="38" t="str">
        <f>IF(COLUMN()&lt;DATA!$O$1*3+3,SUM(GE82)," ")</f>
        <v xml:space="preserve"> </v>
      </c>
      <c r="GF81" s="38" t="str">
        <f>IF(COLUMN()&lt;DATA!$O$1*3+3,SUM(GF82)," ")</f>
        <v xml:space="preserve"> </v>
      </c>
      <c r="GG81" s="5" t="str">
        <f>IF(COLUMN()&lt;DATA!$O$1*3+3,SUM(GG82)," ")</f>
        <v xml:space="preserve"> </v>
      </c>
      <c r="GH81" s="5" t="str">
        <f>IF(COLUMN()&lt;DATA!$O$1*3+3,SUM(GH82)," ")</f>
        <v xml:space="preserve"> </v>
      </c>
      <c r="GI81" s="5" t="str">
        <f>IF(COLUMN()&lt;DATA!$O$1*3+3,SUM(GI82)," ")</f>
        <v xml:space="preserve"> </v>
      </c>
      <c r="GJ81" s="5" t="str">
        <f>IF(COLUMN()&lt;DATA!$O$1*3+3,SUM(GJ82)," ")</f>
        <v xml:space="preserve"> </v>
      </c>
      <c r="GK81" s="5" t="str">
        <f>IF(COLUMN()&lt;DATA!$O$1*3+3,SUM(GK82)," ")</f>
        <v xml:space="preserve"> </v>
      </c>
      <c r="GL81" s="5" t="str">
        <f>IF(COLUMN()&lt;DATA!$O$1*3+3,SUM(GL82)," ")</f>
        <v xml:space="preserve"> </v>
      </c>
      <c r="GM81" s="5" t="str">
        <f>IF(COLUMN()&lt;DATA!$O$1*3+3,SUM(GM82)," ")</f>
        <v xml:space="preserve"> </v>
      </c>
      <c r="GN81" s="5" t="str">
        <f>IF(COLUMN()&lt;DATA!$O$1*3+3,SUM(GN82)," ")</f>
        <v xml:space="preserve"> </v>
      </c>
      <c r="GO81" s="5" t="str">
        <f>IF(COLUMN()&lt;DATA!$O$1*3+3,SUM(GO82)," ")</f>
        <v xml:space="preserve"> </v>
      </c>
      <c r="GP81" s="5" t="str">
        <f>IF(COLUMN()&lt;DATA!$O$1*3+3,SUM(GP82)," ")</f>
        <v xml:space="preserve"> </v>
      </c>
      <c r="GQ81" s="5" t="str">
        <f>IF(COLUMN()&lt;DATA!$O$1*3+3,SUM(GQ82)," ")</f>
        <v xml:space="preserve"> </v>
      </c>
      <c r="GR81" s="5" t="str">
        <f>IF(COLUMN()&lt;DATA!$O$1*3+3,SUM(GR82)," ")</f>
        <v xml:space="preserve"> </v>
      </c>
      <c r="GS81" s="5" t="str">
        <f>IF(COLUMN()&lt;DATA!$O$1*3+3,SUM(GS82)," ")</f>
        <v xml:space="preserve"> </v>
      </c>
      <c r="GT81" s="5" t="str">
        <f>IF(COLUMN()&lt;DATA!$O$1*3+3,SUM(GT82)," ")</f>
        <v xml:space="preserve"> </v>
      </c>
      <c r="GU81" s="5" t="str">
        <f>IF(COLUMN()&lt;DATA!$O$1*3+3,SUM(GU82)," ")</f>
        <v xml:space="preserve"> </v>
      </c>
      <c r="GV81" s="5" t="str">
        <f>IF(COLUMN()&lt;DATA!$O$1*3+3,SUM(GV82)," ")</f>
        <v xml:space="preserve"> </v>
      </c>
      <c r="GW81" s="5" t="str">
        <f>IF(COLUMN()&lt;DATA!$O$1*3+3,SUM(GW82)," ")</f>
        <v xml:space="preserve"> </v>
      </c>
      <c r="GX81" s="5" t="str">
        <f>IF(COLUMN()&lt;DATA!$O$1*3+3,SUM(GX82)," ")</f>
        <v xml:space="preserve"> </v>
      </c>
      <c r="GY81" s="5" t="str">
        <f>IF(COLUMN()&lt;DATA!$O$1*3+3,SUM(GY82)," ")</f>
        <v xml:space="preserve"> </v>
      </c>
      <c r="GZ81" s="5" t="str">
        <f>IF(COLUMN()&lt;DATA!$O$1*3+3,SUM(GZ82)," ")</f>
        <v xml:space="preserve"> </v>
      </c>
      <c r="HA81" s="5" t="str">
        <f>IF(COLUMN()&lt;DATA!$O$1*3+3,SUM(HA82)," ")</f>
        <v xml:space="preserve"> </v>
      </c>
      <c r="HB81" s="5" t="str">
        <f>IF(COLUMN()&lt;DATA!$O$1*3+3,SUM(HB82)," ")</f>
        <v xml:space="preserve"> </v>
      </c>
      <c r="HC81" s="5" t="str">
        <f>IF(COLUMN()&lt;DATA!$O$1*3+3,SUM(HC82)," ")</f>
        <v xml:space="preserve"> </v>
      </c>
      <c r="HD81" s="5" t="str">
        <f>IF(COLUMN()&lt;DATA!$O$1*3+3,SUM(HD82)," ")</f>
        <v xml:space="preserve"> </v>
      </c>
      <c r="HE81" s="5" t="str">
        <f>IF(COLUMN()&lt;DATA!$O$1*3+3,SUM(HE82)," ")</f>
        <v xml:space="preserve"> </v>
      </c>
      <c r="HF81" s="5" t="str">
        <f>IF(COLUMN()&lt;DATA!$O$1*3+3,SUM(HF82)," ")</f>
        <v xml:space="preserve"> </v>
      </c>
      <c r="HG81" s="5" t="str">
        <f>IF(COLUMN()&lt;DATA!$O$1*3+3,SUM(HG82)," ")</f>
        <v xml:space="preserve"> </v>
      </c>
      <c r="HH81" s="5" t="str">
        <f>IF(COLUMN()&lt;DATA!$O$1*3+3,SUM(HH82)," ")</f>
        <v xml:space="preserve"> </v>
      </c>
      <c r="HI81" s="5" t="str">
        <f>IF(COLUMN()&lt;DATA!$O$1*3+3,SUM(HI82)," ")</f>
        <v xml:space="preserve"> </v>
      </c>
      <c r="HJ81" s="5" t="str">
        <f>IF(COLUMN()&lt;DATA!$O$1*3+3,SUM(HJ82)," ")</f>
        <v xml:space="preserve"> </v>
      </c>
      <c r="HK81" s="5" t="str">
        <f>IF(COLUMN()&lt;DATA!$O$1*3+3,SUM(HK82)," ")</f>
        <v xml:space="preserve"> </v>
      </c>
      <c r="HL81" s="5" t="str">
        <f>IF(COLUMN()&lt;DATA!$O$1*3+3,SUM(HL82)," ")</f>
        <v xml:space="preserve"> </v>
      </c>
      <c r="HM81" s="5" t="str">
        <f>IF(COLUMN()&lt;DATA!$O$1*3+3,SUM(HM82)," ")</f>
        <v xml:space="preserve"> </v>
      </c>
      <c r="HN81" s="5" t="str">
        <f>IF(COLUMN()&lt;DATA!$O$1*3+3,SUM(HN82)," ")</f>
        <v xml:space="preserve"> </v>
      </c>
      <c r="HO81" s="5" t="str">
        <f>IF(COLUMN()&lt;DATA!$O$1*3+3,SUM(HO82)," ")</f>
        <v xml:space="preserve"> </v>
      </c>
      <c r="HP81" s="5" t="str">
        <f>IF(COLUMN()&lt;DATA!$O$1*3+3,SUM(HP82)," ")</f>
        <v xml:space="preserve"> </v>
      </c>
      <c r="HQ81" s="5" t="str">
        <f>IF(COLUMN()&lt;DATA!$O$1*3+3,SUM(HQ82)," ")</f>
        <v xml:space="preserve"> </v>
      </c>
      <c r="HR81" s="5" t="str">
        <f>IF(COLUMN()&lt;DATA!$O$1*3+3,SUM(HR82)," ")</f>
        <v xml:space="preserve"> </v>
      </c>
      <c r="HS81" s="5" t="str">
        <f>IF(COLUMN()&lt;DATA!$O$1*3+3,SUM(HS82)," ")</f>
        <v xml:space="preserve"> </v>
      </c>
      <c r="HT81" s="5" t="str">
        <f>IF(COLUMN()&lt;DATA!$O$1*3+3,SUM(HT82)," ")</f>
        <v xml:space="preserve"> </v>
      </c>
      <c r="HU81" s="5" t="str">
        <f>IF(COLUMN()&lt;DATA!$O$1*3+3,SUM(HU82)," ")</f>
        <v xml:space="preserve"> </v>
      </c>
      <c r="HV81" s="5" t="str">
        <f>IF(COLUMN()&lt;DATA!$O$1*3+3,SUM(HV82)," ")</f>
        <v xml:space="preserve"> </v>
      </c>
      <c r="HW81" s="5" t="str">
        <f>IF(COLUMN()&lt;DATA!$O$1*3+3,SUM(HW82)," ")</f>
        <v xml:space="preserve"> </v>
      </c>
      <c r="HX81" s="5" t="str">
        <f>IF(COLUMN()&lt;DATA!$O$1*3+3,SUM(HX82)," ")</f>
        <v xml:space="preserve"> </v>
      </c>
      <c r="HY81" s="5" t="str">
        <f>IF(COLUMN()&lt;DATA!$O$1*3+3,SUM(HY82)," ")</f>
        <v xml:space="preserve"> </v>
      </c>
      <c r="HZ81" s="5" t="str">
        <f>IF(COLUMN()&lt;DATA!$O$1*3+3,SUM(HZ82)," ")</f>
        <v xml:space="preserve"> </v>
      </c>
      <c r="IA81" s="5" t="str">
        <f>IF(COLUMN()&lt;DATA!$O$1*3+3,SUM(IA82)," ")</f>
        <v xml:space="preserve"> </v>
      </c>
      <c r="IB81" s="5" t="str">
        <f>IF(COLUMN()&lt;DATA!$O$1*3+3,SUM(IB82)," ")</f>
        <v xml:space="preserve"> </v>
      </c>
      <c r="IC81" s="5" t="str">
        <f>IF(COLUMN()&lt;DATA!$O$1*3+3,SUM(IC82)," ")</f>
        <v xml:space="preserve"> </v>
      </c>
      <c r="ID81" s="5" t="str">
        <f>IF(COLUMN()&lt;DATA!$O$1*3+3,SUM(ID82)," ")</f>
        <v xml:space="preserve"> </v>
      </c>
      <c r="IE81" s="5" t="str">
        <f>IF(COLUMN()&lt;DATA!$O$1*3+3,SUM(IE82)," ")</f>
        <v xml:space="preserve"> </v>
      </c>
      <c r="IF81" s="5" t="str">
        <f>IF(COLUMN()&lt;DATA!$O$1*3+3,SUM(IF82)," ")</f>
        <v xml:space="preserve"> </v>
      </c>
      <c r="IG81" s="5" t="str">
        <f>IF(COLUMN()&lt;DATA!$O$1*3+3,SUM(IG82)," ")</f>
        <v xml:space="preserve"> </v>
      </c>
      <c r="IH81" s="5" t="str">
        <f>IF(COLUMN()&lt;DATA!$O$1*3+3,SUM(IH82)," ")</f>
        <v xml:space="preserve"> </v>
      </c>
      <c r="II81" s="5" t="str">
        <f>IF(COLUMN()&lt;DATA!$O$1*3+3,SUM(II82)," ")</f>
        <v xml:space="preserve"> </v>
      </c>
      <c r="IJ81" s="5" t="str">
        <f>IF(COLUMN()&lt;DATA!$O$1*3+3,SUM(IJ82)," ")</f>
        <v xml:space="preserve"> </v>
      </c>
      <c r="IK81" s="5" t="str">
        <f>IF(COLUMN()&lt;DATA!$O$1*3+3,SUM(IK82)," ")</f>
        <v xml:space="preserve"> </v>
      </c>
      <c r="IL81" s="5" t="str">
        <f>IF(COLUMN()&lt;DATA!$O$1*3+3,SUM(IL82)," ")</f>
        <v xml:space="preserve"> </v>
      </c>
      <c r="IM81" s="5" t="str">
        <f>IF(COLUMN()&lt;DATA!$O$1*3+3,SUM(IM82)," ")</f>
        <v xml:space="preserve"> </v>
      </c>
      <c r="IN81" s="5" t="str">
        <f>IF(COLUMN()&lt;DATA!$O$1*3+3,SUM(IN82)," ")</f>
        <v xml:space="preserve"> </v>
      </c>
      <c r="IO81" s="5" t="str">
        <f>IF(COLUMN()&lt;DATA!$O$1*3+3,SUM(IO82)," ")</f>
        <v xml:space="preserve"> </v>
      </c>
      <c r="IP81" s="5" t="str">
        <f>IF(COLUMN()&lt;DATA!$O$1*3+3,SUM(IP82)," ")</f>
        <v xml:space="preserve"> </v>
      </c>
      <c r="IQ81" s="5" t="str">
        <f>IF(COLUMN()&lt;DATA!$O$1*3+3,SUM(IQ82)," ")</f>
        <v xml:space="preserve"> </v>
      </c>
      <c r="IR81" s="5" t="str">
        <f>IF(COLUMN()&lt;DATA!$O$1*3+3,SUM(IR82)," ")</f>
        <v xml:space="preserve"> </v>
      </c>
      <c r="IS81" s="5" t="str">
        <f>IF(COLUMN()&lt;DATA!$O$1*3+3,SUM(IS82)," ")</f>
        <v xml:space="preserve"> </v>
      </c>
      <c r="IT81" s="5" t="str">
        <f>IF(COLUMN()&lt;DATA!$O$1*3+3,SUM(IT82)," ")</f>
        <v xml:space="preserve"> </v>
      </c>
      <c r="IU81" s="5" t="str">
        <f>IF(COLUMN()&lt;DATA!$O$1*3+3,SUM(IU82)," ")</f>
        <v xml:space="preserve"> </v>
      </c>
      <c r="IV81" s="5" t="str">
        <f>IF(COLUMN()&lt;DATA!$O$1*3+3,SUM(IV82)," ")</f>
        <v xml:space="preserve"> </v>
      </c>
      <c r="IW81" s="5" t="str">
        <f>IF(COLUMN()&lt;DATA!$O$1*3+3,SUM(IW82)," ")</f>
        <v xml:space="preserve"> </v>
      </c>
      <c r="IX81" s="5" t="str">
        <f>IF(COLUMN()&lt;DATA!$O$1*3+3,SUM(IX82)," ")</f>
        <v xml:space="preserve"> </v>
      </c>
      <c r="IY81" s="5" t="str">
        <f>IF(COLUMN()&lt;DATA!$O$1*3+3,SUM(IY82)," ")</f>
        <v xml:space="preserve"> </v>
      </c>
      <c r="IZ81" s="5" t="str">
        <f>IF(COLUMN()&lt;DATA!$O$1*3+3,SUM(IZ82)," ")</f>
        <v xml:space="preserve"> </v>
      </c>
      <c r="JA81" s="5" t="str">
        <f>IF(COLUMN()&lt;DATA!$O$1*3+3,SUM(JA82)," ")</f>
        <v xml:space="preserve"> </v>
      </c>
      <c r="JB81" s="5" t="str">
        <f>IF(COLUMN()&lt;DATA!$O$1*3+3,SUM(JB82)," ")</f>
        <v xml:space="preserve"> </v>
      </c>
      <c r="JC81" s="5" t="str">
        <f>IF(COLUMN()&lt;DATA!$O$1*3+3,SUM(JC82)," ")</f>
        <v xml:space="preserve"> </v>
      </c>
      <c r="JD81" s="5" t="str">
        <f>IF(COLUMN()&lt;DATA!$O$1*3+3,SUM(JD82)," ")</f>
        <v xml:space="preserve"> </v>
      </c>
      <c r="JE81" s="5" t="str">
        <f>IF(COLUMN()&lt;DATA!$O$1*3+3,SUM(JE82)," ")</f>
        <v xml:space="preserve"> </v>
      </c>
      <c r="JF81" s="5" t="str">
        <f>IF(COLUMN()&lt;DATA!$O$1*3+3,SUM(JF82)," ")</f>
        <v xml:space="preserve"> </v>
      </c>
      <c r="JG81" s="5" t="str">
        <f>IF(COLUMN()&lt;DATA!$O$1*3+3,SUM(JG82)," ")</f>
        <v xml:space="preserve"> </v>
      </c>
      <c r="JH81" s="5" t="str">
        <f>IF(COLUMN()&lt;DATA!$O$1*3+3,SUM(JH82)," ")</f>
        <v xml:space="preserve"> </v>
      </c>
      <c r="JI81" s="5" t="str">
        <f>IF(COLUMN()&lt;DATA!$O$1*3+3,SUM(JI82)," ")</f>
        <v xml:space="preserve"> </v>
      </c>
      <c r="JJ81" s="5" t="str">
        <f>IF(COLUMN()&lt;DATA!$O$1*3+3,SUM(JJ82)," ")</f>
        <v xml:space="preserve"> </v>
      </c>
      <c r="JK81" s="5" t="str">
        <f>IF(COLUMN()&lt;DATA!$O$1*3+3,SUM(JK82)," ")</f>
        <v xml:space="preserve"> </v>
      </c>
      <c r="JL81" s="5" t="str">
        <f>IF(COLUMN()&lt;DATA!$O$1*3+3,SUM(JL82)," ")</f>
        <v xml:space="preserve"> </v>
      </c>
      <c r="JM81" s="5" t="str">
        <f>IF(COLUMN()&lt;DATA!$O$1*3+3,SUM(JM82)," ")</f>
        <v xml:space="preserve"> </v>
      </c>
      <c r="JN81" s="5" t="str">
        <f>IF(COLUMN()&lt;DATA!$O$1*3+3,SUM(JN82)," ")</f>
        <v xml:space="preserve"> </v>
      </c>
      <c r="JO81" s="5" t="str">
        <f>IF(COLUMN()&lt;DATA!$O$1*3+3,SUM(JO82)," ")</f>
        <v xml:space="preserve"> </v>
      </c>
      <c r="JP81" s="5" t="str">
        <f>IF(COLUMN()&lt;DATA!$O$1*3+3,SUM(JP82)," ")</f>
        <v xml:space="preserve"> </v>
      </c>
      <c r="JQ81" s="5" t="str">
        <f>IF(COLUMN()&lt;DATA!$O$1*3+3,SUM(JQ82)," ")</f>
        <v xml:space="preserve"> </v>
      </c>
      <c r="JR81" s="5" t="str">
        <f>IF(COLUMN()&lt;DATA!$O$1*3+3,SUM(JR82)," ")</f>
        <v xml:space="preserve"> </v>
      </c>
      <c r="JS81" s="5" t="str">
        <f>IF(COLUMN()&lt;DATA!$O$1*3+3,SUM(JS82)," ")</f>
        <v xml:space="preserve"> </v>
      </c>
      <c r="JT81" s="5" t="str">
        <f>IF(COLUMN()&lt;DATA!$O$1*3+3,SUM(JT82)," ")</f>
        <v xml:space="preserve"> </v>
      </c>
      <c r="JU81" s="5" t="str">
        <f>IF(COLUMN()&lt;DATA!$O$1*3+3,SUM(JU82)," ")</f>
        <v xml:space="preserve"> </v>
      </c>
      <c r="JV81" s="5" t="str">
        <f>IF(COLUMN()&lt;DATA!$O$1*3+3,SUM(JV82)," ")</f>
        <v xml:space="preserve"> </v>
      </c>
      <c r="JW81" s="5" t="str">
        <f>IF(COLUMN()&lt;DATA!$O$1*3+3,SUM(JW82)," ")</f>
        <v xml:space="preserve"> </v>
      </c>
      <c r="JX81" s="5" t="str">
        <f>IF(COLUMN()&lt;DATA!$O$1*3+3,SUM(JX82)," ")</f>
        <v xml:space="preserve"> </v>
      </c>
      <c r="JY81" s="5" t="str">
        <f>IF(COLUMN()&lt;DATA!$O$1*3+3,SUM(JY82)," ")</f>
        <v xml:space="preserve"> </v>
      </c>
      <c r="JZ81" s="5" t="str">
        <f>IF(COLUMN()&lt;DATA!$O$1*3+3,SUM(JZ82)," ")</f>
        <v xml:space="preserve"> </v>
      </c>
      <c r="KA81" s="5" t="str">
        <f>IF(COLUMN()&lt;DATA!$O$1*3+3,SUM(KA82)," ")</f>
        <v xml:space="preserve"> </v>
      </c>
      <c r="KB81" s="5" t="str">
        <f>IF(COLUMN()&lt;DATA!$O$1*3+3,SUM(KB82)," ")</f>
        <v xml:space="preserve"> </v>
      </c>
      <c r="KC81" s="5" t="str">
        <f>IF(COLUMN()&lt;DATA!$O$1*3+3,SUM(KC82)," ")</f>
        <v xml:space="preserve"> </v>
      </c>
      <c r="KD81" s="5" t="str">
        <f>IF(COLUMN()&lt;DATA!$O$1*3+3,SUM(KD82)," ")</f>
        <v xml:space="preserve"> </v>
      </c>
      <c r="KE81" s="5" t="str">
        <f>IF(COLUMN()&lt;DATA!$O$1*3+3,SUM(KE82)," ")</f>
        <v xml:space="preserve"> </v>
      </c>
      <c r="KF81" s="5" t="str">
        <f>IF(COLUMN()&lt;DATA!$O$1*3+3,SUM(KF82)," ")</f>
        <v xml:space="preserve"> </v>
      </c>
      <c r="KG81" s="5" t="str">
        <f>IF(COLUMN()&lt;DATA!$O$1*3+3,SUM(KG82)," ")</f>
        <v xml:space="preserve"> </v>
      </c>
      <c r="KH81" s="5" t="str">
        <f>IF(COLUMN()&lt;DATA!$O$1*3+3,SUM(KH82)," ")</f>
        <v xml:space="preserve"> </v>
      </c>
      <c r="KI81" s="5" t="str">
        <f>IF(COLUMN()&lt;DATA!$O$1*3+3,SUM(KI82)," ")</f>
        <v xml:space="preserve"> </v>
      </c>
      <c r="KJ81" s="5" t="str">
        <f>IF(COLUMN()&lt;DATA!$O$1*3+3,SUM(KJ82)," ")</f>
        <v xml:space="preserve"> </v>
      </c>
      <c r="KK81" s="5" t="str">
        <f>IF(COLUMN()&lt;DATA!$O$1*3+3,SUM(KK82)," ")</f>
        <v xml:space="preserve"> </v>
      </c>
      <c r="KL81" s="5" t="str">
        <f>IF(COLUMN()&lt;DATA!$O$1*3+3,SUM(KL82)," ")</f>
        <v xml:space="preserve"> </v>
      </c>
      <c r="KM81" s="5" t="str">
        <f>IF(COLUMN()&lt;DATA!$O$1*3+3,SUM(KM82)," ")</f>
        <v xml:space="preserve"> </v>
      </c>
      <c r="KN81" s="5" t="str">
        <f>IF(COLUMN()&lt;DATA!$O$1*3+3,SUM(KN82)," ")</f>
        <v xml:space="preserve"> </v>
      </c>
      <c r="KO81" s="5" t="str">
        <f>IF(COLUMN()&lt;DATA!$O$1*3+3,SUM(KO82)," ")</f>
        <v xml:space="preserve"> </v>
      </c>
      <c r="KP81" s="5" t="str">
        <f>IF(COLUMN()&lt;DATA!$O$1*3+3,SUM(KP82)," ")</f>
        <v xml:space="preserve"> </v>
      </c>
      <c r="KQ81" s="5" t="str">
        <f>IF(COLUMN()&lt;DATA!$O$1*3+3,SUM(KQ82)," ")</f>
        <v xml:space="preserve"> </v>
      </c>
      <c r="KR81" s="5" t="str">
        <f>IF(COLUMN()&lt;DATA!$O$1*3+3,SUM(KR82)," ")</f>
        <v xml:space="preserve"> </v>
      </c>
      <c r="KS81" s="5" t="str">
        <f>IF(COLUMN()&lt;DATA!$O$1*3+3,SUM(KS82)," ")</f>
        <v xml:space="preserve"> </v>
      </c>
      <c r="KT81" s="5" t="str">
        <f>IF(COLUMN()&lt;DATA!$O$1*3+3,SUM(KT82)," ")</f>
        <v xml:space="preserve"> </v>
      </c>
      <c r="KU81" s="5" t="str">
        <f>IF(COLUMN()&lt;DATA!$O$1*3+3,SUM(KU82)," ")</f>
        <v xml:space="preserve"> </v>
      </c>
      <c r="KV81" s="5" t="str">
        <f>IF(COLUMN()&lt;DATA!$O$1*3+3,SUM(KV82)," ")</f>
        <v xml:space="preserve"> </v>
      </c>
      <c r="KW81" s="5" t="str">
        <f>IF(COLUMN()&lt;DATA!$O$1*3+3,SUM(KW82)," ")</f>
        <v xml:space="preserve"> </v>
      </c>
      <c r="KX81" s="5" t="str">
        <f>IF(COLUMN()&lt;DATA!$O$1*3+3,SUM(KX82)," ")</f>
        <v xml:space="preserve"> </v>
      </c>
      <c r="KY81" s="5" t="str">
        <f>IF(COLUMN()&lt;DATA!$O$1*3+3,SUM(KY82)," ")</f>
        <v xml:space="preserve"> </v>
      </c>
      <c r="KZ81" s="5" t="str">
        <f>IF(COLUMN()&lt;DATA!$O$1*3+3,SUM(KZ82)," ")</f>
        <v xml:space="preserve"> </v>
      </c>
    </row>
    <row r="82" s="5" customFormat="1" ht="15.75">
      <c r="A82" s="30" t="s">
        <v>73</v>
      </c>
      <c r="B82" s="110">
        <f>IF(COLUMN()&lt;DATA!$O$1*3+3,SUM(B83:B91)," ")</f>
        <v>6</v>
      </c>
      <c r="C82" s="110">
        <f>IF(COLUMN()&lt;DATA!$O$1*3+3,SUM(C83:C91)," ")</f>
        <v>0</v>
      </c>
      <c r="D82" s="110">
        <f>IF(COLUMN()&lt;DATA!$O$1*3+3,SUM(D83:D91)," ")</f>
        <v>0</v>
      </c>
      <c r="E82" s="110">
        <f>IF(COLUMN()&lt;DATA!$O$1*3+3,SUM(E83:E91)," ")</f>
        <v>3</v>
      </c>
      <c r="F82" s="110">
        <f>IF(COLUMN()&lt;DATA!$O$1*3+3,SUM(F83:F91)," ")</f>
        <v>0</v>
      </c>
      <c r="G82" s="110">
        <f>IF(COLUMN()&lt;DATA!$O$1*3+3,SUM(G83:G91)," ")</f>
        <v>0</v>
      </c>
      <c r="H82" s="110">
        <f>IF(COLUMN()&lt;DATA!$O$1*3+3,SUM(H83:H91)," ")</f>
        <v>2</v>
      </c>
      <c r="I82" s="110">
        <f>IF(COLUMN()&lt;DATA!$O$1*3+3,SUM(I83:I91)," ")</f>
        <v>0</v>
      </c>
      <c r="J82" s="110">
        <f>IF(COLUMN()&lt;DATA!$O$1*3+3,SUM(J83:J91)," ")</f>
        <v>0</v>
      </c>
      <c r="K82" s="110">
        <f>IF(COLUMN()&lt;DATA!$O$1*3+3,SUM(K83:K91)," ")</f>
        <v>4</v>
      </c>
      <c r="L82" s="110">
        <f>IF(COLUMN()&lt;DATA!$O$1*3+3,SUM(L83:L91)," ")</f>
        <v>0</v>
      </c>
      <c r="M82" s="110">
        <f>IF(COLUMN()&lt;DATA!$O$1*3+3,SUM(M83:M91)," ")</f>
        <v>0</v>
      </c>
      <c r="N82" s="110">
        <f>IF(COLUMN()&lt;DATA!$O$1*3+3,SUM(N83:N91)," ")</f>
        <v>2</v>
      </c>
      <c r="O82" s="110">
        <f>IF(COLUMN()&lt;DATA!$O$1*3+3,SUM(O83:O91)," ")</f>
        <v>0</v>
      </c>
      <c r="P82" s="110">
        <f>IF(COLUMN()&lt;DATA!$O$1*3+3,SUM(P83:P91)," ")</f>
        <v>0</v>
      </c>
      <c r="Q82" s="110">
        <f>IF(COLUMN()&lt;DATA!$O$1*3+3,SUM(Q83:Q91)," ")</f>
        <v>0</v>
      </c>
      <c r="R82" s="110">
        <f>IF(COLUMN()&lt;DATA!$O$1*3+3,SUM(R83:R91)," ")</f>
        <v>0</v>
      </c>
      <c r="S82" s="110">
        <f>IF(COLUMN()&lt;DATA!$O$1*3+3,SUM(S83:S91)," ")</f>
        <v>0</v>
      </c>
      <c r="T82" s="110">
        <f>IF(COLUMN()&lt;DATA!$O$1*3+3,SUM(T83:T91)," ")</f>
        <v>0</v>
      </c>
      <c r="U82" s="110">
        <f>IF(COLUMN()&lt;DATA!$O$1*3+3,SUM(U83:U91)," ")</f>
        <v>0</v>
      </c>
      <c r="V82" s="110">
        <f>IF(COLUMN()&lt;DATA!$O$1*3+3,SUM(V83:V91)," ")</f>
        <v>0</v>
      </c>
      <c r="W82" s="110">
        <f>IF(COLUMN()&lt;DATA!$O$1*3+3,SUM(W83:W91)," ")</f>
        <v>2</v>
      </c>
      <c r="X82" s="110">
        <f>IF(COLUMN()&lt;DATA!$O$1*3+3,SUM(X83:X91)," ")</f>
        <v>0</v>
      </c>
      <c r="Y82" s="110">
        <f>IF(COLUMN()&lt;DATA!$O$1*3+3,SUM(Y83:Y91)," ")</f>
        <v>0</v>
      </c>
      <c r="Z82" s="110">
        <f>IF(COLUMN()&lt;DATA!$O$1*3+3,SUM(Z83:Z91)," ")</f>
        <v>65</v>
      </c>
      <c r="AA82" s="110">
        <f>IF(COLUMN()&lt;DATA!$O$1*3+3,SUM(AA83:AA91)," ")</f>
        <v>0</v>
      </c>
      <c r="AB82" s="110">
        <f>IF(COLUMN()&lt;DATA!$O$1*3+3,SUM(AB83:AB91)," ")</f>
        <v>0</v>
      </c>
      <c r="AC82" s="110">
        <f>IF(COLUMN()&lt;DATA!$O$1*3+3,SUM(AC83:AC91)," ")</f>
        <v>97</v>
      </c>
      <c r="AD82" s="110">
        <f>IF(COLUMN()&lt;DATA!$O$1*3+3,SUM(AD83:AD91)," ")</f>
        <v>0</v>
      </c>
      <c r="AE82" s="110">
        <f>IF(COLUMN()&lt;DATA!$O$1*3+3,SUM(AE83:AE91)," ")</f>
        <v>0</v>
      </c>
      <c r="AF82" s="110">
        <f>IF(COLUMN()&lt;DATA!$O$1*3+3,SUM(AF83:AF91)," ")</f>
        <v>0</v>
      </c>
      <c r="AG82" s="110">
        <f>IF(COLUMN()&lt;DATA!$O$1*3+3,SUM(AG83:AG91)," ")</f>
        <v>0</v>
      </c>
      <c r="AH82" s="110">
        <f>IF(COLUMN()&lt;DATA!$O$1*3+3,SUM(AH83:AH91)," ")</f>
        <v>0</v>
      </c>
      <c r="AI82" s="110">
        <f>IF(COLUMN()&lt;DATA!$O$1*3+3,SUM(AI83:AI91)," ")</f>
        <v>0</v>
      </c>
      <c r="AJ82" s="110">
        <f>IF(COLUMN()&lt;DATA!$O$1*3+3,SUM(AJ83:AJ91)," ")</f>
        <v>0</v>
      </c>
      <c r="AK82" s="110">
        <f>IF(COLUMN()&lt;DATA!$O$1*3+3,SUM(AK83:AK91)," ")</f>
        <v>0</v>
      </c>
      <c r="AL82" s="110">
        <f>IF(COLUMN()&lt;DATA!$O$1*3+3,SUM(AL83:AL91)," ")</f>
        <v>17</v>
      </c>
      <c r="AM82" s="110">
        <f>IF(COLUMN()&lt;DATA!$O$1*3+3,SUM(AM83:AM91)," ")</f>
        <v>0</v>
      </c>
      <c r="AN82" s="110">
        <f>IF(COLUMN()&lt;DATA!$O$1*3+3,SUM(AN83:AN91)," ")</f>
        <v>0</v>
      </c>
      <c r="AO82" s="110">
        <f>IF(COLUMN()&lt;DATA!$O$1*3+3,SUM(AO83:AO91)," ")</f>
        <v>22</v>
      </c>
      <c r="AP82" s="110">
        <f>IF(COLUMN()&lt;DATA!$O$1*3+3,SUM(AP83:AP91)," ")</f>
        <v>0</v>
      </c>
      <c r="AQ82" s="110">
        <f>IF(COLUMN()&lt;DATA!$O$1*3+3,SUM(AQ83:AQ91)," ")</f>
        <v>0</v>
      </c>
      <c r="AR82" s="110">
        <f>IF(COLUMN()&lt;DATA!$O$1*3+3,SUM(AR83:AR91)," ")</f>
        <v>0</v>
      </c>
      <c r="AS82" s="110">
        <f>IF(COLUMN()&lt;DATA!$O$1*3+3,SUM(AS83:AS91)," ")</f>
        <v>0</v>
      </c>
      <c r="AT82" s="110">
        <f>IF(COLUMN()&lt;DATA!$O$1*3+3,SUM(AT83:AT91)," ")</f>
        <v>0</v>
      </c>
      <c r="AU82" s="110">
        <f>IF(COLUMN()&lt;DATA!$O$1*3+3,SUM(AU83:AU91)," ")</f>
        <v>0</v>
      </c>
      <c r="AV82" s="110">
        <f>IF(COLUMN()&lt;DATA!$O$1*3+3,SUM(AV83:AV91)," ")</f>
        <v>0</v>
      </c>
      <c r="AW82" s="110">
        <f>IF(COLUMN()&lt;DATA!$O$1*3+3,SUM(AW83:AW91)," ")</f>
        <v>0</v>
      </c>
      <c r="AX82" s="110">
        <f>IF(COLUMN()&lt;DATA!$O$1*3+3,SUM(AX83:AX91)," ")</f>
        <v>0</v>
      </c>
      <c r="AY82" s="110">
        <f>IF(COLUMN()&lt;DATA!$O$1*3+3,SUM(AY83:AY91)," ")</f>
        <v>0</v>
      </c>
      <c r="AZ82" s="110">
        <f>IF(COLUMN()&lt;DATA!$O$1*3+3,SUM(AZ83:AZ91)," ")</f>
        <v>0</v>
      </c>
      <c r="BA82" s="110">
        <f>IF(COLUMN()&lt;DATA!$O$1*3+3,SUM(BA83:BA91)," ")</f>
        <v>0</v>
      </c>
      <c r="BB82" s="110">
        <f>IF(COLUMN()&lt;DATA!$O$1*3+3,SUM(BB83:BB91)," ")</f>
        <v>0</v>
      </c>
      <c r="BC82" s="110">
        <f>IF(COLUMN()&lt;DATA!$O$1*3+3,SUM(BC83:BC91)," ")</f>
        <v>0</v>
      </c>
      <c r="BD82" s="110">
        <f>IF(COLUMN()&lt;DATA!$O$1*3+3,SUM(BD83:BD91)," ")</f>
        <v>0</v>
      </c>
      <c r="BE82" s="110">
        <f>IF(COLUMN()&lt;DATA!$O$1*3+3,SUM(BE83:BE91)," ")</f>
        <v>0</v>
      </c>
      <c r="BF82" s="110">
        <f>IF(COLUMN()&lt;DATA!$O$1*3+3,SUM(BF83:BF91)," ")</f>
        <v>0</v>
      </c>
      <c r="BG82" s="110">
        <f>IF(COLUMN()&lt;DATA!$O$1*3+3,SUM(BG83:BG91)," ")</f>
        <v>119</v>
      </c>
      <c r="BH82" s="110">
        <f>IF(COLUMN()&lt;DATA!$O$1*3+3,SUM(BH83:BH91)," ")</f>
        <v>0</v>
      </c>
      <c r="BI82" s="110">
        <f>IF(COLUMN()&lt;DATA!$O$1*3+3,SUM(BI83:BI91)," ")</f>
        <v>0</v>
      </c>
      <c r="BJ82" s="110">
        <f>IF(COLUMN()&lt;DATA!$O$1*3+3,SUM(BJ83:BJ91)," ")</f>
        <v>2</v>
      </c>
      <c r="BK82" s="110">
        <f>IF(COLUMN()&lt;DATA!$O$1*3+3,SUM(BK83:BK91)," ")</f>
        <v>0</v>
      </c>
      <c r="BL82" s="110">
        <f>IF(COLUMN()&lt;DATA!$O$1*3+3,SUM(BL83:BL91)," ")</f>
        <v>0</v>
      </c>
      <c r="BM82" s="110">
        <f>IF(COLUMN()&lt;DATA!$O$1*3+3,SUM(BM83:BM91)," ")</f>
        <v>0</v>
      </c>
      <c r="BN82" s="110">
        <f>IF(COLUMN()&lt;DATA!$O$1*3+3,SUM(BN83:BN91)," ")</f>
        <v>0</v>
      </c>
      <c r="BO82" s="110">
        <f>IF(COLUMN()&lt;DATA!$O$1*3+3,SUM(BO83:BO91)," ")</f>
        <v>0</v>
      </c>
      <c r="BP82" s="110">
        <f>IF(COLUMN()&lt;DATA!$O$1*3+3,SUM(BP83:BP91)," ")</f>
        <v>0</v>
      </c>
      <c r="BQ82" s="110">
        <f>IF(COLUMN()&lt;DATA!$O$1*3+3,SUM(BQ83:BQ91)," ")</f>
        <v>0</v>
      </c>
      <c r="BR82" s="110">
        <f>IF(COLUMN()&lt;DATA!$O$1*3+3,SUM(BR83:BR91)," ")</f>
        <v>0</v>
      </c>
      <c r="BS82" s="110">
        <f>IF(COLUMN()&lt;DATA!$O$1*3+3,SUM(BS83:BS91)," ")</f>
        <v>0</v>
      </c>
      <c r="BT82" s="110">
        <f>IF(COLUMN()&lt;DATA!$O$1*3+3,SUM(BT83:BT91)," ")</f>
        <v>0</v>
      </c>
      <c r="BU82" s="110">
        <f>IF(COLUMN()&lt;DATA!$O$1*3+3,SUM(BU83:BU91)," ")</f>
        <v>0</v>
      </c>
      <c r="BV82" s="110">
        <f>IF(COLUMN()&lt;DATA!$O$1*3+3,SUM(BV83:BV91)," ")</f>
        <v>0</v>
      </c>
      <c r="BW82" s="110">
        <f>IF(COLUMN()&lt;DATA!$O$1*3+3,SUM(BW83:BW91)," ")</f>
        <v>0</v>
      </c>
      <c r="BX82" s="110">
        <f>IF(COLUMN()&lt;DATA!$O$1*3+3,SUM(BX83:BX91)," ")</f>
        <v>0</v>
      </c>
      <c r="BY82" s="110">
        <f>IF(COLUMN()&lt;DATA!$O$1*3+3,SUM(BY83:BY91)," ")</f>
        <v>0</v>
      </c>
      <c r="BZ82" s="110">
        <f>IF(COLUMN()&lt;DATA!$O$1*3+3,SUM(BZ83:BZ91)," ")</f>
        <v>0</v>
      </c>
      <c r="CA82" s="110">
        <f>IF(COLUMN()&lt;DATA!$O$1*3+3,SUM(CA83:CA91)," ")</f>
        <v>0</v>
      </c>
      <c r="CB82" s="110">
        <f>IF(COLUMN()&lt;DATA!$O$1*3+3,SUM(CB83:CB91)," ")</f>
        <v>0</v>
      </c>
      <c r="CC82" s="110">
        <f>IF(COLUMN()&lt;DATA!$O$1*3+3,SUM(CC83:CC91)," ")</f>
        <v>0</v>
      </c>
      <c r="CD82" s="110">
        <f>IF(COLUMN()&lt;DATA!$O$1*3+3,SUM(CD83:CD91)," ")</f>
        <v>0</v>
      </c>
      <c r="CE82" s="110">
        <f>IF(COLUMN()&lt;DATA!$O$1*3+3,SUM(CE83:CE91)," ")</f>
        <v>0</v>
      </c>
      <c r="CF82" s="110">
        <f>IF(COLUMN()&lt;DATA!$O$1*3+3,SUM(CF83:CF91)," ")</f>
        <v>0</v>
      </c>
      <c r="CG82" s="110">
        <f>IF(COLUMN()&lt;DATA!$O$1*3+3,SUM(CG83:CG91)," ")</f>
        <v>0</v>
      </c>
      <c r="CH82" s="110">
        <f>IF(COLUMN()&lt;DATA!$O$1*3+3,SUM(CH83:CH91)," ")</f>
        <v>0</v>
      </c>
      <c r="CI82" s="110">
        <f>IF(COLUMN()&lt;DATA!$O$1*3+3,SUM(CI83:CI91)," ")</f>
        <v>0</v>
      </c>
      <c r="CJ82" s="110">
        <f>IF(COLUMN()&lt;DATA!$O$1*3+3,SUM(CJ83:CJ91)," ")</f>
        <v>0</v>
      </c>
      <c r="CK82" s="110">
        <f>IF(COLUMN()&lt;DATA!$O$1*3+3,SUM(CK83:CK91)," ")</f>
        <v>0</v>
      </c>
      <c r="CL82" s="110">
        <f>IF(COLUMN()&lt;DATA!$O$1*3+3,SUM(CL83:CL91)," ")</f>
        <v>0</v>
      </c>
      <c r="CM82" s="110">
        <f>IF(COLUMN()&lt;DATA!$O$1*3+3,SUM(CM83:CM91)," ")</f>
        <v>0</v>
      </c>
      <c r="CN82" s="110">
        <f>IF(COLUMN()&lt;DATA!$O$1*3+3,SUM(CN83:CN91)," ")</f>
        <v>0</v>
      </c>
      <c r="CO82" s="110">
        <f>IF(COLUMN()&lt;DATA!$O$1*3+3,SUM(CO83:CO91)," ")</f>
        <v>0</v>
      </c>
      <c r="CP82" s="110">
        <f>IF(COLUMN()&lt;DATA!$O$1*3+3,SUM(CP83:CP91)," ")</f>
        <v>0</v>
      </c>
      <c r="CQ82" s="110">
        <f>IF(COLUMN()&lt;DATA!$O$1*3+3,SUM(CQ83:CQ91)," ")</f>
        <v>0</v>
      </c>
      <c r="CR82" s="110">
        <f>IF(COLUMN()&lt;DATA!$O$1*3+3,SUM(CR83:CR91)," ")</f>
        <v>0</v>
      </c>
      <c r="CS82" s="110">
        <f>IF(COLUMN()&lt;DATA!$O$1*3+3,SUM(CS83:CS91)," ")</f>
        <v>0</v>
      </c>
      <c r="CT82" s="110">
        <f>IF(COLUMN()&lt;DATA!$O$1*3+3,SUM(CT83:CT91)," ")</f>
        <v>0</v>
      </c>
      <c r="CU82" s="110">
        <f>IF(COLUMN()&lt;DATA!$O$1*3+3,SUM(CU83:CU91)," ")</f>
        <v>0</v>
      </c>
      <c r="CV82" s="110">
        <f>IF(COLUMN()&lt;DATA!$O$1*3+3,SUM(CV83:CV91)," ")</f>
        <v>0</v>
      </c>
      <c r="CW82" s="110">
        <f>IF(COLUMN()&lt;DATA!$O$1*3+3,SUM(CW83:CW91)," ")</f>
        <v>0</v>
      </c>
      <c r="CX82" s="110">
        <f>IF(COLUMN()&lt;DATA!$O$1*3+3,SUM(CX83:CX91)," ")</f>
        <v>0</v>
      </c>
      <c r="CY82" s="110">
        <f>IF(COLUMN()&lt;DATA!$O$1*3+3,SUM(CY83:CY91)," ")</f>
        <v>0</v>
      </c>
      <c r="CZ82" s="110">
        <f>IF(COLUMN()&lt;DATA!$O$1*3+3,SUM(CZ83:CZ91)," ")</f>
        <v>0</v>
      </c>
      <c r="DA82" s="110">
        <f>IF(COLUMN()&lt;DATA!$O$1*3+3,SUM(DA83:DA91)," ")</f>
        <v>0</v>
      </c>
      <c r="DB82" s="110">
        <f>IF(COLUMN()&lt;DATA!$O$1*3+3,SUM(DB83:DB91)," ")</f>
        <v>0</v>
      </c>
      <c r="DC82" s="110">
        <f>IF(COLUMN()&lt;DATA!$O$1*3+3,SUM(DC83:DC91)," ")</f>
        <v>0</v>
      </c>
      <c r="DD82" s="110">
        <f>IF(COLUMN()&lt;DATA!$O$1*3+3,SUM(DD83:DD91)," ")</f>
        <v>0</v>
      </c>
      <c r="DE82" s="110">
        <f>IF(COLUMN()&lt;DATA!$O$1*3+3,SUM(DE83:DE91)," ")</f>
        <v>0</v>
      </c>
      <c r="DF82" s="110">
        <f>IF(COLUMN()&lt;DATA!$O$1*3+3,SUM(DF83:DF91)," ")</f>
        <v>1</v>
      </c>
      <c r="DG82" s="110">
        <f>IF(COLUMN()&lt;DATA!$O$1*3+3,SUM(DG83:DG91)," ")</f>
        <v>0</v>
      </c>
      <c r="DH82" s="110">
        <f>IF(COLUMN()&lt;DATA!$O$1*3+3,SUM(DH83:DH91)," ")</f>
        <v>0</v>
      </c>
      <c r="DI82" s="110">
        <f>IF(COLUMN()&lt;DATA!$O$1*3+3,SUM(DI83:DI91)," ")</f>
        <v>0</v>
      </c>
      <c r="DJ82" s="110">
        <f>IF(COLUMN()&lt;DATA!$O$1*3+3,SUM(DJ83:DJ91)," ")</f>
        <v>0</v>
      </c>
      <c r="DK82" s="110">
        <f>IF(COLUMN()&lt;DATA!$O$1*3+3,SUM(DK83:DK91)," ")</f>
        <v>0</v>
      </c>
      <c r="DL82" s="110">
        <f>IF(COLUMN()&lt;DATA!$O$1*3+3,SUM(DL83:DL91)," ")</f>
        <v>0</v>
      </c>
      <c r="DM82" s="110">
        <f>IF(COLUMN()&lt;DATA!$O$1*3+3,SUM(DM83:DM91)," ")</f>
        <v>0</v>
      </c>
      <c r="DN82" s="110">
        <f>IF(COLUMN()&lt;DATA!$O$1*3+3,SUM(DN83:DN91)," ")</f>
        <v>0</v>
      </c>
      <c r="DO82" s="110">
        <f>IF(COLUMN()&lt;DATA!$O$1*3+3,SUM(DO83:DO91)," ")</f>
        <v>0</v>
      </c>
      <c r="DP82" s="110">
        <f>IF(COLUMN()&lt;DATA!$O$1*3+3,SUM(DP83:DP91)," ")</f>
        <v>0</v>
      </c>
      <c r="DQ82" s="110">
        <f>IF(COLUMN()&lt;DATA!$O$1*3+3,SUM(DQ83:DQ91)," ")</f>
        <v>0</v>
      </c>
      <c r="DR82" s="110">
        <f>IF(COLUMN()&lt;DATA!$O$1*3+3,SUM(DR83:DR91)," ")</f>
        <v>0</v>
      </c>
      <c r="DS82" s="110">
        <f>IF(COLUMN()&lt;DATA!$O$1*3+3,SUM(DS83:DS91)," ")</f>
        <v>0</v>
      </c>
      <c r="DT82" s="110">
        <f>IF(COLUMN()&lt;DATA!$O$1*3+3,SUM(DT83:DT91)," ")</f>
        <v>0</v>
      </c>
      <c r="DU82" s="110">
        <f>IF(COLUMN()&lt;DATA!$O$1*3+3,SUM(DU83:DU91)," ")</f>
        <v>0</v>
      </c>
      <c r="DV82" s="110">
        <f>IF(COLUMN()&lt;DATA!$O$1*3+3,SUM(DV83:DV91)," ")</f>
        <v>0</v>
      </c>
      <c r="DW82" s="110">
        <f>IF(COLUMN()&lt;DATA!$O$1*3+3,SUM(DW83:DW91)," ")</f>
        <v>0</v>
      </c>
      <c r="DX82" s="110">
        <f>IF(COLUMN()&lt;DATA!$O$1*3+3,SUM(DX83:DX91)," ")</f>
        <v>342</v>
      </c>
      <c r="DY82" s="38" t="str">
        <f>IF(COLUMN()&lt;DATA!$O$1*3+3,SUM(DY83:DY91)," ")</f>
        <v xml:space="preserve"> </v>
      </c>
      <c r="DZ82" s="38" t="str">
        <f>IF(COLUMN()&lt;DATA!$O$1*3+3,SUM(DZ83:DZ91)," ")</f>
        <v xml:space="preserve"> </v>
      </c>
      <c r="EA82" s="38" t="str">
        <f>IF(COLUMN()&lt;DATA!$O$1*3+3,SUM(EA83:EA91)," ")</f>
        <v xml:space="preserve"> </v>
      </c>
      <c r="EB82" s="38" t="str">
        <f>IF(COLUMN()&lt;DATA!$O$1*3+3,SUM(EB83:EB91)," ")</f>
        <v xml:space="preserve"> </v>
      </c>
      <c r="EC82" s="38" t="str">
        <f>IF(COLUMN()&lt;DATA!$O$1*3+3,SUM(EC83:EC91)," ")</f>
        <v xml:space="preserve"> </v>
      </c>
      <c r="ED82" s="38" t="str">
        <f>IF(COLUMN()&lt;DATA!$O$1*3+3,SUM(ED83:ED91)," ")</f>
        <v xml:space="preserve"> </v>
      </c>
      <c r="EE82" s="38" t="str">
        <f>IF(COLUMN()&lt;DATA!$O$1*3+3,SUM(EE83:EE91)," ")</f>
        <v xml:space="preserve"> </v>
      </c>
      <c r="EF82" s="38" t="str">
        <f>IF(COLUMN()&lt;DATA!$O$1*3+3,SUM(EF83:EF91)," ")</f>
        <v xml:space="preserve"> </v>
      </c>
      <c r="EG82" s="38" t="str">
        <f>IF(COLUMN()&lt;DATA!$O$1*3+3,SUM(EG83:EG91)," ")</f>
        <v xml:space="preserve"> </v>
      </c>
      <c r="EH82" s="38" t="str">
        <f>IF(COLUMN()&lt;DATA!$O$1*3+3,SUM(EH83:EH91)," ")</f>
        <v xml:space="preserve"> </v>
      </c>
      <c r="EI82" s="38" t="str">
        <f>IF(COLUMN()&lt;DATA!$O$1*3+3,SUM(EI83:EI91)," ")</f>
        <v xml:space="preserve"> </v>
      </c>
      <c r="EJ82" s="38" t="str">
        <f>IF(COLUMN()&lt;DATA!$O$1*3+3,SUM(EJ83:EJ91)," ")</f>
        <v xml:space="preserve"> </v>
      </c>
      <c r="EK82" s="38" t="str">
        <f>IF(COLUMN()&lt;DATA!$O$1*3+3,SUM(EK83:EK91)," ")</f>
        <v xml:space="preserve"> </v>
      </c>
      <c r="EL82" s="38" t="str">
        <f>IF(COLUMN()&lt;DATA!$O$1*3+3,SUM(EL83:EL91)," ")</f>
        <v xml:space="preserve"> </v>
      </c>
      <c r="EM82" s="38" t="str">
        <f>IF(COLUMN()&lt;DATA!$O$1*3+3,SUM(EM83:EM91)," ")</f>
        <v xml:space="preserve"> </v>
      </c>
      <c r="EN82" s="38" t="str">
        <f>IF(COLUMN()&lt;DATA!$O$1*3+3,SUM(EN83:EN91)," ")</f>
        <v xml:space="preserve"> </v>
      </c>
      <c r="EO82" s="38" t="str">
        <f>IF(COLUMN()&lt;DATA!$O$1*3+3,SUM(EO83:EO91)," ")</f>
        <v xml:space="preserve"> </v>
      </c>
      <c r="EP82" s="38" t="str">
        <f>IF(COLUMN()&lt;DATA!$O$1*3+3,SUM(EP83:EP91)," ")</f>
        <v xml:space="preserve"> </v>
      </c>
      <c r="EQ82" s="38" t="str">
        <f>IF(COLUMN()&lt;DATA!$O$1*3+3,SUM(EQ83:EQ91)," ")</f>
        <v xml:space="preserve"> </v>
      </c>
      <c r="ER82" s="38" t="str">
        <f>IF(COLUMN()&lt;DATA!$O$1*3+3,SUM(ER83:ER91)," ")</f>
        <v xml:space="preserve"> </v>
      </c>
      <c r="ES82" s="38" t="str">
        <f>IF(COLUMN()&lt;DATA!$O$1*3+3,SUM(ES83:ES91)," ")</f>
        <v xml:space="preserve"> </v>
      </c>
      <c r="ET82" s="38" t="str">
        <f>IF(COLUMN()&lt;DATA!$O$1*3+3,SUM(ET83:ET91)," ")</f>
        <v xml:space="preserve"> </v>
      </c>
      <c r="EU82" s="38" t="str">
        <f>IF(COLUMN()&lt;DATA!$O$1*3+3,SUM(EU83:EU91)," ")</f>
        <v xml:space="preserve"> </v>
      </c>
      <c r="EV82" s="38" t="str">
        <f>IF(COLUMN()&lt;DATA!$O$1*3+3,SUM(EV83:EV91)," ")</f>
        <v xml:space="preserve"> </v>
      </c>
      <c r="EW82" s="38" t="str">
        <f>IF(COLUMN()&lt;DATA!$O$1*3+3,SUM(EW83:EW91)," ")</f>
        <v xml:space="preserve"> </v>
      </c>
      <c r="EX82" s="38" t="str">
        <f>IF(COLUMN()&lt;DATA!$O$1*3+3,SUM(EX83:EX91)," ")</f>
        <v xml:space="preserve"> </v>
      </c>
      <c r="EY82" s="38" t="str">
        <f>IF(COLUMN()&lt;DATA!$O$1*3+3,SUM(EY83:EY91)," ")</f>
        <v xml:space="preserve"> </v>
      </c>
      <c r="EZ82" s="38" t="str">
        <f>IF(COLUMN()&lt;DATA!$O$1*3+3,SUM(EZ83:EZ91)," ")</f>
        <v xml:space="preserve"> </v>
      </c>
      <c r="FA82" s="38" t="str">
        <f>IF(COLUMN()&lt;DATA!$O$1*3+3,SUM(FA83:FA91)," ")</f>
        <v xml:space="preserve"> </v>
      </c>
      <c r="FB82" s="38" t="str">
        <f>IF(COLUMN()&lt;DATA!$O$1*3+3,SUM(FB83:FB91)," ")</f>
        <v xml:space="preserve"> </v>
      </c>
      <c r="FC82" s="38" t="str">
        <f>IF(COLUMN()&lt;DATA!$O$1*3+3,SUM(FC83:FC91)," ")</f>
        <v xml:space="preserve"> </v>
      </c>
      <c r="FD82" s="38" t="str">
        <f>IF(COLUMN()&lt;DATA!$O$1*3+3,SUM(FD83:FD91)," ")</f>
        <v xml:space="preserve"> </v>
      </c>
      <c r="FE82" s="38" t="str">
        <f>IF(COLUMN()&lt;DATA!$O$1*3+3,SUM(FE83:FE91)," ")</f>
        <v xml:space="preserve"> </v>
      </c>
      <c r="FF82" s="38" t="str">
        <f>IF(COLUMN()&lt;DATA!$O$1*3+3,SUM(FF83:FF91)," ")</f>
        <v xml:space="preserve"> </v>
      </c>
      <c r="FG82" s="38" t="str">
        <f>IF(COLUMN()&lt;DATA!$O$1*3+3,SUM(FG83:FG91)," ")</f>
        <v xml:space="preserve"> </v>
      </c>
      <c r="FH82" s="38" t="str">
        <f>IF(COLUMN()&lt;DATA!$O$1*3+3,SUM(FH83:FH91)," ")</f>
        <v xml:space="preserve"> </v>
      </c>
      <c r="FI82" s="38" t="str">
        <f>IF(COLUMN()&lt;DATA!$O$1*3+3,SUM(FI83:FI91)," ")</f>
        <v xml:space="preserve"> </v>
      </c>
      <c r="FJ82" s="38" t="str">
        <f>IF(COLUMN()&lt;DATA!$O$1*3+3,SUM(FJ83:FJ91)," ")</f>
        <v xml:space="preserve"> </v>
      </c>
      <c r="FK82" s="38" t="str">
        <f>IF(COLUMN()&lt;DATA!$O$1*3+3,SUM(FK83:FK91)," ")</f>
        <v xml:space="preserve"> </v>
      </c>
      <c r="FL82" s="38" t="str">
        <f>IF(COLUMN()&lt;DATA!$O$1*3+3,SUM(FL83:FL91)," ")</f>
        <v xml:space="preserve"> </v>
      </c>
      <c r="FM82" s="38" t="str">
        <f>IF(COLUMN()&lt;DATA!$O$1*3+3,SUM(FM83:FM91)," ")</f>
        <v xml:space="preserve"> </v>
      </c>
      <c r="FN82" s="38" t="str">
        <f>IF(COLUMN()&lt;DATA!$O$1*3+3,SUM(FN83:FN91)," ")</f>
        <v xml:space="preserve"> </v>
      </c>
      <c r="FO82" s="38" t="str">
        <f>IF(COLUMN()&lt;DATA!$O$1*3+3,SUM(FO83:FO91)," ")</f>
        <v xml:space="preserve"> </v>
      </c>
      <c r="FP82" s="38" t="str">
        <f>IF(COLUMN()&lt;DATA!$O$1*3+3,SUM(FP83:FP91)," ")</f>
        <v xml:space="preserve"> </v>
      </c>
      <c r="FQ82" s="38" t="str">
        <f>IF(COLUMN()&lt;DATA!$O$1*3+3,SUM(FQ83:FQ91)," ")</f>
        <v xml:space="preserve"> </v>
      </c>
      <c r="FR82" s="38" t="str">
        <f>IF(COLUMN()&lt;DATA!$O$1*3+3,SUM(FR83:FR91)," ")</f>
        <v xml:space="preserve"> </v>
      </c>
      <c r="FS82" s="38" t="str">
        <f>IF(COLUMN()&lt;DATA!$O$1*3+3,SUM(FS83:FS91)," ")</f>
        <v xml:space="preserve"> </v>
      </c>
      <c r="FT82" s="38" t="str">
        <f>IF(COLUMN()&lt;DATA!$O$1*3+3,SUM(FT83:FT91)," ")</f>
        <v xml:space="preserve"> </v>
      </c>
      <c r="FU82" s="38" t="str">
        <f>IF(COLUMN()&lt;DATA!$O$1*3+3,SUM(FU83:FU91)," ")</f>
        <v xml:space="preserve"> </v>
      </c>
      <c r="FV82" s="38" t="str">
        <f>IF(COLUMN()&lt;DATA!$O$1*3+3,SUM(FV83:FV91)," ")</f>
        <v xml:space="preserve"> </v>
      </c>
      <c r="FW82" s="38" t="str">
        <f>IF(COLUMN()&lt;DATA!$O$1*3+3,SUM(FW83:FW91)," ")</f>
        <v xml:space="preserve"> </v>
      </c>
      <c r="FX82" s="38" t="str">
        <f>IF(COLUMN()&lt;DATA!$O$1*3+3,SUM(FX83:FX91)," ")</f>
        <v xml:space="preserve"> </v>
      </c>
      <c r="FY82" s="38" t="str">
        <f>IF(COLUMN()&lt;DATA!$O$1*3+3,SUM(FY83:FY91)," ")</f>
        <v xml:space="preserve"> </v>
      </c>
      <c r="FZ82" s="38" t="str">
        <f>IF(COLUMN()&lt;DATA!$O$1*3+3,SUM(FZ83:FZ91)," ")</f>
        <v xml:space="preserve"> </v>
      </c>
      <c r="GA82" s="38" t="str">
        <f>IF(COLUMN()&lt;DATA!$O$1*3+3,SUM(GA83:GA91)," ")</f>
        <v xml:space="preserve"> </v>
      </c>
      <c r="GB82" s="38" t="str">
        <f>IF(COLUMN()&lt;DATA!$O$1*3+3,SUM(GB83:GB91)," ")</f>
        <v xml:space="preserve"> </v>
      </c>
      <c r="GC82" s="38" t="str">
        <f>IF(COLUMN()&lt;DATA!$O$1*3+3,SUM(GC83:GC91)," ")</f>
        <v xml:space="preserve"> </v>
      </c>
      <c r="GD82" s="38" t="str">
        <f>IF(COLUMN()&lt;DATA!$O$1*3+3,SUM(GD83:GD91)," ")</f>
        <v xml:space="preserve"> </v>
      </c>
      <c r="GE82" s="38" t="str">
        <f>IF(COLUMN()&lt;DATA!$O$1*3+3,SUM(GE83:GE91)," ")</f>
        <v xml:space="preserve"> </v>
      </c>
      <c r="GF82" s="38" t="str">
        <f>IF(COLUMN()&lt;DATA!$O$1*3+3,SUM(GF83:GF91)," ")</f>
        <v xml:space="preserve"> </v>
      </c>
      <c r="GG82" s="5" t="str">
        <f>IF(COLUMN()&lt;DATA!$O$1*3+3,SUM(GG83:GG91)," ")</f>
        <v xml:space="preserve"> </v>
      </c>
      <c r="GH82" s="5" t="str">
        <f>IF(COLUMN()&lt;DATA!$O$1*3+3,SUM(GH83:GH91)," ")</f>
        <v xml:space="preserve"> </v>
      </c>
      <c r="GI82" s="5" t="str">
        <f>IF(COLUMN()&lt;DATA!$O$1*3+3,SUM(GI83:GI91)," ")</f>
        <v xml:space="preserve"> </v>
      </c>
      <c r="GJ82" s="5" t="str">
        <f>IF(COLUMN()&lt;DATA!$O$1*3+3,SUM(GJ83:GJ91)," ")</f>
        <v xml:space="preserve"> </v>
      </c>
      <c r="GK82" s="5" t="str">
        <f>IF(COLUMN()&lt;DATA!$O$1*3+3,SUM(GK83:GK91)," ")</f>
        <v xml:space="preserve"> </v>
      </c>
      <c r="GL82" s="5" t="str">
        <f>IF(COLUMN()&lt;DATA!$O$1*3+3,SUM(GL83:GL91)," ")</f>
        <v xml:space="preserve"> </v>
      </c>
      <c r="GM82" s="5" t="str">
        <f>IF(COLUMN()&lt;DATA!$O$1*3+3,SUM(GM83:GM91)," ")</f>
        <v xml:space="preserve"> </v>
      </c>
      <c r="GN82" s="5" t="str">
        <f>IF(COLUMN()&lt;DATA!$O$1*3+3,SUM(GN83:GN91)," ")</f>
        <v xml:space="preserve"> </v>
      </c>
      <c r="GO82" s="5" t="str">
        <f>IF(COLUMN()&lt;DATA!$O$1*3+3,SUM(GO83:GO91)," ")</f>
        <v xml:space="preserve"> </v>
      </c>
      <c r="GP82" s="5" t="str">
        <f>IF(COLUMN()&lt;DATA!$O$1*3+3,SUM(GP83:GP91)," ")</f>
        <v xml:space="preserve"> </v>
      </c>
      <c r="GQ82" s="5" t="str">
        <f>IF(COLUMN()&lt;DATA!$O$1*3+3,SUM(GQ83:GQ91)," ")</f>
        <v xml:space="preserve"> </v>
      </c>
      <c r="GR82" s="5" t="str">
        <f>IF(COLUMN()&lt;DATA!$O$1*3+3,SUM(GR83:GR91)," ")</f>
        <v xml:space="preserve"> </v>
      </c>
      <c r="GS82" s="5" t="str">
        <f>IF(COLUMN()&lt;DATA!$O$1*3+3,SUM(GS83:GS91)," ")</f>
        <v xml:space="preserve"> </v>
      </c>
      <c r="GT82" s="5" t="str">
        <f>IF(COLUMN()&lt;DATA!$O$1*3+3,SUM(GT83:GT91)," ")</f>
        <v xml:space="preserve"> </v>
      </c>
      <c r="GU82" s="5" t="str">
        <f>IF(COLUMN()&lt;DATA!$O$1*3+3,SUM(GU83:GU91)," ")</f>
        <v xml:space="preserve"> </v>
      </c>
      <c r="GV82" s="5" t="str">
        <f>IF(COLUMN()&lt;DATA!$O$1*3+3,SUM(GV83:GV91)," ")</f>
        <v xml:space="preserve"> </v>
      </c>
      <c r="GW82" s="5" t="str">
        <f>IF(COLUMN()&lt;DATA!$O$1*3+3,SUM(GW83:GW91)," ")</f>
        <v xml:space="preserve"> </v>
      </c>
      <c r="GX82" s="5" t="str">
        <f>IF(COLUMN()&lt;DATA!$O$1*3+3,SUM(GX83:GX91)," ")</f>
        <v xml:space="preserve"> </v>
      </c>
      <c r="GY82" s="5" t="str">
        <f>IF(COLUMN()&lt;DATA!$O$1*3+3,SUM(GY83:GY91)," ")</f>
        <v xml:space="preserve"> </v>
      </c>
      <c r="GZ82" s="5" t="str">
        <f>IF(COLUMN()&lt;DATA!$O$1*3+3,SUM(GZ83:GZ91)," ")</f>
        <v xml:space="preserve"> </v>
      </c>
      <c r="HA82" s="5" t="str">
        <f>IF(COLUMN()&lt;DATA!$O$1*3+3,SUM(HA83:HA91)," ")</f>
        <v xml:space="preserve"> </v>
      </c>
      <c r="HB82" s="5" t="str">
        <f>IF(COLUMN()&lt;DATA!$O$1*3+3,SUM(HB83:HB91)," ")</f>
        <v xml:space="preserve"> </v>
      </c>
      <c r="HC82" s="5" t="str">
        <f>IF(COLUMN()&lt;DATA!$O$1*3+3,SUM(HC83:HC91)," ")</f>
        <v xml:space="preserve"> </v>
      </c>
      <c r="HD82" s="5" t="str">
        <f>IF(COLUMN()&lt;DATA!$O$1*3+3,SUM(HD83:HD91)," ")</f>
        <v xml:space="preserve"> </v>
      </c>
      <c r="HE82" s="5" t="str">
        <f>IF(COLUMN()&lt;DATA!$O$1*3+3,SUM(HE83:HE91)," ")</f>
        <v xml:space="preserve"> </v>
      </c>
      <c r="HF82" s="5" t="str">
        <f>IF(COLUMN()&lt;DATA!$O$1*3+3,SUM(HF83:HF91)," ")</f>
        <v xml:space="preserve"> </v>
      </c>
      <c r="HG82" s="5" t="str">
        <f>IF(COLUMN()&lt;DATA!$O$1*3+3,SUM(HG83:HG91)," ")</f>
        <v xml:space="preserve"> </v>
      </c>
      <c r="HH82" s="5" t="str">
        <f>IF(COLUMN()&lt;DATA!$O$1*3+3,SUM(HH83:HH91)," ")</f>
        <v xml:space="preserve"> </v>
      </c>
      <c r="HI82" s="5" t="str">
        <f>IF(COLUMN()&lt;DATA!$O$1*3+3,SUM(HI83:HI91)," ")</f>
        <v xml:space="preserve"> </v>
      </c>
      <c r="HJ82" s="5" t="str">
        <f>IF(COLUMN()&lt;DATA!$O$1*3+3,SUM(HJ83:HJ91)," ")</f>
        <v xml:space="preserve"> </v>
      </c>
      <c r="HK82" s="5" t="str">
        <f>IF(COLUMN()&lt;DATA!$O$1*3+3,SUM(HK83:HK91)," ")</f>
        <v xml:space="preserve"> </v>
      </c>
      <c r="HL82" s="5" t="str">
        <f>IF(COLUMN()&lt;DATA!$O$1*3+3,SUM(HL83:HL91)," ")</f>
        <v xml:space="preserve"> </v>
      </c>
      <c r="HM82" s="5" t="str">
        <f>IF(COLUMN()&lt;DATA!$O$1*3+3,SUM(HM83:HM91)," ")</f>
        <v xml:space="preserve"> </v>
      </c>
      <c r="HN82" s="5" t="str">
        <f>IF(COLUMN()&lt;DATA!$O$1*3+3,SUM(HN83:HN91)," ")</f>
        <v xml:space="preserve"> </v>
      </c>
      <c r="HO82" s="5" t="str">
        <f>IF(COLUMN()&lt;DATA!$O$1*3+3,SUM(HO83:HO91)," ")</f>
        <v xml:space="preserve"> </v>
      </c>
      <c r="HP82" s="5" t="str">
        <f>IF(COLUMN()&lt;DATA!$O$1*3+3,SUM(HP83:HP91)," ")</f>
        <v xml:space="preserve"> </v>
      </c>
      <c r="HQ82" s="5" t="str">
        <f>IF(COLUMN()&lt;DATA!$O$1*3+3,SUM(HQ83:HQ91)," ")</f>
        <v xml:space="preserve"> </v>
      </c>
      <c r="HR82" s="5" t="str">
        <f>IF(COLUMN()&lt;DATA!$O$1*3+3,SUM(HR83:HR91)," ")</f>
        <v xml:space="preserve"> </v>
      </c>
      <c r="HS82" s="5" t="str">
        <f>IF(COLUMN()&lt;DATA!$O$1*3+3,SUM(HS83:HS91)," ")</f>
        <v xml:space="preserve"> </v>
      </c>
      <c r="HT82" s="5" t="str">
        <f>IF(COLUMN()&lt;DATA!$O$1*3+3,SUM(HT83:HT91)," ")</f>
        <v xml:space="preserve"> </v>
      </c>
      <c r="HU82" s="5" t="str">
        <f>IF(COLUMN()&lt;DATA!$O$1*3+3,SUM(HU83:HU91)," ")</f>
        <v xml:space="preserve"> </v>
      </c>
      <c r="HV82" s="5" t="str">
        <f>IF(COLUMN()&lt;DATA!$O$1*3+3,SUM(HV83:HV91)," ")</f>
        <v xml:space="preserve"> </v>
      </c>
      <c r="HW82" s="5" t="str">
        <f>IF(COLUMN()&lt;DATA!$O$1*3+3,SUM(HW83:HW91)," ")</f>
        <v xml:space="preserve"> </v>
      </c>
      <c r="HX82" s="5" t="str">
        <f>IF(COLUMN()&lt;DATA!$O$1*3+3,SUM(HX83:HX91)," ")</f>
        <v xml:space="preserve"> </v>
      </c>
      <c r="HY82" s="5" t="str">
        <f>IF(COLUMN()&lt;DATA!$O$1*3+3,SUM(HY83:HY91)," ")</f>
        <v xml:space="preserve"> </v>
      </c>
      <c r="HZ82" s="5" t="str">
        <f>IF(COLUMN()&lt;DATA!$O$1*3+3,SUM(HZ83:HZ91)," ")</f>
        <v xml:space="preserve"> </v>
      </c>
      <c r="IA82" s="5" t="str">
        <f>IF(COLUMN()&lt;DATA!$O$1*3+3,SUM(IA83:IA91)," ")</f>
        <v xml:space="preserve"> </v>
      </c>
      <c r="IB82" s="5" t="str">
        <f>IF(COLUMN()&lt;DATA!$O$1*3+3,SUM(IB83:IB91)," ")</f>
        <v xml:space="preserve"> </v>
      </c>
      <c r="IC82" s="5" t="str">
        <f>IF(COLUMN()&lt;DATA!$O$1*3+3,SUM(IC83:IC91)," ")</f>
        <v xml:space="preserve"> </v>
      </c>
      <c r="ID82" s="5" t="str">
        <f>IF(COLUMN()&lt;DATA!$O$1*3+3,SUM(ID83:ID91)," ")</f>
        <v xml:space="preserve"> </v>
      </c>
      <c r="IE82" s="5" t="str">
        <f>IF(COLUMN()&lt;DATA!$O$1*3+3,SUM(IE83:IE91)," ")</f>
        <v xml:space="preserve"> </v>
      </c>
      <c r="IF82" s="5" t="str">
        <f>IF(COLUMN()&lt;DATA!$O$1*3+3,SUM(IF83:IF91)," ")</f>
        <v xml:space="preserve"> </v>
      </c>
      <c r="IG82" s="5" t="str">
        <f>IF(COLUMN()&lt;DATA!$O$1*3+3,SUM(IG83:IG91)," ")</f>
        <v xml:space="preserve"> </v>
      </c>
      <c r="IH82" s="5" t="str">
        <f>IF(COLUMN()&lt;DATA!$O$1*3+3,SUM(IH83:IH91)," ")</f>
        <v xml:space="preserve"> </v>
      </c>
      <c r="II82" s="5" t="str">
        <f>IF(COLUMN()&lt;DATA!$O$1*3+3,SUM(II83:II91)," ")</f>
        <v xml:space="preserve"> </v>
      </c>
      <c r="IJ82" s="5" t="str">
        <f>IF(COLUMN()&lt;DATA!$O$1*3+3,SUM(IJ83:IJ91)," ")</f>
        <v xml:space="preserve"> </v>
      </c>
      <c r="IK82" s="5" t="str">
        <f>IF(COLUMN()&lt;DATA!$O$1*3+3,SUM(IK83:IK91)," ")</f>
        <v xml:space="preserve"> </v>
      </c>
      <c r="IL82" s="5" t="str">
        <f>IF(COLUMN()&lt;DATA!$O$1*3+3,SUM(IL83:IL91)," ")</f>
        <v xml:space="preserve"> </v>
      </c>
      <c r="IM82" s="5" t="str">
        <f>IF(COLUMN()&lt;DATA!$O$1*3+3,SUM(IM83:IM91)," ")</f>
        <v xml:space="preserve"> </v>
      </c>
      <c r="IN82" s="5" t="str">
        <f>IF(COLUMN()&lt;DATA!$O$1*3+3,SUM(IN83:IN91)," ")</f>
        <v xml:space="preserve"> </v>
      </c>
      <c r="IO82" s="5" t="str">
        <f>IF(COLUMN()&lt;DATA!$O$1*3+3,SUM(IO83:IO91)," ")</f>
        <v xml:space="preserve"> </v>
      </c>
      <c r="IP82" s="5" t="str">
        <f>IF(COLUMN()&lt;DATA!$O$1*3+3,SUM(IP83:IP91)," ")</f>
        <v xml:space="preserve"> </v>
      </c>
      <c r="IQ82" s="5" t="str">
        <f>IF(COLUMN()&lt;DATA!$O$1*3+3,SUM(IQ83:IQ91)," ")</f>
        <v xml:space="preserve"> </v>
      </c>
      <c r="IR82" s="5" t="str">
        <f>IF(COLUMN()&lt;DATA!$O$1*3+3,SUM(IR83:IR91)," ")</f>
        <v xml:space="preserve"> </v>
      </c>
      <c r="IS82" s="5" t="str">
        <f>IF(COLUMN()&lt;DATA!$O$1*3+3,SUM(IS83:IS91)," ")</f>
        <v xml:space="preserve"> </v>
      </c>
      <c r="IT82" s="5" t="str">
        <f>IF(COLUMN()&lt;DATA!$O$1*3+3,SUM(IT83:IT91)," ")</f>
        <v xml:space="preserve"> </v>
      </c>
      <c r="IU82" s="5" t="str">
        <f>IF(COLUMN()&lt;DATA!$O$1*3+3,SUM(IU83:IU91)," ")</f>
        <v xml:space="preserve"> </v>
      </c>
      <c r="IV82" s="5" t="str">
        <f>IF(COLUMN()&lt;DATA!$O$1*3+3,SUM(IV83:IV91)," ")</f>
        <v xml:space="preserve"> </v>
      </c>
      <c r="IW82" s="5" t="str">
        <f>IF(COLUMN()&lt;DATA!$O$1*3+3,SUM(IW83:IW91)," ")</f>
        <v xml:space="preserve"> </v>
      </c>
      <c r="IX82" s="5" t="str">
        <f>IF(COLUMN()&lt;DATA!$O$1*3+3,SUM(IX83:IX91)," ")</f>
        <v xml:space="preserve"> </v>
      </c>
      <c r="IY82" s="5" t="str">
        <f>IF(COLUMN()&lt;DATA!$O$1*3+3,SUM(IY83:IY91)," ")</f>
        <v xml:space="preserve"> </v>
      </c>
      <c r="IZ82" s="5" t="str">
        <f>IF(COLUMN()&lt;DATA!$O$1*3+3,SUM(IZ83:IZ91)," ")</f>
        <v xml:space="preserve"> </v>
      </c>
      <c r="JA82" s="5" t="str">
        <f>IF(COLUMN()&lt;DATA!$O$1*3+3,SUM(JA83:JA91)," ")</f>
        <v xml:space="preserve"> </v>
      </c>
      <c r="JB82" s="5" t="str">
        <f>IF(COLUMN()&lt;DATA!$O$1*3+3,SUM(JB83:JB91)," ")</f>
        <v xml:space="preserve"> </v>
      </c>
      <c r="JC82" s="5" t="str">
        <f>IF(COLUMN()&lt;DATA!$O$1*3+3,SUM(JC83:JC91)," ")</f>
        <v xml:space="preserve"> </v>
      </c>
      <c r="JD82" s="5" t="str">
        <f>IF(COLUMN()&lt;DATA!$O$1*3+3,SUM(JD83:JD91)," ")</f>
        <v xml:space="preserve"> </v>
      </c>
      <c r="JE82" s="5" t="str">
        <f>IF(COLUMN()&lt;DATA!$O$1*3+3,SUM(JE83:JE91)," ")</f>
        <v xml:space="preserve"> </v>
      </c>
      <c r="JF82" s="5" t="str">
        <f>IF(COLUMN()&lt;DATA!$O$1*3+3,SUM(JF83:JF91)," ")</f>
        <v xml:space="preserve"> </v>
      </c>
      <c r="JG82" s="5" t="str">
        <f>IF(COLUMN()&lt;DATA!$O$1*3+3,SUM(JG83:JG91)," ")</f>
        <v xml:space="preserve"> </v>
      </c>
      <c r="JH82" s="5" t="str">
        <f>IF(COLUMN()&lt;DATA!$O$1*3+3,SUM(JH83:JH91)," ")</f>
        <v xml:space="preserve"> </v>
      </c>
      <c r="JI82" s="5" t="str">
        <f>IF(COLUMN()&lt;DATA!$O$1*3+3,SUM(JI83:JI91)," ")</f>
        <v xml:space="preserve"> </v>
      </c>
      <c r="JJ82" s="5" t="str">
        <f>IF(COLUMN()&lt;DATA!$O$1*3+3,SUM(JJ83:JJ91)," ")</f>
        <v xml:space="preserve"> </v>
      </c>
      <c r="JK82" s="5" t="str">
        <f>IF(COLUMN()&lt;DATA!$O$1*3+3,SUM(JK83:JK91)," ")</f>
        <v xml:space="preserve"> </v>
      </c>
      <c r="JL82" s="5" t="str">
        <f>IF(COLUMN()&lt;DATA!$O$1*3+3,SUM(JL83:JL91)," ")</f>
        <v xml:space="preserve"> </v>
      </c>
      <c r="JM82" s="5" t="str">
        <f>IF(COLUMN()&lt;DATA!$O$1*3+3,SUM(JM83:JM91)," ")</f>
        <v xml:space="preserve"> </v>
      </c>
      <c r="JN82" s="5" t="str">
        <f>IF(COLUMN()&lt;DATA!$O$1*3+3,SUM(JN83:JN91)," ")</f>
        <v xml:space="preserve"> </v>
      </c>
      <c r="JO82" s="5" t="str">
        <f>IF(COLUMN()&lt;DATA!$O$1*3+3,SUM(JO83:JO91)," ")</f>
        <v xml:space="preserve"> </v>
      </c>
      <c r="JP82" s="5" t="str">
        <f>IF(COLUMN()&lt;DATA!$O$1*3+3,SUM(JP83:JP91)," ")</f>
        <v xml:space="preserve"> </v>
      </c>
      <c r="JQ82" s="5" t="str">
        <f>IF(COLUMN()&lt;DATA!$O$1*3+3,SUM(JQ83:JQ91)," ")</f>
        <v xml:space="preserve"> </v>
      </c>
      <c r="JR82" s="5" t="str">
        <f>IF(COLUMN()&lt;DATA!$O$1*3+3,SUM(JR83:JR91)," ")</f>
        <v xml:space="preserve"> </v>
      </c>
      <c r="JS82" s="5" t="str">
        <f>IF(COLUMN()&lt;DATA!$O$1*3+3,SUM(JS83:JS91)," ")</f>
        <v xml:space="preserve"> </v>
      </c>
      <c r="JT82" s="5" t="str">
        <f>IF(COLUMN()&lt;DATA!$O$1*3+3,SUM(JT83:JT91)," ")</f>
        <v xml:space="preserve"> </v>
      </c>
      <c r="JU82" s="5" t="str">
        <f>IF(COLUMN()&lt;DATA!$O$1*3+3,SUM(JU83:JU91)," ")</f>
        <v xml:space="preserve"> </v>
      </c>
      <c r="JV82" s="5" t="str">
        <f>IF(COLUMN()&lt;DATA!$O$1*3+3,SUM(JV83:JV91)," ")</f>
        <v xml:space="preserve"> </v>
      </c>
      <c r="JW82" s="5" t="str">
        <f>IF(COLUMN()&lt;DATA!$O$1*3+3,SUM(JW83:JW91)," ")</f>
        <v xml:space="preserve"> </v>
      </c>
      <c r="JX82" s="5" t="str">
        <f>IF(COLUMN()&lt;DATA!$O$1*3+3,SUM(JX83:JX91)," ")</f>
        <v xml:space="preserve"> </v>
      </c>
      <c r="JY82" s="5" t="str">
        <f>IF(COLUMN()&lt;DATA!$O$1*3+3,SUM(JY83:JY91)," ")</f>
        <v xml:space="preserve"> </v>
      </c>
      <c r="JZ82" s="5" t="str">
        <f>IF(COLUMN()&lt;DATA!$O$1*3+3,SUM(JZ83:JZ91)," ")</f>
        <v xml:space="preserve"> </v>
      </c>
      <c r="KA82" s="5" t="str">
        <f>IF(COLUMN()&lt;DATA!$O$1*3+3,SUM(KA83:KA91)," ")</f>
        <v xml:space="preserve"> </v>
      </c>
      <c r="KB82" s="5" t="str">
        <f>IF(COLUMN()&lt;DATA!$O$1*3+3,SUM(KB83:KB91)," ")</f>
        <v xml:space="preserve"> </v>
      </c>
      <c r="KC82" s="5" t="str">
        <f>IF(COLUMN()&lt;DATA!$O$1*3+3,SUM(KC83:KC91)," ")</f>
        <v xml:space="preserve"> </v>
      </c>
      <c r="KD82" s="5" t="str">
        <f>IF(COLUMN()&lt;DATA!$O$1*3+3,SUM(KD83:KD91)," ")</f>
        <v xml:space="preserve"> </v>
      </c>
      <c r="KE82" s="5" t="str">
        <f>IF(COLUMN()&lt;DATA!$O$1*3+3,SUM(KE83:KE91)," ")</f>
        <v xml:space="preserve"> </v>
      </c>
      <c r="KF82" s="5" t="str">
        <f>IF(COLUMN()&lt;DATA!$O$1*3+3,SUM(KF83:KF91)," ")</f>
        <v xml:space="preserve"> </v>
      </c>
      <c r="KG82" s="5" t="str">
        <f>IF(COLUMN()&lt;DATA!$O$1*3+3,SUM(KG83:KG91)," ")</f>
        <v xml:space="preserve"> </v>
      </c>
      <c r="KH82" s="5" t="str">
        <f>IF(COLUMN()&lt;DATA!$O$1*3+3,SUM(KH83:KH91)," ")</f>
        <v xml:space="preserve"> </v>
      </c>
      <c r="KI82" s="5" t="str">
        <f>IF(COLUMN()&lt;DATA!$O$1*3+3,SUM(KI83:KI91)," ")</f>
        <v xml:space="preserve"> </v>
      </c>
      <c r="KJ82" s="5" t="str">
        <f>IF(COLUMN()&lt;DATA!$O$1*3+3,SUM(KJ83:KJ91)," ")</f>
        <v xml:space="preserve"> </v>
      </c>
      <c r="KK82" s="5" t="str">
        <f>IF(COLUMN()&lt;DATA!$O$1*3+3,SUM(KK83:KK91)," ")</f>
        <v xml:space="preserve"> </v>
      </c>
      <c r="KL82" s="5" t="str">
        <f>IF(COLUMN()&lt;DATA!$O$1*3+3,SUM(KL83:KL91)," ")</f>
        <v xml:space="preserve"> </v>
      </c>
      <c r="KM82" s="5" t="str">
        <f>IF(COLUMN()&lt;DATA!$O$1*3+3,SUM(KM83:KM91)," ")</f>
        <v xml:space="preserve"> </v>
      </c>
      <c r="KN82" s="5" t="str">
        <f>IF(COLUMN()&lt;DATA!$O$1*3+3,SUM(KN83:KN91)," ")</f>
        <v xml:space="preserve"> </v>
      </c>
      <c r="KO82" s="5" t="str">
        <f>IF(COLUMN()&lt;DATA!$O$1*3+3,SUM(KO83:KO91)," ")</f>
        <v xml:space="preserve"> </v>
      </c>
      <c r="KP82" s="5" t="str">
        <f>IF(COLUMN()&lt;DATA!$O$1*3+3,SUM(KP83:KP91)," ")</f>
        <v xml:space="preserve"> </v>
      </c>
      <c r="KQ82" s="5" t="str">
        <f>IF(COLUMN()&lt;DATA!$O$1*3+3,SUM(KQ83:KQ91)," ")</f>
        <v xml:space="preserve"> </v>
      </c>
      <c r="KR82" s="5" t="str">
        <f>IF(COLUMN()&lt;DATA!$O$1*3+3,SUM(KR83:KR91)," ")</f>
        <v xml:space="preserve"> </v>
      </c>
      <c r="KS82" s="5" t="str">
        <f>IF(COLUMN()&lt;DATA!$O$1*3+3,SUM(KS83:KS91)," ")</f>
        <v xml:space="preserve"> </v>
      </c>
      <c r="KT82" s="5" t="str">
        <f>IF(COLUMN()&lt;DATA!$O$1*3+3,SUM(KT83:KT91)," ")</f>
        <v xml:space="preserve"> </v>
      </c>
      <c r="KU82" s="5" t="str">
        <f>IF(COLUMN()&lt;DATA!$O$1*3+3,SUM(KU83:KU91)," ")</f>
        <v xml:space="preserve"> </v>
      </c>
      <c r="KV82" s="5" t="str">
        <f>IF(COLUMN()&lt;DATA!$O$1*3+3,SUM(KV83:KV91)," ")</f>
        <v xml:space="preserve"> </v>
      </c>
      <c r="KW82" s="5" t="str">
        <f>IF(COLUMN()&lt;DATA!$O$1*3+3,SUM(KW83:KW91)," ")</f>
        <v xml:space="preserve"> </v>
      </c>
      <c r="KX82" s="5" t="str">
        <f>IF(COLUMN()&lt;DATA!$O$1*3+3,SUM(KX83:KX91)," ")</f>
        <v xml:space="preserve"> </v>
      </c>
      <c r="KY82" s="5" t="str">
        <f>IF(COLUMN()&lt;DATA!$O$1*3+3,SUM(KY83:KY91)," ")</f>
        <v xml:space="preserve"> </v>
      </c>
      <c r="KZ82" s="5" t="str">
        <f>IF(COLUMN()&lt;DATA!$O$1*3+3,SUM(KZ83:KZ91)," ")</f>
        <v xml:space="preserve"> </v>
      </c>
    </row>
    <row r="83" ht="15.75">
      <c r="A83" s="20" t="s">
        <v>49</v>
      </c>
      <c r="B83" s="11">
        <f>IF(ISERROR(VLOOKUP(CONCATENATE(INDIRECT(ADDRESS(2,COLUMN())),"D1",A83),DATA!D2:L872,6,FALSE)),0,VLOOKUP(CONCATENATE(INDIRECT(ADDRESS(2,COLUMN())),"D1",A83),DATA!D2:L872,6,FALSE))</f>
        <v>3</v>
      </c>
      <c r="C83" s="11">
        <f>IF(ISERROR(VLOOKUP(CONCATENATE(INDIRECT(ADDRESS(2,COLUMN()-1)),"D1",A83),DATA!D2:L872,7,FALSE)),0,VLOOKUP(CONCATENATE(INDIRECT(ADDRESS(2,COLUMN()-1)),"D1",A83),DATA!D2:L872,7,FALSE))</f>
        <v>0</v>
      </c>
      <c r="D83" s="11">
        <f>IF(ISERROR(VLOOKUP(CONCATENATE(INDIRECT(ADDRESS(2,COLUMN()-2)),"D1",A83),DATA!D2:L872,8,FALSE)),0,VLOOKUP(CONCATENATE(INDIRECT(ADDRESS(2,COLUMN()-2)),"D1",A83),DATA!D2:L872,8,FALSE))</f>
        <v>0</v>
      </c>
      <c r="E83" s="11">
        <f>IF(ISERROR(VLOOKUP(CONCATENATE(INDIRECT(ADDRESS(2,COLUMN())),"D1",A83),DATA!D2:L872,6,FALSE)),0,VLOOKUP(CONCATENATE(INDIRECT(ADDRESS(2,COLUMN())),"D1",A83),DATA!D2:L872,6,FALSE))</f>
        <v>3</v>
      </c>
      <c r="F83" s="11">
        <f>IF(ISERROR(VLOOKUP(CONCATENATE(INDIRECT(ADDRESS(2,COLUMN()-1)),"D1",A83),DATA!D2:L872,7,FALSE)),0,VLOOKUP(CONCATENATE(INDIRECT(ADDRESS(2,COLUMN()-1)),"D1",A83),DATA!D2:L872,7,FALSE))</f>
        <v>0</v>
      </c>
      <c r="G83" s="11">
        <f>IF(ISERROR(VLOOKUP(CONCATENATE(INDIRECT(ADDRESS(2,COLUMN()-2)),"D1",A83),DATA!D2:L872,8,FALSE)),0,VLOOKUP(CONCATENATE(INDIRECT(ADDRESS(2,COLUMN()-2)),"D1",A83),DATA!D2:L872,8,FALSE))</f>
        <v>0</v>
      </c>
      <c r="H83" s="11">
        <f>IF(ISERROR(VLOOKUP(CONCATENATE(INDIRECT(ADDRESS(2,COLUMN())),"D1",A83),DATA!D2:L872,6,FALSE)),0,VLOOKUP(CONCATENATE(INDIRECT(ADDRESS(2,COLUMN())),"D1",A83),DATA!D2:L872,6,FALSE))</f>
        <v>1</v>
      </c>
      <c r="I83" s="11">
        <f>IF(ISERROR(VLOOKUP(CONCATENATE(INDIRECT(ADDRESS(2,COLUMN()-1)),"D1",A83),DATA!D2:L872,7,FALSE)),0,VLOOKUP(CONCATENATE(INDIRECT(ADDRESS(2,COLUMN()-1)),"D1",A83),DATA!D2:L872,7,FALSE))</f>
        <v>0</v>
      </c>
      <c r="J83" s="11">
        <f>IF(ISERROR(VLOOKUP(CONCATENATE(INDIRECT(ADDRESS(2,COLUMN()-2)),"D1",A83),DATA!D2:L872,8,FALSE)),0,VLOOKUP(CONCATENATE(INDIRECT(ADDRESS(2,COLUMN()-2)),"D1",A83),DATA!D2:L872,8,FALSE))</f>
        <v>0</v>
      </c>
      <c r="K83" s="11">
        <f>IF(ISERROR(VLOOKUP(CONCATENATE(INDIRECT(ADDRESS(2,COLUMN())),"D1",A83),DATA!D2:L872,6,FALSE)),0,VLOOKUP(CONCATENATE(INDIRECT(ADDRESS(2,COLUMN())),"D1",A83),DATA!D2:L872,6,FALSE))</f>
        <v>3</v>
      </c>
      <c r="L83" s="11">
        <f>IF(ISERROR(VLOOKUP(CONCATENATE(INDIRECT(ADDRESS(2,COLUMN()-1)),"D1",A83),DATA!D2:L872,7,FALSE)),0,VLOOKUP(CONCATENATE(INDIRECT(ADDRESS(2,COLUMN()-1)),"D1",A83),DATA!D2:L872,7,FALSE))</f>
        <v>0</v>
      </c>
      <c r="M83" s="11">
        <f>IF(ISERROR(VLOOKUP(CONCATENATE(INDIRECT(ADDRESS(2,COLUMN()-2)),"D1",A83),DATA!D2:L872,8,FALSE)),0,VLOOKUP(CONCATENATE(INDIRECT(ADDRESS(2,COLUMN()-2)),"D1",A83),DATA!D2:L872,8,FALSE))</f>
        <v>0</v>
      </c>
      <c r="N83" s="11">
        <f>IF(ISERROR(VLOOKUP(CONCATENATE(INDIRECT(ADDRESS(2,COLUMN())),"D1",A83),DATA!D2:L872,6,FALSE)),0,VLOOKUP(CONCATENATE(INDIRECT(ADDRESS(2,COLUMN())),"D1",A83),DATA!D2:L872,6,FALSE))</f>
        <v>2</v>
      </c>
      <c r="O83" s="11">
        <f>IF(ISERROR(VLOOKUP(CONCATENATE(INDIRECT(ADDRESS(2,COLUMN()-1)),"D1",A83),DATA!D2:L872,7,FALSE)),0,VLOOKUP(CONCATENATE(INDIRECT(ADDRESS(2,COLUMN()-1)),"D1",A83),DATA!D2:L872,7,FALSE))</f>
        <v>0</v>
      </c>
      <c r="P83" s="11">
        <f>IF(ISERROR(VLOOKUP(CONCATENATE(INDIRECT(ADDRESS(2,COLUMN()-2)),"D1",A83),DATA!D2:L872,8,FALSE)),0,VLOOKUP(CONCATENATE(INDIRECT(ADDRESS(2,COLUMN()-2)),"D1",A83),DATA!D2:L872,8,FALSE))</f>
        <v>0</v>
      </c>
      <c r="Q83" s="11">
        <f>IF(ISERROR(VLOOKUP(CONCATENATE(INDIRECT(ADDRESS(2,COLUMN())),"D1",A83),DATA!D2:L872,6,FALSE)),0,VLOOKUP(CONCATENATE(INDIRECT(ADDRESS(2,COLUMN())),"D1",A83),DATA!D2:L872,6,FALSE))</f>
        <v>0</v>
      </c>
      <c r="R83" s="11">
        <f>IF(ISERROR(VLOOKUP(CONCATENATE(INDIRECT(ADDRESS(2,COLUMN()-1)),"D1",A83),DATA!D2:L872,7,FALSE)),0,VLOOKUP(CONCATENATE(INDIRECT(ADDRESS(2,COLUMN()-1)),"D1",A83),DATA!D2:L872,7,FALSE))</f>
        <v>0</v>
      </c>
      <c r="S83" s="11">
        <f>IF(ISERROR(VLOOKUP(CONCATENATE(INDIRECT(ADDRESS(2,COLUMN()-2)),"D1",A83),DATA!D2:L872,8,FALSE)),0,VLOOKUP(CONCATENATE(INDIRECT(ADDRESS(2,COLUMN()-2)),"D1",A83),DATA!D2:L872,8,FALSE))</f>
        <v>0</v>
      </c>
      <c r="T83" s="11">
        <f>IF(ISERROR(VLOOKUP(CONCATENATE(INDIRECT(ADDRESS(2,COLUMN())),"D1",A83),DATA!D2:L872,6,FALSE)),0,VLOOKUP(CONCATENATE(INDIRECT(ADDRESS(2,COLUMN())),"D1",A83),DATA!D2:L872,6,FALSE))</f>
        <v>0</v>
      </c>
      <c r="U83" s="11">
        <f>IF(ISERROR(VLOOKUP(CONCATENATE(INDIRECT(ADDRESS(2,COLUMN()-1)),"D1",A83),DATA!D2:L872,7,FALSE)),0,VLOOKUP(CONCATENATE(INDIRECT(ADDRESS(2,COLUMN()-1)),"D1",A83),DATA!D2:L872,7,FALSE))</f>
        <v>0</v>
      </c>
      <c r="V83" s="11">
        <f>IF(ISERROR(VLOOKUP(CONCATENATE(INDIRECT(ADDRESS(2,COLUMN()-2)),"D1",A83),DATA!D2:L872,8,FALSE)),0,VLOOKUP(CONCATENATE(INDIRECT(ADDRESS(2,COLUMN()-2)),"D1",A83),DATA!D2:L872,8,FALSE))</f>
        <v>0</v>
      </c>
      <c r="W83" s="11">
        <f>IF(ISERROR(VLOOKUP(CONCATENATE(INDIRECT(ADDRESS(2,COLUMN())),"D1",A83),DATA!D2:L872,6,FALSE)),0,VLOOKUP(CONCATENATE(INDIRECT(ADDRESS(2,COLUMN())),"D1",A83),DATA!D2:L872,6,FALSE))</f>
        <v>0</v>
      </c>
      <c r="X83" s="11">
        <f>IF(ISERROR(VLOOKUP(CONCATENATE(INDIRECT(ADDRESS(2,COLUMN()-1)),"D1",A83),DATA!D2:L872,7,FALSE)),0,VLOOKUP(CONCATENATE(INDIRECT(ADDRESS(2,COLUMN()-1)),"D1",A83),DATA!D2:L872,7,FALSE))</f>
        <v>0</v>
      </c>
      <c r="Y83" s="11">
        <f>IF(ISERROR(VLOOKUP(CONCATENATE(INDIRECT(ADDRESS(2,COLUMN()-2)),"D1",A83),DATA!D2:L872,8,FALSE)),0,VLOOKUP(CONCATENATE(INDIRECT(ADDRESS(2,COLUMN()-2)),"D1",A83),DATA!D2:L872,8,FALSE))</f>
        <v>0</v>
      </c>
      <c r="Z83" s="11">
        <f>IF(ISERROR(VLOOKUP(CONCATENATE(INDIRECT(ADDRESS(2,COLUMN())),"D1",A83),DATA!D2:L872,6,FALSE)),0,VLOOKUP(CONCATENATE(INDIRECT(ADDRESS(2,COLUMN())),"D1",A83),DATA!D2:L872,6,FALSE))</f>
        <v>12</v>
      </c>
      <c r="AA83" s="11">
        <f>IF(ISERROR(VLOOKUP(CONCATENATE(INDIRECT(ADDRESS(2,COLUMN()-1)),"D1",A83),DATA!D2:L872,7,FALSE)),0,VLOOKUP(CONCATENATE(INDIRECT(ADDRESS(2,COLUMN()-1)),"D1",A83),DATA!D2:L872,7,FALSE))</f>
        <v>0</v>
      </c>
      <c r="AB83" s="11">
        <f>IF(ISERROR(VLOOKUP(CONCATENATE(INDIRECT(ADDRESS(2,COLUMN()-2)),"D1",A83),DATA!D2:L872,8,FALSE)),0,VLOOKUP(CONCATENATE(INDIRECT(ADDRESS(2,COLUMN()-2)),"D1",A83),DATA!D2:L872,8,FALSE))</f>
        <v>0</v>
      </c>
      <c r="AC83" s="11">
        <f>IF(ISERROR(VLOOKUP(CONCATENATE(INDIRECT(ADDRESS(2,COLUMN())),"D1",A83),DATA!D2:L872,6,FALSE)),0,VLOOKUP(CONCATENATE(INDIRECT(ADDRESS(2,COLUMN())),"D1",A83),DATA!D2:L872,6,FALSE))</f>
        <v>29</v>
      </c>
      <c r="AD83" s="11">
        <f>IF(ISERROR(VLOOKUP(CONCATENATE(INDIRECT(ADDRESS(2,COLUMN()-1)),"D1",A83),DATA!D2:L872,7,FALSE)),0,VLOOKUP(CONCATENATE(INDIRECT(ADDRESS(2,COLUMN()-1)),"D1",A83),DATA!D2:L872,7,FALSE))</f>
        <v>0</v>
      </c>
      <c r="AE83" s="11">
        <f>IF(ISERROR(VLOOKUP(CONCATENATE(INDIRECT(ADDRESS(2,COLUMN()-2)),"D1",A83),DATA!D2:L872,8,FALSE)),0,VLOOKUP(CONCATENATE(INDIRECT(ADDRESS(2,COLUMN()-2)),"D1",A83),DATA!D2:L872,8,FALSE))</f>
        <v>0</v>
      </c>
      <c r="AF83" s="11">
        <f>IF(ISERROR(VLOOKUP(CONCATENATE(INDIRECT(ADDRESS(2,COLUMN())),"D1",A83),DATA!D2:L872,6,FALSE)),0,VLOOKUP(CONCATENATE(INDIRECT(ADDRESS(2,COLUMN())),"D1",A83),DATA!D2:L872,6,FALSE))</f>
        <v>0</v>
      </c>
      <c r="AG83" s="11">
        <f>IF(ISERROR(VLOOKUP(CONCATENATE(INDIRECT(ADDRESS(2,COLUMN()-1)),"D1",A83),DATA!D2:L872,7,FALSE)),0,VLOOKUP(CONCATENATE(INDIRECT(ADDRESS(2,COLUMN()-1)),"D1",A83),DATA!D2:L872,7,FALSE))</f>
        <v>0</v>
      </c>
      <c r="AH83" s="11">
        <f>IF(ISERROR(VLOOKUP(CONCATENATE(INDIRECT(ADDRESS(2,COLUMN()-2)),"D1",A83),DATA!D2:L872,8,FALSE)),0,VLOOKUP(CONCATENATE(INDIRECT(ADDRESS(2,COLUMN()-2)),"D1",A83),DATA!D2:L872,8,FALSE))</f>
        <v>0</v>
      </c>
      <c r="AI83" s="11">
        <f>IF(ISERROR(VLOOKUP(CONCATENATE(INDIRECT(ADDRESS(2,COLUMN())),"D1",A83),DATA!D2:L872,6,FALSE)),0,VLOOKUP(CONCATENATE(INDIRECT(ADDRESS(2,COLUMN())),"D1",A83),DATA!D2:L872,6,FALSE))</f>
        <v>0</v>
      </c>
      <c r="AJ83" s="11">
        <f>IF(ISERROR(VLOOKUP(CONCATENATE(INDIRECT(ADDRESS(2,COLUMN()-1)),"D1",A83),DATA!D2:L872,7,FALSE)),0,VLOOKUP(CONCATENATE(INDIRECT(ADDRESS(2,COLUMN()-1)),"D1",A83),DATA!D2:L872,7,FALSE))</f>
        <v>0</v>
      </c>
      <c r="AK83" s="11">
        <f>IF(ISERROR(VLOOKUP(CONCATENATE(INDIRECT(ADDRESS(2,COLUMN()-2)),"D1",A83),DATA!D2:L872,8,FALSE)),0,VLOOKUP(CONCATENATE(INDIRECT(ADDRESS(2,COLUMN()-2)),"D1",A83),DATA!D2:L872,8,FALSE))</f>
        <v>0</v>
      </c>
      <c r="AL83" s="11">
        <f>IF(ISERROR(VLOOKUP(CONCATENATE(INDIRECT(ADDRESS(2,COLUMN())),"D1",A83),DATA!D2:L872,6,FALSE)),0,VLOOKUP(CONCATENATE(INDIRECT(ADDRESS(2,COLUMN())),"D1",A83),DATA!D2:L872,6,FALSE))</f>
        <v>3</v>
      </c>
      <c r="AM83" s="11">
        <f>IF(ISERROR(VLOOKUP(CONCATENATE(INDIRECT(ADDRESS(2,COLUMN()-1)),"D1",A83),DATA!D2:L872,7,FALSE)),0,VLOOKUP(CONCATENATE(INDIRECT(ADDRESS(2,COLUMN()-1)),"D1",A83),DATA!D2:L872,7,FALSE))</f>
        <v>0</v>
      </c>
      <c r="AN83" s="11">
        <f>IF(ISERROR(VLOOKUP(CONCATENATE(INDIRECT(ADDRESS(2,COLUMN()-2)),"D1",A83),DATA!D2:L872,8,FALSE)),0,VLOOKUP(CONCATENATE(INDIRECT(ADDRESS(2,COLUMN()-2)),"D1",A83),DATA!D2:L872,8,FALSE))</f>
        <v>0</v>
      </c>
      <c r="AO83" s="11">
        <f>IF(ISERROR(VLOOKUP(CONCATENATE(INDIRECT(ADDRESS(2,COLUMN())),"D1",A83),DATA!D2:L872,6,FALSE)),0,VLOOKUP(CONCATENATE(INDIRECT(ADDRESS(2,COLUMN())),"D1",A83),DATA!D2:L872,6,FALSE))</f>
        <v>1</v>
      </c>
      <c r="AP83" s="11">
        <f>IF(ISERROR(VLOOKUP(CONCATENATE(INDIRECT(ADDRESS(2,COLUMN()-1)),"D1",A83),DATA!D2:L872,7,FALSE)),0,VLOOKUP(CONCATENATE(INDIRECT(ADDRESS(2,COLUMN()-1)),"D1",A83),DATA!D2:L872,7,FALSE))</f>
        <v>0</v>
      </c>
      <c r="AQ83" s="11">
        <f>IF(ISERROR(VLOOKUP(CONCATENATE(INDIRECT(ADDRESS(2,COLUMN()-2)),"D1",A83),DATA!D2:L872,8,FALSE)),0,VLOOKUP(CONCATENATE(INDIRECT(ADDRESS(2,COLUMN()-2)),"D1",A83),DATA!D2:L872,8,FALSE))</f>
        <v>0</v>
      </c>
      <c r="AR83" s="11">
        <f>IF(ISERROR(VLOOKUP(CONCATENATE(INDIRECT(ADDRESS(2,COLUMN())),"D1",A83),DATA!D2:L872,6,FALSE)),0,VLOOKUP(CONCATENATE(INDIRECT(ADDRESS(2,COLUMN())),"D1",A83),DATA!D2:L872,6,FALSE))</f>
        <v>0</v>
      </c>
      <c r="AS83" s="11">
        <f>IF(ISERROR(VLOOKUP(CONCATENATE(INDIRECT(ADDRESS(2,COLUMN()-1)),"D1",A83),DATA!D2:L872,7,FALSE)),0,VLOOKUP(CONCATENATE(INDIRECT(ADDRESS(2,COLUMN()-1)),"D1",A83),DATA!D2:L872,7,FALSE))</f>
        <v>0</v>
      </c>
      <c r="AT83" s="11">
        <f>IF(ISERROR(VLOOKUP(CONCATENATE(INDIRECT(ADDRESS(2,COLUMN()-2)),"D1",A83),DATA!D2:L872,8,FALSE)),0,VLOOKUP(CONCATENATE(INDIRECT(ADDRESS(2,COLUMN()-2)),"D1",A83),DATA!D2:L872,8,FALSE))</f>
        <v>0</v>
      </c>
      <c r="AU83" s="11">
        <f>IF(ISERROR(VLOOKUP(CONCATENATE(INDIRECT(ADDRESS(2,COLUMN())),"D1",A83),DATA!D2:L872,6,FALSE)),0,VLOOKUP(CONCATENATE(INDIRECT(ADDRESS(2,COLUMN())),"D1",A83),DATA!D2:L872,6,FALSE))</f>
        <v>0</v>
      </c>
      <c r="AV83" s="11">
        <f>IF(ISERROR(VLOOKUP(CONCATENATE(INDIRECT(ADDRESS(2,COLUMN()-1)),"D1",A83),DATA!D2:L872,7,FALSE)),0,VLOOKUP(CONCATENATE(INDIRECT(ADDRESS(2,COLUMN()-1)),"D1",A83),DATA!D2:L872,7,FALSE))</f>
        <v>0</v>
      </c>
      <c r="AW83" s="11">
        <f>IF(ISERROR(VLOOKUP(CONCATENATE(INDIRECT(ADDRESS(2,COLUMN()-2)),"D1",A83),DATA!D2:L872,8,FALSE)),0,VLOOKUP(CONCATENATE(INDIRECT(ADDRESS(2,COLUMN()-2)),"D1",A83),DATA!D2:L872,8,FALSE))</f>
        <v>0</v>
      </c>
      <c r="AX83" s="11">
        <f>IF(ISERROR(VLOOKUP(CONCATENATE(INDIRECT(ADDRESS(2,COLUMN())),"D1",A83),DATA!D2:L872,6,FALSE)),0,VLOOKUP(CONCATENATE(INDIRECT(ADDRESS(2,COLUMN())),"D1",A83),DATA!D2:L872,6,FALSE))</f>
        <v>0</v>
      </c>
      <c r="AY83" s="11">
        <f>IF(ISERROR(VLOOKUP(CONCATENATE(INDIRECT(ADDRESS(2,COLUMN()-1)),"D1",A83),DATA!D2:L872,7,FALSE)),0,VLOOKUP(CONCATENATE(INDIRECT(ADDRESS(2,COLUMN()-1)),"D1",A83),DATA!D2:L872,7,FALSE))</f>
        <v>0</v>
      </c>
      <c r="AZ83" s="11">
        <f>IF(ISERROR(VLOOKUP(CONCATENATE(INDIRECT(ADDRESS(2,COLUMN()-2)),"D1",A83),DATA!D2:L872,8,FALSE)),0,VLOOKUP(CONCATENATE(INDIRECT(ADDRESS(2,COLUMN()-2)),"D1",A83),DATA!D2:L872,8,FALSE))</f>
        <v>0</v>
      </c>
      <c r="BA83" s="11">
        <f>IF(ISERROR(VLOOKUP(CONCATENATE(INDIRECT(ADDRESS(2,COLUMN())),"D1",A83),DATA!D2:L872,6,FALSE)),0,VLOOKUP(CONCATENATE(INDIRECT(ADDRESS(2,COLUMN())),"D1",A83),DATA!D2:L872,6,FALSE))</f>
        <v>0</v>
      </c>
      <c r="BB83" s="11">
        <f>IF(ISERROR(VLOOKUP(CONCATENATE(INDIRECT(ADDRESS(2,COLUMN()-1)),"D1",A83),DATA!D2:L872,7,FALSE)),0,VLOOKUP(CONCATENATE(INDIRECT(ADDRESS(2,COLUMN()-1)),"D1",A83),DATA!D2:L872,7,FALSE))</f>
        <v>0</v>
      </c>
      <c r="BC83" s="11">
        <f>IF(ISERROR(VLOOKUP(CONCATENATE(INDIRECT(ADDRESS(2,COLUMN()-2)),"D1",A83),DATA!D2:L872,8,FALSE)),0,VLOOKUP(CONCATENATE(INDIRECT(ADDRESS(2,COLUMN()-2)),"D1",A83),DATA!D2:L872,8,FALSE))</f>
        <v>0</v>
      </c>
      <c r="BD83" s="11">
        <f>IF(ISERROR(VLOOKUP(CONCATENATE(INDIRECT(ADDRESS(2,COLUMN())),"D1",A83),DATA!D2:L872,6,FALSE)),0,VLOOKUP(CONCATENATE(INDIRECT(ADDRESS(2,COLUMN())),"D1",A83),DATA!D2:L872,6,FALSE))</f>
        <v>0</v>
      </c>
      <c r="BE83" s="11">
        <f>IF(ISERROR(VLOOKUP(CONCATENATE(INDIRECT(ADDRESS(2,COLUMN()-1)),"D1",A83),DATA!D2:L872,7,FALSE)),0,VLOOKUP(CONCATENATE(INDIRECT(ADDRESS(2,COLUMN()-1)),"D1",A83),DATA!D2:L872,7,FALSE))</f>
        <v>0</v>
      </c>
      <c r="BF83" s="11">
        <f>IF(ISERROR(VLOOKUP(CONCATENATE(INDIRECT(ADDRESS(2,COLUMN()-2)),"D1",A83),DATA!D2:L872,8,FALSE)),0,VLOOKUP(CONCATENATE(INDIRECT(ADDRESS(2,COLUMN()-2)),"D1",A83),DATA!D2:L872,8,FALSE))</f>
        <v>0</v>
      </c>
      <c r="BG83" s="11">
        <f>IF(ISERROR(VLOOKUP(CONCATENATE(INDIRECT(ADDRESS(2,COLUMN())),"D1",A83),DATA!D2:L872,6,FALSE)),0,VLOOKUP(CONCATENATE(INDIRECT(ADDRESS(2,COLUMN())),"D1",A83),DATA!D2:L872,6,FALSE))</f>
        <v>16</v>
      </c>
      <c r="BH83" s="11">
        <f>IF(ISERROR(VLOOKUP(CONCATENATE(INDIRECT(ADDRESS(2,COLUMN()-1)),"D1",A83),DATA!D2:L872,7,FALSE)),0,VLOOKUP(CONCATENATE(INDIRECT(ADDRESS(2,COLUMN()-1)),"D1",A83),DATA!D2:L872,7,FALSE))</f>
        <v>0</v>
      </c>
      <c r="BI83" s="11">
        <f>IF(ISERROR(VLOOKUP(CONCATENATE(INDIRECT(ADDRESS(2,COLUMN()-2)),"D1",A83),DATA!D2:L872,8,FALSE)),0,VLOOKUP(CONCATENATE(INDIRECT(ADDRESS(2,COLUMN()-2)),"D1",A83),DATA!D2:L872,8,FALSE))</f>
        <v>0</v>
      </c>
      <c r="BJ83" s="11">
        <f>IF(ISERROR(VLOOKUP(CONCATENATE(INDIRECT(ADDRESS(2,COLUMN())),"D1",A83),DATA!D2:L872,6,FALSE)),0,VLOOKUP(CONCATENATE(INDIRECT(ADDRESS(2,COLUMN())),"D1",A83),DATA!D2:L872,6,FALSE))</f>
        <v>2</v>
      </c>
      <c r="BK83" s="11">
        <f>IF(ISERROR(VLOOKUP(CONCATENATE(INDIRECT(ADDRESS(2,COLUMN()-1)),"D1",A83),DATA!D2:L872,7,FALSE)),0,VLOOKUP(CONCATENATE(INDIRECT(ADDRESS(2,COLUMN()-1)),"D1",A83),DATA!D2:L872,7,FALSE))</f>
        <v>0</v>
      </c>
      <c r="BL83" s="11">
        <f>IF(ISERROR(VLOOKUP(CONCATENATE(INDIRECT(ADDRESS(2,COLUMN()-2)),"D1",A83),DATA!D2:L872,8,FALSE)),0,VLOOKUP(CONCATENATE(INDIRECT(ADDRESS(2,COLUMN()-2)),"D1",A83),DATA!D2:L872,8,FALSE))</f>
        <v>0</v>
      </c>
      <c r="BM83" s="11">
        <f>IF(ISERROR(VLOOKUP(CONCATENATE(INDIRECT(ADDRESS(2,COLUMN())),"D1",A83),DATA!D2:L872,6,FALSE)),0,VLOOKUP(CONCATENATE(INDIRECT(ADDRESS(2,COLUMN())),"D1",A83),DATA!D2:L872,6,FALSE))</f>
        <v>0</v>
      </c>
      <c r="BN83" s="11">
        <f>IF(ISERROR(VLOOKUP(CONCATENATE(INDIRECT(ADDRESS(2,COLUMN()-1)),"D1",A83),DATA!D2:L872,7,FALSE)),0,VLOOKUP(CONCATENATE(INDIRECT(ADDRESS(2,COLUMN()-1)),"D1",A83),DATA!D2:L872,7,FALSE))</f>
        <v>0</v>
      </c>
      <c r="BO83" s="11">
        <f>IF(ISERROR(VLOOKUP(CONCATENATE(INDIRECT(ADDRESS(2,COLUMN()-2)),"D1",A83),DATA!D2:L872,8,FALSE)),0,VLOOKUP(CONCATENATE(INDIRECT(ADDRESS(2,COLUMN()-2)),"D1",A83),DATA!D2:L872,8,FALSE))</f>
        <v>0</v>
      </c>
      <c r="BP83" s="11">
        <f>IF(ISERROR(VLOOKUP(CONCATENATE(INDIRECT(ADDRESS(2,COLUMN())),"D1",A83),DATA!D2:L872,6,FALSE)),0,VLOOKUP(CONCATENATE(INDIRECT(ADDRESS(2,COLUMN())),"D1",A83),DATA!D2:L872,6,FALSE))</f>
        <v>0</v>
      </c>
      <c r="BQ83" s="11">
        <f>IF(ISERROR(VLOOKUP(CONCATENATE(INDIRECT(ADDRESS(2,COLUMN()-1)),"D1",A83),DATA!D2:L872,7,FALSE)),0,VLOOKUP(CONCATENATE(INDIRECT(ADDRESS(2,COLUMN()-1)),"D1",A83),DATA!D2:L872,7,FALSE))</f>
        <v>0</v>
      </c>
      <c r="BR83" s="11">
        <f>IF(ISERROR(VLOOKUP(CONCATENATE(INDIRECT(ADDRESS(2,COLUMN()-2)),"D1",A83),DATA!D2:L872,8,FALSE)),0,VLOOKUP(CONCATENATE(INDIRECT(ADDRESS(2,COLUMN()-2)),"D1",A83),DATA!D2:L872,8,FALSE))</f>
        <v>0</v>
      </c>
      <c r="BS83" s="11">
        <f>IF(ISERROR(VLOOKUP(CONCATENATE(INDIRECT(ADDRESS(2,COLUMN())),"D1",A83),DATA!D2:L872,6,FALSE)),0,VLOOKUP(CONCATENATE(INDIRECT(ADDRESS(2,COLUMN())),"D1",A83),DATA!D2:L872,6,FALSE))</f>
        <v>0</v>
      </c>
      <c r="BT83" s="11">
        <f>IF(ISERROR(VLOOKUP(CONCATENATE(INDIRECT(ADDRESS(2,COLUMN()-1)),"D1",A83),DATA!D2:L872,7,FALSE)),0,VLOOKUP(CONCATENATE(INDIRECT(ADDRESS(2,COLUMN()-1)),"D1",A83),DATA!D2:L872,7,FALSE))</f>
        <v>0</v>
      </c>
      <c r="BU83" s="11">
        <f>IF(ISERROR(VLOOKUP(CONCATENATE(INDIRECT(ADDRESS(2,COLUMN()-2)),"D1",A83),DATA!D2:L872,8,FALSE)),0,VLOOKUP(CONCATENATE(INDIRECT(ADDRESS(2,COLUMN()-2)),"D1",A83),DATA!D2:L872,8,FALSE))</f>
        <v>0</v>
      </c>
      <c r="BV83" s="11">
        <f>IF(ISERROR(VLOOKUP(CONCATENATE(INDIRECT(ADDRESS(2,COLUMN())),"D1",A83),DATA!D2:L872,6,FALSE)),0,VLOOKUP(CONCATENATE(INDIRECT(ADDRESS(2,COLUMN())),"D1",A83),DATA!D2:L872,6,FALSE))</f>
        <v>0</v>
      </c>
      <c r="BW83" s="11">
        <f>IF(ISERROR(VLOOKUP(CONCATENATE(INDIRECT(ADDRESS(2,COLUMN()-1)),"D1",A83),DATA!D2:L872,7,FALSE)),0,VLOOKUP(CONCATENATE(INDIRECT(ADDRESS(2,COLUMN()-1)),"D1",A83),DATA!D2:L872,7,FALSE))</f>
        <v>0</v>
      </c>
      <c r="BX83" s="11">
        <f>IF(ISERROR(VLOOKUP(CONCATENATE(INDIRECT(ADDRESS(2,COLUMN()-2)),"D1",A83),DATA!D2:L872,8,FALSE)),0,VLOOKUP(CONCATENATE(INDIRECT(ADDRESS(2,COLUMN()-2)),"D1",A83),DATA!D2:L872,8,FALSE))</f>
        <v>0</v>
      </c>
      <c r="BY83" s="11">
        <f>IF(ISERROR(VLOOKUP(CONCATENATE(INDIRECT(ADDRESS(2,COLUMN())),"D1",A83),DATA!D2:L872,6,FALSE)),0,VLOOKUP(CONCATENATE(INDIRECT(ADDRESS(2,COLUMN())),"D1",A83),DATA!D2:L872,6,FALSE))</f>
        <v>0</v>
      </c>
      <c r="BZ83" s="11">
        <f>IF(ISERROR(VLOOKUP(CONCATENATE(INDIRECT(ADDRESS(2,COLUMN()-1)),"D1",A83),DATA!D2:L872,7,FALSE)),0,VLOOKUP(CONCATENATE(INDIRECT(ADDRESS(2,COLUMN()-1)),"D1",A83),DATA!D2:L872,7,FALSE))</f>
        <v>0</v>
      </c>
      <c r="CA83" s="11">
        <f>IF(ISERROR(VLOOKUP(CONCATENATE(INDIRECT(ADDRESS(2,COLUMN()-2)),"D1",A83),DATA!D2:L872,8,FALSE)),0,VLOOKUP(CONCATENATE(INDIRECT(ADDRESS(2,COLUMN()-2)),"D1",A83),DATA!D2:L872,8,FALSE))</f>
        <v>0</v>
      </c>
      <c r="CB83" s="11">
        <f>IF(ISERROR(VLOOKUP(CONCATENATE(INDIRECT(ADDRESS(2,COLUMN())),"D1",A83),DATA!D2:L872,6,FALSE)),0,VLOOKUP(CONCATENATE(INDIRECT(ADDRESS(2,COLUMN())),"D1",A83),DATA!D2:L872,6,FALSE))</f>
        <v>0</v>
      </c>
      <c r="CC83" s="11">
        <f>IF(ISERROR(VLOOKUP(CONCATENATE(INDIRECT(ADDRESS(2,COLUMN()-1)),"D1",A83),DATA!D2:L872,7,FALSE)),0,VLOOKUP(CONCATENATE(INDIRECT(ADDRESS(2,COLUMN()-1)),"D1",A83),DATA!D2:L872,7,FALSE))</f>
        <v>0</v>
      </c>
      <c r="CD83" s="11">
        <f>IF(ISERROR(VLOOKUP(CONCATENATE(INDIRECT(ADDRESS(2,COLUMN()-2)),"D1",A83),DATA!D2:L872,8,FALSE)),0,VLOOKUP(CONCATENATE(INDIRECT(ADDRESS(2,COLUMN()-2)),"D1",A83),DATA!D2:L872,8,FALSE))</f>
        <v>0</v>
      </c>
      <c r="CE83" s="11">
        <f>IF(ISERROR(VLOOKUP(CONCATENATE(INDIRECT(ADDRESS(2,COLUMN())),"D1",A83),DATA!D2:L872,6,FALSE)),0,VLOOKUP(CONCATENATE(INDIRECT(ADDRESS(2,COLUMN())),"D1",A83),DATA!D2:L872,6,FALSE))</f>
        <v>0</v>
      </c>
      <c r="CF83" s="11">
        <f>IF(ISERROR(VLOOKUP(CONCATENATE(INDIRECT(ADDRESS(2,COLUMN()-1)),"D1",A83),DATA!D2:L872,7,FALSE)),0,VLOOKUP(CONCATENATE(INDIRECT(ADDRESS(2,COLUMN()-1)),"D1",A83),DATA!D2:L872,7,FALSE))</f>
        <v>0</v>
      </c>
      <c r="CG83" s="11">
        <f>IF(ISERROR(VLOOKUP(CONCATENATE(INDIRECT(ADDRESS(2,COLUMN()-2)),"D1",A83),DATA!D2:L872,8,FALSE)),0,VLOOKUP(CONCATENATE(INDIRECT(ADDRESS(2,COLUMN()-2)),"D1",A83),DATA!D2:L872,8,FALSE))</f>
        <v>0</v>
      </c>
      <c r="CH83" s="11">
        <f>IF(ISERROR(VLOOKUP(CONCATENATE(INDIRECT(ADDRESS(2,COLUMN())),"D1",A83),DATA!D2:L872,6,FALSE)),0,VLOOKUP(CONCATENATE(INDIRECT(ADDRESS(2,COLUMN())),"D1",A83),DATA!D2:L872,6,FALSE))</f>
        <v>0</v>
      </c>
      <c r="CI83" s="11">
        <f>IF(ISERROR(VLOOKUP(CONCATENATE(INDIRECT(ADDRESS(2,COLUMN()-1)),"D1",A83),DATA!D2:L872,7,FALSE)),0,VLOOKUP(CONCATENATE(INDIRECT(ADDRESS(2,COLUMN()-1)),"D1",A83),DATA!D2:L872,7,FALSE))</f>
        <v>0</v>
      </c>
      <c r="CJ83" s="11">
        <f>IF(ISERROR(VLOOKUP(CONCATENATE(INDIRECT(ADDRESS(2,COLUMN()-2)),"D1",A83),DATA!D2:L872,8,FALSE)),0,VLOOKUP(CONCATENATE(INDIRECT(ADDRESS(2,COLUMN()-2)),"D1",A83),DATA!D2:L872,8,FALSE))</f>
        <v>0</v>
      </c>
      <c r="CK83" s="11">
        <f>IF(ISERROR(VLOOKUP(CONCATENATE(INDIRECT(ADDRESS(2,COLUMN())),"D1",A83),DATA!D2:L872,6,FALSE)),0,VLOOKUP(CONCATENATE(INDIRECT(ADDRESS(2,COLUMN())),"D1",A83),DATA!D2:L872,6,FALSE))</f>
        <v>0</v>
      </c>
      <c r="CL83" s="11">
        <f>IF(ISERROR(VLOOKUP(CONCATENATE(INDIRECT(ADDRESS(2,COLUMN()-1)),"D1",A83),DATA!D2:L872,7,FALSE)),0,VLOOKUP(CONCATENATE(INDIRECT(ADDRESS(2,COLUMN()-1)),"D1",A83),DATA!D2:L872,7,FALSE))</f>
        <v>0</v>
      </c>
      <c r="CM83" s="11">
        <f>IF(ISERROR(VLOOKUP(CONCATENATE(INDIRECT(ADDRESS(2,COLUMN()-2)),"D1",A83),DATA!D2:L872,8,FALSE)),0,VLOOKUP(CONCATENATE(INDIRECT(ADDRESS(2,COLUMN()-2)),"D1",A83),DATA!D2:L872,8,FALSE))</f>
        <v>0</v>
      </c>
      <c r="CN83" s="11">
        <f>IF(ISERROR(VLOOKUP(CONCATENATE(INDIRECT(ADDRESS(2,COLUMN())),"D1",A83),DATA!D2:L872,6,FALSE)),0,VLOOKUP(CONCATENATE(INDIRECT(ADDRESS(2,COLUMN())),"D1",A83),DATA!D2:L872,6,FALSE))</f>
        <v>0</v>
      </c>
      <c r="CO83" s="11">
        <f>IF(ISERROR(VLOOKUP(CONCATENATE(INDIRECT(ADDRESS(2,COLUMN()-1)),"D1",A83),DATA!D2:L872,7,FALSE)),0,VLOOKUP(CONCATENATE(INDIRECT(ADDRESS(2,COLUMN()-1)),"D1",A83),DATA!D2:L872,7,FALSE))</f>
        <v>0</v>
      </c>
      <c r="CP83" s="11">
        <f>IF(ISERROR(VLOOKUP(CONCATENATE(INDIRECT(ADDRESS(2,COLUMN()-2)),"D1",A83),DATA!D2:L872,8,FALSE)),0,VLOOKUP(CONCATENATE(INDIRECT(ADDRESS(2,COLUMN()-2)),"D1",A83),DATA!D2:L872,8,FALSE))</f>
        <v>0</v>
      </c>
      <c r="CQ83" s="11">
        <f>IF(ISERROR(VLOOKUP(CONCATENATE(INDIRECT(ADDRESS(2,COLUMN())),"D1",A83),DATA!D2:L872,6,FALSE)),0,VLOOKUP(CONCATENATE(INDIRECT(ADDRESS(2,COLUMN())),"D1",A83),DATA!D2:L872,6,FALSE))</f>
        <v>0</v>
      </c>
      <c r="CR83" s="11">
        <f>IF(ISERROR(VLOOKUP(CONCATENATE(INDIRECT(ADDRESS(2,COLUMN()-1)),"D1",A83),DATA!D2:L872,7,FALSE)),0,VLOOKUP(CONCATENATE(INDIRECT(ADDRESS(2,COLUMN()-1)),"D1",A83),DATA!D2:L872,7,FALSE))</f>
        <v>0</v>
      </c>
      <c r="CS83" s="11">
        <f>IF(ISERROR(VLOOKUP(CONCATENATE(INDIRECT(ADDRESS(2,COLUMN()-2)),"D1",A83),DATA!D2:L872,8,FALSE)),0,VLOOKUP(CONCATENATE(INDIRECT(ADDRESS(2,COLUMN()-2)),"D1",A83),DATA!D2:L872,8,FALSE))</f>
        <v>0</v>
      </c>
      <c r="CT83" s="11">
        <f>IF(ISERROR(VLOOKUP(CONCATENATE(INDIRECT(ADDRESS(2,COLUMN())),"D1",A83),DATA!D2:L872,6,FALSE)),0,VLOOKUP(CONCATENATE(INDIRECT(ADDRESS(2,COLUMN())),"D1",A83),DATA!D2:L872,6,FALSE))</f>
        <v>0</v>
      </c>
      <c r="CU83" s="11">
        <f>IF(ISERROR(VLOOKUP(CONCATENATE(INDIRECT(ADDRESS(2,COLUMN()-1)),"D1",A83),DATA!D2:L872,7,FALSE)),0,VLOOKUP(CONCATENATE(INDIRECT(ADDRESS(2,COLUMN()-1)),"D1",A83),DATA!D2:L872,7,FALSE))</f>
        <v>0</v>
      </c>
      <c r="CV83" s="11">
        <f>IF(ISERROR(VLOOKUP(CONCATENATE(INDIRECT(ADDRESS(2,COLUMN()-2)),"D1",A83),DATA!D2:L872,8,FALSE)),0,VLOOKUP(CONCATENATE(INDIRECT(ADDRESS(2,COLUMN()-2)),"D1",A83),DATA!D2:L872,8,FALSE))</f>
        <v>0</v>
      </c>
      <c r="CW83" s="11">
        <f>IF(ISERROR(VLOOKUP(CONCATENATE(INDIRECT(ADDRESS(2,COLUMN())),"D1",A83),DATA!D2:L872,6,FALSE)),0,VLOOKUP(CONCATENATE(INDIRECT(ADDRESS(2,COLUMN())),"D1",A83),DATA!D2:L872,6,FALSE))</f>
        <v>0</v>
      </c>
      <c r="CX83" s="11">
        <f>IF(ISERROR(VLOOKUP(CONCATENATE(INDIRECT(ADDRESS(2,COLUMN()-1)),"D1",A83),DATA!D2:L872,7,FALSE)),0,VLOOKUP(CONCATENATE(INDIRECT(ADDRESS(2,COLUMN()-1)),"D1",A83),DATA!D2:L872,7,FALSE))</f>
        <v>0</v>
      </c>
      <c r="CY83" s="11">
        <f>IF(ISERROR(VLOOKUP(CONCATENATE(INDIRECT(ADDRESS(2,COLUMN()-2)),"D1",A83),DATA!D2:L872,8,FALSE)),0,VLOOKUP(CONCATENATE(INDIRECT(ADDRESS(2,COLUMN()-2)),"D1",A83),DATA!D2:L872,8,FALSE))</f>
        <v>0</v>
      </c>
      <c r="CZ83" s="11">
        <f>IF(ISERROR(VLOOKUP(CONCATENATE(INDIRECT(ADDRESS(2,COLUMN())),"D1",A83),DATA!D2:L872,6,FALSE)),0,VLOOKUP(CONCATENATE(INDIRECT(ADDRESS(2,COLUMN())),"D1",A83),DATA!D2:L872,6,FALSE))</f>
        <v>0</v>
      </c>
      <c r="DA83" s="11">
        <f>IF(ISERROR(VLOOKUP(CONCATENATE(INDIRECT(ADDRESS(2,COLUMN()-1)),"D1",A83),DATA!D2:L872,7,FALSE)),0,VLOOKUP(CONCATENATE(INDIRECT(ADDRESS(2,COLUMN()-1)),"D1",A83),DATA!D2:L872,7,FALSE))</f>
        <v>0</v>
      </c>
      <c r="DB83" s="11">
        <f>IF(ISERROR(VLOOKUP(CONCATENATE(INDIRECT(ADDRESS(2,COLUMN()-2)),"D1",A83),DATA!D2:L872,8,FALSE)),0,VLOOKUP(CONCATENATE(INDIRECT(ADDRESS(2,COLUMN()-2)),"D1",A83),DATA!D2:L872,8,FALSE))</f>
        <v>0</v>
      </c>
      <c r="DC83" s="11">
        <f>IF(ISERROR(VLOOKUP(CONCATENATE(INDIRECT(ADDRESS(2,COLUMN())),"D1",A83),DATA!D2:L872,6,FALSE)),0,VLOOKUP(CONCATENATE(INDIRECT(ADDRESS(2,COLUMN())),"D1",A83),DATA!D2:L872,6,FALSE))</f>
        <v>0</v>
      </c>
      <c r="DD83" s="11">
        <f>IF(ISERROR(VLOOKUP(CONCATENATE(INDIRECT(ADDRESS(2,COLUMN()-1)),"D1",A83),DATA!D2:L872,7,FALSE)),0,VLOOKUP(CONCATENATE(INDIRECT(ADDRESS(2,COLUMN()-1)),"D1",A83),DATA!D2:L872,7,FALSE))</f>
        <v>0</v>
      </c>
      <c r="DE83" s="11">
        <f>IF(ISERROR(VLOOKUP(CONCATENATE(INDIRECT(ADDRESS(2,COLUMN()-2)),"D1",A83),DATA!D2:L872,8,FALSE)),0,VLOOKUP(CONCATENATE(INDIRECT(ADDRESS(2,COLUMN()-2)),"D1",A83),DATA!D2:L872,8,FALSE))</f>
        <v>0</v>
      </c>
      <c r="DF83" s="11">
        <f>IF(ISERROR(VLOOKUP(CONCATENATE(INDIRECT(ADDRESS(2,COLUMN())),"D1",A83),DATA!D2:L872,6,FALSE)),0,VLOOKUP(CONCATENATE(INDIRECT(ADDRESS(2,COLUMN())),"D1",A83),DATA!D2:L872,6,FALSE))</f>
        <v>0</v>
      </c>
      <c r="DG83" s="11">
        <f>IF(ISERROR(VLOOKUP(CONCATENATE(INDIRECT(ADDRESS(2,COLUMN()-1)),"D1",A83),DATA!D2:L872,7,FALSE)),0,VLOOKUP(CONCATENATE(INDIRECT(ADDRESS(2,COLUMN()-1)),"D1",A83),DATA!D2:L872,7,FALSE))</f>
        <v>0</v>
      </c>
      <c r="DH83" s="11">
        <f>IF(ISERROR(VLOOKUP(CONCATENATE(INDIRECT(ADDRESS(2,COLUMN()-2)),"D1",A83),DATA!D2:L872,8,FALSE)),0,VLOOKUP(CONCATENATE(INDIRECT(ADDRESS(2,COLUMN()-2)),"D1",A83),DATA!D2:L872,8,FALSE))</f>
        <v>0</v>
      </c>
      <c r="DI83" s="11">
        <f>IF(ISERROR(VLOOKUP(CONCATENATE(INDIRECT(ADDRESS(2,COLUMN())),"D1",A83),DATA!D2:L872,6,FALSE)),0,VLOOKUP(CONCATENATE(INDIRECT(ADDRESS(2,COLUMN())),"D1",A83),DATA!D2:L872,6,FALSE))</f>
        <v>0</v>
      </c>
      <c r="DJ83" s="11">
        <f>IF(ISERROR(VLOOKUP(CONCATENATE(INDIRECT(ADDRESS(2,COLUMN()-1)),"D1",A83),DATA!D2:L872,7,FALSE)),0,VLOOKUP(CONCATENATE(INDIRECT(ADDRESS(2,COLUMN()-1)),"D1",A83),DATA!D2:L872,7,FALSE))</f>
        <v>0</v>
      </c>
      <c r="DK83" s="11">
        <f>IF(ISERROR(VLOOKUP(CONCATENATE(INDIRECT(ADDRESS(2,COLUMN()-2)),"D1",A83),DATA!D2:L872,8,FALSE)),0,VLOOKUP(CONCATENATE(INDIRECT(ADDRESS(2,COLUMN()-2)),"D1",A83),DATA!D2:L872,8,FALSE))</f>
        <v>0</v>
      </c>
      <c r="DL83" s="11">
        <f>IF(ISERROR(VLOOKUP(CONCATENATE(INDIRECT(ADDRESS(2,COLUMN())),"D1",A83),DATA!D2:L872,6,FALSE)),0,VLOOKUP(CONCATENATE(INDIRECT(ADDRESS(2,COLUMN())),"D1",A83),DATA!D2:L872,6,FALSE))</f>
        <v>0</v>
      </c>
      <c r="DM83" s="11">
        <f>IF(ISERROR(VLOOKUP(CONCATENATE(INDIRECT(ADDRESS(2,COLUMN()-1)),"D1",A83),DATA!D2:L872,7,FALSE)),0,VLOOKUP(CONCATENATE(INDIRECT(ADDRESS(2,COLUMN()-1)),"D1",A83),DATA!D2:L872,7,FALSE))</f>
        <v>0</v>
      </c>
      <c r="DN83" s="11">
        <f>IF(ISERROR(VLOOKUP(CONCATENATE(INDIRECT(ADDRESS(2,COLUMN()-2)),"D1",A83),DATA!D2:L872,8,FALSE)),0,VLOOKUP(CONCATENATE(INDIRECT(ADDRESS(2,COLUMN()-2)),"D1",A83),DATA!D2:L872,8,FALSE))</f>
        <v>0</v>
      </c>
      <c r="DO83" s="11">
        <f>IF(ISERROR(VLOOKUP(CONCATENATE(INDIRECT(ADDRESS(2,COLUMN())),"D1",A83),DATA!D2:L872,6,FALSE)),0,VLOOKUP(CONCATENATE(INDIRECT(ADDRESS(2,COLUMN())),"D1",A83),DATA!D2:L872,6,FALSE))</f>
        <v>0</v>
      </c>
      <c r="DP83" s="11">
        <f>IF(ISERROR(VLOOKUP(CONCATENATE(INDIRECT(ADDRESS(2,COLUMN()-1)),"D1",A83),DATA!D2:L872,7,FALSE)),0,VLOOKUP(CONCATENATE(INDIRECT(ADDRESS(2,COLUMN()-1)),"D1",A83),DATA!D2:L872,7,FALSE))</f>
        <v>0</v>
      </c>
      <c r="DQ83" s="11">
        <f>IF(ISERROR(VLOOKUP(CONCATENATE(INDIRECT(ADDRESS(2,COLUMN()-2)),"D1",A83),DATA!D2:L872,8,FALSE)),0,VLOOKUP(CONCATENATE(INDIRECT(ADDRESS(2,COLUMN()-2)),"D1",A83),DATA!D2:L872,8,FALSE))</f>
        <v>0</v>
      </c>
      <c r="DR83" s="11">
        <f>IF(ISERROR(VLOOKUP(CONCATENATE(INDIRECT(ADDRESS(2,COLUMN())),"D1",A83),DATA!D2:L872,6,FALSE)),0,VLOOKUP(CONCATENATE(INDIRECT(ADDRESS(2,COLUMN())),"D1",A83),DATA!D2:L872,6,FALSE))</f>
        <v>0</v>
      </c>
      <c r="DS83" s="11">
        <f>IF(ISERROR(VLOOKUP(CONCATENATE(INDIRECT(ADDRESS(2,COLUMN()-1)),"D1",A83),DATA!D2:L872,7,FALSE)),0,VLOOKUP(CONCATENATE(INDIRECT(ADDRESS(2,COLUMN()-1)),"D1",A83),DATA!D2:L872,7,FALSE))</f>
        <v>0</v>
      </c>
      <c r="DT83" s="11">
        <f>IF(ISERROR(VLOOKUP(CONCATENATE(INDIRECT(ADDRESS(2,COLUMN()-2)),"D1",A83),DATA!D2:L872,8,FALSE)),0,VLOOKUP(CONCATENATE(INDIRECT(ADDRESS(2,COLUMN()-2)),"D1",A83),DATA!D2:L872,8,FALSE))</f>
        <v>0</v>
      </c>
      <c r="DU83" s="11">
        <f>IF(ISERROR(VLOOKUP(CONCATENATE(INDIRECT(ADDRESS(2,COLUMN())),"D1",A83),DATA!D2:L872,6,FALSE)),0,VLOOKUP(CONCATENATE(INDIRECT(ADDRESS(2,COLUMN())),"D1",A83),DATA!D2:L872,6,FALSE))</f>
        <v>0</v>
      </c>
      <c r="DV83" s="11">
        <f>IF(ISERROR(VLOOKUP(CONCATENATE(INDIRECT(ADDRESS(2,COLUMN()-1)),"D1",A83),DATA!D2:L872,7,FALSE)),0,VLOOKUP(CONCATENATE(INDIRECT(ADDRESS(2,COLUMN()-1)),"D1",A83),DATA!D2:L872,7,FALSE))</f>
        <v>0</v>
      </c>
      <c r="DW83" s="11">
        <f>IF(ISERROR(VLOOKUP(CONCATENATE(INDIRECT(ADDRESS(2,COLUMN()-2)),"D1",A83),DATA!D2:L872,8,FALSE)),0,VLOOKUP(CONCATENATE(INDIRECT(ADDRESS(2,COLUMN()-2)),"D1",A83),DATA!D2:L872,8,FALSE))</f>
        <v>0</v>
      </c>
      <c r="DX83" s="62">
        <f>SUM(B83:INDIRECT(ADDRESS(83,127)))</f>
        <v>75</v>
      </c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  <c r="IQ83" s="24"/>
      <c r="IR83" s="24"/>
      <c r="IS83" s="24"/>
      <c r="IT83" s="24"/>
      <c r="IU83" s="24"/>
      <c r="IV83" s="24"/>
      <c r="IW83" s="24"/>
      <c r="IX83" s="24"/>
      <c r="IY83" s="24"/>
      <c r="IZ83" s="24"/>
      <c r="JA83" s="24"/>
      <c r="JB83" s="24"/>
      <c r="JC83" s="24"/>
      <c r="JD83" s="24"/>
      <c r="JE83" s="24"/>
      <c r="JF83" s="24"/>
      <c r="JG83" s="24"/>
      <c r="JH83" s="24"/>
      <c r="JI83" s="24"/>
      <c r="JJ83" s="24"/>
      <c r="JK83" s="24"/>
      <c r="JL83" s="24"/>
      <c r="JM83" s="24"/>
      <c r="JN83" s="24"/>
      <c r="JO83" s="24"/>
      <c r="JP83" s="24"/>
      <c r="JQ83" s="24"/>
      <c r="JR83" s="24"/>
      <c r="JS83" s="24"/>
      <c r="JT83" s="24"/>
      <c r="JU83" s="24"/>
      <c r="JV83" s="24"/>
      <c r="JW83" s="24"/>
      <c r="JX83" s="24"/>
      <c r="JY83" s="24"/>
      <c r="JZ83" s="24"/>
      <c r="KA83" s="24"/>
      <c r="KB83" s="24"/>
      <c r="KC83" s="24"/>
      <c r="KD83" s="24"/>
      <c r="KE83" s="24"/>
      <c r="KF83" s="24"/>
      <c r="KG83" s="24"/>
      <c r="KH83" s="24"/>
      <c r="KI83" s="24"/>
      <c r="KJ83" s="24"/>
      <c r="KK83" s="24"/>
      <c r="KL83" s="24"/>
      <c r="KM83" s="24"/>
      <c r="KN83" s="24"/>
      <c r="KO83" s="24"/>
      <c r="KP83" s="24"/>
      <c r="KQ83" s="24"/>
      <c r="KR83" s="24"/>
      <c r="KS83" s="24"/>
      <c r="KT83" s="24"/>
      <c r="KU83" s="24"/>
      <c r="KV83" s="24"/>
      <c r="KW83" s="24"/>
      <c r="KX83" s="24"/>
      <c r="KY83" s="24"/>
      <c r="KZ83" s="24"/>
    </row>
    <row r="84" ht="15.75">
      <c r="A84" s="20" t="s">
        <v>50</v>
      </c>
      <c r="B84" s="11">
        <f>IF(ISERROR(VLOOKUP(CONCATENATE(INDIRECT(ADDRESS(2,COLUMN())),"D1",A84),DATA!D2:L872,6,FALSE)),0,VLOOKUP(CONCATENATE(INDIRECT(ADDRESS(2,COLUMN())),"D1",A84),DATA!D2:L872,6,FALSE))</f>
        <v>1</v>
      </c>
      <c r="C84" s="11">
        <f>IF(ISERROR(VLOOKUP(CONCATENATE(INDIRECT(ADDRESS(2,COLUMN()-1)),"D1",A84),DATA!D2:L872,7,FALSE)),0,VLOOKUP(CONCATENATE(INDIRECT(ADDRESS(2,COLUMN()-1)),"D1",A84),DATA!D2:L872,7,FALSE))</f>
        <v>0</v>
      </c>
      <c r="D84" s="11">
        <f>IF(ISERROR(VLOOKUP(CONCATENATE(INDIRECT(ADDRESS(2,COLUMN()-2)),"D1",A84),DATA!D2:L872,8,FALSE)),0,VLOOKUP(CONCATENATE(INDIRECT(ADDRESS(2,COLUMN()-2)),"D1",A84),DATA!D2:L872,8,FALSE))</f>
        <v>0</v>
      </c>
      <c r="E84" s="11">
        <f>IF(ISERROR(VLOOKUP(CONCATENATE(INDIRECT(ADDRESS(2,COLUMN())),"D1",A84),DATA!D2:L872,6,FALSE)),0,VLOOKUP(CONCATENATE(INDIRECT(ADDRESS(2,COLUMN())),"D1",A84),DATA!D2:L872,6,FALSE))</f>
        <v>0</v>
      </c>
      <c r="F84" s="11">
        <f>IF(ISERROR(VLOOKUP(CONCATENATE(INDIRECT(ADDRESS(2,COLUMN()-1)),"D1",A84),DATA!D2:L872,7,FALSE)),0,VLOOKUP(CONCATENATE(INDIRECT(ADDRESS(2,COLUMN()-1)),"D1",A84),DATA!D2:L872,7,FALSE))</f>
        <v>0</v>
      </c>
      <c r="G84" s="11">
        <f>IF(ISERROR(VLOOKUP(CONCATENATE(INDIRECT(ADDRESS(2,COLUMN()-2)),"D1",A84),DATA!D2:L872,8,FALSE)),0,VLOOKUP(CONCATENATE(INDIRECT(ADDRESS(2,COLUMN()-2)),"D1",A84),DATA!D2:L872,8,FALSE))</f>
        <v>0</v>
      </c>
      <c r="H84" s="11">
        <f>IF(ISERROR(VLOOKUP(CONCATENATE(INDIRECT(ADDRESS(2,COLUMN())),"D1",A84),DATA!D2:L872,6,FALSE)),0,VLOOKUP(CONCATENATE(INDIRECT(ADDRESS(2,COLUMN())),"D1",A84),DATA!D2:L872,6,FALSE))</f>
        <v>0</v>
      </c>
      <c r="I84" s="11">
        <f>IF(ISERROR(VLOOKUP(CONCATENATE(INDIRECT(ADDRESS(2,COLUMN()-1)),"D1",A84),DATA!D2:L872,7,FALSE)),0,VLOOKUP(CONCATENATE(INDIRECT(ADDRESS(2,COLUMN()-1)),"D1",A84),DATA!D2:L872,7,FALSE))</f>
        <v>0</v>
      </c>
      <c r="J84" s="11">
        <f>IF(ISERROR(VLOOKUP(CONCATENATE(INDIRECT(ADDRESS(2,COLUMN()-2)),"D1",A84),DATA!D2:L872,8,FALSE)),0,VLOOKUP(CONCATENATE(INDIRECT(ADDRESS(2,COLUMN()-2)),"D1",A84),DATA!D2:L872,8,FALSE))</f>
        <v>0</v>
      </c>
      <c r="K84" s="11">
        <f>IF(ISERROR(VLOOKUP(CONCATENATE(INDIRECT(ADDRESS(2,COLUMN())),"D1",A84),DATA!D2:L872,6,FALSE)),0,VLOOKUP(CONCATENATE(INDIRECT(ADDRESS(2,COLUMN())),"D1",A84),DATA!D2:L872,6,FALSE))</f>
        <v>1</v>
      </c>
      <c r="L84" s="11">
        <f>IF(ISERROR(VLOOKUP(CONCATENATE(INDIRECT(ADDRESS(2,COLUMN()-1)),"D1",A84),DATA!D2:L872,7,FALSE)),0,VLOOKUP(CONCATENATE(INDIRECT(ADDRESS(2,COLUMN()-1)),"D1",A84),DATA!D2:L872,7,FALSE))</f>
        <v>0</v>
      </c>
      <c r="M84" s="11">
        <f>IF(ISERROR(VLOOKUP(CONCATENATE(INDIRECT(ADDRESS(2,COLUMN()-2)),"D1",A84),DATA!D2:L872,8,FALSE)),0,VLOOKUP(CONCATENATE(INDIRECT(ADDRESS(2,COLUMN()-2)),"D1",A84),DATA!D2:L872,8,FALSE))</f>
        <v>0</v>
      </c>
      <c r="N84" s="11">
        <f>IF(ISERROR(VLOOKUP(CONCATENATE(INDIRECT(ADDRESS(2,COLUMN())),"D1",A84),DATA!D2:L872,6,FALSE)),0,VLOOKUP(CONCATENATE(INDIRECT(ADDRESS(2,COLUMN())),"D1",A84),DATA!D2:L872,6,FALSE))</f>
        <v>0</v>
      </c>
      <c r="O84" s="11">
        <f>IF(ISERROR(VLOOKUP(CONCATENATE(INDIRECT(ADDRESS(2,COLUMN()-1)),"D1",A84),DATA!D2:L872,7,FALSE)),0,VLOOKUP(CONCATENATE(INDIRECT(ADDRESS(2,COLUMN()-1)),"D1",A84),DATA!D2:L872,7,FALSE))</f>
        <v>0</v>
      </c>
      <c r="P84" s="11">
        <f>IF(ISERROR(VLOOKUP(CONCATENATE(INDIRECT(ADDRESS(2,COLUMN()-2)),"D1",A84),DATA!D2:L872,8,FALSE)),0,VLOOKUP(CONCATENATE(INDIRECT(ADDRESS(2,COLUMN()-2)),"D1",A84),DATA!D2:L872,8,FALSE))</f>
        <v>0</v>
      </c>
      <c r="Q84" s="11">
        <f>IF(ISERROR(VLOOKUP(CONCATENATE(INDIRECT(ADDRESS(2,COLUMN())),"D1",A84),DATA!D2:L872,6,FALSE)),0,VLOOKUP(CONCATENATE(INDIRECT(ADDRESS(2,COLUMN())),"D1",A84),DATA!D2:L872,6,FALSE))</f>
        <v>0</v>
      </c>
      <c r="R84" s="11">
        <f>IF(ISERROR(VLOOKUP(CONCATENATE(INDIRECT(ADDRESS(2,COLUMN()-1)),"D1",A84),DATA!D2:L872,7,FALSE)),0,VLOOKUP(CONCATENATE(INDIRECT(ADDRESS(2,COLUMN()-1)),"D1",A84),DATA!D2:L872,7,FALSE))</f>
        <v>0</v>
      </c>
      <c r="S84" s="11">
        <f>IF(ISERROR(VLOOKUP(CONCATENATE(INDIRECT(ADDRESS(2,COLUMN()-2)),"D1",A84),DATA!D2:L872,8,FALSE)),0,VLOOKUP(CONCATENATE(INDIRECT(ADDRESS(2,COLUMN()-2)),"D1",A84),DATA!D2:L872,8,FALSE))</f>
        <v>0</v>
      </c>
      <c r="T84" s="11">
        <f>IF(ISERROR(VLOOKUP(CONCATENATE(INDIRECT(ADDRESS(2,COLUMN())),"D1",A84),DATA!D2:L872,6,FALSE)),0,VLOOKUP(CONCATENATE(INDIRECT(ADDRESS(2,COLUMN())),"D1",A84),DATA!D2:L872,6,FALSE))</f>
        <v>0</v>
      </c>
      <c r="U84" s="11">
        <f>IF(ISERROR(VLOOKUP(CONCATENATE(INDIRECT(ADDRESS(2,COLUMN()-1)),"D1",A84),DATA!D2:L872,7,FALSE)),0,VLOOKUP(CONCATENATE(INDIRECT(ADDRESS(2,COLUMN()-1)),"D1",A84),DATA!D2:L872,7,FALSE))</f>
        <v>0</v>
      </c>
      <c r="V84" s="11">
        <f>IF(ISERROR(VLOOKUP(CONCATENATE(INDIRECT(ADDRESS(2,COLUMN()-2)),"D1",A84),DATA!D2:L872,8,FALSE)),0,VLOOKUP(CONCATENATE(INDIRECT(ADDRESS(2,COLUMN()-2)),"D1",A84),DATA!D2:L872,8,FALSE))</f>
        <v>0</v>
      </c>
      <c r="W84" s="11">
        <f>IF(ISERROR(VLOOKUP(CONCATENATE(INDIRECT(ADDRESS(2,COLUMN())),"D1",A84),DATA!D2:L872,6,FALSE)),0,VLOOKUP(CONCATENATE(INDIRECT(ADDRESS(2,COLUMN())),"D1",A84),DATA!D2:L872,6,FALSE))</f>
        <v>0</v>
      </c>
      <c r="X84" s="11">
        <f>IF(ISERROR(VLOOKUP(CONCATENATE(INDIRECT(ADDRESS(2,COLUMN()-1)),"D1",A84),DATA!D2:L872,7,FALSE)),0,VLOOKUP(CONCATENATE(INDIRECT(ADDRESS(2,COLUMN()-1)),"D1",A84),DATA!D2:L872,7,FALSE))</f>
        <v>0</v>
      </c>
      <c r="Y84" s="11">
        <f>IF(ISERROR(VLOOKUP(CONCATENATE(INDIRECT(ADDRESS(2,COLUMN()-2)),"D1",A84),DATA!D2:L872,8,FALSE)),0,VLOOKUP(CONCATENATE(INDIRECT(ADDRESS(2,COLUMN()-2)),"D1",A84),DATA!D2:L872,8,FALSE))</f>
        <v>0</v>
      </c>
      <c r="Z84" s="11">
        <f>IF(ISERROR(VLOOKUP(CONCATENATE(INDIRECT(ADDRESS(2,COLUMN())),"D1",A84),DATA!D2:L872,6,FALSE)),0,VLOOKUP(CONCATENATE(INDIRECT(ADDRESS(2,COLUMN())),"D1",A84),DATA!D2:L872,6,FALSE))</f>
        <v>11</v>
      </c>
      <c r="AA84" s="11">
        <f>IF(ISERROR(VLOOKUP(CONCATENATE(INDIRECT(ADDRESS(2,COLUMN()-1)),"D1",A84),DATA!D2:L872,7,FALSE)),0,VLOOKUP(CONCATENATE(INDIRECT(ADDRESS(2,COLUMN()-1)),"D1",A84),DATA!D2:L872,7,FALSE))</f>
        <v>0</v>
      </c>
      <c r="AB84" s="11">
        <f>IF(ISERROR(VLOOKUP(CONCATENATE(INDIRECT(ADDRESS(2,COLUMN()-2)),"D1",A84),DATA!D2:L872,8,FALSE)),0,VLOOKUP(CONCATENATE(INDIRECT(ADDRESS(2,COLUMN()-2)),"D1",A84),DATA!D2:L872,8,FALSE))</f>
        <v>0</v>
      </c>
      <c r="AC84" s="11">
        <f>IF(ISERROR(VLOOKUP(CONCATENATE(INDIRECT(ADDRESS(2,COLUMN())),"D1",A84),DATA!D2:L872,6,FALSE)),0,VLOOKUP(CONCATENATE(INDIRECT(ADDRESS(2,COLUMN())),"D1",A84),DATA!D2:L872,6,FALSE))</f>
        <v>16</v>
      </c>
      <c r="AD84" s="11">
        <f>IF(ISERROR(VLOOKUP(CONCATENATE(INDIRECT(ADDRESS(2,COLUMN()-1)),"D1",A84),DATA!D2:L872,7,FALSE)),0,VLOOKUP(CONCATENATE(INDIRECT(ADDRESS(2,COLUMN()-1)),"D1",A84),DATA!D2:L872,7,FALSE))</f>
        <v>0</v>
      </c>
      <c r="AE84" s="11">
        <f>IF(ISERROR(VLOOKUP(CONCATENATE(INDIRECT(ADDRESS(2,COLUMN()-2)),"D1",A84),DATA!D2:L872,8,FALSE)),0,VLOOKUP(CONCATENATE(INDIRECT(ADDRESS(2,COLUMN()-2)),"D1",A84),DATA!D2:L872,8,FALSE))</f>
        <v>0</v>
      </c>
      <c r="AF84" s="11">
        <f>IF(ISERROR(VLOOKUP(CONCATENATE(INDIRECT(ADDRESS(2,COLUMN())),"D1",A84),DATA!D2:L872,6,FALSE)),0,VLOOKUP(CONCATENATE(INDIRECT(ADDRESS(2,COLUMN())),"D1",A84),DATA!D2:L872,6,FALSE))</f>
        <v>0</v>
      </c>
      <c r="AG84" s="11">
        <f>IF(ISERROR(VLOOKUP(CONCATENATE(INDIRECT(ADDRESS(2,COLUMN()-1)),"D1",A84),DATA!D2:L872,7,FALSE)),0,VLOOKUP(CONCATENATE(INDIRECT(ADDRESS(2,COLUMN()-1)),"D1",A84),DATA!D2:L872,7,FALSE))</f>
        <v>0</v>
      </c>
      <c r="AH84" s="11">
        <f>IF(ISERROR(VLOOKUP(CONCATENATE(INDIRECT(ADDRESS(2,COLUMN()-2)),"D1",A84),DATA!D2:L872,8,FALSE)),0,VLOOKUP(CONCATENATE(INDIRECT(ADDRESS(2,COLUMN()-2)),"D1",A84),DATA!D2:L872,8,FALSE))</f>
        <v>0</v>
      </c>
      <c r="AI84" s="11">
        <f>IF(ISERROR(VLOOKUP(CONCATENATE(INDIRECT(ADDRESS(2,COLUMN())),"D1",A84),DATA!D2:L872,6,FALSE)),0,VLOOKUP(CONCATENATE(INDIRECT(ADDRESS(2,COLUMN())),"D1",A84),DATA!D2:L872,6,FALSE))</f>
        <v>0</v>
      </c>
      <c r="AJ84" s="11">
        <f>IF(ISERROR(VLOOKUP(CONCATENATE(INDIRECT(ADDRESS(2,COLUMN()-1)),"D1",A84),DATA!D2:L872,7,FALSE)),0,VLOOKUP(CONCATENATE(INDIRECT(ADDRESS(2,COLUMN()-1)),"D1",A84),DATA!D2:L872,7,FALSE))</f>
        <v>0</v>
      </c>
      <c r="AK84" s="11">
        <f>IF(ISERROR(VLOOKUP(CONCATENATE(INDIRECT(ADDRESS(2,COLUMN()-2)),"D1",A84),DATA!D2:L872,8,FALSE)),0,VLOOKUP(CONCATENATE(INDIRECT(ADDRESS(2,COLUMN()-2)),"D1",A84),DATA!D2:L872,8,FALSE))</f>
        <v>0</v>
      </c>
      <c r="AL84" s="11">
        <f>IF(ISERROR(VLOOKUP(CONCATENATE(INDIRECT(ADDRESS(2,COLUMN())),"D1",A84),DATA!D2:L872,6,FALSE)),0,VLOOKUP(CONCATENATE(INDIRECT(ADDRESS(2,COLUMN())),"D1",A84),DATA!D2:L872,6,FALSE))</f>
        <v>2</v>
      </c>
      <c r="AM84" s="11">
        <f>IF(ISERROR(VLOOKUP(CONCATENATE(INDIRECT(ADDRESS(2,COLUMN()-1)),"D1",A84),DATA!D2:L872,7,FALSE)),0,VLOOKUP(CONCATENATE(INDIRECT(ADDRESS(2,COLUMN()-1)),"D1",A84),DATA!D2:L872,7,FALSE))</f>
        <v>0</v>
      </c>
      <c r="AN84" s="11">
        <f>IF(ISERROR(VLOOKUP(CONCATENATE(INDIRECT(ADDRESS(2,COLUMN()-2)),"D1",A84),DATA!D2:L872,8,FALSE)),0,VLOOKUP(CONCATENATE(INDIRECT(ADDRESS(2,COLUMN()-2)),"D1",A84),DATA!D2:L872,8,FALSE))</f>
        <v>0</v>
      </c>
      <c r="AO84" s="11">
        <f>IF(ISERROR(VLOOKUP(CONCATENATE(INDIRECT(ADDRESS(2,COLUMN())),"D1",A84),DATA!D2:L872,6,FALSE)),0,VLOOKUP(CONCATENATE(INDIRECT(ADDRESS(2,COLUMN())),"D1",A84),DATA!D2:L872,6,FALSE))</f>
        <v>0</v>
      </c>
      <c r="AP84" s="11">
        <f>IF(ISERROR(VLOOKUP(CONCATENATE(INDIRECT(ADDRESS(2,COLUMN()-1)),"D1",A84),DATA!D2:L872,7,FALSE)),0,VLOOKUP(CONCATENATE(INDIRECT(ADDRESS(2,COLUMN()-1)),"D1",A84),DATA!D2:L872,7,FALSE))</f>
        <v>0</v>
      </c>
      <c r="AQ84" s="11">
        <f>IF(ISERROR(VLOOKUP(CONCATENATE(INDIRECT(ADDRESS(2,COLUMN()-2)),"D1",A84),DATA!D2:L872,8,FALSE)),0,VLOOKUP(CONCATENATE(INDIRECT(ADDRESS(2,COLUMN()-2)),"D1",A84),DATA!D2:L872,8,FALSE))</f>
        <v>0</v>
      </c>
      <c r="AR84" s="11">
        <f>IF(ISERROR(VLOOKUP(CONCATENATE(INDIRECT(ADDRESS(2,COLUMN())),"D1",A84),DATA!D2:L872,6,FALSE)),0,VLOOKUP(CONCATENATE(INDIRECT(ADDRESS(2,COLUMN())),"D1",A84),DATA!D2:L872,6,FALSE))</f>
        <v>0</v>
      </c>
      <c r="AS84" s="11">
        <f>IF(ISERROR(VLOOKUP(CONCATENATE(INDIRECT(ADDRESS(2,COLUMN()-1)),"D1",A84),DATA!D2:L872,7,FALSE)),0,VLOOKUP(CONCATENATE(INDIRECT(ADDRESS(2,COLUMN()-1)),"D1",A84),DATA!D2:L872,7,FALSE))</f>
        <v>0</v>
      </c>
      <c r="AT84" s="11">
        <f>IF(ISERROR(VLOOKUP(CONCATENATE(INDIRECT(ADDRESS(2,COLUMN()-2)),"D1",A84),DATA!D2:L872,8,FALSE)),0,VLOOKUP(CONCATENATE(INDIRECT(ADDRESS(2,COLUMN()-2)),"D1",A84),DATA!D2:L872,8,FALSE))</f>
        <v>0</v>
      </c>
      <c r="AU84" s="11">
        <f>IF(ISERROR(VLOOKUP(CONCATENATE(INDIRECT(ADDRESS(2,COLUMN())),"D1",A84),DATA!D2:L872,6,FALSE)),0,VLOOKUP(CONCATENATE(INDIRECT(ADDRESS(2,COLUMN())),"D1",A84),DATA!D2:L872,6,FALSE))</f>
        <v>0</v>
      </c>
      <c r="AV84" s="11">
        <f>IF(ISERROR(VLOOKUP(CONCATENATE(INDIRECT(ADDRESS(2,COLUMN()-1)),"D1",A84),DATA!D2:L872,7,FALSE)),0,VLOOKUP(CONCATENATE(INDIRECT(ADDRESS(2,COLUMN()-1)),"D1",A84),DATA!D2:L872,7,FALSE))</f>
        <v>0</v>
      </c>
      <c r="AW84" s="11">
        <f>IF(ISERROR(VLOOKUP(CONCATENATE(INDIRECT(ADDRESS(2,COLUMN()-2)),"D1",A84),DATA!D2:L872,8,FALSE)),0,VLOOKUP(CONCATENATE(INDIRECT(ADDRESS(2,COLUMN()-2)),"D1",A84),DATA!D2:L872,8,FALSE))</f>
        <v>0</v>
      </c>
      <c r="AX84" s="11">
        <f>IF(ISERROR(VLOOKUP(CONCATENATE(INDIRECT(ADDRESS(2,COLUMN())),"D1",A84),DATA!D2:L872,6,FALSE)),0,VLOOKUP(CONCATENATE(INDIRECT(ADDRESS(2,COLUMN())),"D1",A84),DATA!D2:L872,6,FALSE))</f>
        <v>0</v>
      </c>
      <c r="AY84" s="11">
        <f>IF(ISERROR(VLOOKUP(CONCATENATE(INDIRECT(ADDRESS(2,COLUMN()-1)),"D1",A84),DATA!D2:L872,7,FALSE)),0,VLOOKUP(CONCATENATE(INDIRECT(ADDRESS(2,COLUMN()-1)),"D1",A84),DATA!D2:L872,7,FALSE))</f>
        <v>0</v>
      </c>
      <c r="AZ84" s="11">
        <f>IF(ISERROR(VLOOKUP(CONCATENATE(INDIRECT(ADDRESS(2,COLUMN()-2)),"D1",A84),DATA!D2:L872,8,FALSE)),0,VLOOKUP(CONCATENATE(INDIRECT(ADDRESS(2,COLUMN()-2)),"D1",A84),DATA!D2:L872,8,FALSE))</f>
        <v>0</v>
      </c>
      <c r="BA84" s="11">
        <f>IF(ISERROR(VLOOKUP(CONCATENATE(INDIRECT(ADDRESS(2,COLUMN())),"D1",A84),DATA!D2:L872,6,FALSE)),0,VLOOKUP(CONCATENATE(INDIRECT(ADDRESS(2,COLUMN())),"D1",A84),DATA!D2:L872,6,FALSE))</f>
        <v>0</v>
      </c>
      <c r="BB84" s="11">
        <f>IF(ISERROR(VLOOKUP(CONCATENATE(INDIRECT(ADDRESS(2,COLUMN()-1)),"D1",A84),DATA!D2:L872,7,FALSE)),0,VLOOKUP(CONCATENATE(INDIRECT(ADDRESS(2,COLUMN()-1)),"D1",A84),DATA!D2:L872,7,FALSE))</f>
        <v>0</v>
      </c>
      <c r="BC84" s="11">
        <f>IF(ISERROR(VLOOKUP(CONCATENATE(INDIRECT(ADDRESS(2,COLUMN()-2)),"D1",A84),DATA!D2:L872,8,FALSE)),0,VLOOKUP(CONCATENATE(INDIRECT(ADDRESS(2,COLUMN()-2)),"D1",A84),DATA!D2:L872,8,FALSE))</f>
        <v>0</v>
      </c>
      <c r="BD84" s="11">
        <f>IF(ISERROR(VLOOKUP(CONCATENATE(INDIRECT(ADDRESS(2,COLUMN())),"D1",A84),DATA!D2:L872,6,FALSE)),0,VLOOKUP(CONCATENATE(INDIRECT(ADDRESS(2,COLUMN())),"D1",A84),DATA!D2:L872,6,FALSE))</f>
        <v>0</v>
      </c>
      <c r="BE84" s="11">
        <f>IF(ISERROR(VLOOKUP(CONCATENATE(INDIRECT(ADDRESS(2,COLUMN()-1)),"D1",A84),DATA!D2:L872,7,FALSE)),0,VLOOKUP(CONCATENATE(INDIRECT(ADDRESS(2,COLUMN()-1)),"D1",A84),DATA!D2:L872,7,FALSE))</f>
        <v>0</v>
      </c>
      <c r="BF84" s="11">
        <f>IF(ISERROR(VLOOKUP(CONCATENATE(INDIRECT(ADDRESS(2,COLUMN()-2)),"D1",A84),DATA!D2:L872,8,FALSE)),0,VLOOKUP(CONCATENATE(INDIRECT(ADDRESS(2,COLUMN()-2)),"D1",A84),DATA!D2:L872,8,FALSE))</f>
        <v>0</v>
      </c>
      <c r="BG84" s="11">
        <f>IF(ISERROR(VLOOKUP(CONCATENATE(INDIRECT(ADDRESS(2,COLUMN())),"D1",A84),DATA!D2:L872,6,FALSE)),0,VLOOKUP(CONCATENATE(INDIRECT(ADDRESS(2,COLUMN())),"D1",A84),DATA!D2:L872,6,FALSE))</f>
        <v>38</v>
      </c>
      <c r="BH84" s="11">
        <f>IF(ISERROR(VLOOKUP(CONCATENATE(INDIRECT(ADDRESS(2,COLUMN()-1)),"D1",A84),DATA!D2:L872,7,FALSE)),0,VLOOKUP(CONCATENATE(INDIRECT(ADDRESS(2,COLUMN()-1)),"D1",A84),DATA!D2:L872,7,FALSE))</f>
        <v>0</v>
      </c>
      <c r="BI84" s="11">
        <f>IF(ISERROR(VLOOKUP(CONCATENATE(INDIRECT(ADDRESS(2,COLUMN()-2)),"D1",A84),DATA!D2:L872,8,FALSE)),0,VLOOKUP(CONCATENATE(INDIRECT(ADDRESS(2,COLUMN()-2)),"D1",A84),DATA!D2:L872,8,FALSE))</f>
        <v>0</v>
      </c>
      <c r="BJ84" s="11">
        <f>IF(ISERROR(VLOOKUP(CONCATENATE(INDIRECT(ADDRESS(2,COLUMN())),"D1",A84),DATA!D2:L872,6,FALSE)),0,VLOOKUP(CONCATENATE(INDIRECT(ADDRESS(2,COLUMN())),"D1",A84),DATA!D2:L872,6,FALSE))</f>
        <v>0</v>
      </c>
      <c r="BK84" s="11">
        <f>IF(ISERROR(VLOOKUP(CONCATENATE(INDIRECT(ADDRESS(2,COLUMN()-1)),"D1",A84),DATA!D2:L872,7,FALSE)),0,VLOOKUP(CONCATENATE(INDIRECT(ADDRESS(2,COLUMN()-1)),"D1",A84),DATA!D2:L872,7,FALSE))</f>
        <v>0</v>
      </c>
      <c r="BL84" s="11">
        <f>IF(ISERROR(VLOOKUP(CONCATENATE(INDIRECT(ADDRESS(2,COLUMN()-2)),"D1",A84),DATA!D2:L872,8,FALSE)),0,VLOOKUP(CONCATENATE(INDIRECT(ADDRESS(2,COLUMN()-2)),"D1",A84),DATA!D2:L872,8,FALSE))</f>
        <v>0</v>
      </c>
      <c r="BM84" s="11">
        <f>IF(ISERROR(VLOOKUP(CONCATENATE(INDIRECT(ADDRESS(2,COLUMN())),"D1",A84),DATA!D2:L872,6,FALSE)),0,VLOOKUP(CONCATENATE(INDIRECT(ADDRESS(2,COLUMN())),"D1",A84),DATA!D2:L872,6,FALSE))</f>
        <v>0</v>
      </c>
      <c r="BN84" s="11">
        <f>IF(ISERROR(VLOOKUP(CONCATENATE(INDIRECT(ADDRESS(2,COLUMN()-1)),"D1",A84),DATA!D2:L872,7,FALSE)),0,VLOOKUP(CONCATENATE(INDIRECT(ADDRESS(2,COLUMN()-1)),"D1",A84),DATA!D2:L872,7,FALSE))</f>
        <v>0</v>
      </c>
      <c r="BO84" s="11">
        <f>IF(ISERROR(VLOOKUP(CONCATENATE(INDIRECT(ADDRESS(2,COLUMN()-2)),"D1",A84),DATA!D2:L872,8,FALSE)),0,VLOOKUP(CONCATENATE(INDIRECT(ADDRESS(2,COLUMN()-2)),"D1",A84),DATA!D2:L872,8,FALSE))</f>
        <v>0</v>
      </c>
      <c r="BP84" s="11">
        <f>IF(ISERROR(VLOOKUP(CONCATENATE(INDIRECT(ADDRESS(2,COLUMN())),"D1",A84),DATA!D2:L872,6,FALSE)),0,VLOOKUP(CONCATENATE(INDIRECT(ADDRESS(2,COLUMN())),"D1",A84),DATA!D2:L872,6,FALSE))</f>
        <v>0</v>
      </c>
      <c r="BQ84" s="11">
        <f>IF(ISERROR(VLOOKUP(CONCATENATE(INDIRECT(ADDRESS(2,COLUMN()-1)),"D1",A84),DATA!D2:L872,7,FALSE)),0,VLOOKUP(CONCATENATE(INDIRECT(ADDRESS(2,COLUMN()-1)),"D1",A84),DATA!D2:L872,7,FALSE))</f>
        <v>0</v>
      </c>
      <c r="BR84" s="11">
        <f>IF(ISERROR(VLOOKUP(CONCATENATE(INDIRECT(ADDRESS(2,COLUMN()-2)),"D1",A84),DATA!D2:L872,8,FALSE)),0,VLOOKUP(CONCATENATE(INDIRECT(ADDRESS(2,COLUMN()-2)),"D1",A84),DATA!D2:L872,8,FALSE))</f>
        <v>0</v>
      </c>
      <c r="BS84" s="11">
        <f>IF(ISERROR(VLOOKUP(CONCATENATE(INDIRECT(ADDRESS(2,COLUMN())),"D1",A84),DATA!D2:L872,6,FALSE)),0,VLOOKUP(CONCATENATE(INDIRECT(ADDRESS(2,COLUMN())),"D1",A84),DATA!D2:L872,6,FALSE))</f>
        <v>0</v>
      </c>
      <c r="BT84" s="11">
        <f>IF(ISERROR(VLOOKUP(CONCATENATE(INDIRECT(ADDRESS(2,COLUMN()-1)),"D1",A84),DATA!D2:L872,7,FALSE)),0,VLOOKUP(CONCATENATE(INDIRECT(ADDRESS(2,COLUMN()-1)),"D1",A84),DATA!D2:L872,7,FALSE))</f>
        <v>0</v>
      </c>
      <c r="BU84" s="11">
        <f>IF(ISERROR(VLOOKUP(CONCATENATE(INDIRECT(ADDRESS(2,COLUMN()-2)),"D1",A84),DATA!D2:L872,8,FALSE)),0,VLOOKUP(CONCATENATE(INDIRECT(ADDRESS(2,COLUMN()-2)),"D1",A84),DATA!D2:L872,8,FALSE))</f>
        <v>0</v>
      </c>
      <c r="BV84" s="11">
        <f>IF(ISERROR(VLOOKUP(CONCATENATE(INDIRECT(ADDRESS(2,COLUMN())),"D1",A84),DATA!D2:L872,6,FALSE)),0,VLOOKUP(CONCATENATE(INDIRECT(ADDRESS(2,COLUMN())),"D1",A84),DATA!D2:L872,6,FALSE))</f>
        <v>0</v>
      </c>
      <c r="BW84" s="11">
        <f>IF(ISERROR(VLOOKUP(CONCATENATE(INDIRECT(ADDRESS(2,COLUMN()-1)),"D1",A84),DATA!D2:L872,7,FALSE)),0,VLOOKUP(CONCATENATE(INDIRECT(ADDRESS(2,COLUMN()-1)),"D1",A84),DATA!D2:L872,7,FALSE))</f>
        <v>0</v>
      </c>
      <c r="BX84" s="11">
        <f>IF(ISERROR(VLOOKUP(CONCATENATE(INDIRECT(ADDRESS(2,COLUMN()-2)),"D1",A84),DATA!D2:L872,8,FALSE)),0,VLOOKUP(CONCATENATE(INDIRECT(ADDRESS(2,COLUMN()-2)),"D1",A84),DATA!D2:L872,8,FALSE))</f>
        <v>0</v>
      </c>
      <c r="BY84" s="11">
        <f>IF(ISERROR(VLOOKUP(CONCATENATE(INDIRECT(ADDRESS(2,COLUMN())),"D1",A84),DATA!D2:L872,6,FALSE)),0,VLOOKUP(CONCATENATE(INDIRECT(ADDRESS(2,COLUMN())),"D1",A84),DATA!D2:L872,6,FALSE))</f>
        <v>0</v>
      </c>
      <c r="BZ84" s="11">
        <f>IF(ISERROR(VLOOKUP(CONCATENATE(INDIRECT(ADDRESS(2,COLUMN()-1)),"D1",A84),DATA!D2:L872,7,FALSE)),0,VLOOKUP(CONCATENATE(INDIRECT(ADDRESS(2,COLUMN()-1)),"D1",A84),DATA!D2:L872,7,FALSE))</f>
        <v>0</v>
      </c>
      <c r="CA84" s="11">
        <f>IF(ISERROR(VLOOKUP(CONCATENATE(INDIRECT(ADDRESS(2,COLUMN()-2)),"D1",A84),DATA!D2:L872,8,FALSE)),0,VLOOKUP(CONCATENATE(INDIRECT(ADDRESS(2,COLUMN()-2)),"D1",A84),DATA!D2:L872,8,FALSE))</f>
        <v>0</v>
      </c>
      <c r="CB84" s="11">
        <f>IF(ISERROR(VLOOKUP(CONCATENATE(INDIRECT(ADDRESS(2,COLUMN())),"D1",A84),DATA!D2:L872,6,FALSE)),0,VLOOKUP(CONCATENATE(INDIRECT(ADDRESS(2,COLUMN())),"D1",A84),DATA!D2:L872,6,FALSE))</f>
        <v>0</v>
      </c>
      <c r="CC84" s="11">
        <f>IF(ISERROR(VLOOKUP(CONCATENATE(INDIRECT(ADDRESS(2,COLUMN()-1)),"D1",A84),DATA!D2:L872,7,FALSE)),0,VLOOKUP(CONCATENATE(INDIRECT(ADDRESS(2,COLUMN()-1)),"D1",A84),DATA!D2:L872,7,FALSE))</f>
        <v>0</v>
      </c>
      <c r="CD84" s="11">
        <f>IF(ISERROR(VLOOKUP(CONCATENATE(INDIRECT(ADDRESS(2,COLUMN()-2)),"D1",A84),DATA!D2:L872,8,FALSE)),0,VLOOKUP(CONCATENATE(INDIRECT(ADDRESS(2,COLUMN()-2)),"D1",A84),DATA!D2:L872,8,FALSE))</f>
        <v>0</v>
      </c>
      <c r="CE84" s="11">
        <f>IF(ISERROR(VLOOKUP(CONCATENATE(INDIRECT(ADDRESS(2,COLUMN())),"D1",A84),DATA!D2:L872,6,FALSE)),0,VLOOKUP(CONCATENATE(INDIRECT(ADDRESS(2,COLUMN())),"D1",A84),DATA!D2:L872,6,FALSE))</f>
        <v>0</v>
      </c>
      <c r="CF84" s="11">
        <f>IF(ISERROR(VLOOKUP(CONCATENATE(INDIRECT(ADDRESS(2,COLUMN()-1)),"D1",A84),DATA!D2:L872,7,FALSE)),0,VLOOKUP(CONCATENATE(INDIRECT(ADDRESS(2,COLUMN()-1)),"D1",A84),DATA!D2:L872,7,FALSE))</f>
        <v>0</v>
      </c>
      <c r="CG84" s="11">
        <f>IF(ISERROR(VLOOKUP(CONCATENATE(INDIRECT(ADDRESS(2,COLUMN()-2)),"D1",A84),DATA!D2:L872,8,FALSE)),0,VLOOKUP(CONCATENATE(INDIRECT(ADDRESS(2,COLUMN()-2)),"D1",A84),DATA!D2:L872,8,FALSE))</f>
        <v>0</v>
      </c>
      <c r="CH84" s="11">
        <f>IF(ISERROR(VLOOKUP(CONCATENATE(INDIRECT(ADDRESS(2,COLUMN())),"D1",A84),DATA!D2:L872,6,FALSE)),0,VLOOKUP(CONCATENATE(INDIRECT(ADDRESS(2,COLUMN())),"D1",A84),DATA!D2:L872,6,FALSE))</f>
        <v>0</v>
      </c>
      <c r="CI84" s="11">
        <f>IF(ISERROR(VLOOKUP(CONCATENATE(INDIRECT(ADDRESS(2,COLUMN()-1)),"D1",A84),DATA!D2:L872,7,FALSE)),0,VLOOKUP(CONCATENATE(INDIRECT(ADDRESS(2,COLUMN()-1)),"D1",A84),DATA!D2:L872,7,FALSE))</f>
        <v>0</v>
      </c>
      <c r="CJ84" s="11">
        <f>IF(ISERROR(VLOOKUP(CONCATENATE(INDIRECT(ADDRESS(2,COLUMN()-2)),"D1",A84),DATA!D2:L872,8,FALSE)),0,VLOOKUP(CONCATENATE(INDIRECT(ADDRESS(2,COLUMN()-2)),"D1",A84),DATA!D2:L872,8,FALSE))</f>
        <v>0</v>
      </c>
      <c r="CK84" s="11">
        <f>IF(ISERROR(VLOOKUP(CONCATENATE(INDIRECT(ADDRESS(2,COLUMN())),"D1",A84),DATA!D2:L872,6,FALSE)),0,VLOOKUP(CONCATENATE(INDIRECT(ADDRESS(2,COLUMN())),"D1",A84),DATA!D2:L872,6,FALSE))</f>
        <v>0</v>
      </c>
      <c r="CL84" s="11">
        <f>IF(ISERROR(VLOOKUP(CONCATENATE(INDIRECT(ADDRESS(2,COLUMN()-1)),"D1",A84),DATA!D2:L872,7,FALSE)),0,VLOOKUP(CONCATENATE(INDIRECT(ADDRESS(2,COLUMN()-1)),"D1",A84),DATA!D2:L872,7,FALSE))</f>
        <v>0</v>
      </c>
      <c r="CM84" s="11">
        <f>IF(ISERROR(VLOOKUP(CONCATENATE(INDIRECT(ADDRESS(2,COLUMN()-2)),"D1",A84),DATA!D2:L872,8,FALSE)),0,VLOOKUP(CONCATENATE(INDIRECT(ADDRESS(2,COLUMN()-2)),"D1",A84),DATA!D2:L872,8,FALSE))</f>
        <v>0</v>
      </c>
      <c r="CN84" s="11">
        <f>IF(ISERROR(VLOOKUP(CONCATENATE(INDIRECT(ADDRESS(2,COLUMN())),"D1",A84),DATA!D2:L872,6,FALSE)),0,VLOOKUP(CONCATENATE(INDIRECT(ADDRESS(2,COLUMN())),"D1",A84),DATA!D2:L872,6,FALSE))</f>
        <v>0</v>
      </c>
      <c r="CO84" s="11">
        <f>IF(ISERROR(VLOOKUP(CONCATENATE(INDIRECT(ADDRESS(2,COLUMN()-1)),"D1",A84),DATA!D2:L872,7,FALSE)),0,VLOOKUP(CONCATENATE(INDIRECT(ADDRESS(2,COLUMN()-1)),"D1",A84),DATA!D2:L872,7,FALSE))</f>
        <v>0</v>
      </c>
      <c r="CP84" s="11">
        <f>IF(ISERROR(VLOOKUP(CONCATENATE(INDIRECT(ADDRESS(2,COLUMN()-2)),"D1",A84),DATA!D2:L872,8,FALSE)),0,VLOOKUP(CONCATENATE(INDIRECT(ADDRESS(2,COLUMN()-2)),"D1",A84),DATA!D2:L872,8,FALSE))</f>
        <v>0</v>
      </c>
      <c r="CQ84" s="11">
        <f>IF(ISERROR(VLOOKUP(CONCATENATE(INDIRECT(ADDRESS(2,COLUMN())),"D1",A84),DATA!D2:L872,6,FALSE)),0,VLOOKUP(CONCATENATE(INDIRECT(ADDRESS(2,COLUMN())),"D1",A84),DATA!D2:L872,6,FALSE))</f>
        <v>0</v>
      </c>
      <c r="CR84" s="11">
        <f>IF(ISERROR(VLOOKUP(CONCATENATE(INDIRECT(ADDRESS(2,COLUMN()-1)),"D1",A84),DATA!D2:L872,7,FALSE)),0,VLOOKUP(CONCATENATE(INDIRECT(ADDRESS(2,COLUMN()-1)),"D1",A84),DATA!D2:L872,7,FALSE))</f>
        <v>0</v>
      </c>
      <c r="CS84" s="11">
        <f>IF(ISERROR(VLOOKUP(CONCATENATE(INDIRECT(ADDRESS(2,COLUMN()-2)),"D1",A84),DATA!D2:L872,8,FALSE)),0,VLOOKUP(CONCATENATE(INDIRECT(ADDRESS(2,COLUMN()-2)),"D1",A84),DATA!D2:L872,8,FALSE))</f>
        <v>0</v>
      </c>
      <c r="CT84" s="11">
        <f>IF(ISERROR(VLOOKUP(CONCATENATE(INDIRECT(ADDRESS(2,COLUMN())),"D1",A84),DATA!D2:L872,6,FALSE)),0,VLOOKUP(CONCATENATE(INDIRECT(ADDRESS(2,COLUMN())),"D1",A84),DATA!D2:L872,6,FALSE))</f>
        <v>0</v>
      </c>
      <c r="CU84" s="11">
        <f>IF(ISERROR(VLOOKUP(CONCATENATE(INDIRECT(ADDRESS(2,COLUMN()-1)),"D1",A84),DATA!D2:L872,7,FALSE)),0,VLOOKUP(CONCATENATE(INDIRECT(ADDRESS(2,COLUMN()-1)),"D1",A84),DATA!D2:L872,7,FALSE))</f>
        <v>0</v>
      </c>
      <c r="CV84" s="11">
        <f>IF(ISERROR(VLOOKUP(CONCATENATE(INDIRECT(ADDRESS(2,COLUMN()-2)),"D1",A84),DATA!D2:L872,8,FALSE)),0,VLOOKUP(CONCATENATE(INDIRECT(ADDRESS(2,COLUMN()-2)),"D1",A84),DATA!D2:L872,8,FALSE))</f>
        <v>0</v>
      </c>
      <c r="CW84" s="11">
        <f>IF(ISERROR(VLOOKUP(CONCATENATE(INDIRECT(ADDRESS(2,COLUMN())),"D1",A84),DATA!D2:L872,6,FALSE)),0,VLOOKUP(CONCATENATE(INDIRECT(ADDRESS(2,COLUMN())),"D1",A84),DATA!D2:L872,6,FALSE))</f>
        <v>0</v>
      </c>
      <c r="CX84" s="11">
        <f>IF(ISERROR(VLOOKUP(CONCATENATE(INDIRECT(ADDRESS(2,COLUMN()-1)),"D1",A84),DATA!D2:L872,7,FALSE)),0,VLOOKUP(CONCATENATE(INDIRECT(ADDRESS(2,COLUMN()-1)),"D1",A84),DATA!D2:L872,7,FALSE))</f>
        <v>0</v>
      </c>
      <c r="CY84" s="11">
        <f>IF(ISERROR(VLOOKUP(CONCATENATE(INDIRECT(ADDRESS(2,COLUMN()-2)),"D1",A84),DATA!D2:L872,8,FALSE)),0,VLOOKUP(CONCATENATE(INDIRECT(ADDRESS(2,COLUMN()-2)),"D1",A84),DATA!D2:L872,8,FALSE))</f>
        <v>0</v>
      </c>
      <c r="CZ84" s="11">
        <f>IF(ISERROR(VLOOKUP(CONCATENATE(INDIRECT(ADDRESS(2,COLUMN())),"D1",A84),DATA!D2:L872,6,FALSE)),0,VLOOKUP(CONCATENATE(INDIRECT(ADDRESS(2,COLUMN())),"D1",A84),DATA!D2:L872,6,FALSE))</f>
        <v>0</v>
      </c>
      <c r="DA84" s="11">
        <f>IF(ISERROR(VLOOKUP(CONCATENATE(INDIRECT(ADDRESS(2,COLUMN()-1)),"D1",A84),DATA!D2:L872,7,FALSE)),0,VLOOKUP(CONCATENATE(INDIRECT(ADDRESS(2,COLUMN()-1)),"D1",A84),DATA!D2:L872,7,FALSE))</f>
        <v>0</v>
      </c>
      <c r="DB84" s="11">
        <f>IF(ISERROR(VLOOKUP(CONCATENATE(INDIRECT(ADDRESS(2,COLUMN()-2)),"D1",A84),DATA!D2:L872,8,FALSE)),0,VLOOKUP(CONCATENATE(INDIRECT(ADDRESS(2,COLUMN()-2)),"D1",A84),DATA!D2:L872,8,FALSE))</f>
        <v>0</v>
      </c>
      <c r="DC84" s="11">
        <f>IF(ISERROR(VLOOKUP(CONCATENATE(INDIRECT(ADDRESS(2,COLUMN())),"D1",A84),DATA!D2:L872,6,FALSE)),0,VLOOKUP(CONCATENATE(INDIRECT(ADDRESS(2,COLUMN())),"D1",A84),DATA!D2:L872,6,FALSE))</f>
        <v>0</v>
      </c>
      <c r="DD84" s="11">
        <f>IF(ISERROR(VLOOKUP(CONCATENATE(INDIRECT(ADDRESS(2,COLUMN()-1)),"D1",A84),DATA!D2:L872,7,FALSE)),0,VLOOKUP(CONCATENATE(INDIRECT(ADDRESS(2,COLUMN()-1)),"D1",A84),DATA!D2:L872,7,FALSE))</f>
        <v>0</v>
      </c>
      <c r="DE84" s="11">
        <f>IF(ISERROR(VLOOKUP(CONCATENATE(INDIRECT(ADDRESS(2,COLUMN()-2)),"D1",A84),DATA!D2:L872,8,FALSE)),0,VLOOKUP(CONCATENATE(INDIRECT(ADDRESS(2,COLUMN()-2)),"D1",A84),DATA!D2:L872,8,FALSE))</f>
        <v>0</v>
      </c>
      <c r="DF84" s="11">
        <f>IF(ISERROR(VLOOKUP(CONCATENATE(INDIRECT(ADDRESS(2,COLUMN())),"D1",A84),DATA!D2:L872,6,FALSE)),0,VLOOKUP(CONCATENATE(INDIRECT(ADDRESS(2,COLUMN())),"D1",A84),DATA!D2:L872,6,FALSE))</f>
        <v>1</v>
      </c>
      <c r="DG84" s="11">
        <f>IF(ISERROR(VLOOKUP(CONCATENATE(INDIRECT(ADDRESS(2,COLUMN()-1)),"D1",A84),DATA!D2:L872,7,FALSE)),0,VLOOKUP(CONCATENATE(INDIRECT(ADDRESS(2,COLUMN()-1)),"D1",A84),DATA!D2:L872,7,FALSE))</f>
        <v>0</v>
      </c>
      <c r="DH84" s="11">
        <f>IF(ISERROR(VLOOKUP(CONCATENATE(INDIRECT(ADDRESS(2,COLUMN()-2)),"D1",A84),DATA!D2:L872,8,FALSE)),0,VLOOKUP(CONCATENATE(INDIRECT(ADDRESS(2,COLUMN()-2)),"D1",A84),DATA!D2:L872,8,FALSE))</f>
        <v>0</v>
      </c>
      <c r="DI84" s="11">
        <f>IF(ISERROR(VLOOKUP(CONCATENATE(INDIRECT(ADDRESS(2,COLUMN())),"D1",A84),DATA!D2:L872,6,FALSE)),0,VLOOKUP(CONCATENATE(INDIRECT(ADDRESS(2,COLUMN())),"D1",A84),DATA!D2:L872,6,FALSE))</f>
        <v>0</v>
      </c>
      <c r="DJ84" s="11">
        <f>IF(ISERROR(VLOOKUP(CONCATENATE(INDIRECT(ADDRESS(2,COLUMN()-1)),"D1",A84),DATA!D2:L872,7,FALSE)),0,VLOOKUP(CONCATENATE(INDIRECT(ADDRESS(2,COLUMN()-1)),"D1",A84),DATA!D2:L872,7,FALSE))</f>
        <v>0</v>
      </c>
      <c r="DK84" s="11">
        <f>IF(ISERROR(VLOOKUP(CONCATENATE(INDIRECT(ADDRESS(2,COLUMN()-2)),"D1",A84),DATA!D2:L872,8,FALSE)),0,VLOOKUP(CONCATENATE(INDIRECT(ADDRESS(2,COLUMN()-2)),"D1",A84),DATA!D2:L872,8,FALSE))</f>
        <v>0</v>
      </c>
      <c r="DL84" s="11">
        <f>IF(ISERROR(VLOOKUP(CONCATENATE(INDIRECT(ADDRESS(2,COLUMN())),"D1",A84),DATA!D2:L872,6,FALSE)),0,VLOOKUP(CONCATENATE(INDIRECT(ADDRESS(2,COLUMN())),"D1",A84),DATA!D2:L872,6,FALSE))</f>
        <v>0</v>
      </c>
      <c r="DM84" s="11">
        <f>IF(ISERROR(VLOOKUP(CONCATENATE(INDIRECT(ADDRESS(2,COLUMN()-1)),"D1",A84),DATA!D2:L872,7,FALSE)),0,VLOOKUP(CONCATENATE(INDIRECT(ADDRESS(2,COLUMN()-1)),"D1",A84),DATA!D2:L872,7,FALSE))</f>
        <v>0</v>
      </c>
      <c r="DN84" s="11">
        <f>IF(ISERROR(VLOOKUP(CONCATENATE(INDIRECT(ADDRESS(2,COLUMN()-2)),"D1",A84),DATA!D2:L872,8,FALSE)),0,VLOOKUP(CONCATENATE(INDIRECT(ADDRESS(2,COLUMN()-2)),"D1",A84),DATA!D2:L872,8,FALSE))</f>
        <v>0</v>
      </c>
      <c r="DO84" s="11">
        <f>IF(ISERROR(VLOOKUP(CONCATENATE(INDIRECT(ADDRESS(2,COLUMN())),"D1",A84),DATA!D2:L872,6,FALSE)),0,VLOOKUP(CONCATENATE(INDIRECT(ADDRESS(2,COLUMN())),"D1",A84),DATA!D2:L872,6,FALSE))</f>
        <v>0</v>
      </c>
      <c r="DP84" s="11">
        <f>IF(ISERROR(VLOOKUP(CONCATENATE(INDIRECT(ADDRESS(2,COLUMN()-1)),"D1",A84),DATA!D2:L872,7,FALSE)),0,VLOOKUP(CONCATENATE(INDIRECT(ADDRESS(2,COLUMN()-1)),"D1",A84),DATA!D2:L872,7,FALSE))</f>
        <v>0</v>
      </c>
      <c r="DQ84" s="11">
        <f>IF(ISERROR(VLOOKUP(CONCATENATE(INDIRECT(ADDRESS(2,COLUMN()-2)),"D1",A84),DATA!D2:L872,8,FALSE)),0,VLOOKUP(CONCATENATE(INDIRECT(ADDRESS(2,COLUMN()-2)),"D1",A84),DATA!D2:L872,8,FALSE))</f>
        <v>0</v>
      </c>
      <c r="DR84" s="11">
        <f>IF(ISERROR(VLOOKUP(CONCATENATE(INDIRECT(ADDRESS(2,COLUMN())),"D1",A84),DATA!D2:L872,6,FALSE)),0,VLOOKUP(CONCATENATE(INDIRECT(ADDRESS(2,COLUMN())),"D1",A84),DATA!D2:L872,6,FALSE))</f>
        <v>0</v>
      </c>
      <c r="DS84" s="11">
        <f>IF(ISERROR(VLOOKUP(CONCATENATE(INDIRECT(ADDRESS(2,COLUMN()-1)),"D1",A84),DATA!D2:L872,7,FALSE)),0,VLOOKUP(CONCATENATE(INDIRECT(ADDRESS(2,COLUMN()-1)),"D1",A84),DATA!D2:L872,7,FALSE))</f>
        <v>0</v>
      </c>
      <c r="DT84" s="11">
        <f>IF(ISERROR(VLOOKUP(CONCATENATE(INDIRECT(ADDRESS(2,COLUMN()-2)),"D1",A84),DATA!D2:L872,8,FALSE)),0,VLOOKUP(CONCATENATE(INDIRECT(ADDRESS(2,COLUMN()-2)),"D1",A84),DATA!D2:L872,8,FALSE))</f>
        <v>0</v>
      </c>
      <c r="DU84" s="11">
        <f>IF(ISERROR(VLOOKUP(CONCATENATE(INDIRECT(ADDRESS(2,COLUMN())),"D1",A84),DATA!D2:L872,6,FALSE)),0,VLOOKUP(CONCATENATE(INDIRECT(ADDRESS(2,COLUMN())),"D1",A84),DATA!D2:L872,6,FALSE))</f>
        <v>0</v>
      </c>
      <c r="DV84" s="11">
        <f>IF(ISERROR(VLOOKUP(CONCATENATE(INDIRECT(ADDRESS(2,COLUMN()-1)),"D1",A84),DATA!D2:L872,7,FALSE)),0,VLOOKUP(CONCATENATE(INDIRECT(ADDRESS(2,COLUMN()-1)),"D1",A84),DATA!D2:L872,7,FALSE))</f>
        <v>0</v>
      </c>
      <c r="DW84" s="11">
        <f>IF(ISERROR(VLOOKUP(CONCATENATE(INDIRECT(ADDRESS(2,COLUMN()-2)),"D1",A84),DATA!D2:L872,8,FALSE)),0,VLOOKUP(CONCATENATE(INDIRECT(ADDRESS(2,COLUMN()-2)),"D1",A84),DATA!D2:L872,8,FALSE))</f>
        <v>0</v>
      </c>
      <c r="DX84" s="62">
        <f>SUM(B84:INDIRECT(ADDRESS(84,127)))</f>
        <v>70</v>
      </c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  <c r="IQ84" s="24"/>
      <c r="IR84" s="24"/>
      <c r="IS84" s="24"/>
      <c r="IT84" s="24"/>
      <c r="IU84" s="24"/>
      <c r="IV84" s="24"/>
      <c r="IW84" s="24"/>
      <c r="IX84" s="24"/>
      <c r="IY84" s="24"/>
      <c r="IZ84" s="24"/>
      <c r="JA84" s="24"/>
      <c r="JB84" s="24"/>
      <c r="JC84" s="24"/>
      <c r="JD84" s="24"/>
      <c r="JE84" s="24"/>
      <c r="JF84" s="24"/>
      <c r="JG84" s="24"/>
      <c r="JH84" s="24"/>
      <c r="JI84" s="24"/>
      <c r="JJ84" s="24"/>
      <c r="JK84" s="24"/>
      <c r="JL84" s="24"/>
      <c r="JM84" s="24"/>
      <c r="JN84" s="24"/>
      <c r="JO84" s="24"/>
      <c r="JP84" s="24"/>
      <c r="JQ84" s="24"/>
      <c r="JR84" s="24"/>
      <c r="JS84" s="24"/>
      <c r="JT84" s="24"/>
      <c r="JU84" s="24"/>
      <c r="JV84" s="24"/>
      <c r="JW84" s="24"/>
      <c r="JX84" s="24"/>
      <c r="JY84" s="24"/>
      <c r="JZ84" s="24"/>
      <c r="KA84" s="24"/>
      <c r="KB84" s="24"/>
      <c r="KC84" s="24"/>
      <c r="KD84" s="24"/>
      <c r="KE84" s="24"/>
      <c r="KF84" s="24"/>
      <c r="KG84" s="24"/>
      <c r="KH84" s="24"/>
      <c r="KI84" s="24"/>
      <c r="KJ84" s="24"/>
      <c r="KK84" s="24"/>
      <c r="KL84" s="24"/>
      <c r="KM84" s="24"/>
      <c r="KN84" s="24"/>
      <c r="KO84" s="24"/>
      <c r="KP84" s="24"/>
      <c r="KQ84" s="24"/>
      <c r="KR84" s="24"/>
      <c r="KS84" s="24"/>
      <c r="KT84" s="24"/>
      <c r="KU84" s="24"/>
      <c r="KV84" s="24"/>
      <c r="KW84" s="24"/>
      <c r="KX84" s="24"/>
      <c r="KY84" s="24"/>
      <c r="KZ84" s="24"/>
    </row>
    <row r="85" ht="15.75">
      <c r="A85" s="20" t="s">
        <v>51</v>
      </c>
      <c r="B85" s="11">
        <f>IF(ISERROR(VLOOKUP(CONCATENATE(INDIRECT(ADDRESS(2,COLUMN())),"D1",A85),DATA!D2:L872,6,FALSE)),0,VLOOKUP(CONCATENATE(INDIRECT(ADDRESS(2,COLUMN())),"D1",A85),DATA!D2:L872,6,FALSE))</f>
        <v>0</v>
      </c>
      <c r="C85" s="11">
        <f>IF(ISERROR(VLOOKUP(CONCATENATE(INDIRECT(ADDRESS(2,COLUMN()-1)),"D1",A85),DATA!D2:L872,7,FALSE)),0,VLOOKUP(CONCATENATE(INDIRECT(ADDRESS(2,COLUMN()-1)),"D1",A85),DATA!D2:L872,7,FALSE))</f>
        <v>0</v>
      </c>
      <c r="D85" s="11">
        <f>IF(ISERROR(VLOOKUP(CONCATENATE(INDIRECT(ADDRESS(2,COLUMN()-2)),"D1",A85),DATA!D2:L872,8,FALSE)),0,VLOOKUP(CONCATENATE(INDIRECT(ADDRESS(2,COLUMN()-2)),"D1",A85),DATA!D2:L872,8,FALSE))</f>
        <v>0</v>
      </c>
      <c r="E85" s="11">
        <f>IF(ISERROR(VLOOKUP(CONCATENATE(INDIRECT(ADDRESS(2,COLUMN())),"D1",A85),DATA!D2:L872,6,FALSE)),0,VLOOKUP(CONCATENATE(INDIRECT(ADDRESS(2,COLUMN())),"D1",A85),DATA!D2:L872,6,FALSE))</f>
        <v>0</v>
      </c>
      <c r="F85" s="11">
        <f>IF(ISERROR(VLOOKUP(CONCATENATE(INDIRECT(ADDRESS(2,COLUMN()-1)),"D1",A85),DATA!D2:L872,7,FALSE)),0,VLOOKUP(CONCATENATE(INDIRECT(ADDRESS(2,COLUMN()-1)),"D1",A85),DATA!D2:L872,7,FALSE))</f>
        <v>0</v>
      </c>
      <c r="G85" s="11">
        <f>IF(ISERROR(VLOOKUP(CONCATENATE(INDIRECT(ADDRESS(2,COLUMN()-2)),"D1",A85),DATA!D2:L872,8,FALSE)),0,VLOOKUP(CONCATENATE(INDIRECT(ADDRESS(2,COLUMN()-2)),"D1",A85),DATA!D2:L872,8,FALSE))</f>
        <v>0</v>
      </c>
      <c r="H85" s="11">
        <f>IF(ISERROR(VLOOKUP(CONCATENATE(INDIRECT(ADDRESS(2,COLUMN())),"D1",A85),DATA!D2:L872,6,FALSE)),0,VLOOKUP(CONCATENATE(INDIRECT(ADDRESS(2,COLUMN())),"D1",A85),DATA!D2:L872,6,FALSE))</f>
        <v>0</v>
      </c>
      <c r="I85" s="11">
        <f>IF(ISERROR(VLOOKUP(CONCATENATE(INDIRECT(ADDRESS(2,COLUMN()-1)),"D1",A85),DATA!D2:L872,7,FALSE)),0,VLOOKUP(CONCATENATE(INDIRECT(ADDRESS(2,COLUMN()-1)),"D1",A85),DATA!D2:L872,7,FALSE))</f>
        <v>0</v>
      </c>
      <c r="J85" s="11">
        <f>IF(ISERROR(VLOOKUP(CONCATENATE(INDIRECT(ADDRESS(2,COLUMN()-2)),"D1",A85),DATA!D2:L872,8,FALSE)),0,VLOOKUP(CONCATENATE(INDIRECT(ADDRESS(2,COLUMN()-2)),"D1",A85),DATA!D2:L872,8,FALSE))</f>
        <v>0</v>
      </c>
      <c r="K85" s="11">
        <f>IF(ISERROR(VLOOKUP(CONCATENATE(INDIRECT(ADDRESS(2,COLUMN())),"D1",A85),DATA!D2:L872,6,FALSE)),0,VLOOKUP(CONCATENATE(INDIRECT(ADDRESS(2,COLUMN())),"D1",A85),DATA!D2:L872,6,FALSE))</f>
        <v>0</v>
      </c>
      <c r="L85" s="11">
        <f>IF(ISERROR(VLOOKUP(CONCATENATE(INDIRECT(ADDRESS(2,COLUMN()-1)),"D1",A85),DATA!D2:L872,7,FALSE)),0,VLOOKUP(CONCATENATE(INDIRECT(ADDRESS(2,COLUMN()-1)),"D1",A85),DATA!D2:L872,7,FALSE))</f>
        <v>0</v>
      </c>
      <c r="M85" s="11">
        <f>IF(ISERROR(VLOOKUP(CONCATENATE(INDIRECT(ADDRESS(2,COLUMN()-2)),"D1",A85),DATA!D2:L872,8,FALSE)),0,VLOOKUP(CONCATENATE(INDIRECT(ADDRESS(2,COLUMN()-2)),"D1",A85),DATA!D2:L872,8,FALSE))</f>
        <v>0</v>
      </c>
      <c r="N85" s="11">
        <f>IF(ISERROR(VLOOKUP(CONCATENATE(INDIRECT(ADDRESS(2,COLUMN())),"D1",A85),DATA!D2:L872,6,FALSE)),0,VLOOKUP(CONCATENATE(INDIRECT(ADDRESS(2,COLUMN())),"D1",A85),DATA!D2:L872,6,FALSE))</f>
        <v>0</v>
      </c>
      <c r="O85" s="11">
        <f>IF(ISERROR(VLOOKUP(CONCATENATE(INDIRECT(ADDRESS(2,COLUMN()-1)),"D1",A85),DATA!D2:L872,7,FALSE)),0,VLOOKUP(CONCATENATE(INDIRECT(ADDRESS(2,COLUMN()-1)),"D1",A85),DATA!D2:L872,7,FALSE))</f>
        <v>0</v>
      </c>
      <c r="P85" s="11">
        <f>IF(ISERROR(VLOOKUP(CONCATENATE(INDIRECT(ADDRESS(2,COLUMN()-2)),"D1",A85),DATA!D2:L872,8,FALSE)),0,VLOOKUP(CONCATENATE(INDIRECT(ADDRESS(2,COLUMN()-2)),"D1",A85),DATA!D2:L872,8,FALSE))</f>
        <v>0</v>
      </c>
      <c r="Q85" s="11">
        <f>IF(ISERROR(VLOOKUP(CONCATENATE(INDIRECT(ADDRESS(2,COLUMN())),"D1",A85),DATA!D2:L872,6,FALSE)),0,VLOOKUP(CONCATENATE(INDIRECT(ADDRESS(2,COLUMN())),"D1",A85),DATA!D2:L872,6,FALSE))</f>
        <v>0</v>
      </c>
      <c r="R85" s="11">
        <f>IF(ISERROR(VLOOKUP(CONCATENATE(INDIRECT(ADDRESS(2,COLUMN()-1)),"D1",A85),DATA!D2:L872,7,FALSE)),0,VLOOKUP(CONCATENATE(INDIRECT(ADDRESS(2,COLUMN()-1)),"D1",A85),DATA!D2:L872,7,FALSE))</f>
        <v>0</v>
      </c>
      <c r="S85" s="11">
        <f>IF(ISERROR(VLOOKUP(CONCATENATE(INDIRECT(ADDRESS(2,COLUMN()-2)),"D1",A85),DATA!D2:L872,8,FALSE)),0,VLOOKUP(CONCATENATE(INDIRECT(ADDRESS(2,COLUMN()-2)),"D1",A85),DATA!D2:L872,8,FALSE))</f>
        <v>0</v>
      </c>
      <c r="T85" s="11">
        <f>IF(ISERROR(VLOOKUP(CONCATENATE(INDIRECT(ADDRESS(2,COLUMN())),"D1",A85),DATA!D2:L872,6,FALSE)),0,VLOOKUP(CONCATENATE(INDIRECT(ADDRESS(2,COLUMN())),"D1",A85),DATA!D2:L872,6,FALSE))</f>
        <v>0</v>
      </c>
      <c r="U85" s="11">
        <f>IF(ISERROR(VLOOKUP(CONCATENATE(INDIRECT(ADDRESS(2,COLUMN()-1)),"D1",A85),DATA!D2:L872,7,FALSE)),0,VLOOKUP(CONCATENATE(INDIRECT(ADDRESS(2,COLUMN()-1)),"D1",A85),DATA!D2:L872,7,FALSE))</f>
        <v>0</v>
      </c>
      <c r="V85" s="11">
        <f>IF(ISERROR(VLOOKUP(CONCATENATE(INDIRECT(ADDRESS(2,COLUMN()-2)),"D1",A85),DATA!D2:L872,8,FALSE)),0,VLOOKUP(CONCATENATE(INDIRECT(ADDRESS(2,COLUMN()-2)),"D1",A85),DATA!D2:L872,8,FALSE))</f>
        <v>0</v>
      </c>
      <c r="W85" s="11">
        <f>IF(ISERROR(VLOOKUP(CONCATENATE(INDIRECT(ADDRESS(2,COLUMN())),"D1",A85),DATA!D2:L872,6,FALSE)),0,VLOOKUP(CONCATENATE(INDIRECT(ADDRESS(2,COLUMN())),"D1",A85),DATA!D2:L872,6,FALSE))</f>
        <v>1</v>
      </c>
      <c r="X85" s="11">
        <f>IF(ISERROR(VLOOKUP(CONCATENATE(INDIRECT(ADDRESS(2,COLUMN()-1)),"D1",A85),DATA!D2:L872,7,FALSE)),0,VLOOKUP(CONCATENATE(INDIRECT(ADDRESS(2,COLUMN()-1)),"D1",A85),DATA!D2:L872,7,FALSE))</f>
        <v>0</v>
      </c>
      <c r="Y85" s="11">
        <f>IF(ISERROR(VLOOKUP(CONCATENATE(INDIRECT(ADDRESS(2,COLUMN()-2)),"D1",A85),DATA!D2:L872,8,FALSE)),0,VLOOKUP(CONCATENATE(INDIRECT(ADDRESS(2,COLUMN()-2)),"D1",A85),DATA!D2:L872,8,FALSE))</f>
        <v>0</v>
      </c>
      <c r="Z85" s="11">
        <f>IF(ISERROR(VLOOKUP(CONCATENATE(INDIRECT(ADDRESS(2,COLUMN())),"D1",A85),DATA!D2:L872,6,FALSE)),0,VLOOKUP(CONCATENATE(INDIRECT(ADDRESS(2,COLUMN())),"D1",A85),DATA!D2:L872,6,FALSE))</f>
        <v>17</v>
      </c>
      <c r="AA85" s="11">
        <f>IF(ISERROR(VLOOKUP(CONCATENATE(INDIRECT(ADDRESS(2,COLUMN()-1)),"D1",A85),DATA!D2:L872,7,FALSE)),0,VLOOKUP(CONCATENATE(INDIRECT(ADDRESS(2,COLUMN()-1)),"D1",A85),DATA!D2:L872,7,FALSE))</f>
        <v>0</v>
      </c>
      <c r="AB85" s="11">
        <f>IF(ISERROR(VLOOKUP(CONCATENATE(INDIRECT(ADDRESS(2,COLUMN()-2)),"D1",A85),DATA!D2:L872,8,FALSE)),0,VLOOKUP(CONCATENATE(INDIRECT(ADDRESS(2,COLUMN()-2)),"D1",A85),DATA!D2:L872,8,FALSE))</f>
        <v>0</v>
      </c>
      <c r="AC85" s="11">
        <f>IF(ISERROR(VLOOKUP(CONCATENATE(INDIRECT(ADDRESS(2,COLUMN())),"D1",A85),DATA!D2:L872,6,FALSE)),0,VLOOKUP(CONCATENATE(INDIRECT(ADDRESS(2,COLUMN())),"D1",A85),DATA!D2:L872,6,FALSE))</f>
        <v>32</v>
      </c>
      <c r="AD85" s="11">
        <f>IF(ISERROR(VLOOKUP(CONCATENATE(INDIRECT(ADDRESS(2,COLUMN()-1)),"D1",A85),DATA!D2:L872,7,FALSE)),0,VLOOKUP(CONCATENATE(INDIRECT(ADDRESS(2,COLUMN()-1)),"D1",A85),DATA!D2:L872,7,FALSE))</f>
        <v>0</v>
      </c>
      <c r="AE85" s="11">
        <f>IF(ISERROR(VLOOKUP(CONCATENATE(INDIRECT(ADDRESS(2,COLUMN()-2)),"D1",A85),DATA!D2:L872,8,FALSE)),0,VLOOKUP(CONCATENATE(INDIRECT(ADDRESS(2,COLUMN()-2)),"D1",A85),DATA!D2:L872,8,FALSE))</f>
        <v>0</v>
      </c>
      <c r="AF85" s="11">
        <f>IF(ISERROR(VLOOKUP(CONCATENATE(INDIRECT(ADDRESS(2,COLUMN())),"D1",A85),DATA!D2:L872,6,FALSE)),0,VLOOKUP(CONCATENATE(INDIRECT(ADDRESS(2,COLUMN())),"D1",A85),DATA!D2:L872,6,FALSE))</f>
        <v>0</v>
      </c>
      <c r="AG85" s="11">
        <f>IF(ISERROR(VLOOKUP(CONCATENATE(INDIRECT(ADDRESS(2,COLUMN()-1)),"D1",A85),DATA!D2:L872,7,FALSE)),0,VLOOKUP(CONCATENATE(INDIRECT(ADDRESS(2,COLUMN()-1)),"D1",A85),DATA!D2:L872,7,FALSE))</f>
        <v>0</v>
      </c>
      <c r="AH85" s="11">
        <f>IF(ISERROR(VLOOKUP(CONCATENATE(INDIRECT(ADDRESS(2,COLUMN()-2)),"D1",A85),DATA!D2:L872,8,FALSE)),0,VLOOKUP(CONCATENATE(INDIRECT(ADDRESS(2,COLUMN()-2)),"D1",A85),DATA!D2:L872,8,FALSE))</f>
        <v>0</v>
      </c>
      <c r="AI85" s="11">
        <f>IF(ISERROR(VLOOKUP(CONCATENATE(INDIRECT(ADDRESS(2,COLUMN())),"D1",A85),DATA!D2:L872,6,FALSE)),0,VLOOKUP(CONCATENATE(INDIRECT(ADDRESS(2,COLUMN())),"D1",A85),DATA!D2:L872,6,FALSE))</f>
        <v>0</v>
      </c>
      <c r="AJ85" s="11">
        <f>IF(ISERROR(VLOOKUP(CONCATENATE(INDIRECT(ADDRESS(2,COLUMN()-1)),"D1",A85),DATA!D2:L872,7,FALSE)),0,VLOOKUP(CONCATENATE(INDIRECT(ADDRESS(2,COLUMN()-1)),"D1",A85),DATA!D2:L872,7,FALSE))</f>
        <v>0</v>
      </c>
      <c r="AK85" s="11">
        <f>IF(ISERROR(VLOOKUP(CONCATENATE(INDIRECT(ADDRESS(2,COLUMN()-2)),"D1",A85),DATA!D2:L872,8,FALSE)),0,VLOOKUP(CONCATENATE(INDIRECT(ADDRESS(2,COLUMN()-2)),"D1",A85),DATA!D2:L872,8,FALSE))</f>
        <v>0</v>
      </c>
      <c r="AL85" s="11">
        <f>IF(ISERROR(VLOOKUP(CONCATENATE(INDIRECT(ADDRESS(2,COLUMN())),"D1",A85),DATA!D2:L872,6,FALSE)),0,VLOOKUP(CONCATENATE(INDIRECT(ADDRESS(2,COLUMN())),"D1",A85),DATA!D2:L872,6,FALSE))</f>
        <v>3</v>
      </c>
      <c r="AM85" s="11">
        <f>IF(ISERROR(VLOOKUP(CONCATENATE(INDIRECT(ADDRESS(2,COLUMN()-1)),"D1",A85),DATA!D2:L872,7,FALSE)),0,VLOOKUP(CONCATENATE(INDIRECT(ADDRESS(2,COLUMN()-1)),"D1",A85),DATA!D2:L872,7,FALSE))</f>
        <v>0</v>
      </c>
      <c r="AN85" s="11">
        <f>IF(ISERROR(VLOOKUP(CONCATENATE(INDIRECT(ADDRESS(2,COLUMN()-2)),"D1",A85),DATA!D2:L872,8,FALSE)),0,VLOOKUP(CONCATENATE(INDIRECT(ADDRESS(2,COLUMN()-2)),"D1",A85),DATA!D2:L872,8,FALSE))</f>
        <v>0</v>
      </c>
      <c r="AO85" s="11">
        <f>IF(ISERROR(VLOOKUP(CONCATENATE(INDIRECT(ADDRESS(2,COLUMN())),"D1",A85),DATA!D2:L872,6,FALSE)),0,VLOOKUP(CONCATENATE(INDIRECT(ADDRESS(2,COLUMN())),"D1",A85),DATA!D2:L872,6,FALSE))</f>
        <v>8</v>
      </c>
      <c r="AP85" s="11">
        <f>IF(ISERROR(VLOOKUP(CONCATENATE(INDIRECT(ADDRESS(2,COLUMN()-1)),"D1",A85),DATA!D2:L872,7,FALSE)),0,VLOOKUP(CONCATENATE(INDIRECT(ADDRESS(2,COLUMN()-1)),"D1",A85),DATA!D2:L872,7,FALSE))</f>
        <v>0</v>
      </c>
      <c r="AQ85" s="11">
        <f>IF(ISERROR(VLOOKUP(CONCATENATE(INDIRECT(ADDRESS(2,COLUMN()-2)),"D1",A85),DATA!D2:L872,8,FALSE)),0,VLOOKUP(CONCATENATE(INDIRECT(ADDRESS(2,COLUMN()-2)),"D1",A85),DATA!D2:L872,8,FALSE))</f>
        <v>0</v>
      </c>
      <c r="AR85" s="11">
        <f>IF(ISERROR(VLOOKUP(CONCATENATE(INDIRECT(ADDRESS(2,COLUMN())),"D1",A85),DATA!D2:L872,6,FALSE)),0,VLOOKUP(CONCATENATE(INDIRECT(ADDRESS(2,COLUMN())),"D1",A85),DATA!D2:L872,6,FALSE))</f>
        <v>0</v>
      </c>
      <c r="AS85" s="11">
        <f>IF(ISERROR(VLOOKUP(CONCATENATE(INDIRECT(ADDRESS(2,COLUMN()-1)),"D1",A85),DATA!D2:L872,7,FALSE)),0,VLOOKUP(CONCATENATE(INDIRECT(ADDRESS(2,COLUMN()-1)),"D1",A85),DATA!D2:L872,7,FALSE))</f>
        <v>0</v>
      </c>
      <c r="AT85" s="11">
        <f>IF(ISERROR(VLOOKUP(CONCATENATE(INDIRECT(ADDRESS(2,COLUMN()-2)),"D1",A85),DATA!D2:L872,8,FALSE)),0,VLOOKUP(CONCATENATE(INDIRECT(ADDRESS(2,COLUMN()-2)),"D1",A85),DATA!D2:L872,8,FALSE))</f>
        <v>0</v>
      </c>
      <c r="AU85" s="11">
        <f>IF(ISERROR(VLOOKUP(CONCATENATE(INDIRECT(ADDRESS(2,COLUMN())),"D1",A85),DATA!D2:L872,6,FALSE)),0,VLOOKUP(CONCATENATE(INDIRECT(ADDRESS(2,COLUMN())),"D1",A85),DATA!D2:L872,6,FALSE))</f>
        <v>0</v>
      </c>
      <c r="AV85" s="11">
        <f>IF(ISERROR(VLOOKUP(CONCATENATE(INDIRECT(ADDRESS(2,COLUMN()-1)),"D1",A85),DATA!D2:L872,7,FALSE)),0,VLOOKUP(CONCATENATE(INDIRECT(ADDRESS(2,COLUMN()-1)),"D1",A85),DATA!D2:L872,7,FALSE))</f>
        <v>0</v>
      </c>
      <c r="AW85" s="11">
        <f>IF(ISERROR(VLOOKUP(CONCATENATE(INDIRECT(ADDRESS(2,COLUMN()-2)),"D1",A85),DATA!D2:L872,8,FALSE)),0,VLOOKUP(CONCATENATE(INDIRECT(ADDRESS(2,COLUMN()-2)),"D1",A85),DATA!D2:L872,8,FALSE))</f>
        <v>0</v>
      </c>
      <c r="AX85" s="11">
        <f>IF(ISERROR(VLOOKUP(CONCATENATE(INDIRECT(ADDRESS(2,COLUMN())),"D1",A85),DATA!D2:L872,6,FALSE)),0,VLOOKUP(CONCATENATE(INDIRECT(ADDRESS(2,COLUMN())),"D1",A85),DATA!D2:L872,6,FALSE))</f>
        <v>0</v>
      </c>
      <c r="AY85" s="11">
        <f>IF(ISERROR(VLOOKUP(CONCATENATE(INDIRECT(ADDRESS(2,COLUMN()-1)),"D1",A85),DATA!D2:L872,7,FALSE)),0,VLOOKUP(CONCATENATE(INDIRECT(ADDRESS(2,COLUMN()-1)),"D1",A85),DATA!D2:L872,7,FALSE))</f>
        <v>0</v>
      </c>
      <c r="AZ85" s="11">
        <f>IF(ISERROR(VLOOKUP(CONCATENATE(INDIRECT(ADDRESS(2,COLUMN()-2)),"D1",A85),DATA!D2:L872,8,FALSE)),0,VLOOKUP(CONCATENATE(INDIRECT(ADDRESS(2,COLUMN()-2)),"D1",A85),DATA!D2:L872,8,FALSE))</f>
        <v>0</v>
      </c>
      <c r="BA85" s="11">
        <f>IF(ISERROR(VLOOKUP(CONCATENATE(INDIRECT(ADDRESS(2,COLUMN())),"D1",A85),DATA!D2:L872,6,FALSE)),0,VLOOKUP(CONCATENATE(INDIRECT(ADDRESS(2,COLUMN())),"D1",A85),DATA!D2:L872,6,FALSE))</f>
        <v>0</v>
      </c>
      <c r="BB85" s="11">
        <f>IF(ISERROR(VLOOKUP(CONCATENATE(INDIRECT(ADDRESS(2,COLUMN()-1)),"D1",A85),DATA!D2:L872,7,FALSE)),0,VLOOKUP(CONCATENATE(INDIRECT(ADDRESS(2,COLUMN()-1)),"D1",A85),DATA!D2:L872,7,FALSE))</f>
        <v>0</v>
      </c>
      <c r="BC85" s="11">
        <f>IF(ISERROR(VLOOKUP(CONCATENATE(INDIRECT(ADDRESS(2,COLUMN()-2)),"D1",A85),DATA!D2:L872,8,FALSE)),0,VLOOKUP(CONCATENATE(INDIRECT(ADDRESS(2,COLUMN()-2)),"D1",A85),DATA!D2:L872,8,FALSE))</f>
        <v>0</v>
      </c>
      <c r="BD85" s="11">
        <f>IF(ISERROR(VLOOKUP(CONCATENATE(INDIRECT(ADDRESS(2,COLUMN())),"D1",A85),DATA!D2:L872,6,FALSE)),0,VLOOKUP(CONCATENATE(INDIRECT(ADDRESS(2,COLUMN())),"D1",A85),DATA!D2:L872,6,FALSE))</f>
        <v>0</v>
      </c>
      <c r="BE85" s="11">
        <f>IF(ISERROR(VLOOKUP(CONCATENATE(INDIRECT(ADDRESS(2,COLUMN()-1)),"D1",A85),DATA!D2:L872,7,FALSE)),0,VLOOKUP(CONCATENATE(INDIRECT(ADDRESS(2,COLUMN()-1)),"D1",A85),DATA!D2:L872,7,FALSE))</f>
        <v>0</v>
      </c>
      <c r="BF85" s="11">
        <f>IF(ISERROR(VLOOKUP(CONCATENATE(INDIRECT(ADDRESS(2,COLUMN()-2)),"D1",A85),DATA!D2:L872,8,FALSE)),0,VLOOKUP(CONCATENATE(INDIRECT(ADDRESS(2,COLUMN()-2)),"D1",A85),DATA!D2:L872,8,FALSE))</f>
        <v>0</v>
      </c>
      <c r="BG85" s="11">
        <f>IF(ISERROR(VLOOKUP(CONCATENATE(INDIRECT(ADDRESS(2,COLUMN())),"D1",A85),DATA!D2:L872,6,FALSE)),0,VLOOKUP(CONCATENATE(INDIRECT(ADDRESS(2,COLUMN())),"D1",A85),DATA!D2:L872,6,FALSE))</f>
        <v>24</v>
      </c>
      <c r="BH85" s="11">
        <f>IF(ISERROR(VLOOKUP(CONCATENATE(INDIRECT(ADDRESS(2,COLUMN()-1)),"D1",A85),DATA!D2:L872,7,FALSE)),0,VLOOKUP(CONCATENATE(INDIRECT(ADDRESS(2,COLUMN()-1)),"D1",A85),DATA!D2:L872,7,FALSE))</f>
        <v>0</v>
      </c>
      <c r="BI85" s="11">
        <f>IF(ISERROR(VLOOKUP(CONCATENATE(INDIRECT(ADDRESS(2,COLUMN()-2)),"D1",A85),DATA!D2:L872,8,FALSE)),0,VLOOKUP(CONCATENATE(INDIRECT(ADDRESS(2,COLUMN()-2)),"D1",A85),DATA!D2:L872,8,FALSE))</f>
        <v>0</v>
      </c>
      <c r="BJ85" s="11">
        <f>IF(ISERROR(VLOOKUP(CONCATENATE(INDIRECT(ADDRESS(2,COLUMN())),"D1",A85),DATA!D2:L872,6,FALSE)),0,VLOOKUP(CONCATENATE(INDIRECT(ADDRESS(2,COLUMN())),"D1",A85),DATA!D2:L872,6,FALSE))</f>
        <v>0</v>
      </c>
      <c r="BK85" s="11">
        <f>IF(ISERROR(VLOOKUP(CONCATENATE(INDIRECT(ADDRESS(2,COLUMN()-1)),"D1",A85),DATA!D2:L872,7,FALSE)),0,VLOOKUP(CONCATENATE(INDIRECT(ADDRESS(2,COLUMN()-1)),"D1",A85),DATA!D2:L872,7,FALSE))</f>
        <v>0</v>
      </c>
      <c r="BL85" s="11">
        <f>IF(ISERROR(VLOOKUP(CONCATENATE(INDIRECT(ADDRESS(2,COLUMN()-2)),"D1",A85),DATA!D2:L872,8,FALSE)),0,VLOOKUP(CONCATENATE(INDIRECT(ADDRESS(2,COLUMN()-2)),"D1",A85),DATA!D2:L872,8,FALSE))</f>
        <v>0</v>
      </c>
      <c r="BM85" s="11">
        <f>IF(ISERROR(VLOOKUP(CONCATENATE(INDIRECT(ADDRESS(2,COLUMN())),"D1",A85),DATA!D2:L872,6,FALSE)),0,VLOOKUP(CONCATENATE(INDIRECT(ADDRESS(2,COLUMN())),"D1",A85),DATA!D2:L872,6,FALSE))</f>
        <v>0</v>
      </c>
      <c r="BN85" s="11">
        <f>IF(ISERROR(VLOOKUP(CONCATENATE(INDIRECT(ADDRESS(2,COLUMN()-1)),"D1",A85),DATA!D2:L872,7,FALSE)),0,VLOOKUP(CONCATENATE(INDIRECT(ADDRESS(2,COLUMN()-1)),"D1",A85),DATA!D2:L872,7,FALSE))</f>
        <v>0</v>
      </c>
      <c r="BO85" s="11">
        <f>IF(ISERROR(VLOOKUP(CONCATENATE(INDIRECT(ADDRESS(2,COLUMN()-2)),"D1",A85),DATA!D2:L872,8,FALSE)),0,VLOOKUP(CONCATENATE(INDIRECT(ADDRESS(2,COLUMN()-2)),"D1",A85),DATA!D2:L872,8,FALSE))</f>
        <v>0</v>
      </c>
      <c r="BP85" s="11">
        <f>IF(ISERROR(VLOOKUP(CONCATENATE(INDIRECT(ADDRESS(2,COLUMN())),"D1",A85),DATA!D2:L872,6,FALSE)),0,VLOOKUP(CONCATENATE(INDIRECT(ADDRESS(2,COLUMN())),"D1",A85),DATA!D2:L872,6,FALSE))</f>
        <v>0</v>
      </c>
      <c r="BQ85" s="11">
        <f>IF(ISERROR(VLOOKUP(CONCATENATE(INDIRECT(ADDRESS(2,COLUMN()-1)),"D1",A85),DATA!D2:L872,7,FALSE)),0,VLOOKUP(CONCATENATE(INDIRECT(ADDRESS(2,COLUMN()-1)),"D1",A85),DATA!D2:L872,7,FALSE))</f>
        <v>0</v>
      </c>
      <c r="BR85" s="11">
        <f>IF(ISERROR(VLOOKUP(CONCATENATE(INDIRECT(ADDRESS(2,COLUMN()-2)),"D1",A85),DATA!D2:L872,8,FALSE)),0,VLOOKUP(CONCATENATE(INDIRECT(ADDRESS(2,COLUMN()-2)),"D1",A85),DATA!D2:L872,8,FALSE))</f>
        <v>0</v>
      </c>
      <c r="BS85" s="11">
        <f>IF(ISERROR(VLOOKUP(CONCATENATE(INDIRECT(ADDRESS(2,COLUMN())),"D1",A85),DATA!D2:L872,6,FALSE)),0,VLOOKUP(CONCATENATE(INDIRECT(ADDRESS(2,COLUMN())),"D1",A85),DATA!D2:L872,6,FALSE))</f>
        <v>0</v>
      </c>
      <c r="BT85" s="11">
        <f>IF(ISERROR(VLOOKUP(CONCATENATE(INDIRECT(ADDRESS(2,COLUMN()-1)),"D1",A85),DATA!D2:L872,7,FALSE)),0,VLOOKUP(CONCATENATE(INDIRECT(ADDRESS(2,COLUMN()-1)),"D1",A85),DATA!D2:L872,7,FALSE))</f>
        <v>0</v>
      </c>
      <c r="BU85" s="11">
        <f>IF(ISERROR(VLOOKUP(CONCATENATE(INDIRECT(ADDRESS(2,COLUMN()-2)),"D1",A85),DATA!D2:L872,8,FALSE)),0,VLOOKUP(CONCATENATE(INDIRECT(ADDRESS(2,COLUMN()-2)),"D1",A85),DATA!D2:L872,8,FALSE))</f>
        <v>0</v>
      </c>
      <c r="BV85" s="11">
        <f>IF(ISERROR(VLOOKUP(CONCATENATE(INDIRECT(ADDRESS(2,COLUMN())),"D1",A85),DATA!D2:L872,6,FALSE)),0,VLOOKUP(CONCATENATE(INDIRECT(ADDRESS(2,COLUMN())),"D1",A85),DATA!D2:L872,6,FALSE))</f>
        <v>0</v>
      </c>
      <c r="BW85" s="11">
        <f>IF(ISERROR(VLOOKUP(CONCATENATE(INDIRECT(ADDRESS(2,COLUMN()-1)),"D1",A85),DATA!D2:L872,7,FALSE)),0,VLOOKUP(CONCATENATE(INDIRECT(ADDRESS(2,COLUMN()-1)),"D1",A85),DATA!D2:L872,7,FALSE))</f>
        <v>0</v>
      </c>
      <c r="BX85" s="11">
        <f>IF(ISERROR(VLOOKUP(CONCATENATE(INDIRECT(ADDRESS(2,COLUMN()-2)),"D1",A85),DATA!D2:L872,8,FALSE)),0,VLOOKUP(CONCATENATE(INDIRECT(ADDRESS(2,COLUMN()-2)),"D1",A85),DATA!D2:L872,8,FALSE))</f>
        <v>0</v>
      </c>
      <c r="BY85" s="11">
        <f>IF(ISERROR(VLOOKUP(CONCATENATE(INDIRECT(ADDRESS(2,COLUMN())),"D1",A85),DATA!D2:L872,6,FALSE)),0,VLOOKUP(CONCATENATE(INDIRECT(ADDRESS(2,COLUMN())),"D1",A85),DATA!D2:L872,6,FALSE))</f>
        <v>0</v>
      </c>
      <c r="BZ85" s="11">
        <f>IF(ISERROR(VLOOKUP(CONCATENATE(INDIRECT(ADDRESS(2,COLUMN()-1)),"D1",A85),DATA!D2:L872,7,FALSE)),0,VLOOKUP(CONCATENATE(INDIRECT(ADDRESS(2,COLUMN()-1)),"D1",A85),DATA!D2:L872,7,FALSE))</f>
        <v>0</v>
      </c>
      <c r="CA85" s="11">
        <f>IF(ISERROR(VLOOKUP(CONCATENATE(INDIRECT(ADDRESS(2,COLUMN()-2)),"D1",A85),DATA!D2:L872,8,FALSE)),0,VLOOKUP(CONCATENATE(INDIRECT(ADDRESS(2,COLUMN()-2)),"D1",A85),DATA!D2:L872,8,FALSE))</f>
        <v>0</v>
      </c>
      <c r="CB85" s="11">
        <f>IF(ISERROR(VLOOKUP(CONCATENATE(INDIRECT(ADDRESS(2,COLUMN())),"D1",A85),DATA!D2:L872,6,FALSE)),0,VLOOKUP(CONCATENATE(INDIRECT(ADDRESS(2,COLUMN())),"D1",A85),DATA!D2:L872,6,FALSE))</f>
        <v>0</v>
      </c>
      <c r="CC85" s="11">
        <f>IF(ISERROR(VLOOKUP(CONCATENATE(INDIRECT(ADDRESS(2,COLUMN()-1)),"D1",A85),DATA!D2:L872,7,FALSE)),0,VLOOKUP(CONCATENATE(INDIRECT(ADDRESS(2,COLUMN()-1)),"D1",A85),DATA!D2:L872,7,FALSE))</f>
        <v>0</v>
      </c>
      <c r="CD85" s="11">
        <f>IF(ISERROR(VLOOKUP(CONCATENATE(INDIRECT(ADDRESS(2,COLUMN()-2)),"D1",A85),DATA!D2:L872,8,FALSE)),0,VLOOKUP(CONCATENATE(INDIRECT(ADDRESS(2,COLUMN()-2)),"D1",A85),DATA!D2:L872,8,FALSE))</f>
        <v>0</v>
      </c>
      <c r="CE85" s="11">
        <f>IF(ISERROR(VLOOKUP(CONCATENATE(INDIRECT(ADDRESS(2,COLUMN())),"D1",A85),DATA!D2:L872,6,FALSE)),0,VLOOKUP(CONCATENATE(INDIRECT(ADDRESS(2,COLUMN())),"D1",A85),DATA!D2:L872,6,FALSE))</f>
        <v>0</v>
      </c>
      <c r="CF85" s="11">
        <f>IF(ISERROR(VLOOKUP(CONCATENATE(INDIRECT(ADDRESS(2,COLUMN()-1)),"D1",A85),DATA!D2:L872,7,FALSE)),0,VLOOKUP(CONCATENATE(INDIRECT(ADDRESS(2,COLUMN()-1)),"D1",A85),DATA!D2:L872,7,FALSE))</f>
        <v>0</v>
      </c>
      <c r="CG85" s="11">
        <f>IF(ISERROR(VLOOKUP(CONCATENATE(INDIRECT(ADDRESS(2,COLUMN()-2)),"D1",A85),DATA!D2:L872,8,FALSE)),0,VLOOKUP(CONCATENATE(INDIRECT(ADDRESS(2,COLUMN()-2)),"D1",A85),DATA!D2:L872,8,FALSE))</f>
        <v>0</v>
      </c>
      <c r="CH85" s="11">
        <f>IF(ISERROR(VLOOKUP(CONCATENATE(INDIRECT(ADDRESS(2,COLUMN())),"D1",A85),DATA!D2:L872,6,FALSE)),0,VLOOKUP(CONCATENATE(INDIRECT(ADDRESS(2,COLUMN())),"D1",A85),DATA!D2:L872,6,FALSE))</f>
        <v>0</v>
      </c>
      <c r="CI85" s="11">
        <f>IF(ISERROR(VLOOKUP(CONCATENATE(INDIRECT(ADDRESS(2,COLUMN()-1)),"D1",A85),DATA!D2:L872,7,FALSE)),0,VLOOKUP(CONCATENATE(INDIRECT(ADDRESS(2,COLUMN()-1)),"D1",A85),DATA!D2:L872,7,FALSE))</f>
        <v>0</v>
      </c>
      <c r="CJ85" s="11">
        <f>IF(ISERROR(VLOOKUP(CONCATENATE(INDIRECT(ADDRESS(2,COLUMN()-2)),"D1",A85),DATA!D2:L872,8,FALSE)),0,VLOOKUP(CONCATENATE(INDIRECT(ADDRESS(2,COLUMN()-2)),"D1",A85),DATA!D2:L872,8,FALSE))</f>
        <v>0</v>
      </c>
      <c r="CK85" s="11">
        <f>IF(ISERROR(VLOOKUP(CONCATENATE(INDIRECT(ADDRESS(2,COLUMN())),"D1",A85),DATA!D2:L872,6,FALSE)),0,VLOOKUP(CONCATENATE(INDIRECT(ADDRESS(2,COLUMN())),"D1",A85),DATA!D2:L872,6,FALSE))</f>
        <v>0</v>
      </c>
      <c r="CL85" s="11">
        <f>IF(ISERROR(VLOOKUP(CONCATENATE(INDIRECT(ADDRESS(2,COLUMN()-1)),"D1",A85),DATA!D2:L872,7,FALSE)),0,VLOOKUP(CONCATENATE(INDIRECT(ADDRESS(2,COLUMN()-1)),"D1",A85),DATA!D2:L872,7,FALSE))</f>
        <v>0</v>
      </c>
      <c r="CM85" s="11">
        <f>IF(ISERROR(VLOOKUP(CONCATENATE(INDIRECT(ADDRESS(2,COLUMN()-2)),"D1",A85),DATA!D2:L872,8,FALSE)),0,VLOOKUP(CONCATENATE(INDIRECT(ADDRESS(2,COLUMN()-2)),"D1",A85),DATA!D2:L872,8,FALSE))</f>
        <v>0</v>
      </c>
      <c r="CN85" s="11">
        <f>IF(ISERROR(VLOOKUP(CONCATENATE(INDIRECT(ADDRESS(2,COLUMN())),"D1",A85),DATA!D2:L872,6,FALSE)),0,VLOOKUP(CONCATENATE(INDIRECT(ADDRESS(2,COLUMN())),"D1",A85),DATA!D2:L872,6,FALSE))</f>
        <v>0</v>
      </c>
      <c r="CO85" s="11">
        <f>IF(ISERROR(VLOOKUP(CONCATENATE(INDIRECT(ADDRESS(2,COLUMN()-1)),"D1",A85),DATA!D2:L872,7,FALSE)),0,VLOOKUP(CONCATENATE(INDIRECT(ADDRESS(2,COLUMN()-1)),"D1",A85),DATA!D2:L872,7,FALSE))</f>
        <v>0</v>
      </c>
      <c r="CP85" s="11">
        <f>IF(ISERROR(VLOOKUP(CONCATENATE(INDIRECT(ADDRESS(2,COLUMN()-2)),"D1",A85),DATA!D2:L872,8,FALSE)),0,VLOOKUP(CONCATENATE(INDIRECT(ADDRESS(2,COLUMN()-2)),"D1",A85),DATA!D2:L872,8,FALSE))</f>
        <v>0</v>
      </c>
      <c r="CQ85" s="11">
        <f>IF(ISERROR(VLOOKUP(CONCATENATE(INDIRECT(ADDRESS(2,COLUMN())),"D1",A85),DATA!D2:L872,6,FALSE)),0,VLOOKUP(CONCATENATE(INDIRECT(ADDRESS(2,COLUMN())),"D1",A85),DATA!D2:L872,6,FALSE))</f>
        <v>0</v>
      </c>
      <c r="CR85" s="11">
        <f>IF(ISERROR(VLOOKUP(CONCATENATE(INDIRECT(ADDRESS(2,COLUMN()-1)),"D1",A85),DATA!D2:L872,7,FALSE)),0,VLOOKUP(CONCATENATE(INDIRECT(ADDRESS(2,COLUMN()-1)),"D1",A85),DATA!D2:L872,7,FALSE))</f>
        <v>0</v>
      </c>
      <c r="CS85" s="11">
        <f>IF(ISERROR(VLOOKUP(CONCATENATE(INDIRECT(ADDRESS(2,COLUMN()-2)),"D1",A85),DATA!D2:L872,8,FALSE)),0,VLOOKUP(CONCATENATE(INDIRECT(ADDRESS(2,COLUMN()-2)),"D1",A85),DATA!D2:L872,8,FALSE))</f>
        <v>0</v>
      </c>
      <c r="CT85" s="11">
        <f>IF(ISERROR(VLOOKUP(CONCATENATE(INDIRECT(ADDRESS(2,COLUMN())),"D1",A85),DATA!D2:L872,6,FALSE)),0,VLOOKUP(CONCATENATE(INDIRECT(ADDRESS(2,COLUMN())),"D1",A85),DATA!D2:L872,6,FALSE))</f>
        <v>0</v>
      </c>
      <c r="CU85" s="11">
        <f>IF(ISERROR(VLOOKUP(CONCATENATE(INDIRECT(ADDRESS(2,COLUMN()-1)),"D1",A85),DATA!D2:L872,7,FALSE)),0,VLOOKUP(CONCATENATE(INDIRECT(ADDRESS(2,COLUMN()-1)),"D1",A85),DATA!D2:L872,7,FALSE))</f>
        <v>0</v>
      </c>
      <c r="CV85" s="11">
        <f>IF(ISERROR(VLOOKUP(CONCATENATE(INDIRECT(ADDRESS(2,COLUMN()-2)),"D1",A85),DATA!D2:L872,8,FALSE)),0,VLOOKUP(CONCATENATE(INDIRECT(ADDRESS(2,COLUMN()-2)),"D1",A85),DATA!D2:L872,8,FALSE))</f>
        <v>0</v>
      </c>
      <c r="CW85" s="11">
        <f>IF(ISERROR(VLOOKUP(CONCATENATE(INDIRECT(ADDRESS(2,COLUMN())),"D1",A85),DATA!D2:L872,6,FALSE)),0,VLOOKUP(CONCATENATE(INDIRECT(ADDRESS(2,COLUMN())),"D1",A85),DATA!D2:L872,6,FALSE))</f>
        <v>0</v>
      </c>
      <c r="CX85" s="11">
        <f>IF(ISERROR(VLOOKUP(CONCATENATE(INDIRECT(ADDRESS(2,COLUMN()-1)),"D1",A85),DATA!D2:L872,7,FALSE)),0,VLOOKUP(CONCATENATE(INDIRECT(ADDRESS(2,COLUMN()-1)),"D1",A85),DATA!D2:L872,7,FALSE))</f>
        <v>0</v>
      </c>
      <c r="CY85" s="11">
        <f>IF(ISERROR(VLOOKUP(CONCATENATE(INDIRECT(ADDRESS(2,COLUMN()-2)),"D1",A85),DATA!D2:L872,8,FALSE)),0,VLOOKUP(CONCATENATE(INDIRECT(ADDRESS(2,COLUMN()-2)),"D1",A85),DATA!D2:L872,8,FALSE))</f>
        <v>0</v>
      </c>
      <c r="CZ85" s="11">
        <f>IF(ISERROR(VLOOKUP(CONCATENATE(INDIRECT(ADDRESS(2,COLUMN())),"D1",A85),DATA!D2:L872,6,FALSE)),0,VLOOKUP(CONCATENATE(INDIRECT(ADDRESS(2,COLUMN())),"D1",A85),DATA!D2:L872,6,FALSE))</f>
        <v>0</v>
      </c>
      <c r="DA85" s="11">
        <f>IF(ISERROR(VLOOKUP(CONCATENATE(INDIRECT(ADDRESS(2,COLUMN()-1)),"D1",A85),DATA!D2:L872,7,FALSE)),0,VLOOKUP(CONCATENATE(INDIRECT(ADDRESS(2,COLUMN()-1)),"D1",A85),DATA!D2:L872,7,FALSE))</f>
        <v>0</v>
      </c>
      <c r="DB85" s="11">
        <f>IF(ISERROR(VLOOKUP(CONCATENATE(INDIRECT(ADDRESS(2,COLUMN()-2)),"D1",A85),DATA!D2:L872,8,FALSE)),0,VLOOKUP(CONCATENATE(INDIRECT(ADDRESS(2,COLUMN()-2)),"D1",A85),DATA!D2:L872,8,FALSE))</f>
        <v>0</v>
      </c>
      <c r="DC85" s="11">
        <f>IF(ISERROR(VLOOKUP(CONCATENATE(INDIRECT(ADDRESS(2,COLUMN())),"D1",A85),DATA!D2:L872,6,FALSE)),0,VLOOKUP(CONCATENATE(INDIRECT(ADDRESS(2,COLUMN())),"D1",A85),DATA!D2:L872,6,FALSE))</f>
        <v>0</v>
      </c>
      <c r="DD85" s="11">
        <f>IF(ISERROR(VLOOKUP(CONCATENATE(INDIRECT(ADDRESS(2,COLUMN()-1)),"D1",A85),DATA!D2:L872,7,FALSE)),0,VLOOKUP(CONCATENATE(INDIRECT(ADDRESS(2,COLUMN()-1)),"D1",A85),DATA!D2:L872,7,FALSE))</f>
        <v>0</v>
      </c>
      <c r="DE85" s="11">
        <f>IF(ISERROR(VLOOKUP(CONCATENATE(INDIRECT(ADDRESS(2,COLUMN()-2)),"D1",A85),DATA!D2:L872,8,FALSE)),0,VLOOKUP(CONCATENATE(INDIRECT(ADDRESS(2,COLUMN()-2)),"D1",A85),DATA!D2:L872,8,FALSE))</f>
        <v>0</v>
      </c>
      <c r="DF85" s="11">
        <f>IF(ISERROR(VLOOKUP(CONCATENATE(INDIRECT(ADDRESS(2,COLUMN())),"D1",A85),DATA!D2:L872,6,FALSE)),0,VLOOKUP(CONCATENATE(INDIRECT(ADDRESS(2,COLUMN())),"D1",A85),DATA!D2:L872,6,FALSE))</f>
        <v>0</v>
      </c>
      <c r="DG85" s="11">
        <f>IF(ISERROR(VLOOKUP(CONCATENATE(INDIRECT(ADDRESS(2,COLUMN()-1)),"D1",A85),DATA!D2:L872,7,FALSE)),0,VLOOKUP(CONCATENATE(INDIRECT(ADDRESS(2,COLUMN()-1)),"D1",A85),DATA!D2:L872,7,FALSE))</f>
        <v>0</v>
      </c>
      <c r="DH85" s="11">
        <f>IF(ISERROR(VLOOKUP(CONCATENATE(INDIRECT(ADDRESS(2,COLUMN()-2)),"D1",A85),DATA!D2:L872,8,FALSE)),0,VLOOKUP(CONCATENATE(INDIRECT(ADDRESS(2,COLUMN()-2)),"D1",A85),DATA!D2:L872,8,FALSE))</f>
        <v>0</v>
      </c>
      <c r="DI85" s="11">
        <f>IF(ISERROR(VLOOKUP(CONCATENATE(INDIRECT(ADDRESS(2,COLUMN())),"D1",A85),DATA!D2:L872,6,FALSE)),0,VLOOKUP(CONCATENATE(INDIRECT(ADDRESS(2,COLUMN())),"D1",A85),DATA!D2:L872,6,FALSE))</f>
        <v>0</v>
      </c>
      <c r="DJ85" s="11">
        <f>IF(ISERROR(VLOOKUP(CONCATENATE(INDIRECT(ADDRESS(2,COLUMN()-1)),"D1",A85),DATA!D2:L872,7,FALSE)),0,VLOOKUP(CONCATENATE(INDIRECT(ADDRESS(2,COLUMN()-1)),"D1",A85),DATA!D2:L872,7,FALSE))</f>
        <v>0</v>
      </c>
      <c r="DK85" s="11">
        <f>IF(ISERROR(VLOOKUP(CONCATENATE(INDIRECT(ADDRESS(2,COLUMN()-2)),"D1",A85),DATA!D2:L872,8,FALSE)),0,VLOOKUP(CONCATENATE(INDIRECT(ADDRESS(2,COLUMN()-2)),"D1",A85),DATA!D2:L872,8,FALSE))</f>
        <v>0</v>
      </c>
      <c r="DL85" s="11">
        <f>IF(ISERROR(VLOOKUP(CONCATENATE(INDIRECT(ADDRESS(2,COLUMN())),"D1",A85),DATA!D2:L872,6,FALSE)),0,VLOOKUP(CONCATENATE(INDIRECT(ADDRESS(2,COLUMN())),"D1",A85),DATA!D2:L872,6,FALSE))</f>
        <v>0</v>
      </c>
      <c r="DM85" s="11">
        <f>IF(ISERROR(VLOOKUP(CONCATENATE(INDIRECT(ADDRESS(2,COLUMN()-1)),"D1",A85),DATA!D2:L872,7,FALSE)),0,VLOOKUP(CONCATENATE(INDIRECT(ADDRESS(2,COLUMN()-1)),"D1",A85),DATA!D2:L872,7,FALSE))</f>
        <v>0</v>
      </c>
      <c r="DN85" s="11">
        <f>IF(ISERROR(VLOOKUP(CONCATENATE(INDIRECT(ADDRESS(2,COLUMN()-2)),"D1",A85),DATA!D2:L872,8,FALSE)),0,VLOOKUP(CONCATENATE(INDIRECT(ADDRESS(2,COLUMN()-2)),"D1",A85),DATA!D2:L872,8,FALSE))</f>
        <v>0</v>
      </c>
      <c r="DO85" s="11">
        <f>IF(ISERROR(VLOOKUP(CONCATENATE(INDIRECT(ADDRESS(2,COLUMN())),"D1",A85),DATA!D2:L872,6,FALSE)),0,VLOOKUP(CONCATENATE(INDIRECT(ADDRESS(2,COLUMN())),"D1",A85),DATA!D2:L872,6,FALSE))</f>
        <v>0</v>
      </c>
      <c r="DP85" s="11">
        <f>IF(ISERROR(VLOOKUP(CONCATENATE(INDIRECT(ADDRESS(2,COLUMN()-1)),"D1",A85),DATA!D2:L872,7,FALSE)),0,VLOOKUP(CONCATENATE(INDIRECT(ADDRESS(2,COLUMN()-1)),"D1",A85),DATA!D2:L872,7,FALSE))</f>
        <v>0</v>
      </c>
      <c r="DQ85" s="11">
        <f>IF(ISERROR(VLOOKUP(CONCATENATE(INDIRECT(ADDRESS(2,COLUMN()-2)),"D1",A85),DATA!D2:L872,8,FALSE)),0,VLOOKUP(CONCATENATE(INDIRECT(ADDRESS(2,COLUMN()-2)),"D1",A85),DATA!D2:L872,8,FALSE))</f>
        <v>0</v>
      </c>
      <c r="DR85" s="11">
        <f>IF(ISERROR(VLOOKUP(CONCATENATE(INDIRECT(ADDRESS(2,COLUMN())),"D1",A85),DATA!D2:L872,6,FALSE)),0,VLOOKUP(CONCATENATE(INDIRECT(ADDRESS(2,COLUMN())),"D1",A85),DATA!D2:L872,6,FALSE))</f>
        <v>0</v>
      </c>
      <c r="DS85" s="11">
        <f>IF(ISERROR(VLOOKUP(CONCATENATE(INDIRECT(ADDRESS(2,COLUMN()-1)),"D1",A85),DATA!D2:L872,7,FALSE)),0,VLOOKUP(CONCATENATE(INDIRECT(ADDRESS(2,COLUMN()-1)),"D1",A85),DATA!D2:L872,7,FALSE))</f>
        <v>0</v>
      </c>
      <c r="DT85" s="11">
        <f>IF(ISERROR(VLOOKUP(CONCATENATE(INDIRECT(ADDRESS(2,COLUMN()-2)),"D1",A85),DATA!D2:L872,8,FALSE)),0,VLOOKUP(CONCATENATE(INDIRECT(ADDRESS(2,COLUMN()-2)),"D1",A85),DATA!D2:L872,8,FALSE))</f>
        <v>0</v>
      </c>
      <c r="DU85" s="11">
        <f>IF(ISERROR(VLOOKUP(CONCATENATE(INDIRECT(ADDRESS(2,COLUMN())),"D1",A85),DATA!D2:L872,6,FALSE)),0,VLOOKUP(CONCATENATE(INDIRECT(ADDRESS(2,COLUMN())),"D1",A85),DATA!D2:L872,6,FALSE))</f>
        <v>0</v>
      </c>
      <c r="DV85" s="11">
        <f>IF(ISERROR(VLOOKUP(CONCATENATE(INDIRECT(ADDRESS(2,COLUMN()-1)),"D1",A85),DATA!D2:L872,7,FALSE)),0,VLOOKUP(CONCATENATE(INDIRECT(ADDRESS(2,COLUMN()-1)),"D1",A85),DATA!D2:L872,7,FALSE))</f>
        <v>0</v>
      </c>
      <c r="DW85" s="11">
        <f>IF(ISERROR(VLOOKUP(CONCATENATE(INDIRECT(ADDRESS(2,COLUMN()-2)),"D1",A85),DATA!D2:L872,8,FALSE)),0,VLOOKUP(CONCATENATE(INDIRECT(ADDRESS(2,COLUMN()-2)),"D1",A85),DATA!D2:L872,8,FALSE))</f>
        <v>0</v>
      </c>
      <c r="DX85" s="62">
        <f>SUM(B85:INDIRECT(ADDRESS(85,127)))</f>
        <v>85</v>
      </c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  <c r="IR85" s="24"/>
      <c r="IS85" s="24"/>
      <c r="IT85" s="24"/>
      <c r="IU85" s="24"/>
      <c r="IV85" s="24"/>
      <c r="IW85" s="24"/>
      <c r="IX85" s="24"/>
      <c r="IY85" s="24"/>
      <c r="IZ85" s="24"/>
      <c r="JA85" s="24"/>
      <c r="JB85" s="24"/>
      <c r="JC85" s="24"/>
      <c r="JD85" s="24"/>
      <c r="JE85" s="24"/>
      <c r="JF85" s="24"/>
      <c r="JG85" s="24"/>
      <c r="JH85" s="24"/>
      <c r="JI85" s="24"/>
      <c r="JJ85" s="24"/>
      <c r="JK85" s="24"/>
      <c r="JL85" s="24"/>
      <c r="JM85" s="24"/>
      <c r="JN85" s="24"/>
      <c r="JO85" s="24"/>
      <c r="JP85" s="24"/>
      <c r="JQ85" s="24"/>
      <c r="JR85" s="24"/>
      <c r="JS85" s="24"/>
      <c r="JT85" s="24"/>
      <c r="JU85" s="24"/>
      <c r="JV85" s="24"/>
      <c r="JW85" s="24"/>
      <c r="JX85" s="24"/>
      <c r="JY85" s="24"/>
      <c r="JZ85" s="24"/>
      <c r="KA85" s="24"/>
      <c r="KB85" s="24"/>
      <c r="KC85" s="24"/>
      <c r="KD85" s="24"/>
      <c r="KE85" s="24"/>
      <c r="KF85" s="24"/>
      <c r="KG85" s="24"/>
      <c r="KH85" s="24"/>
      <c r="KI85" s="24"/>
      <c r="KJ85" s="24"/>
      <c r="KK85" s="24"/>
      <c r="KL85" s="24"/>
      <c r="KM85" s="24"/>
      <c r="KN85" s="24"/>
      <c r="KO85" s="24"/>
      <c r="KP85" s="24"/>
      <c r="KQ85" s="24"/>
      <c r="KR85" s="24"/>
      <c r="KS85" s="24"/>
      <c r="KT85" s="24"/>
      <c r="KU85" s="24"/>
      <c r="KV85" s="24"/>
      <c r="KW85" s="24"/>
      <c r="KX85" s="24"/>
      <c r="KY85" s="24"/>
      <c r="KZ85" s="24"/>
    </row>
    <row r="86" ht="15.75">
      <c r="A86" s="20" t="s">
        <v>52</v>
      </c>
      <c r="B86" s="11">
        <f>IF(ISERROR(VLOOKUP(CONCATENATE(INDIRECT(ADDRESS(2,COLUMN())),"D1",A86),DATA!D2:L872,6,FALSE)),0,VLOOKUP(CONCATENATE(INDIRECT(ADDRESS(2,COLUMN())),"D1",A86),DATA!D2:L872,6,FALSE))</f>
        <v>2</v>
      </c>
      <c r="C86" s="11">
        <f>IF(ISERROR(VLOOKUP(CONCATENATE(INDIRECT(ADDRESS(2,COLUMN()-1)),"D1",A86),DATA!D2:L872,7,FALSE)),0,VLOOKUP(CONCATENATE(INDIRECT(ADDRESS(2,COLUMN()-1)),"D1",A86),DATA!D2:L872,7,FALSE))</f>
        <v>0</v>
      </c>
      <c r="D86" s="11">
        <f>IF(ISERROR(VLOOKUP(CONCATENATE(INDIRECT(ADDRESS(2,COLUMN()-2)),"D1",A86),DATA!D2:L872,8,FALSE)),0,VLOOKUP(CONCATENATE(INDIRECT(ADDRESS(2,COLUMN()-2)),"D1",A86),DATA!D2:L872,8,FALSE))</f>
        <v>0</v>
      </c>
      <c r="E86" s="11">
        <f>IF(ISERROR(VLOOKUP(CONCATENATE(INDIRECT(ADDRESS(2,COLUMN())),"D1",A86),DATA!D2:L872,6,FALSE)),0,VLOOKUP(CONCATENATE(INDIRECT(ADDRESS(2,COLUMN())),"D1",A86),DATA!D2:L872,6,FALSE))</f>
        <v>0</v>
      </c>
      <c r="F86" s="11">
        <f>IF(ISERROR(VLOOKUP(CONCATENATE(INDIRECT(ADDRESS(2,COLUMN()-1)),"D1",A86),DATA!D2:L872,7,FALSE)),0,VLOOKUP(CONCATENATE(INDIRECT(ADDRESS(2,COLUMN()-1)),"D1",A86),DATA!D2:L872,7,FALSE))</f>
        <v>0</v>
      </c>
      <c r="G86" s="11">
        <f>IF(ISERROR(VLOOKUP(CONCATENATE(INDIRECT(ADDRESS(2,COLUMN()-2)),"D1",A86),DATA!D2:L872,8,FALSE)),0,VLOOKUP(CONCATENATE(INDIRECT(ADDRESS(2,COLUMN()-2)),"D1",A86),DATA!D2:L872,8,FALSE))</f>
        <v>0</v>
      </c>
      <c r="H86" s="11">
        <f>IF(ISERROR(VLOOKUP(CONCATENATE(INDIRECT(ADDRESS(2,COLUMN())),"D1",A86),DATA!D2:L872,6,FALSE)),0,VLOOKUP(CONCATENATE(INDIRECT(ADDRESS(2,COLUMN())),"D1",A86),DATA!D2:L872,6,FALSE))</f>
        <v>1</v>
      </c>
      <c r="I86" s="11">
        <f>IF(ISERROR(VLOOKUP(CONCATENATE(INDIRECT(ADDRESS(2,COLUMN()-1)),"D1",A86),DATA!D2:L872,7,FALSE)),0,VLOOKUP(CONCATENATE(INDIRECT(ADDRESS(2,COLUMN()-1)),"D1",A86),DATA!D2:L872,7,FALSE))</f>
        <v>0</v>
      </c>
      <c r="J86" s="11">
        <f>IF(ISERROR(VLOOKUP(CONCATENATE(INDIRECT(ADDRESS(2,COLUMN()-2)),"D1",A86),DATA!D2:L872,8,FALSE)),0,VLOOKUP(CONCATENATE(INDIRECT(ADDRESS(2,COLUMN()-2)),"D1",A86),DATA!D2:L872,8,FALSE))</f>
        <v>0</v>
      </c>
      <c r="K86" s="11">
        <f>IF(ISERROR(VLOOKUP(CONCATENATE(INDIRECT(ADDRESS(2,COLUMN())),"D1",A86),DATA!D2:L872,6,FALSE)),0,VLOOKUP(CONCATENATE(INDIRECT(ADDRESS(2,COLUMN())),"D1",A86),DATA!D2:L872,6,FALSE))</f>
        <v>0</v>
      </c>
      <c r="L86" s="11">
        <f>IF(ISERROR(VLOOKUP(CONCATENATE(INDIRECT(ADDRESS(2,COLUMN()-1)),"D1",A86),DATA!D2:L872,7,FALSE)),0,VLOOKUP(CONCATENATE(INDIRECT(ADDRESS(2,COLUMN()-1)),"D1",A86),DATA!D2:L872,7,FALSE))</f>
        <v>0</v>
      </c>
      <c r="M86" s="11">
        <f>IF(ISERROR(VLOOKUP(CONCATENATE(INDIRECT(ADDRESS(2,COLUMN()-2)),"D1",A86),DATA!D2:L872,8,FALSE)),0,VLOOKUP(CONCATENATE(INDIRECT(ADDRESS(2,COLUMN()-2)),"D1",A86),DATA!D2:L872,8,FALSE))</f>
        <v>0</v>
      </c>
      <c r="N86" s="11">
        <f>IF(ISERROR(VLOOKUP(CONCATENATE(INDIRECT(ADDRESS(2,COLUMN())),"D1",A86),DATA!D2:L872,6,FALSE)),0,VLOOKUP(CONCATENATE(INDIRECT(ADDRESS(2,COLUMN())),"D1",A86),DATA!D2:L872,6,FALSE))</f>
        <v>0</v>
      </c>
      <c r="O86" s="11">
        <f>IF(ISERROR(VLOOKUP(CONCATENATE(INDIRECT(ADDRESS(2,COLUMN()-1)),"D1",A86),DATA!D2:L872,7,FALSE)),0,VLOOKUP(CONCATENATE(INDIRECT(ADDRESS(2,COLUMN()-1)),"D1",A86),DATA!D2:L872,7,FALSE))</f>
        <v>0</v>
      </c>
      <c r="P86" s="11">
        <f>IF(ISERROR(VLOOKUP(CONCATENATE(INDIRECT(ADDRESS(2,COLUMN()-2)),"D1",A86),DATA!D2:L872,8,FALSE)),0,VLOOKUP(CONCATENATE(INDIRECT(ADDRESS(2,COLUMN()-2)),"D1",A86),DATA!D2:L872,8,FALSE))</f>
        <v>0</v>
      </c>
      <c r="Q86" s="11">
        <f>IF(ISERROR(VLOOKUP(CONCATENATE(INDIRECT(ADDRESS(2,COLUMN())),"D1",A86),DATA!D2:L872,6,FALSE)),0,VLOOKUP(CONCATENATE(INDIRECT(ADDRESS(2,COLUMN())),"D1",A86),DATA!D2:L872,6,FALSE))</f>
        <v>0</v>
      </c>
      <c r="R86" s="11">
        <f>IF(ISERROR(VLOOKUP(CONCATENATE(INDIRECT(ADDRESS(2,COLUMN()-1)),"D1",A86),DATA!D2:L872,7,FALSE)),0,VLOOKUP(CONCATENATE(INDIRECT(ADDRESS(2,COLUMN()-1)),"D1",A86),DATA!D2:L872,7,FALSE))</f>
        <v>0</v>
      </c>
      <c r="S86" s="11">
        <f>IF(ISERROR(VLOOKUP(CONCATENATE(INDIRECT(ADDRESS(2,COLUMN()-2)),"D1",A86),DATA!D2:L872,8,FALSE)),0,VLOOKUP(CONCATENATE(INDIRECT(ADDRESS(2,COLUMN()-2)),"D1",A86),DATA!D2:L872,8,FALSE))</f>
        <v>0</v>
      </c>
      <c r="T86" s="11">
        <f>IF(ISERROR(VLOOKUP(CONCATENATE(INDIRECT(ADDRESS(2,COLUMN())),"D1",A86),DATA!D2:L872,6,FALSE)),0,VLOOKUP(CONCATENATE(INDIRECT(ADDRESS(2,COLUMN())),"D1",A86),DATA!D2:L872,6,FALSE))</f>
        <v>0</v>
      </c>
      <c r="U86" s="11">
        <f>IF(ISERROR(VLOOKUP(CONCATENATE(INDIRECT(ADDRESS(2,COLUMN()-1)),"D1",A86),DATA!D2:L872,7,FALSE)),0,VLOOKUP(CONCATENATE(INDIRECT(ADDRESS(2,COLUMN()-1)),"D1",A86),DATA!D2:L872,7,FALSE))</f>
        <v>0</v>
      </c>
      <c r="V86" s="11">
        <f>IF(ISERROR(VLOOKUP(CONCATENATE(INDIRECT(ADDRESS(2,COLUMN()-2)),"D1",A86),DATA!D2:L872,8,FALSE)),0,VLOOKUP(CONCATENATE(INDIRECT(ADDRESS(2,COLUMN()-2)),"D1",A86),DATA!D2:L872,8,FALSE))</f>
        <v>0</v>
      </c>
      <c r="W86" s="11">
        <f>IF(ISERROR(VLOOKUP(CONCATENATE(INDIRECT(ADDRESS(2,COLUMN())),"D1",A86),DATA!D2:L872,6,FALSE)),0,VLOOKUP(CONCATENATE(INDIRECT(ADDRESS(2,COLUMN())),"D1",A86),DATA!D2:L872,6,FALSE))</f>
        <v>1</v>
      </c>
      <c r="X86" s="11">
        <f>IF(ISERROR(VLOOKUP(CONCATENATE(INDIRECT(ADDRESS(2,COLUMN()-1)),"D1",A86),DATA!D2:L872,7,FALSE)),0,VLOOKUP(CONCATENATE(INDIRECT(ADDRESS(2,COLUMN()-1)),"D1",A86),DATA!D2:L872,7,FALSE))</f>
        <v>0</v>
      </c>
      <c r="Y86" s="11">
        <f>IF(ISERROR(VLOOKUP(CONCATENATE(INDIRECT(ADDRESS(2,COLUMN()-2)),"D1",A86),DATA!D2:L872,8,FALSE)),0,VLOOKUP(CONCATENATE(INDIRECT(ADDRESS(2,COLUMN()-2)),"D1",A86),DATA!D2:L872,8,FALSE))</f>
        <v>0</v>
      </c>
      <c r="Z86" s="11">
        <f>IF(ISERROR(VLOOKUP(CONCATENATE(INDIRECT(ADDRESS(2,COLUMN())),"D1",A86),DATA!D2:L872,6,FALSE)),0,VLOOKUP(CONCATENATE(INDIRECT(ADDRESS(2,COLUMN())),"D1",A86),DATA!D2:L872,6,FALSE))</f>
        <v>15</v>
      </c>
      <c r="AA86" s="11">
        <f>IF(ISERROR(VLOOKUP(CONCATENATE(INDIRECT(ADDRESS(2,COLUMN()-1)),"D1",A86),DATA!D2:L872,7,FALSE)),0,VLOOKUP(CONCATENATE(INDIRECT(ADDRESS(2,COLUMN()-1)),"D1",A86),DATA!D2:L872,7,FALSE))</f>
        <v>0</v>
      </c>
      <c r="AB86" s="11">
        <f>IF(ISERROR(VLOOKUP(CONCATENATE(INDIRECT(ADDRESS(2,COLUMN()-2)),"D1",A86),DATA!D2:L872,8,FALSE)),0,VLOOKUP(CONCATENATE(INDIRECT(ADDRESS(2,COLUMN()-2)),"D1",A86),DATA!D2:L872,8,FALSE))</f>
        <v>0</v>
      </c>
      <c r="AC86" s="11">
        <f>IF(ISERROR(VLOOKUP(CONCATENATE(INDIRECT(ADDRESS(2,COLUMN())),"D1",A86),DATA!D2:L872,6,FALSE)),0,VLOOKUP(CONCATENATE(INDIRECT(ADDRESS(2,COLUMN())),"D1",A86),DATA!D2:L872,6,FALSE))</f>
        <v>20</v>
      </c>
      <c r="AD86" s="11">
        <f>IF(ISERROR(VLOOKUP(CONCATENATE(INDIRECT(ADDRESS(2,COLUMN()-1)),"D1",A86),DATA!D2:L872,7,FALSE)),0,VLOOKUP(CONCATENATE(INDIRECT(ADDRESS(2,COLUMN()-1)),"D1",A86),DATA!D2:L872,7,FALSE))</f>
        <v>0</v>
      </c>
      <c r="AE86" s="11">
        <f>IF(ISERROR(VLOOKUP(CONCATENATE(INDIRECT(ADDRESS(2,COLUMN()-2)),"D1",A86),DATA!D2:L872,8,FALSE)),0,VLOOKUP(CONCATENATE(INDIRECT(ADDRESS(2,COLUMN()-2)),"D1",A86),DATA!D2:L872,8,FALSE))</f>
        <v>0</v>
      </c>
      <c r="AF86" s="11">
        <f>IF(ISERROR(VLOOKUP(CONCATENATE(INDIRECT(ADDRESS(2,COLUMN())),"D1",A86),DATA!D2:L872,6,FALSE)),0,VLOOKUP(CONCATENATE(INDIRECT(ADDRESS(2,COLUMN())),"D1",A86),DATA!D2:L872,6,FALSE))</f>
        <v>0</v>
      </c>
      <c r="AG86" s="11">
        <f>IF(ISERROR(VLOOKUP(CONCATENATE(INDIRECT(ADDRESS(2,COLUMN()-1)),"D1",A86),DATA!D2:L872,7,FALSE)),0,VLOOKUP(CONCATENATE(INDIRECT(ADDRESS(2,COLUMN()-1)),"D1",A86),DATA!D2:L872,7,FALSE))</f>
        <v>0</v>
      </c>
      <c r="AH86" s="11">
        <f>IF(ISERROR(VLOOKUP(CONCATENATE(INDIRECT(ADDRESS(2,COLUMN()-2)),"D1",A86),DATA!D2:L872,8,FALSE)),0,VLOOKUP(CONCATENATE(INDIRECT(ADDRESS(2,COLUMN()-2)),"D1",A86),DATA!D2:L872,8,FALSE))</f>
        <v>0</v>
      </c>
      <c r="AI86" s="11">
        <f>IF(ISERROR(VLOOKUP(CONCATENATE(INDIRECT(ADDRESS(2,COLUMN())),"D1",A86),DATA!D2:L872,6,FALSE)),0,VLOOKUP(CONCATENATE(INDIRECT(ADDRESS(2,COLUMN())),"D1",A86),DATA!D2:L872,6,FALSE))</f>
        <v>0</v>
      </c>
      <c r="AJ86" s="11">
        <f>IF(ISERROR(VLOOKUP(CONCATENATE(INDIRECT(ADDRESS(2,COLUMN()-1)),"D1",A86),DATA!D2:L872,7,FALSE)),0,VLOOKUP(CONCATENATE(INDIRECT(ADDRESS(2,COLUMN()-1)),"D1",A86),DATA!D2:L872,7,FALSE))</f>
        <v>0</v>
      </c>
      <c r="AK86" s="11">
        <f>IF(ISERROR(VLOOKUP(CONCATENATE(INDIRECT(ADDRESS(2,COLUMN()-2)),"D1",A86),DATA!D2:L872,8,FALSE)),0,VLOOKUP(CONCATENATE(INDIRECT(ADDRESS(2,COLUMN()-2)),"D1",A86),DATA!D2:L872,8,FALSE))</f>
        <v>0</v>
      </c>
      <c r="AL86" s="11">
        <f>IF(ISERROR(VLOOKUP(CONCATENATE(INDIRECT(ADDRESS(2,COLUMN())),"D1",A86),DATA!D2:L872,6,FALSE)),0,VLOOKUP(CONCATENATE(INDIRECT(ADDRESS(2,COLUMN())),"D1",A86),DATA!D2:L872,6,FALSE))</f>
        <v>7</v>
      </c>
      <c r="AM86" s="11">
        <f>IF(ISERROR(VLOOKUP(CONCATENATE(INDIRECT(ADDRESS(2,COLUMN()-1)),"D1",A86),DATA!D2:L872,7,FALSE)),0,VLOOKUP(CONCATENATE(INDIRECT(ADDRESS(2,COLUMN()-1)),"D1",A86),DATA!D2:L872,7,FALSE))</f>
        <v>0</v>
      </c>
      <c r="AN86" s="11">
        <f>IF(ISERROR(VLOOKUP(CONCATENATE(INDIRECT(ADDRESS(2,COLUMN()-2)),"D1",A86),DATA!D2:L872,8,FALSE)),0,VLOOKUP(CONCATENATE(INDIRECT(ADDRESS(2,COLUMN()-2)),"D1",A86),DATA!D2:L872,8,FALSE))</f>
        <v>0</v>
      </c>
      <c r="AO86" s="11">
        <f>IF(ISERROR(VLOOKUP(CONCATENATE(INDIRECT(ADDRESS(2,COLUMN())),"D1",A86),DATA!D2:L872,6,FALSE)),0,VLOOKUP(CONCATENATE(INDIRECT(ADDRESS(2,COLUMN())),"D1",A86),DATA!D2:L872,6,FALSE))</f>
        <v>7</v>
      </c>
      <c r="AP86" s="11">
        <f>IF(ISERROR(VLOOKUP(CONCATENATE(INDIRECT(ADDRESS(2,COLUMN()-1)),"D1",A86),DATA!D2:L872,7,FALSE)),0,VLOOKUP(CONCATENATE(INDIRECT(ADDRESS(2,COLUMN()-1)),"D1",A86),DATA!D2:L872,7,FALSE))</f>
        <v>0</v>
      </c>
      <c r="AQ86" s="11">
        <f>IF(ISERROR(VLOOKUP(CONCATENATE(INDIRECT(ADDRESS(2,COLUMN()-2)),"D1",A86),DATA!D2:L872,8,FALSE)),0,VLOOKUP(CONCATENATE(INDIRECT(ADDRESS(2,COLUMN()-2)),"D1",A86),DATA!D2:L872,8,FALSE))</f>
        <v>0</v>
      </c>
      <c r="AR86" s="11">
        <f>IF(ISERROR(VLOOKUP(CONCATENATE(INDIRECT(ADDRESS(2,COLUMN())),"D1",A86),DATA!D2:L872,6,FALSE)),0,VLOOKUP(CONCATENATE(INDIRECT(ADDRESS(2,COLUMN())),"D1",A86),DATA!D2:L872,6,FALSE))</f>
        <v>0</v>
      </c>
      <c r="AS86" s="11">
        <f>IF(ISERROR(VLOOKUP(CONCATENATE(INDIRECT(ADDRESS(2,COLUMN()-1)),"D1",A86),DATA!D2:L872,7,FALSE)),0,VLOOKUP(CONCATENATE(INDIRECT(ADDRESS(2,COLUMN()-1)),"D1",A86),DATA!D2:L872,7,FALSE))</f>
        <v>0</v>
      </c>
      <c r="AT86" s="11">
        <f>IF(ISERROR(VLOOKUP(CONCATENATE(INDIRECT(ADDRESS(2,COLUMN()-2)),"D1",A86),DATA!D2:L872,8,FALSE)),0,VLOOKUP(CONCATENATE(INDIRECT(ADDRESS(2,COLUMN()-2)),"D1",A86),DATA!D2:L872,8,FALSE))</f>
        <v>0</v>
      </c>
      <c r="AU86" s="11">
        <f>IF(ISERROR(VLOOKUP(CONCATENATE(INDIRECT(ADDRESS(2,COLUMN())),"D1",A86),DATA!D2:L872,6,FALSE)),0,VLOOKUP(CONCATENATE(INDIRECT(ADDRESS(2,COLUMN())),"D1",A86),DATA!D2:L872,6,FALSE))</f>
        <v>0</v>
      </c>
      <c r="AV86" s="11">
        <f>IF(ISERROR(VLOOKUP(CONCATENATE(INDIRECT(ADDRESS(2,COLUMN()-1)),"D1",A86),DATA!D2:L872,7,FALSE)),0,VLOOKUP(CONCATENATE(INDIRECT(ADDRESS(2,COLUMN()-1)),"D1",A86),DATA!D2:L872,7,FALSE))</f>
        <v>0</v>
      </c>
      <c r="AW86" s="11">
        <f>IF(ISERROR(VLOOKUP(CONCATENATE(INDIRECT(ADDRESS(2,COLUMN()-2)),"D1",A86),DATA!D2:L872,8,FALSE)),0,VLOOKUP(CONCATENATE(INDIRECT(ADDRESS(2,COLUMN()-2)),"D1",A86),DATA!D2:L872,8,FALSE))</f>
        <v>0</v>
      </c>
      <c r="AX86" s="11">
        <f>IF(ISERROR(VLOOKUP(CONCATENATE(INDIRECT(ADDRESS(2,COLUMN())),"D1",A86),DATA!D2:L872,6,FALSE)),0,VLOOKUP(CONCATENATE(INDIRECT(ADDRESS(2,COLUMN())),"D1",A86),DATA!D2:L872,6,FALSE))</f>
        <v>0</v>
      </c>
      <c r="AY86" s="11">
        <f>IF(ISERROR(VLOOKUP(CONCATENATE(INDIRECT(ADDRESS(2,COLUMN()-1)),"D1",A86),DATA!D2:L872,7,FALSE)),0,VLOOKUP(CONCATENATE(INDIRECT(ADDRESS(2,COLUMN()-1)),"D1",A86),DATA!D2:L872,7,FALSE))</f>
        <v>0</v>
      </c>
      <c r="AZ86" s="11">
        <f>IF(ISERROR(VLOOKUP(CONCATENATE(INDIRECT(ADDRESS(2,COLUMN()-2)),"D1",A86),DATA!D2:L872,8,FALSE)),0,VLOOKUP(CONCATENATE(INDIRECT(ADDRESS(2,COLUMN()-2)),"D1",A86),DATA!D2:L872,8,FALSE))</f>
        <v>0</v>
      </c>
      <c r="BA86" s="11">
        <f>IF(ISERROR(VLOOKUP(CONCATENATE(INDIRECT(ADDRESS(2,COLUMN())),"D1",A86),DATA!D2:L872,6,FALSE)),0,VLOOKUP(CONCATENATE(INDIRECT(ADDRESS(2,COLUMN())),"D1",A86),DATA!D2:L872,6,FALSE))</f>
        <v>0</v>
      </c>
      <c r="BB86" s="11">
        <f>IF(ISERROR(VLOOKUP(CONCATENATE(INDIRECT(ADDRESS(2,COLUMN()-1)),"D1",A86),DATA!D2:L872,7,FALSE)),0,VLOOKUP(CONCATENATE(INDIRECT(ADDRESS(2,COLUMN()-1)),"D1",A86),DATA!D2:L872,7,FALSE))</f>
        <v>0</v>
      </c>
      <c r="BC86" s="11">
        <f>IF(ISERROR(VLOOKUP(CONCATENATE(INDIRECT(ADDRESS(2,COLUMN()-2)),"D1",A86),DATA!D2:L872,8,FALSE)),0,VLOOKUP(CONCATENATE(INDIRECT(ADDRESS(2,COLUMN()-2)),"D1",A86),DATA!D2:L872,8,FALSE))</f>
        <v>0</v>
      </c>
      <c r="BD86" s="11">
        <f>IF(ISERROR(VLOOKUP(CONCATENATE(INDIRECT(ADDRESS(2,COLUMN())),"D1",A86),DATA!D2:L872,6,FALSE)),0,VLOOKUP(CONCATENATE(INDIRECT(ADDRESS(2,COLUMN())),"D1",A86),DATA!D2:L872,6,FALSE))</f>
        <v>0</v>
      </c>
      <c r="BE86" s="11">
        <f>IF(ISERROR(VLOOKUP(CONCATENATE(INDIRECT(ADDRESS(2,COLUMN()-1)),"D1",A86),DATA!D2:L872,7,FALSE)),0,VLOOKUP(CONCATENATE(INDIRECT(ADDRESS(2,COLUMN()-1)),"D1",A86),DATA!D2:L872,7,FALSE))</f>
        <v>0</v>
      </c>
      <c r="BF86" s="11">
        <f>IF(ISERROR(VLOOKUP(CONCATENATE(INDIRECT(ADDRESS(2,COLUMN()-2)),"D1",A86),DATA!D2:L872,8,FALSE)),0,VLOOKUP(CONCATENATE(INDIRECT(ADDRESS(2,COLUMN()-2)),"D1",A86),DATA!D2:L872,8,FALSE))</f>
        <v>0</v>
      </c>
      <c r="BG86" s="11">
        <f>IF(ISERROR(VLOOKUP(CONCATENATE(INDIRECT(ADDRESS(2,COLUMN())),"D1",A86),DATA!D2:L872,6,FALSE)),0,VLOOKUP(CONCATENATE(INDIRECT(ADDRESS(2,COLUMN())),"D1",A86),DATA!D2:L872,6,FALSE))</f>
        <v>35</v>
      </c>
      <c r="BH86" s="11">
        <f>IF(ISERROR(VLOOKUP(CONCATENATE(INDIRECT(ADDRESS(2,COLUMN()-1)),"D1",A86),DATA!D2:L872,7,FALSE)),0,VLOOKUP(CONCATENATE(INDIRECT(ADDRESS(2,COLUMN()-1)),"D1",A86),DATA!D2:L872,7,FALSE))</f>
        <v>0</v>
      </c>
      <c r="BI86" s="11">
        <f>IF(ISERROR(VLOOKUP(CONCATENATE(INDIRECT(ADDRESS(2,COLUMN()-2)),"D1",A86),DATA!D2:L872,8,FALSE)),0,VLOOKUP(CONCATENATE(INDIRECT(ADDRESS(2,COLUMN()-2)),"D1",A86),DATA!D2:L872,8,FALSE))</f>
        <v>0</v>
      </c>
      <c r="BJ86" s="11">
        <f>IF(ISERROR(VLOOKUP(CONCATENATE(INDIRECT(ADDRESS(2,COLUMN())),"D1",A86),DATA!D2:L872,6,FALSE)),0,VLOOKUP(CONCATENATE(INDIRECT(ADDRESS(2,COLUMN())),"D1",A86),DATA!D2:L872,6,FALSE))</f>
        <v>0</v>
      </c>
      <c r="BK86" s="11">
        <f>IF(ISERROR(VLOOKUP(CONCATENATE(INDIRECT(ADDRESS(2,COLUMN()-1)),"D1",A86),DATA!D2:L872,7,FALSE)),0,VLOOKUP(CONCATENATE(INDIRECT(ADDRESS(2,COLUMN()-1)),"D1",A86),DATA!D2:L872,7,FALSE))</f>
        <v>0</v>
      </c>
      <c r="BL86" s="11">
        <f>IF(ISERROR(VLOOKUP(CONCATENATE(INDIRECT(ADDRESS(2,COLUMN()-2)),"D1",A86),DATA!D2:L872,8,FALSE)),0,VLOOKUP(CONCATENATE(INDIRECT(ADDRESS(2,COLUMN()-2)),"D1",A86),DATA!D2:L872,8,FALSE))</f>
        <v>0</v>
      </c>
      <c r="BM86" s="11">
        <f>IF(ISERROR(VLOOKUP(CONCATENATE(INDIRECT(ADDRESS(2,COLUMN())),"D1",A86),DATA!D2:L872,6,FALSE)),0,VLOOKUP(CONCATENATE(INDIRECT(ADDRESS(2,COLUMN())),"D1",A86),DATA!D2:L872,6,FALSE))</f>
        <v>0</v>
      </c>
      <c r="BN86" s="11">
        <f>IF(ISERROR(VLOOKUP(CONCATENATE(INDIRECT(ADDRESS(2,COLUMN()-1)),"D1",A86),DATA!D2:L872,7,FALSE)),0,VLOOKUP(CONCATENATE(INDIRECT(ADDRESS(2,COLUMN()-1)),"D1",A86),DATA!D2:L872,7,FALSE))</f>
        <v>0</v>
      </c>
      <c r="BO86" s="11">
        <f>IF(ISERROR(VLOOKUP(CONCATENATE(INDIRECT(ADDRESS(2,COLUMN()-2)),"D1",A86),DATA!D2:L872,8,FALSE)),0,VLOOKUP(CONCATENATE(INDIRECT(ADDRESS(2,COLUMN()-2)),"D1",A86),DATA!D2:L872,8,FALSE))</f>
        <v>0</v>
      </c>
      <c r="BP86" s="11">
        <f>IF(ISERROR(VLOOKUP(CONCATENATE(INDIRECT(ADDRESS(2,COLUMN())),"D1",A86),DATA!D2:L872,6,FALSE)),0,VLOOKUP(CONCATENATE(INDIRECT(ADDRESS(2,COLUMN())),"D1",A86),DATA!D2:L872,6,FALSE))</f>
        <v>0</v>
      </c>
      <c r="BQ86" s="11">
        <f>IF(ISERROR(VLOOKUP(CONCATENATE(INDIRECT(ADDRESS(2,COLUMN()-1)),"D1",A86),DATA!D2:L872,7,FALSE)),0,VLOOKUP(CONCATENATE(INDIRECT(ADDRESS(2,COLUMN()-1)),"D1",A86),DATA!D2:L872,7,FALSE))</f>
        <v>0</v>
      </c>
      <c r="BR86" s="11">
        <f>IF(ISERROR(VLOOKUP(CONCATENATE(INDIRECT(ADDRESS(2,COLUMN()-2)),"D1",A86),DATA!D2:L872,8,FALSE)),0,VLOOKUP(CONCATENATE(INDIRECT(ADDRESS(2,COLUMN()-2)),"D1",A86),DATA!D2:L872,8,FALSE))</f>
        <v>0</v>
      </c>
      <c r="BS86" s="11">
        <f>IF(ISERROR(VLOOKUP(CONCATENATE(INDIRECT(ADDRESS(2,COLUMN())),"D1",A86),DATA!D2:L872,6,FALSE)),0,VLOOKUP(CONCATENATE(INDIRECT(ADDRESS(2,COLUMN())),"D1",A86),DATA!D2:L872,6,FALSE))</f>
        <v>0</v>
      </c>
      <c r="BT86" s="11">
        <f>IF(ISERROR(VLOOKUP(CONCATENATE(INDIRECT(ADDRESS(2,COLUMN()-1)),"D1",A86),DATA!D2:L872,7,FALSE)),0,VLOOKUP(CONCATENATE(INDIRECT(ADDRESS(2,COLUMN()-1)),"D1",A86),DATA!D2:L872,7,FALSE))</f>
        <v>0</v>
      </c>
      <c r="BU86" s="11">
        <f>IF(ISERROR(VLOOKUP(CONCATENATE(INDIRECT(ADDRESS(2,COLUMN()-2)),"D1",A86),DATA!D2:L872,8,FALSE)),0,VLOOKUP(CONCATENATE(INDIRECT(ADDRESS(2,COLUMN()-2)),"D1",A86),DATA!D2:L872,8,FALSE))</f>
        <v>0</v>
      </c>
      <c r="BV86" s="11">
        <f>IF(ISERROR(VLOOKUP(CONCATENATE(INDIRECT(ADDRESS(2,COLUMN())),"D1",A86),DATA!D2:L872,6,FALSE)),0,VLOOKUP(CONCATENATE(INDIRECT(ADDRESS(2,COLUMN())),"D1",A86),DATA!D2:L872,6,FALSE))</f>
        <v>0</v>
      </c>
      <c r="BW86" s="11">
        <f>IF(ISERROR(VLOOKUP(CONCATENATE(INDIRECT(ADDRESS(2,COLUMN()-1)),"D1",A86),DATA!D2:L872,7,FALSE)),0,VLOOKUP(CONCATENATE(INDIRECT(ADDRESS(2,COLUMN()-1)),"D1",A86),DATA!D2:L872,7,FALSE))</f>
        <v>0</v>
      </c>
      <c r="BX86" s="11">
        <f>IF(ISERROR(VLOOKUP(CONCATENATE(INDIRECT(ADDRESS(2,COLUMN()-2)),"D1",A86),DATA!D2:L872,8,FALSE)),0,VLOOKUP(CONCATENATE(INDIRECT(ADDRESS(2,COLUMN()-2)),"D1",A86),DATA!D2:L872,8,FALSE))</f>
        <v>0</v>
      </c>
      <c r="BY86" s="11">
        <f>IF(ISERROR(VLOOKUP(CONCATENATE(INDIRECT(ADDRESS(2,COLUMN())),"D1",A86),DATA!D2:L872,6,FALSE)),0,VLOOKUP(CONCATENATE(INDIRECT(ADDRESS(2,COLUMN())),"D1",A86),DATA!D2:L872,6,FALSE))</f>
        <v>0</v>
      </c>
      <c r="BZ86" s="11">
        <f>IF(ISERROR(VLOOKUP(CONCATENATE(INDIRECT(ADDRESS(2,COLUMN()-1)),"D1",A86),DATA!D2:L872,7,FALSE)),0,VLOOKUP(CONCATENATE(INDIRECT(ADDRESS(2,COLUMN()-1)),"D1",A86),DATA!D2:L872,7,FALSE))</f>
        <v>0</v>
      </c>
      <c r="CA86" s="11">
        <f>IF(ISERROR(VLOOKUP(CONCATENATE(INDIRECT(ADDRESS(2,COLUMN()-2)),"D1",A86),DATA!D2:L872,8,FALSE)),0,VLOOKUP(CONCATENATE(INDIRECT(ADDRESS(2,COLUMN()-2)),"D1",A86),DATA!D2:L872,8,FALSE))</f>
        <v>0</v>
      </c>
      <c r="CB86" s="11">
        <f>IF(ISERROR(VLOOKUP(CONCATENATE(INDIRECT(ADDRESS(2,COLUMN())),"D1",A86),DATA!D2:L872,6,FALSE)),0,VLOOKUP(CONCATENATE(INDIRECT(ADDRESS(2,COLUMN())),"D1",A86),DATA!D2:L872,6,FALSE))</f>
        <v>0</v>
      </c>
      <c r="CC86" s="11">
        <f>IF(ISERROR(VLOOKUP(CONCATENATE(INDIRECT(ADDRESS(2,COLUMN()-1)),"D1",A86),DATA!D2:L872,7,FALSE)),0,VLOOKUP(CONCATENATE(INDIRECT(ADDRESS(2,COLUMN()-1)),"D1",A86),DATA!D2:L872,7,FALSE))</f>
        <v>0</v>
      </c>
      <c r="CD86" s="11">
        <f>IF(ISERROR(VLOOKUP(CONCATENATE(INDIRECT(ADDRESS(2,COLUMN()-2)),"D1",A86),DATA!D2:L872,8,FALSE)),0,VLOOKUP(CONCATENATE(INDIRECT(ADDRESS(2,COLUMN()-2)),"D1",A86),DATA!D2:L872,8,FALSE))</f>
        <v>0</v>
      </c>
      <c r="CE86" s="11">
        <f>IF(ISERROR(VLOOKUP(CONCATENATE(INDIRECT(ADDRESS(2,COLUMN())),"D1",A86),DATA!D2:L872,6,FALSE)),0,VLOOKUP(CONCATENATE(INDIRECT(ADDRESS(2,COLUMN())),"D1",A86),DATA!D2:L872,6,FALSE))</f>
        <v>0</v>
      </c>
      <c r="CF86" s="11">
        <f>IF(ISERROR(VLOOKUP(CONCATENATE(INDIRECT(ADDRESS(2,COLUMN()-1)),"D1",A86),DATA!D2:L872,7,FALSE)),0,VLOOKUP(CONCATENATE(INDIRECT(ADDRESS(2,COLUMN()-1)),"D1",A86),DATA!D2:L872,7,FALSE))</f>
        <v>0</v>
      </c>
      <c r="CG86" s="11">
        <f>IF(ISERROR(VLOOKUP(CONCATENATE(INDIRECT(ADDRESS(2,COLUMN()-2)),"D1",A86),DATA!D2:L872,8,FALSE)),0,VLOOKUP(CONCATENATE(INDIRECT(ADDRESS(2,COLUMN()-2)),"D1",A86),DATA!D2:L872,8,FALSE))</f>
        <v>0</v>
      </c>
      <c r="CH86" s="11">
        <f>IF(ISERROR(VLOOKUP(CONCATENATE(INDIRECT(ADDRESS(2,COLUMN())),"D1",A86),DATA!D2:L872,6,FALSE)),0,VLOOKUP(CONCATENATE(INDIRECT(ADDRESS(2,COLUMN())),"D1",A86),DATA!D2:L872,6,FALSE))</f>
        <v>0</v>
      </c>
      <c r="CI86" s="11">
        <f>IF(ISERROR(VLOOKUP(CONCATENATE(INDIRECT(ADDRESS(2,COLUMN()-1)),"D1",A86),DATA!D2:L872,7,FALSE)),0,VLOOKUP(CONCATENATE(INDIRECT(ADDRESS(2,COLUMN()-1)),"D1",A86),DATA!D2:L872,7,FALSE))</f>
        <v>0</v>
      </c>
      <c r="CJ86" s="11">
        <f>IF(ISERROR(VLOOKUP(CONCATENATE(INDIRECT(ADDRESS(2,COLUMN()-2)),"D1",A86),DATA!D2:L872,8,FALSE)),0,VLOOKUP(CONCATENATE(INDIRECT(ADDRESS(2,COLUMN()-2)),"D1",A86),DATA!D2:L872,8,FALSE))</f>
        <v>0</v>
      </c>
      <c r="CK86" s="11">
        <f>IF(ISERROR(VLOOKUP(CONCATENATE(INDIRECT(ADDRESS(2,COLUMN())),"D1",A86),DATA!D2:L872,6,FALSE)),0,VLOOKUP(CONCATENATE(INDIRECT(ADDRESS(2,COLUMN())),"D1",A86),DATA!D2:L872,6,FALSE))</f>
        <v>0</v>
      </c>
      <c r="CL86" s="11">
        <f>IF(ISERROR(VLOOKUP(CONCATENATE(INDIRECT(ADDRESS(2,COLUMN()-1)),"D1",A86),DATA!D2:L872,7,FALSE)),0,VLOOKUP(CONCATENATE(INDIRECT(ADDRESS(2,COLUMN()-1)),"D1",A86),DATA!D2:L872,7,FALSE))</f>
        <v>0</v>
      </c>
      <c r="CM86" s="11">
        <f>IF(ISERROR(VLOOKUP(CONCATENATE(INDIRECT(ADDRESS(2,COLUMN()-2)),"D1",A86),DATA!D2:L872,8,FALSE)),0,VLOOKUP(CONCATENATE(INDIRECT(ADDRESS(2,COLUMN()-2)),"D1",A86),DATA!D2:L872,8,FALSE))</f>
        <v>0</v>
      </c>
      <c r="CN86" s="11">
        <f>IF(ISERROR(VLOOKUP(CONCATENATE(INDIRECT(ADDRESS(2,COLUMN())),"D1",A86),DATA!D2:L872,6,FALSE)),0,VLOOKUP(CONCATENATE(INDIRECT(ADDRESS(2,COLUMN())),"D1",A86),DATA!D2:L872,6,FALSE))</f>
        <v>0</v>
      </c>
      <c r="CO86" s="11">
        <f>IF(ISERROR(VLOOKUP(CONCATENATE(INDIRECT(ADDRESS(2,COLUMN()-1)),"D1",A86),DATA!D2:L872,7,FALSE)),0,VLOOKUP(CONCATENATE(INDIRECT(ADDRESS(2,COLUMN()-1)),"D1",A86),DATA!D2:L872,7,FALSE))</f>
        <v>0</v>
      </c>
      <c r="CP86" s="11">
        <f>IF(ISERROR(VLOOKUP(CONCATENATE(INDIRECT(ADDRESS(2,COLUMN()-2)),"D1",A86),DATA!D2:L872,8,FALSE)),0,VLOOKUP(CONCATENATE(INDIRECT(ADDRESS(2,COLUMN()-2)),"D1",A86),DATA!D2:L872,8,FALSE))</f>
        <v>0</v>
      </c>
      <c r="CQ86" s="11">
        <f>IF(ISERROR(VLOOKUP(CONCATENATE(INDIRECT(ADDRESS(2,COLUMN())),"D1",A86),DATA!D2:L872,6,FALSE)),0,VLOOKUP(CONCATENATE(INDIRECT(ADDRESS(2,COLUMN())),"D1",A86),DATA!D2:L872,6,FALSE))</f>
        <v>0</v>
      </c>
      <c r="CR86" s="11">
        <f>IF(ISERROR(VLOOKUP(CONCATENATE(INDIRECT(ADDRESS(2,COLUMN()-1)),"D1",A86),DATA!D2:L872,7,FALSE)),0,VLOOKUP(CONCATENATE(INDIRECT(ADDRESS(2,COLUMN()-1)),"D1",A86),DATA!D2:L872,7,FALSE))</f>
        <v>0</v>
      </c>
      <c r="CS86" s="11">
        <f>IF(ISERROR(VLOOKUP(CONCATENATE(INDIRECT(ADDRESS(2,COLUMN()-2)),"D1",A86),DATA!D2:L872,8,FALSE)),0,VLOOKUP(CONCATENATE(INDIRECT(ADDRESS(2,COLUMN()-2)),"D1",A86),DATA!D2:L872,8,FALSE))</f>
        <v>0</v>
      </c>
      <c r="CT86" s="11">
        <f>IF(ISERROR(VLOOKUP(CONCATENATE(INDIRECT(ADDRESS(2,COLUMN())),"D1",A86),DATA!D2:L872,6,FALSE)),0,VLOOKUP(CONCATENATE(INDIRECT(ADDRESS(2,COLUMN())),"D1",A86),DATA!D2:L872,6,FALSE))</f>
        <v>0</v>
      </c>
      <c r="CU86" s="11">
        <f>IF(ISERROR(VLOOKUP(CONCATENATE(INDIRECT(ADDRESS(2,COLUMN()-1)),"D1",A86),DATA!D2:L872,7,FALSE)),0,VLOOKUP(CONCATENATE(INDIRECT(ADDRESS(2,COLUMN()-1)),"D1",A86),DATA!D2:L872,7,FALSE))</f>
        <v>0</v>
      </c>
      <c r="CV86" s="11">
        <f>IF(ISERROR(VLOOKUP(CONCATENATE(INDIRECT(ADDRESS(2,COLUMN()-2)),"D1",A86),DATA!D2:L872,8,FALSE)),0,VLOOKUP(CONCATENATE(INDIRECT(ADDRESS(2,COLUMN()-2)),"D1",A86),DATA!D2:L872,8,FALSE))</f>
        <v>0</v>
      </c>
      <c r="CW86" s="11">
        <f>IF(ISERROR(VLOOKUP(CONCATENATE(INDIRECT(ADDRESS(2,COLUMN())),"D1",A86),DATA!D2:L872,6,FALSE)),0,VLOOKUP(CONCATENATE(INDIRECT(ADDRESS(2,COLUMN())),"D1",A86),DATA!D2:L872,6,FALSE))</f>
        <v>0</v>
      </c>
      <c r="CX86" s="11">
        <f>IF(ISERROR(VLOOKUP(CONCATENATE(INDIRECT(ADDRESS(2,COLUMN()-1)),"D1",A86),DATA!D2:L872,7,FALSE)),0,VLOOKUP(CONCATENATE(INDIRECT(ADDRESS(2,COLUMN()-1)),"D1",A86),DATA!D2:L872,7,FALSE))</f>
        <v>0</v>
      </c>
      <c r="CY86" s="11">
        <f>IF(ISERROR(VLOOKUP(CONCATENATE(INDIRECT(ADDRESS(2,COLUMN()-2)),"D1",A86),DATA!D2:L872,8,FALSE)),0,VLOOKUP(CONCATENATE(INDIRECT(ADDRESS(2,COLUMN()-2)),"D1",A86),DATA!D2:L872,8,FALSE))</f>
        <v>0</v>
      </c>
      <c r="CZ86" s="11">
        <f>IF(ISERROR(VLOOKUP(CONCATENATE(INDIRECT(ADDRESS(2,COLUMN())),"D1",A86),DATA!D2:L872,6,FALSE)),0,VLOOKUP(CONCATENATE(INDIRECT(ADDRESS(2,COLUMN())),"D1",A86),DATA!D2:L872,6,FALSE))</f>
        <v>0</v>
      </c>
      <c r="DA86" s="11">
        <f>IF(ISERROR(VLOOKUP(CONCATENATE(INDIRECT(ADDRESS(2,COLUMN()-1)),"D1",A86),DATA!D2:L872,7,FALSE)),0,VLOOKUP(CONCATENATE(INDIRECT(ADDRESS(2,COLUMN()-1)),"D1",A86),DATA!D2:L872,7,FALSE))</f>
        <v>0</v>
      </c>
      <c r="DB86" s="11">
        <f>IF(ISERROR(VLOOKUP(CONCATENATE(INDIRECT(ADDRESS(2,COLUMN()-2)),"D1",A86),DATA!D2:L872,8,FALSE)),0,VLOOKUP(CONCATENATE(INDIRECT(ADDRESS(2,COLUMN()-2)),"D1",A86),DATA!D2:L872,8,FALSE))</f>
        <v>0</v>
      </c>
      <c r="DC86" s="11">
        <f>IF(ISERROR(VLOOKUP(CONCATENATE(INDIRECT(ADDRESS(2,COLUMN())),"D1",A86),DATA!D2:L872,6,FALSE)),0,VLOOKUP(CONCATENATE(INDIRECT(ADDRESS(2,COLUMN())),"D1",A86),DATA!D2:L872,6,FALSE))</f>
        <v>0</v>
      </c>
      <c r="DD86" s="11">
        <f>IF(ISERROR(VLOOKUP(CONCATENATE(INDIRECT(ADDRESS(2,COLUMN()-1)),"D1",A86),DATA!D2:L872,7,FALSE)),0,VLOOKUP(CONCATENATE(INDIRECT(ADDRESS(2,COLUMN()-1)),"D1",A86),DATA!D2:L872,7,FALSE))</f>
        <v>0</v>
      </c>
      <c r="DE86" s="11">
        <f>IF(ISERROR(VLOOKUP(CONCATENATE(INDIRECT(ADDRESS(2,COLUMN()-2)),"D1",A86),DATA!D2:L872,8,FALSE)),0,VLOOKUP(CONCATENATE(INDIRECT(ADDRESS(2,COLUMN()-2)),"D1",A86),DATA!D2:L872,8,FALSE))</f>
        <v>0</v>
      </c>
      <c r="DF86" s="11">
        <f>IF(ISERROR(VLOOKUP(CONCATENATE(INDIRECT(ADDRESS(2,COLUMN())),"D1",A86),DATA!D2:L872,6,FALSE)),0,VLOOKUP(CONCATENATE(INDIRECT(ADDRESS(2,COLUMN())),"D1",A86),DATA!D2:L872,6,FALSE))</f>
        <v>0</v>
      </c>
      <c r="DG86" s="11">
        <f>IF(ISERROR(VLOOKUP(CONCATENATE(INDIRECT(ADDRESS(2,COLUMN()-1)),"D1",A86),DATA!D2:L872,7,FALSE)),0,VLOOKUP(CONCATENATE(INDIRECT(ADDRESS(2,COLUMN()-1)),"D1",A86),DATA!D2:L872,7,FALSE))</f>
        <v>0</v>
      </c>
      <c r="DH86" s="11">
        <f>IF(ISERROR(VLOOKUP(CONCATENATE(INDIRECT(ADDRESS(2,COLUMN()-2)),"D1",A86),DATA!D2:L872,8,FALSE)),0,VLOOKUP(CONCATENATE(INDIRECT(ADDRESS(2,COLUMN()-2)),"D1",A86),DATA!D2:L872,8,FALSE))</f>
        <v>0</v>
      </c>
      <c r="DI86" s="11">
        <f>IF(ISERROR(VLOOKUP(CONCATENATE(INDIRECT(ADDRESS(2,COLUMN())),"D1",A86),DATA!D2:L872,6,FALSE)),0,VLOOKUP(CONCATENATE(INDIRECT(ADDRESS(2,COLUMN())),"D1",A86),DATA!D2:L872,6,FALSE))</f>
        <v>0</v>
      </c>
      <c r="DJ86" s="11">
        <f>IF(ISERROR(VLOOKUP(CONCATENATE(INDIRECT(ADDRESS(2,COLUMN()-1)),"D1",A86),DATA!D2:L872,7,FALSE)),0,VLOOKUP(CONCATENATE(INDIRECT(ADDRESS(2,COLUMN()-1)),"D1",A86),DATA!D2:L872,7,FALSE))</f>
        <v>0</v>
      </c>
      <c r="DK86" s="11">
        <f>IF(ISERROR(VLOOKUP(CONCATENATE(INDIRECT(ADDRESS(2,COLUMN()-2)),"D1",A86),DATA!D2:L872,8,FALSE)),0,VLOOKUP(CONCATENATE(INDIRECT(ADDRESS(2,COLUMN()-2)),"D1",A86),DATA!D2:L872,8,FALSE))</f>
        <v>0</v>
      </c>
      <c r="DL86" s="11">
        <f>IF(ISERROR(VLOOKUP(CONCATENATE(INDIRECT(ADDRESS(2,COLUMN())),"D1",A86),DATA!D2:L872,6,FALSE)),0,VLOOKUP(CONCATENATE(INDIRECT(ADDRESS(2,COLUMN())),"D1",A86),DATA!D2:L872,6,FALSE))</f>
        <v>0</v>
      </c>
      <c r="DM86" s="11">
        <f>IF(ISERROR(VLOOKUP(CONCATENATE(INDIRECT(ADDRESS(2,COLUMN()-1)),"D1",A86),DATA!D2:L872,7,FALSE)),0,VLOOKUP(CONCATENATE(INDIRECT(ADDRESS(2,COLUMN()-1)),"D1",A86),DATA!D2:L872,7,FALSE))</f>
        <v>0</v>
      </c>
      <c r="DN86" s="11">
        <f>IF(ISERROR(VLOOKUP(CONCATENATE(INDIRECT(ADDRESS(2,COLUMN()-2)),"D1",A86),DATA!D2:L872,8,FALSE)),0,VLOOKUP(CONCATENATE(INDIRECT(ADDRESS(2,COLUMN()-2)),"D1",A86),DATA!D2:L872,8,FALSE))</f>
        <v>0</v>
      </c>
      <c r="DO86" s="11">
        <f>IF(ISERROR(VLOOKUP(CONCATENATE(INDIRECT(ADDRESS(2,COLUMN())),"D1",A86),DATA!D2:L872,6,FALSE)),0,VLOOKUP(CONCATENATE(INDIRECT(ADDRESS(2,COLUMN())),"D1",A86),DATA!D2:L872,6,FALSE))</f>
        <v>0</v>
      </c>
      <c r="DP86" s="11">
        <f>IF(ISERROR(VLOOKUP(CONCATENATE(INDIRECT(ADDRESS(2,COLUMN()-1)),"D1",A86),DATA!D2:L872,7,FALSE)),0,VLOOKUP(CONCATENATE(INDIRECT(ADDRESS(2,COLUMN()-1)),"D1",A86),DATA!D2:L872,7,FALSE))</f>
        <v>0</v>
      </c>
      <c r="DQ86" s="11">
        <f>IF(ISERROR(VLOOKUP(CONCATENATE(INDIRECT(ADDRESS(2,COLUMN()-2)),"D1",A86),DATA!D2:L872,8,FALSE)),0,VLOOKUP(CONCATENATE(INDIRECT(ADDRESS(2,COLUMN()-2)),"D1",A86),DATA!D2:L872,8,FALSE))</f>
        <v>0</v>
      </c>
      <c r="DR86" s="11">
        <f>IF(ISERROR(VLOOKUP(CONCATENATE(INDIRECT(ADDRESS(2,COLUMN())),"D1",A86),DATA!D2:L872,6,FALSE)),0,VLOOKUP(CONCATENATE(INDIRECT(ADDRESS(2,COLUMN())),"D1",A86),DATA!D2:L872,6,FALSE))</f>
        <v>0</v>
      </c>
      <c r="DS86" s="11">
        <f>IF(ISERROR(VLOOKUP(CONCATENATE(INDIRECT(ADDRESS(2,COLUMN()-1)),"D1",A86),DATA!D2:L872,7,FALSE)),0,VLOOKUP(CONCATENATE(INDIRECT(ADDRESS(2,COLUMN()-1)),"D1",A86),DATA!D2:L872,7,FALSE))</f>
        <v>0</v>
      </c>
      <c r="DT86" s="11">
        <f>IF(ISERROR(VLOOKUP(CONCATENATE(INDIRECT(ADDRESS(2,COLUMN()-2)),"D1",A86),DATA!D2:L872,8,FALSE)),0,VLOOKUP(CONCATENATE(INDIRECT(ADDRESS(2,COLUMN()-2)),"D1",A86),DATA!D2:L872,8,FALSE))</f>
        <v>0</v>
      </c>
      <c r="DU86" s="11">
        <f>IF(ISERROR(VLOOKUP(CONCATENATE(INDIRECT(ADDRESS(2,COLUMN())),"D1",A86),DATA!D2:L872,6,FALSE)),0,VLOOKUP(CONCATENATE(INDIRECT(ADDRESS(2,COLUMN())),"D1",A86),DATA!D2:L872,6,FALSE))</f>
        <v>0</v>
      </c>
      <c r="DV86" s="11">
        <f>IF(ISERROR(VLOOKUP(CONCATENATE(INDIRECT(ADDRESS(2,COLUMN()-1)),"D1",A86),DATA!D2:L872,7,FALSE)),0,VLOOKUP(CONCATENATE(INDIRECT(ADDRESS(2,COLUMN()-1)),"D1",A86),DATA!D2:L872,7,FALSE))</f>
        <v>0</v>
      </c>
      <c r="DW86" s="11">
        <f>IF(ISERROR(VLOOKUP(CONCATENATE(INDIRECT(ADDRESS(2,COLUMN()-2)),"D1",A86),DATA!D2:L872,8,FALSE)),0,VLOOKUP(CONCATENATE(INDIRECT(ADDRESS(2,COLUMN()-2)),"D1",A86),DATA!D2:L872,8,FALSE))</f>
        <v>0</v>
      </c>
      <c r="DX86" s="62">
        <f>SUM(B86:INDIRECT(ADDRESS(86,127)))</f>
        <v>88</v>
      </c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  <c r="IH86" s="24"/>
      <c r="II86" s="24"/>
      <c r="IJ86" s="24"/>
      <c r="IK86" s="24"/>
      <c r="IL86" s="24"/>
      <c r="IM86" s="24"/>
      <c r="IN86" s="24"/>
      <c r="IO86" s="24"/>
      <c r="IP86" s="24"/>
      <c r="IQ86" s="24"/>
      <c r="IR86" s="24"/>
      <c r="IS86" s="24"/>
      <c r="IT86" s="24"/>
      <c r="IU86" s="24"/>
      <c r="IV86" s="24"/>
      <c r="IW86" s="24"/>
      <c r="IX86" s="24"/>
      <c r="IY86" s="24"/>
      <c r="IZ86" s="24"/>
      <c r="JA86" s="24"/>
      <c r="JB86" s="24"/>
      <c r="JC86" s="24"/>
      <c r="JD86" s="24"/>
      <c r="JE86" s="24"/>
      <c r="JF86" s="24"/>
      <c r="JG86" s="24"/>
      <c r="JH86" s="24"/>
      <c r="JI86" s="24"/>
      <c r="JJ86" s="24"/>
      <c r="JK86" s="24"/>
      <c r="JL86" s="24"/>
      <c r="JM86" s="24"/>
      <c r="JN86" s="24"/>
      <c r="JO86" s="24"/>
      <c r="JP86" s="24"/>
      <c r="JQ86" s="24"/>
      <c r="JR86" s="24"/>
      <c r="JS86" s="24"/>
      <c r="JT86" s="24"/>
      <c r="JU86" s="24"/>
      <c r="JV86" s="24"/>
      <c r="JW86" s="24"/>
      <c r="JX86" s="24"/>
      <c r="JY86" s="24"/>
      <c r="JZ86" s="24"/>
      <c r="KA86" s="24"/>
      <c r="KB86" s="24"/>
      <c r="KC86" s="24"/>
      <c r="KD86" s="24"/>
      <c r="KE86" s="24"/>
      <c r="KF86" s="24"/>
      <c r="KG86" s="24"/>
      <c r="KH86" s="24"/>
      <c r="KI86" s="24"/>
      <c r="KJ86" s="24"/>
      <c r="KK86" s="24"/>
      <c r="KL86" s="24"/>
      <c r="KM86" s="24"/>
      <c r="KN86" s="24"/>
      <c r="KO86" s="24"/>
      <c r="KP86" s="24"/>
      <c r="KQ86" s="24"/>
      <c r="KR86" s="24"/>
      <c r="KS86" s="24"/>
      <c r="KT86" s="24"/>
      <c r="KU86" s="24"/>
      <c r="KV86" s="24"/>
      <c r="KW86" s="24"/>
      <c r="KX86" s="24"/>
      <c r="KY86" s="24"/>
      <c r="KZ86" s="24"/>
    </row>
    <row r="87" ht="15.75">
      <c r="A87" s="20" t="s">
        <v>53</v>
      </c>
      <c r="B87" s="11">
        <f>IF(ISERROR(VLOOKUP(CONCATENATE(INDIRECT(ADDRESS(2,COLUMN())),"D1",A87),DATA!D2:L872,6,FALSE)),0,VLOOKUP(CONCATENATE(INDIRECT(ADDRESS(2,COLUMN())),"D1",A87),DATA!D2:L872,6,FALSE))</f>
        <v>0</v>
      </c>
      <c r="C87" s="11">
        <f>IF(ISERROR(VLOOKUP(CONCATENATE(INDIRECT(ADDRESS(2,COLUMN()-1)),"D1",A87),DATA!D2:L872,7,FALSE)),0,VLOOKUP(CONCATENATE(INDIRECT(ADDRESS(2,COLUMN()-1)),"D1",A87),DATA!D2:L872,7,FALSE))</f>
        <v>0</v>
      </c>
      <c r="D87" s="11">
        <f>IF(ISERROR(VLOOKUP(CONCATENATE(INDIRECT(ADDRESS(2,COLUMN()-2)),"D1",A87),DATA!D2:L872,8,FALSE)),0,VLOOKUP(CONCATENATE(INDIRECT(ADDRESS(2,COLUMN()-2)),"D1",A87),DATA!D2:L872,8,FALSE))</f>
        <v>0</v>
      </c>
      <c r="E87" s="11">
        <f>IF(ISERROR(VLOOKUP(CONCATENATE(INDIRECT(ADDRESS(2,COLUMN())),"D1",A87),DATA!D2:L872,6,FALSE)),0,VLOOKUP(CONCATENATE(INDIRECT(ADDRESS(2,COLUMN())),"D1",A87),DATA!D2:L872,6,FALSE))</f>
        <v>0</v>
      </c>
      <c r="F87" s="11">
        <f>IF(ISERROR(VLOOKUP(CONCATENATE(INDIRECT(ADDRESS(2,COLUMN()-1)),"D1",A87),DATA!D2:L872,7,FALSE)),0,VLOOKUP(CONCATENATE(INDIRECT(ADDRESS(2,COLUMN()-1)),"D1",A87),DATA!D2:L872,7,FALSE))</f>
        <v>0</v>
      </c>
      <c r="G87" s="11">
        <f>IF(ISERROR(VLOOKUP(CONCATENATE(INDIRECT(ADDRESS(2,COLUMN()-2)),"D1",A87),DATA!D2:L872,8,FALSE)),0,VLOOKUP(CONCATENATE(INDIRECT(ADDRESS(2,COLUMN()-2)),"D1",A87),DATA!D2:L872,8,FALSE))</f>
        <v>0</v>
      </c>
      <c r="H87" s="11">
        <f>IF(ISERROR(VLOOKUP(CONCATENATE(INDIRECT(ADDRESS(2,COLUMN())),"D1",A87),DATA!D2:L872,6,FALSE)),0,VLOOKUP(CONCATENATE(INDIRECT(ADDRESS(2,COLUMN())),"D1",A87),DATA!D2:L872,6,FALSE))</f>
        <v>0</v>
      </c>
      <c r="I87" s="11">
        <f>IF(ISERROR(VLOOKUP(CONCATENATE(INDIRECT(ADDRESS(2,COLUMN()-1)),"D1",A87),DATA!D2:L872,7,FALSE)),0,VLOOKUP(CONCATENATE(INDIRECT(ADDRESS(2,COLUMN()-1)),"D1",A87),DATA!D2:L872,7,FALSE))</f>
        <v>0</v>
      </c>
      <c r="J87" s="11">
        <f>IF(ISERROR(VLOOKUP(CONCATENATE(INDIRECT(ADDRESS(2,COLUMN()-2)),"D1",A87),DATA!D2:L872,8,FALSE)),0,VLOOKUP(CONCATENATE(INDIRECT(ADDRESS(2,COLUMN()-2)),"D1",A87),DATA!D2:L872,8,FALSE))</f>
        <v>0</v>
      </c>
      <c r="K87" s="11">
        <f>IF(ISERROR(VLOOKUP(CONCATENATE(INDIRECT(ADDRESS(2,COLUMN())),"D1",A87),DATA!D2:L872,6,FALSE)),0,VLOOKUP(CONCATENATE(INDIRECT(ADDRESS(2,COLUMN())),"D1",A87),DATA!D2:L872,6,FALSE))</f>
        <v>0</v>
      </c>
      <c r="L87" s="11">
        <f>IF(ISERROR(VLOOKUP(CONCATENATE(INDIRECT(ADDRESS(2,COLUMN()-1)),"D1",A87),DATA!D2:L872,7,FALSE)),0,VLOOKUP(CONCATENATE(INDIRECT(ADDRESS(2,COLUMN()-1)),"D1",A87),DATA!D2:L872,7,FALSE))</f>
        <v>0</v>
      </c>
      <c r="M87" s="11">
        <f>IF(ISERROR(VLOOKUP(CONCATENATE(INDIRECT(ADDRESS(2,COLUMN()-2)),"D1",A87),DATA!D2:L872,8,FALSE)),0,VLOOKUP(CONCATENATE(INDIRECT(ADDRESS(2,COLUMN()-2)),"D1",A87),DATA!D2:L872,8,FALSE))</f>
        <v>0</v>
      </c>
      <c r="N87" s="11">
        <f>IF(ISERROR(VLOOKUP(CONCATENATE(INDIRECT(ADDRESS(2,COLUMN())),"D1",A87),DATA!D2:L872,6,FALSE)),0,VLOOKUP(CONCATENATE(INDIRECT(ADDRESS(2,COLUMN())),"D1",A87),DATA!D2:L872,6,FALSE))</f>
        <v>0</v>
      </c>
      <c r="O87" s="11">
        <f>IF(ISERROR(VLOOKUP(CONCATENATE(INDIRECT(ADDRESS(2,COLUMN()-1)),"D1",A87),DATA!D2:L872,7,FALSE)),0,VLOOKUP(CONCATENATE(INDIRECT(ADDRESS(2,COLUMN()-1)),"D1",A87),DATA!D2:L872,7,FALSE))</f>
        <v>0</v>
      </c>
      <c r="P87" s="11">
        <f>IF(ISERROR(VLOOKUP(CONCATENATE(INDIRECT(ADDRESS(2,COLUMN()-2)),"D1",A87),DATA!D2:L872,8,FALSE)),0,VLOOKUP(CONCATENATE(INDIRECT(ADDRESS(2,COLUMN()-2)),"D1",A87),DATA!D2:L872,8,FALSE))</f>
        <v>0</v>
      </c>
      <c r="Q87" s="11">
        <f>IF(ISERROR(VLOOKUP(CONCATENATE(INDIRECT(ADDRESS(2,COLUMN())),"D1",A87),DATA!D2:L872,6,FALSE)),0,VLOOKUP(CONCATENATE(INDIRECT(ADDRESS(2,COLUMN())),"D1",A87),DATA!D2:L872,6,FALSE))</f>
        <v>0</v>
      </c>
      <c r="R87" s="11">
        <f>IF(ISERROR(VLOOKUP(CONCATENATE(INDIRECT(ADDRESS(2,COLUMN()-1)),"D1",A87),DATA!D2:L872,7,FALSE)),0,VLOOKUP(CONCATENATE(INDIRECT(ADDRESS(2,COLUMN()-1)),"D1",A87),DATA!D2:L872,7,FALSE))</f>
        <v>0</v>
      </c>
      <c r="S87" s="11">
        <f>IF(ISERROR(VLOOKUP(CONCATENATE(INDIRECT(ADDRESS(2,COLUMN()-2)),"D1",A87),DATA!D2:L872,8,FALSE)),0,VLOOKUP(CONCATENATE(INDIRECT(ADDRESS(2,COLUMN()-2)),"D1",A87),DATA!D2:L872,8,FALSE))</f>
        <v>0</v>
      </c>
      <c r="T87" s="11">
        <f>IF(ISERROR(VLOOKUP(CONCATENATE(INDIRECT(ADDRESS(2,COLUMN())),"D1",A87),DATA!D2:L872,6,FALSE)),0,VLOOKUP(CONCATENATE(INDIRECT(ADDRESS(2,COLUMN())),"D1",A87),DATA!D2:L872,6,FALSE))</f>
        <v>0</v>
      </c>
      <c r="U87" s="11">
        <f>IF(ISERROR(VLOOKUP(CONCATENATE(INDIRECT(ADDRESS(2,COLUMN()-1)),"D1",A87),DATA!D2:L872,7,FALSE)),0,VLOOKUP(CONCATENATE(INDIRECT(ADDRESS(2,COLUMN()-1)),"D1",A87),DATA!D2:L872,7,FALSE))</f>
        <v>0</v>
      </c>
      <c r="V87" s="11">
        <f>IF(ISERROR(VLOOKUP(CONCATENATE(INDIRECT(ADDRESS(2,COLUMN()-2)),"D1",A87),DATA!D2:L872,8,FALSE)),0,VLOOKUP(CONCATENATE(INDIRECT(ADDRESS(2,COLUMN()-2)),"D1",A87),DATA!D2:L872,8,FALSE))</f>
        <v>0</v>
      </c>
      <c r="W87" s="11">
        <f>IF(ISERROR(VLOOKUP(CONCATENATE(INDIRECT(ADDRESS(2,COLUMN())),"D1",A87),DATA!D2:L872,6,FALSE)),0,VLOOKUP(CONCATENATE(INDIRECT(ADDRESS(2,COLUMN())),"D1",A87),DATA!D2:L872,6,FALSE))</f>
        <v>0</v>
      </c>
      <c r="X87" s="11">
        <f>IF(ISERROR(VLOOKUP(CONCATENATE(INDIRECT(ADDRESS(2,COLUMN()-1)),"D1",A87),DATA!D2:L872,7,FALSE)),0,VLOOKUP(CONCATENATE(INDIRECT(ADDRESS(2,COLUMN()-1)),"D1",A87),DATA!D2:L872,7,FALSE))</f>
        <v>0</v>
      </c>
      <c r="Y87" s="11">
        <f>IF(ISERROR(VLOOKUP(CONCATENATE(INDIRECT(ADDRESS(2,COLUMN()-2)),"D1",A87),DATA!D2:L872,8,FALSE)),0,VLOOKUP(CONCATENATE(INDIRECT(ADDRESS(2,COLUMN()-2)),"D1",A87),DATA!D2:L872,8,FALSE))</f>
        <v>0</v>
      </c>
      <c r="Z87" s="11">
        <f>IF(ISERROR(VLOOKUP(CONCATENATE(INDIRECT(ADDRESS(2,COLUMN())),"D1",A87),DATA!D2:L872,6,FALSE)),0,VLOOKUP(CONCATENATE(INDIRECT(ADDRESS(2,COLUMN())),"D1",A87),DATA!D2:L872,6,FALSE))</f>
        <v>10</v>
      </c>
      <c r="AA87" s="11">
        <f>IF(ISERROR(VLOOKUP(CONCATENATE(INDIRECT(ADDRESS(2,COLUMN()-1)),"D1",A87),DATA!D2:L872,7,FALSE)),0,VLOOKUP(CONCATENATE(INDIRECT(ADDRESS(2,COLUMN()-1)),"D1",A87),DATA!D2:L872,7,FALSE))</f>
        <v>0</v>
      </c>
      <c r="AB87" s="11">
        <f>IF(ISERROR(VLOOKUP(CONCATENATE(INDIRECT(ADDRESS(2,COLUMN()-2)),"D1",A87),DATA!D2:L872,8,FALSE)),0,VLOOKUP(CONCATENATE(INDIRECT(ADDRESS(2,COLUMN()-2)),"D1",A87),DATA!D2:L872,8,FALSE))</f>
        <v>0</v>
      </c>
      <c r="AC87" s="11">
        <f>IF(ISERROR(VLOOKUP(CONCATENATE(INDIRECT(ADDRESS(2,COLUMN())),"D1",A87),DATA!D2:L872,6,FALSE)),0,VLOOKUP(CONCATENATE(INDIRECT(ADDRESS(2,COLUMN())),"D1",A87),DATA!D2:L872,6,FALSE))</f>
        <v>0</v>
      </c>
      <c r="AD87" s="11">
        <f>IF(ISERROR(VLOOKUP(CONCATENATE(INDIRECT(ADDRESS(2,COLUMN()-1)),"D1",A87),DATA!D2:L872,7,FALSE)),0,VLOOKUP(CONCATENATE(INDIRECT(ADDRESS(2,COLUMN()-1)),"D1",A87),DATA!D2:L872,7,FALSE))</f>
        <v>0</v>
      </c>
      <c r="AE87" s="11">
        <f>IF(ISERROR(VLOOKUP(CONCATENATE(INDIRECT(ADDRESS(2,COLUMN()-2)),"D1",A87),DATA!D2:L872,8,FALSE)),0,VLOOKUP(CONCATENATE(INDIRECT(ADDRESS(2,COLUMN()-2)),"D1",A87),DATA!D2:L872,8,FALSE))</f>
        <v>0</v>
      </c>
      <c r="AF87" s="11">
        <f>IF(ISERROR(VLOOKUP(CONCATENATE(INDIRECT(ADDRESS(2,COLUMN())),"D1",A87),DATA!D2:L872,6,FALSE)),0,VLOOKUP(CONCATENATE(INDIRECT(ADDRESS(2,COLUMN())),"D1",A87),DATA!D2:L872,6,FALSE))</f>
        <v>0</v>
      </c>
      <c r="AG87" s="11">
        <f>IF(ISERROR(VLOOKUP(CONCATENATE(INDIRECT(ADDRESS(2,COLUMN()-1)),"D1",A87),DATA!D2:L872,7,FALSE)),0,VLOOKUP(CONCATENATE(INDIRECT(ADDRESS(2,COLUMN()-1)),"D1",A87),DATA!D2:L872,7,FALSE))</f>
        <v>0</v>
      </c>
      <c r="AH87" s="11">
        <f>IF(ISERROR(VLOOKUP(CONCATENATE(INDIRECT(ADDRESS(2,COLUMN()-2)),"D1",A87),DATA!D2:L872,8,FALSE)),0,VLOOKUP(CONCATENATE(INDIRECT(ADDRESS(2,COLUMN()-2)),"D1",A87),DATA!D2:L872,8,FALSE))</f>
        <v>0</v>
      </c>
      <c r="AI87" s="11">
        <f>IF(ISERROR(VLOOKUP(CONCATENATE(INDIRECT(ADDRESS(2,COLUMN())),"D1",A87),DATA!D2:L872,6,FALSE)),0,VLOOKUP(CONCATENATE(INDIRECT(ADDRESS(2,COLUMN())),"D1",A87),DATA!D2:L872,6,FALSE))</f>
        <v>0</v>
      </c>
      <c r="AJ87" s="11">
        <f>IF(ISERROR(VLOOKUP(CONCATENATE(INDIRECT(ADDRESS(2,COLUMN()-1)),"D1",A87),DATA!D2:L872,7,FALSE)),0,VLOOKUP(CONCATENATE(INDIRECT(ADDRESS(2,COLUMN()-1)),"D1",A87),DATA!D2:L872,7,FALSE))</f>
        <v>0</v>
      </c>
      <c r="AK87" s="11">
        <f>IF(ISERROR(VLOOKUP(CONCATENATE(INDIRECT(ADDRESS(2,COLUMN()-2)),"D1",A87),DATA!D2:L872,8,FALSE)),0,VLOOKUP(CONCATENATE(INDIRECT(ADDRESS(2,COLUMN()-2)),"D1",A87),DATA!D2:L872,8,FALSE))</f>
        <v>0</v>
      </c>
      <c r="AL87" s="11">
        <f>IF(ISERROR(VLOOKUP(CONCATENATE(INDIRECT(ADDRESS(2,COLUMN())),"D1",A87),DATA!D2:L872,6,FALSE)),0,VLOOKUP(CONCATENATE(INDIRECT(ADDRESS(2,COLUMN())),"D1",A87),DATA!D2:L872,6,FALSE))</f>
        <v>2</v>
      </c>
      <c r="AM87" s="11">
        <f>IF(ISERROR(VLOOKUP(CONCATENATE(INDIRECT(ADDRESS(2,COLUMN()-1)),"D1",A87),DATA!D2:L872,7,FALSE)),0,VLOOKUP(CONCATENATE(INDIRECT(ADDRESS(2,COLUMN()-1)),"D1",A87),DATA!D2:L872,7,FALSE))</f>
        <v>0</v>
      </c>
      <c r="AN87" s="11">
        <f>IF(ISERROR(VLOOKUP(CONCATENATE(INDIRECT(ADDRESS(2,COLUMN()-2)),"D1",A87),DATA!D2:L872,8,FALSE)),0,VLOOKUP(CONCATENATE(INDIRECT(ADDRESS(2,COLUMN()-2)),"D1",A87),DATA!D2:L872,8,FALSE))</f>
        <v>0</v>
      </c>
      <c r="AO87" s="11">
        <f>IF(ISERROR(VLOOKUP(CONCATENATE(INDIRECT(ADDRESS(2,COLUMN())),"D1",A87),DATA!D2:L872,6,FALSE)),0,VLOOKUP(CONCATENATE(INDIRECT(ADDRESS(2,COLUMN())),"D1",A87),DATA!D2:L872,6,FALSE))</f>
        <v>6</v>
      </c>
      <c r="AP87" s="11">
        <f>IF(ISERROR(VLOOKUP(CONCATENATE(INDIRECT(ADDRESS(2,COLUMN()-1)),"D1",A87),DATA!D2:L872,7,FALSE)),0,VLOOKUP(CONCATENATE(INDIRECT(ADDRESS(2,COLUMN()-1)),"D1",A87),DATA!D2:L872,7,FALSE))</f>
        <v>0</v>
      </c>
      <c r="AQ87" s="11">
        <f>IF(ISERROR(VLOOKUP(CONCATENATE(INDIRECT(ADDRESS(2,COLUMN()-2)),"D1",A87),DATA!D2:L872,8,FALSE)),0,VLOOKUP(CONCATENATE(INDIRECT(ADDRESS(2,COLUMN()-2)),"D1",A87),DATA!D2:L872,8,FALSE))</f>
        <v>0</v>
      </c>
      <c r="AR87" s="11">
        <f>IF(ISERROR(VLOOKUP(CONCATENATE(INDIRECT(ADDRESS(2,COLUMN())),"D1",A87),DATA!D2:L872,6,FALSE)),0,VLOOKUP(CONCATENATE(INDIRECT(ADDRESS(2,COLUMN())),"D1",A87),DATA!D2:L872,6,FALSE))</f>
        <v>0</v>
      </c>
      <c r="AS87" s="11">
        <f>IF(ISERROR(VLOOKUP(CONCATENATE(INDIRECT(ADDRESS(2,COLUMN()-1)),"D1",A87),DATA!D2:L872,7,FALSE)),0,VLOOKUP(CONCATENATE(INDIRECT(ADDRESS(2,COLUMN()-1)),"D1",A87),DATA!D2:L872,7,FALSE))</f>
        <v>0</v>
      </c>
      <c r="AT87" s="11">
        <f>IF(ISERROR(VLOOKUP(CONCATENATE(INDIRECT(ADDRESS(2,COLUMN()-2)),"D1",A87),DATA!D2:L872,8,FALSE)),0,VLOOKUP(CONCATENATE(INDIRECT(ADDRESS(2,COLUMN()-2)),"D1",A87),DATA!D2:L872,8,FALSE))</f>
        <v>0</v>
      </c>
      <c r="AU87" s="11">
        <f>IF(ISERROR(VLOOKUP(CONCATENATE(INDIRECT(ADDRESS(2,COLUMN())),"D1",A87),DATA!D2:L872,6,FALSE)),0,VLOOKUP(CONCATENATE(INDIRECT(ADDRESS(2,COLUMN())),"D1",A87),DATA!D2:L872,6,FALSE))</f>
        <v>0</v>
      </c>
      <c r="AV87" s="11">
        <f>IF(ISERROR(VLOOKUP(CONCATENATE(INDIRECT(ADDRESS(2,COLUMN()-1)),"D1",A87),DATA!D2:L872,7,FALSE)),0,VLOOKUP(CONCATENATE(INDIRECT(ADDRESS(2,COLUMN()-1)),"D1",A87),DATA!D2:L872,7,FALSE))</f>
        <v>0</v>
      </c>
      <c r="AW87" s="11">
        <f>IF(ISERROR(VLOOKUP(CONCATENATE(INDIRECT(ADDRESS(2,COLUMN()-2)),"D1",A87),DATA!D2:L872,8,FALSE)),0,VLOOKUP(CONCATENATE(INDIRECT(ADDRESS(2,COLUMN()-2)),"D1",A87),DATA!D2:L872,8,FALSE))</f>
        <v>0</v>
      </c>
      <c r="AX87" s="11">
        <f>IF(ISERROR(VLOOKUP(CONCATENATE(INDIRECT(ADDRESS(2,COLUMN())),"D1",A87),DATA!D2:L872,6,FALSE)),0,VLOOKUP(CONCATENATE(INDIRECT(ADDRESS(2,COLUMN())),"D1",A87),DATA!D2:L872,6,FALSE))</f>
        <v>0</v>
      </c>
      <c r="AY87" s="11">
        <f>IF(ISERROR(VLOOKUP(CONCATENATE(INDIRECT(ADDRESS(2,COLUMN()-1)),"D1",A87),DATA!D2:L872,7,FALSE)),0,VLOOKUP(CONCATENATE(INDIRECT(ADDRESS(2,COLUMN()-1)),"D1",A87),DATA!D2:L872,7,FALSE))</f>
        <v>0</v>
      </c>
      <c r="AZ87" s="11">
        <f>IF(ISERROR(VLOOKUP(CONCATENATE(INDIRECT(ADDRESS(2,COLUMN()-2)),"D1",A87),DATA!D2:L872,8,FALSE)),0,VLOOKUP(CONCATENATE(INDIRECT(ADDRESS(2,COLUMN()-2)),"D1",A87),DATA!D2:L872,8,FALSE))</f>
        <v>0</v>
      </c>
      <c r="BA87" s="11">
        <f>IF(ISERROR(VLOOKUP(CONCATENATE(INDIRECT(ADDRESS(2,COLUMN())),"D1",A87),DATA!D2:L872,6,FALSE)),0,VLOOKUP(CONCATENATE(INDIRECT(ADDRESS(2,COLUMN())),"D1",A87),DATA!D2:L872,6,FALSE))</f>
        <v>0</v>
      </c>
      <c r="BB87" s="11">
        <f>IF(ISERROR(VLOOKUP(CONCATENATE(INDIRECT(ADDRESS(2,COLUMN()-1)),"D1",A87),DATA!D2:L872,7,FALSE)),0,VLOOKUP(CONCATENATE(INDIRECT(ADDRESS(2,COLUMN()-1)),"D1",A87),DATA!D2:L872,7,FALSE))</f>
        <v>0</v>
      </c>
      <c r="BC87" s="11">
        <f>IF(ISERROR(VLOOKUP(CONCATENATE(INDIRECT(ADDRESS(2,COLUMN()-2)),"D1",A87),DATA!D2:L872,8,FALSE)),0,VLOOKUP(CONCATENATE(INDIRECT(ADDRESS(2,COLUMN()-2)),"D1",A87),DATA!D2:L872,8,FALSE))</f>
        <v>0</v>
      </c>
      <c r="BD87" s="11">
        <f>IF(ISERROR(VLOOKUP(CONCATENATE(INDIRECT(ADDRESS(2,COLUMN())),"D1",A87),DATA!D2:L872,6,FALSE)),0,VLOOKUP(CONCATENATE(INDIRECT(ADDRESS(2,COLUMN())),"D1",A87),DATA!D2:L872,6,FALSE))</f>
        <v>0</v>
      </c>
      <c r="BE87" s="11">
        <f>IF(ISERROR(VLOOKUP(CONCATENATE(INDIRECT(ADDRESS(2,COLUMN()-1)),"D1",A87),DATA!D2:L872,7,FALSE)),0,VLOOKUP(CONCATENATE(INDIRECT(ADDRESS(2,COLUMN()-1)),"D1",A87),DATA!D2:L872,7,FALSE))</f>
        <v>0</v>
      </c>
      <c r="BF87" s="11">
        <f>IF(ISERROR(VLOOKUP(CONCATENATE(INDIRECT(ADDRESS(2,COLUMN()-2)),"D1",A87),DATA!D2:L872,8,FALSE)),0,VLOOKUP(CONCATENATE(INDIRECT(ADDRESS(2,COLUMN()-2)),"D1",A87),DATA!D2:L872,8,FALSE))</f>
        <v>0</v>
      </c>
      <c r="BG87" s="11">
        <f>IF(ISERROR(VLOOKUP(CONCATENATE(INDIRECT(ADDRESS(2,COLUMN())),"D1",A87),DATA!D2:L872,6,FALSE)),0,VLOOKUP(CONCATENATE(INDIRECT(ADDRESS(2,COLUMN())),"D1",A87),DATA!D2:L872,6,FALSE))</f>
        <v>6</v>
      </c>
      <c r="BH87" s="11">
        <f>IF(ISERROR(VLOOKUP(CONCATENATE(INDIRECT(ADDRESS(2,COLUMN()-1)),"D1",A87),DATA!D2:L872,7,FALSE)),0,VLOOKUP(CONCATENATE(INDIRECT(ADDRESS(2,COLUMN()-1)),"D1",A87),DATA!D2:L872,7,FALSE))</f>
        <v>0</v>
      </c>
      <c r="BI87" s="11">
        <f>IF(ISERROR(VLOOKUP(CONCATENATE(INDIRECT(ADDRESS(2,COLUMN()-2)),"D1",A87),DATA!D2:L872,8,FALSE)),0,VLOOKUP(CONCATENATE(INDIRECT(ADDRESS(2,COLUMN()-2)),"D1",A87),DATA!D2:L872,8,FALSE))</f>
        <v>0</v>
      </c>
      <c r="BJ87" s="11">
        <f>IF(ISERROR(VLOOKUP(CONCATENATE(INDIRECT(ADDRESS(2,COLUMN())),"D1",A87),DATA!D2:L872,6,FALSE)),0,VLOOKUP(CONCATENATE(INDIRECT(ADDRESS(2,COLUMN())),"D1",A87),DATA!D2:L872,6,FALSE))</f>
        <v>0</v>
      </c>
      <c r="BK87" s="11">
        <f>IF(ISERROR(VLOOKUP(CONCATENATE(INDIRECT(ADDRESS(2,COLUMN()-1)),"D1",A87),DATA!D2:L872,7,FALSE)),0,VLOOKUP(CONCATENATE(INDIRECT(ADDRESS(2,COLUMN()-1)),"D1",A87),DATA!D2:L872,7,FALSE))</f>
        <v>0</v>
      </c>
      <c r="BL87" s="11">
        <f>IF(ISERROR(VLOOKUP(CONCATENATE(INDIRECT(ADDRESS(2,COLUMN()-2)),"D1",A87),DATA!D2:L872,8,FALSE)),0,VLOOKUP(CONCATENATE(INDIRECT(ADDRESS(2,COLUMN()-2)),"D1",A87),DATA!D2:L872,8,FALSE))</f>
        <v>0</v>
      </c>
      <c r="BM87" s="11">
        <f>IF(ISERROR(VLOOKUP(CONCATENATE(INDIRECT(ADDRESS(2,COLUMN())),"D1",A87),DATA!D2:L872,6,FALSE)),0,VLOOKUP(CONCATENATE(INDIRECT(ADDRESS(2,COLUMN())),"D1",A87),DATA!D2:L872,6,FALSE))</f>
        <v>0</v>
      </c>
      <c r="BN87" s="11">
        <f>IF(ISERROR(VLOOKUP(CONCATENATE(INDIRECT(ADDRESS(2,COLUMN()-1)),"D1",A87),DATA!D2:L872,7,FALSE)),0,VLOOKUP(CONCATENATE(INDIRECT(ADDRESS(2,COLUMN()-1)),"D1",A87),DATA!D2:L872,7,FALSE))</f>
        <v>0</v>
      </c>
      <c r="BO87" s="11">
        <f>IF(ISERROR(VLOOKUP(CONCATENATE(INDIRECT(ADDRESS(2,COLUMN()-2)),"D1",A87),DATA!D2:L872,8,FALSE)),0,VLOOKUP(CONCATENATE(INDIRECT(ADDRESS(2,COLUMN()-2)),"D1",A87),DATA!D2:L872,8,FALSE))</f>
        <v>0</v>
      </c>
      <c r="BP87" s="11">
        <f>IF(ISERROR(VLOOKUP(CONCATENATE(INDIRECT(ADDRESS(2,COLUMN())),"D1",A87),DATA!D2:L872,6,FALSE)),0,VLOOKUP(CONCATENATE(INDIRECT(ADDRESS(2,COLUMN())),"D1",A87),DATA!D2:L872,6,FALSE))</f>
        <v>0</v>
      </c>
      <c r="BQ87" s="11">
        <f>IF(ISERROR(VLOOKUP(CONCATENATE(INDIRECT(ADDRESS(2,COLUMN()-1)),"D1",A87),DATA!D2:L872,7,FALSE)),0,VLOOKUP(CONCATENATE(INDIRECT(ADDRESS(2,COLUMN()-1)),"D1",A87),DATA!D2:L872,7,FALSE))</f>
        <v>0</v>
      </c>
      <c r="BR87" s="11">
        <f>IF(ISERROR(VLOOKUP(CONCATENATE(INDIRECT(ADDRESS(2,COLUMN()-2)),"D1",A87),DATA!D2:L872,8,FALSE)),0,VLOOKUP(CONCATENATE(INDIRECT(ADDRESS(2,COLUMN()-2)),"D1",A87),DATA!D2:L872,8,FALSE))</f>
        <v>0</v>
      </c>
      <c r="BS87" s="11">
        <f>IF(ISERROR(VLOOKUP(CONCATENATE(INDIRECT(ADDRESS(2,COLUMN())),"D1",A87),DATA!D2:L872,6,FALSE)),0,VLOOKUP(CONCATENATE(INDIRECT(ADDRESS(2,COLUMN())),"D1",A87),DATA!D2:L872,6,FALSE))</f>
        <v>0</v>
      </c>
      <c r="BT87" s="11">
        <f>IF(ISERROR(VLOOKUP(CONCATENATE(INDIRECT(ADDRESS(2,COLUMN()-1)),"D1",A87),DATA!D2:L872,7,FALSE)),0,VLOOKUP(CONCATENATE(INDIRECT(ADDRESS(2,COLUMN()-1)),"D1",A87),DATA!D2:L872,7,FALSE))</f>
        <v>0</v>
      </c>
      <c r="BU87" s="11">
        <f>IF(ISERROR(VLOOKUP(CONCATENATE(INDIRECT(ADDRESS(2,COLUMN()-2)),"D1",A87),DATA!D2:L872,8,FALSE)),0,VLOOKUP(CONCATENATE(INDIRECT(ADDRESS(2,COLUMN()-2)),"D1",A87),DATA!D2:L872,8,FALSE))</f>
        <v>0</v>
      </c>
      <c r="BV87" s="11">
        <f>IF(ISERROR(VLOOKUP(CONCATENATE(INDIRECT(ADDRESS(2,COLUMN())),"D1",A87),DATA!D2:L872,6,FALSE)),0,VLOOKUP(CONCATENATE(INDIRECT(ADDRESS(2,COLUMN())),"D1",A87),DATA!D2:L872,6,FALSE))</f>
        <v>0</v>
      </c>
      <c r="BW87" s="11">
        <f>IF(ISERROR(VLOOKUP(CONCATENATE(INDIRECT(ADDRESS(2,COLUMN()-1)),"D1",A87),DATA!D2:L872,7,FALSE)),0,VLOOKUP(CONCATENATE(INDIRECT(ADDRESS(2,COLUMN()-1)),"D1",A87),DATA!D2:L872,7,FALSE))</f>
        <v>0</v>
      </c>
      <c r="BX87" s="11">
        <f>IF(ISERROR(VLOOKUP(CONCATENATE(INDIRECT(ADDRESS(2,COLUMN()-2)),"D1",A87),DATA!D2:L872,8,FALSE)),0,VLOOKUP(CONCATENATE(INDIRECT(ADDRESS(2,COLUMN()-2)),"D1",A87),DATA!D2:L872,8,FALSE))</f>
        <v>0</v>
      </c>
      <c r="BY87" s="11">
        <f>IF(ISERROR(VLOOKUP(CONCATENATE(INDIRECT(ADDRESS(2,COLUMN())),"D1",A87),DATA!D2:L872,6,FALSE)),0,VLOOKUP(CONCATENATE(INDIRECT(ADDRESS(2,COLUMN())),"D1",A87),DATA!D2:L872,6,FALSE))</f>
        <v>0</v>
      </c>
      <c r="BZ87" s="11">
        <f>IF(ISERROR(VLOOKUP(CONCATENATE(INDIRECT(ADDRESS(2,COLUMN()-1)),"D1",A87),DATA!D2:L872,7,FALSE)),0,VLOOKUP(CONCATENATE(INDIRECT(ADDRESS(2,COLUMN()-1)),"D1",A87),DATA!D2:L872,7,FALSE))</f>
        <v>0</v>
      </c>
      <c r="CA87" s="11">
        <f>IF(ISERROR(VLOOKUP(CONCATENATE(INDIRECT(ADDRESS(2,COLUMN()-2)),"D1",A87),DATA!D2:L872,8,FALSE)),0,VLOOKUP(CONCATENATE(INDIRECT(ADDRESS(2,COLUMN()-2)),"D1",A87),DATA!D2:L872,8,FALSE))</f>
        <v>0</v>
      </c>
      <c r="CB87" s="11">
        <f>IF(ISERROR(VLOOKUP(CONCATENATE(INDIRECT(ADDRESS(2,COLUMN())),"D1",A87),DATA!D2:L872,6,FALSE)),0,VLOOKUP(CONCATENATE(INDIRECT(ADDRESS(2,COLUMN())),"D1",A87),DATA!D2:L872,6,FALSE))</f>
        <v>0</v>
      </c>
      <c r="CC87" s="11">
        <f>IF(ISERROR(VLOOKUP(CONCATENATE(INDIRECT(ADDRESS(2,COLUMN()-1)),"D1",A87),DATA!D2:L872,7,FALSE)),0,VLOOKUP(CONCATENATE(INDIRECT(ADDRESS(2,COLUMN()-1)),"D1",A87),DATA!D2:L872,7,FALSE))</f>
        <v>0</v>
      </c>
      <c r="CD87" s="11">
        <f>IF(ISERROR(VLOOKUP(CONCATENATE(INDIRECT(ADDRESS(2,COLUMN()-2)),"D1",A87),DATA!D2:L872,8,FALSE)),0,VLOOKUP(CONCATENATE(INDIRECT(ADDRESS(2,COLUMN()-2)),"D1",A87),DATA!D2:L872,8,FALSE))</f>
        <v>0</v>
      </c>
      <c r="CE87" s="11">
        <f>IF(ISERROR(VLOOKUP(CONCATENATE(INDIRECT(ADDRESS(2,COLUMN())),"D1",A87),DATA!D2:L872,6,FALSE)),0,VLOOKUP(CONCATENATE(INDIRECT(ADDRESS(2,COLUMN())),"D1",A87),DATA!D2:L872,6,FALSE))</f>
        <v>0</v>
      </c>
      <c r="CF87" s="11">
        <f>IF(ISERROR(VLOOKUP(CONCATENATE(INDIRECT(ADDRESS(2,COLUMN()-1)),"D1",A87),DATA!D2:L872,7,FALSE)),0,VLOOKUP(CONCATENATE(INDIRECT(ADDRESS(2,COLUMN()-1)),"D1",A87),DATA!D2:L872,7,FALSE))</f>
        <v>0</v>
      </c>
      <c r="CG87" s="11">
        <f>IF(ISERROR(VLOOKUP(CONCATENATE(INDIRECT(ADDRESS(2,COLUMN()-2)),"D1",A87),DATA!D2:L872,8,FALSE)),0,VLOOKUP(CONCATENATE(INDIRECT(ADDRESS(2,COLUMN()-2)),"D1",A87),DATA!D2:L872,8,FALSE))</f>
        <v>0</v>
      </c>
      <c r="CH87" s="11">
        <f>IF(ISERROR(VLOOKUP(CONCATENATE(INDIRECT(ADDRESS(2,COLUMN())),"D1",A87),DATA!D2:L872,6,FALSE)),0,VLOOKUP(CONCATENATE(INDIRECT(ADDRESS(2,COLUMN())),"D1",A87),DATA!D2:L872,6,FALSE))</f>
        <v>0</v>
      </c>
      <c r="CI87" s="11">
        <f>IF(ISERROR(VLOOKUP(CONCATENATE(INDIRECT(ADDRESS(2,COLUMN()-1)),"D1",A87),DATA!D2:L872,7,FALSE)),0,VLOOKUP(CONCATENATE(INDIRECT(ADDRESS(2,COLUMN()-1)),"D1",A87),DATA!D2:L872,7,FALSE))</f>
        <v>0</v>
      </c>
      <c r="CJ87" s="11">
        <f>IF(ISERROR(VLOOKUP(CONCATENATE(INDIRECT(ADDRESS(2,COLUMN()-2)),"D1",A87),DATA!D2:L872,8,FALSE)),0,VLOOKUP(CONCATENATE(INDIRECT(ADDRESS(2,COLUMN()-2)),"D1",A87),DATA!D2:L872,8,FALSE))</f>
        <v>0</v>
      </c>
      <c r="CK87" s="11">
        <f>IF(ISERROR(VLOOKUP(CONCATENATE(INDIRECT(ADDRESS(2,COLUMN())),"D1",A87),DATA!D2:L872,6,FALSE)),0,VLOOKUP(CONCATENATE(INDIRECT(ADDRESS(2,COLUMN())),"D1",A87),DATA!D2:L872,6,FALSE))</f>
        <v>0</v>
      </c>
      <c r="CL87" s="11">
        <f>IF(ISERROR(VLOOKUP(CONCATENATE(INDIRECT(ADDRESS(2,COLUMN()-1)),"D1",A87),DATA!D2:L872,7,FALSE)),0,VLOOKUP(CONCATENATE(INDIRECT(ADDRESS(2,COLUMN()-1)),"D1",A87),DATA!D2:L872,7,FALSE))</f>
        <v>0</v>
      </c>
      <c r="CM87" s="11">
        <f>IF(ISERROR(VLOOKUP(CONCATENATE(INDIRECT(ADDRESS(2,COLUMN()-2)),"D1",A87),DATA!D2:L872,8,FALSE)),0,VLOOKUP(CONCATENATE(INDIRECT(ADDRESS(2,COLUMN()-2)),"D1",A87),DATA!D2:L872,8,FALSE))</f>
        <v>0</v>
      </c>
      <c r="CN87" s="11">
        <f>IF(ISERROR(VLOOKUP(CONCATENATE(INDIRECT(ADDRESS(2,COLUMN())),"D1",A87),DATA!D2:L872,6,FALSE)),0,VLOOKUP(CONCATENATE(INDIRECT(ADDRESS(2,COLUMN())),"D1",A87),DATA!D2:L872,6,FALSE))</f>
        <v>0</v>
      </c>
      <c r="CO87" s="11">
        <f>IF(ISERROR(VLOOKUP(CONCATENATE(INDIRECT(ADDRESS(2,COLUMN()-1)),"D1",A87),DATA!D2:L872,7,FALSE)),0,VLOOKUP(CONCATENATE(INDIRECT(ADDRESS(2,COLUMN()-1)),"D1",A87),DATA!D2:L872,7,FALSE))</f>
        <v>0</v>
      </c>
      <c r="CP87" s="11">
        <f>IF(ISERROR(VLOOKUP(CONCATENATE(INDIRECT(ADDRESS(2,COLUMN()-2)),"D1",A87),DATA!D2:L872,8,FALSE)),0,VLOOKUP(CONCATENATE(INDIRECT(ADDRESS(2,COLUMN()-2)),"D1",A87),DATA!D2:L872,8,FALSE))</f>
        <v>0</v>
      </c>
      <c r="CQ87" s="11">
        <f>IF(ISERROR(VLOOKUP(CONCATENATE(INDIRECT(ADDRESS(2,COLUMN())),"D1",A87),DATA!D2:L872,6,FALSE)),0,VLOOKUP(CONCATENATE(INDIRECT(ADDRESS(2,COLUMN())),"D1",A87),DATA!D2:L872,6,FALSE))</f>
        <v>0</v>
      </c>
      <c r="CR87" s="11">
        <f>IF(ISERROR(VLOOKUP(CONCATENATE(INDIRECT(ADDRESS(2,COLUMN()-1)),"D1",A87),DATA!D2:L872,7,FALSE)),0,VLOOKUP(CONCATENATE(INDIRECT(ADDRESS(2,COLUMN()-1)),"D1",A87),DATA!D2:L872,7,FALSE))</f>
        <v>0</v>
      </c>
      <c r="CS87" s="11">
        <f>IF(ISERROR(VLOOKUP(CONCATENATE(INDIRECT(ADDRESS(2,COLUMN()-2)),"D1",A87),DATA!D2:L872,8,FALSE)),0,VLOOKUP(CONCATENATE(INDIRECT(ADDRESS(2,COLUMN()-2)),"D1",A87),DATA!D2:L872,8,FALSE))</f>
        <v>0</v>
      </c>
      <c r="CT87" s="11">
        <f>IF(ISERROR(VLOOKUP(CONCATENATE(INDIRECT(ADDRESS(2,COLUMN())),"D1",A87),DATA!D2:L872,6,FALSE)),0,VLOOKUP(CONCATENATE(INDIRECT(ADDRESS(2,COLUMN())),"D1",A87),DATA!D2:L872,6,FALSE))</f>
        <v>0</v>
      </c>
      <c r="CU87" s="11">
        <f>IF(ISERROR(VLOOKUP(CONCATENATE(INDIRECT(ADDRESS(2,COLUMN()-1)),"D1",A87),DATA!D2:L872,7,FALSE)),0,VLOOKUP(CONCATENATE(INDIRECT(ADDRESS(2,COLUMN()-1)),"D1",A87),DATA!D2:L872,7,FALSE))</f>
        <v>0</v>
      </c>
      <c r="CV87" s="11">
        <f>IF(ISERROR(VLOOKUP(CONCATENATE(INDIRECT(ADDRESS(2,COLUMN()-2)),"D1",A87),DATA!D2:L872,8,FALSE)),0,VLOOKUP(CONCATENATE(INDIRECT(ADDRESS(2,COLUMN()-2)),"D1",A87),DATA!D2:L872,8,FALSE))</f>
        <v>0</v>
      </c>
      <c r="CW87" s="11">
        <f>IF(ISERROR(VLOOKUP(CONCATENATE(INDIRECT(ADDRESS(2,COLUMN())),"D1",A87),DATA!D2:L872,6,FALSE)),0,VLOOKUP(CONCATENATE(INDIRECT(ADDRESS(2,COLUMN())),"D1",A87),DATA!D2:L872,6,FALSE))</f>
        <v>0</v>
      </c>
      <c r="CX87" s="11">
        <f>IF(ISERROR(VLOOKUP(CONCATENATE(INDIRECT(ADDRESS(2,COLUMN()-1)),"D1",A87),DATA!D2:L872,7,FALSE)),0,VLOOKUP(CONCATENATE(INDIRECT(ADDRESS(2,COLUMN()-1)),"D1",A87),DATA!D2:L872,7,FALSE))</f>
        <v>0</v>
      </c>
      <c r="CY87" s="11">
        <f>IF(ISERROR(VLOOKUP(CONCATENATE(INDIRECT(ADDRESS(2,COLUMN()-2)),"D1",A87),DATA!D2:L872,8,FALSE)),0,VLOOKUP(CONCATENATE(INDIRECT(ADDRESS(2,COLUMN()-2)),"D1",A87),DATA!D2:L872,8,FALSE))</f>
        <v>0</v>
      </c>
      <c r="CZ87" s="11">
        <f>IF(ISERROR(VLOOKUP(CONCATENATE(INDIRECT(ADDRESS(2,COLUMN())),"D1",A87),DATA!D2:L872,6,FALSE)),0,VLOOKUP(CONCATENATE(INDIRECT(ADDRESS(2,COLUMN())),"D1",A87),DATA!D2:L872,6,FALSE))</f>
        <v>0</v>
      </c>
      <c r="DA87" s="11">
        <f>IF(ISERROR(VLOOKUP(CONCATENATE(INDIRECT(ADDRESS(2,COLUMN()-1)),"D1",A87),DATA!D2:L872,7,FALSE)),0,VLOOKUP(CONCATENATE(INDIRECT(ADDRESS(2,COLUMN()-1)),"D1",A87),DATA!D2:L872,7,FALSE))</f>
        <v>0</v>
      </c>
      <c r="DB87" s="11">
        <f>IF(ISERROR(VLOOKUP(CONCATENATE(INDIRECT(ADDRESS(2,COLUMN()-2)),"D1",A87),DATA!D2:L872,8,FALSE)),0,VLOOKUP(CONCATENATE(INDIRECT(ADDRESS(2,COLUMN()-2)),"D1",A87),DATA!D2:L872,8,FALSE))</f>
        <v>0</v>
      </c>
      <c r="DC87" s="11">
        <f>IF(ISERROR(VLOOKUP(CONCATENATE(INDIRECT(ADDRESS(2,COLUMN())),"D1",A87),DATA!D2:L872,6,FALSE)),0,VLOOKUP(CONCATENATE(INDIRECT(ADDRESS(2,COLUMN())),"D1",A87),DATA!D2:L872,6,FALSE))</f>
        <v>0</v>
      </c>
      <c r="DD87" s="11">
        <f>IF(ISERROR(VLOOKUP(CONCATENATE(INDIRECT(ADDRESS(2,COLUMN()-1)),"D1",A87),DATA!D2:L872,7,FALSE)),0,VLOOKUP(CONCATENATE(INDIRECT(ADDRESS(2,COLUMN()-1)),"D1",A87),DATA!D2:L872,7,FALSE))</f>
        <v>0</v>
      </c>
      <c r="DE87" s="11">
        <f>IF(ISERROR(VLOOKUP(CONCATENATE(INDIRECT(ADDRESS(2,COLUMN()-2)),"D1",A87),DATA!D2:L872,8,FALSE)),0,VLOOKUP(CONCATENATE(INDIRECT(ADDRESS(2,COLUMN()-2)),"D1",A87),DATA!D2:L872,8,FALSE))</f>
        <v>0</v>
      </c>
      <c r="DF87" s="11">
        <f>IF(ISERROR(VLOOKUP(CONCATENATE(INDIRECT(ADDRESS(2,COLUMN())),"D1",A87),DATA!D2:L872,6,FALSE)),0,VLOOKUP(CONCATENATE(INDIRECT(ADDRESS(2,COLUMN())),"D1",A87),DATA!D2:L872,6,FALSE))</f>
        <v>0</v>
      </c>
      <c r="DG87" s="11">
        <f>IF(ISERROR(VLOOKUP(CONCATENATE(INDIRECT(ADDRESS(2,COLUMN()-1)),"D1",A87),DATA!D2:L872,7,FALSE)),0,VLOOKUP(CONCATENATE(INDIRECT(ADDRESS(2,COLUMN()-1)),"D1",A87),DATA!D2:L872,7,FALSE))</f>
        <v>0</v>
      </c>
      <c r="DH87" s="11">
        <f>IF(ISERROR(VLOOKUP(CONCATENATE(INDIRECT(ADDRESS(2,COLUMN()-2)),"D1",A87),DATA!D2:L872,8,FALSE)),0,VLOOKUP(CONCATENATE(INDIRECT(ADDRESS(2,COLUMN()-2)),"D1",A87),DATA!D2:L872,8,FALSE))</f>
        <v>0</v>
      </c>
      <c r="DI87" s="11">
        <f>IF(ISERROR(VLOOKUP(CONCATENATE(INDIRECT(ADDRESS(2,COLUMN())),"D1",A87),DATA!D2:L872,6,FALSE)),0,VLOOKUP(CONCATENATE(INDIRECT(ADDRESS(2,COLUMN())),"D1",A87),DATA!D2:L872,6,FALSE))</f>
        <v>0</v>
      </c>
      <c r="DJ87" s="11">
        <f>IF(ISERROR(VLOOKUP(CONCATENATE(INDIRECT(ADDRESS(2,COLUMN()-1)),"D1",A87),DATA!D2:L872,7,FALSE)),0,VLOOKUP(CONCATENATE(INDIRECT(ADDRESS(2,COLUMN()-1)),"D1",A87),DATA!D2:L872,7,FALSE))</f>
        <v>0</v>
      </c>
      <c r="DK87" s="11">
        <f>IF(ISERROR(VLOOKUP(CONCATENATE(INDIRECT(ADDRESS(2,COLUMN()-2)),"D1",A87),DATA!D2:L872,8,FALSE)),0,VLOOKUP(CONCATENATE(INDIRECT(ADDRESS(2,COLUMN()-2)),"D1",A87),DATA!D2:L872,8,FALSE))</f>
        <v>0</v>
      </c>
      <c r="DL87" s="11">
        <f>IF(ISERROR(VLOOKUP(CONCATENATE(INDIRECT(ADDRESS(2,COLUMN())),"D1",A87),DATA!D2:L872,6,FALSE)),0,VLOOKUP(CONCATENATE(INDIRECT(ADDRESS(2,COLUMN())),"D1",A87),DATA!D2:L872,6,FALSE))</f>
        <v>0</v>
      </c>
      <c r="DM87" s="11">
        <f>IF(ISERROR(VLOOKUP(CONCATENATE(INDIRECT(ADDRESS(2,COLUMN()-1)),"D1",A87),DATA!D2:L872,7,FALSE)),0,VLOOKUP(CONCATENATE(INDIRECT(ADDRESS(2,COLUMN()-1)),"D1",A87),DATA!D2:L872,7,FALSE))</f>
        <v>0</v>
      </c>
      <c r="DN87" s="11">
        <f>IF(ISERROR(VLOOKUP(CONCATENATE(INDIRECT(ADDRESS(2,COLUMN()-2)),"D1",A87),DATA!D2:L872,8,FALSE)),0,VLOOKUP(CONCATENATE(INDIRECT(ADDRESS(2,COLUMN()-2)),"D1",A87),DATA!D2:L872,8,FALSE))</f>
        <v>0</v>
      </c>
      <c r="DO87" s="11">
        <f>IF(ISERROR(VLOOKUP(CONCATENATE(INDIRECT(ADDRESS(2,COLUMN())),"D1",A87),DATA!D2:L872,6,FALSE)),0,VLOOKUP(CONCATENATE(INDIRECT(ADDRESS(2,COLUMN())),"D1",A87),DATA!D2:L872,6,FALSE))</f>
        <v>0</v>
      </c>
      <c r="DP87" s="11">
        <f>IF(ISERROR(VLOOKUP(CONCATENATE(INDIRECT(ADDRESS(2,COLUMN()-1)),"D1",A87),DATA!D2:L872,7,FALSE)),0,VLOOKUP(CONCATENATE(INDIRECT(ADDRESS(2,COLUMN()-1)),"D1",A87),DATA!D2:L872,7,FALSE))</f>
        <v>0</v>
      </c>
      <c r="DQ87" s="11">
        <f>IF(ISERROR(VLOOKUP(CONCATENATE(INDIRECT(ADDRESS(2,COLUMN()-2)),"D1",A87),DATA!D2:L872,8,FALSE)),0,VLOOKUP(CONCATENATE(INDIRECT(ADDRESS(2,COLUMN()-2)),"D1",A87),DATA!D2:L872,8,FALSE))</f>
        <v>0</v>
      </c>
      <c r="DR87" s="11">
        <f>IF(ISERROR(VLOOKUP(CONCATENATE(INDIRECT(ADDRESS(2,COLUMN())),"D1",A87),DATA!D2:L872,6,FALSE)),0,VLOOKUP(CONCATENATE(INDIRECT(ADDRESS(2,COLUMN())),"D1",A87),DATA!D2:L872,6,FALSE))</f>
        <v>0</v>
      </c>
      <c r="DS87" s="11">
        <f>IF(ISERROR(VLOOKUP(CONCATENATE(INDIRECT(ADDRESS(2,COLUMN()-1)),"D1",A87),DATA!D2:L872,7,FALSE)),0,VLOOKUP(CONCATENATE(INDIRECT(ADDRESS(2,COLUMN()-1)),"D1",A87),DATA!D2:L872,7,FALSE))</f>
        <v>0</v>
      </c>
      <c r="DT87" s="11">
        <f>IF(ISERROR(VLOOKUP(CONCATENATE(INDIRECT(ADDRESS(2,COLUMN()-2)),"D1",A87),DATA!D2:L872,8,FALSE)),0,VLOOKUP(CONCATENATE(INDIRECT(ADDRESS(2,COLUMN()-2)),"D1",A87),DATA!D2:L872,8,FALSE))</f>
        <v>0</v>
      </c>
      <c r="DU87" s="11">
        <f>IF(ISERROR(VLOOKUP(CONCATENATE(INDIRECT(ADDRESS(2,COLUMN())),"D1",A87),DATA!D2:L872,6,FALSE)),0,VLOOKUP(CONCATENATE(INDIRECT(ADDRESS(2,COLUMN())),"D1",A87),DATA!D2:L872,6,FALSE))</f>
        <v>0</v>
      </c>
      <c r="DV87" s="11">
        <f>IF(ISERROR(VLOOKUP(CONCATENATE(INDIRECT(ADDRESS(2,COLUMN()-1)),"D1",A87),DATA!D2:L872,7,FALSE)),0,VLOOKUP(CONCATENATE(INDIRECT(ADDRESS(2,COLUMN()-1)),"D1",A87),DATA!D2:L872,7,FALSE))</f>
        <v>0</v>
      </c>
      <c r="DW87" s="11">
        <f>IF(ISERROR(VLOOKUP(CONCATENATE(INDIRECT(ADDRESS(2,COLUMN()-2)),"D1",A87),DATA!D2:L872,8,FALSE)),0,VLOOKUP(CONCATENATE(INDIRECT(ADDRESS(2,COLUMN()-2)),"D1",A87),DATA!D2:L872,8,FALSE))</f>
        <v>0</v>
      </c>
      <c r="DX87" s="62">
        <f>SUM(B87:INDIRECT(ADDRESS(87,127)))</f>
        <v>24</v>
      </c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  <c r="IV87" s="24"/>
      <c r="IW87" s="24"/>
      <c r="IX87" s="24"/>
      <c r="IY87" s="24"/>
      <c r="IZ87" s="24"/>
      <c r="JA87" s="24"/>
      <c r="JB87" s="24"/>
      <c r="JC87" s="24"/>
      <c r="JD87" s="24"/>
      <c r="JE87" s="24"/>
      <c r="JF87" s="24"/>
      <c r="JG87" s="24"/>
      <c r="JH87" s="24"/>
      <c r="JI87" s="24"/>
      <c r="JJ87" s="24"/>
      <c r="JK87" s="24"/>
      <c r="JL87" s="24"/>
      <c r="JM87" s="24"/>
      <c r="JN87" s="24"/>
      <c r="JO87" s="24"/>
      <c r="JP87" s="24"/>
      <c r="JQ87" s="24"/>
      <c r="JR87" s="24"/>
      <c r="JS87" s="24"/>
      <c r="JT87" s="24"/>
      <c r="JU87" s="24"/>
      <c r="JV87" s="24"/>
      <c r="JW87" s="24"/>
      <c r="JX87" s="24"/>
      <c r="JY87" s="24"/>
      <c r="JZ87" s="24"/>
      <c r="KA87" s="24"/>
      <c r="KB87" s="24"/>
      <c r="KC87" s="24"/>
      <c r="KD87" s="24"/>
      <c r="KE87" s="24"/>
      <c r="KF87" s="24"/>
      <c r="KG87" s="24"/>
      <c r="KH87" s="24"/>
      <c r="KI87" s="24"/>
      <c r="KJ87" s="24"/>
      <c r="KK87" s="24"/>
      <c r="KL87" s="24"/>
      <c r="KM87" s="24"/>
      <c r="KN87" s="24"/>
      <c r="KO87" s="24"/>
      <c r="KP87" s="24"/>
      <c r="KQ87" s="24"/>
      <c r="KR87" s="24"/>
      <c r="KS87" s="24"/>
      <c r="KT87" s="24"/>
      <c r="KU87" s="24"/>
      <c r="KV87" s="24"/>
      <c r="KW87" s="24"/>
      <c r="KX87" s="24"/>
      <c r="KY87" s="24"/>
      <c r="KZ87" s="24"/>
    </row>
    <row r="88" ht="15.75">
      <c r="A88" s="20" t="s">
        <v>54</v>
      </c>
      <c r="B88" s="11">
        <f>IF(ISERROR(VLOOKUP(CONCATENATE(INDIRECT(ADDRESS(2,COLUMN())),"D1",A88),DATA!D2:L872,6,FALSE)),0,VLOOKUP(CONCATENATE(INDIRECT(ADDRESS(2,COLUMN())),"D1",A88),DATA!D2:L872,6,FALSE))</f>
        <v>0</v>
      </c>
      <c r="C88" s="11">
        <f>IF(ISERROR(VLOOKUP(CONCATENATE(INDIRECT(ADDRESS(2,COLUMN()-1)),"D1",A88),DATA!D2:L872,7,FALSE)),0,VLOOKUP(CONCATENATE(INDIRECT(ADDRESS(2,COLUMN()-1)),"D1",A88),DATA!D2:L872,7,FALSE))</f>
        <v>0</v>
      </c>
      <c r="D88" s="11">
        <f>IF(ISERROR(VLOOKUP(CONCATENATE(INDIRECT(ADDRESS(2,COLUMN()-2)),"D1",A88),DATA!D2:L872,8,FALSE)),0,VLOOKUP(CONCATENATE(INDIRECT(ADDRESS(2,COLUMN()-2)),"D1",A88),DATA!D2:L872,8,FALSE))</f>
        <v>0</v>
      </c>
      <c r="E88" s="11">
        <f>IF(ISERROR(VLOOKUP(CONCATENATE(INDIRECT(ADDRESS(2,COLUMN())),"D1",A88),DATA!D2:L872,6,FALSE)),0,VLOOKUP(CONCATENATE(INDIRECT(ADDRESS(2,COLUMN())),"D1",A88),DATA!D2:L872,6,FALSE))</f>
        <v>0</v>
      </c>
      <c r="F88" s="11">
        <f>IF(ISERROR(VLOOKUP(CONCATENATE(INDIRECT(ADDRESS(2,COLUMN()-1)),"D1",A88),DATA!D2:L872,7,FALSE)),0,VLOOKUP(CONCATENATE(INDIRECT(ADDRESS(2,COLUMN()-1)),"D1",A88),DATA!D2:L872,7,FALSE))</f>
        <v>0</v>
      </c>
      <c r="G88" s="11">
        <f>IF(ISERROR(VLOOKUP(CONCATENATE(INDIRECT(ADDRESS(2,COLUMN()-2)),"D1",A88),DATA!D2:L872,8,FALSE)),0,VLOOKUP(CONCATENATE(INDIRECT(ADDRESS(2,COLUMN()-2)),"D1",A88),DATA!D2:L872,8,FALSE))</f>
        <v>0</v>
      </c>
      <c r="H88" s="11">
        <f>IF(ISERROR(VLOOKUP(CONCATENATE(INDIRECT(ADDRESS(2,COLUMN())),"D1",A88),DATA!D2:L872,6,FALSE)),0,VLOOKUP(CONCATENATE(INDIRECT(ADDRESS(2,COLUMN())),"D1",A88),DATA!D2:L872,6,FALSE))</f>
        <v>0</v>
      </c>
      <c r="I88" s="11">
        <f>IF(ISERROR(VLOOKUP(CONCATENATE(INDIRECT(ADDRESS(2,COLUMN()-1)),"D1",A88),DATA!D2:L872,7,FALSE)),0,VLOOKUP(CONCATENATE(INDIRECT(ADDRESS(2,COLUMN()-1)),"D1",A88),DATA!D2:L872,7,FALSE))</f>
        <v>0</v>
      </c>
      <c r="J88" s="11">
        <f>IF(ISERROR(VLOOKUP(CONCATENATE(INDIRECT(ADDRESS(2,COLUMN()-2)),"D1",A88),DATA!D2:L872,8,FALSE)),0,VLOOKUP(CONCATENATE(INDIRECT(ADDRESS(2,COLUMN()-2)),"D1",A88),DATA!D2:L872,8,FALSE))</f>
        <v>0</v>
      </c>
      <c r="K88" s="11">
        <f>IF(ISERROR(VLOOKUP(CONCATENATE(INDIRECT(ADDRESS(2,COLUMN())),"D1",A88),DATA!D2:L872,6,FALSE)),0,VLOOKUP(CONCATENATE(INDIRECT(ADDRESS(2,COLUMN())),"D1",A88),DATA!D2:L872,6,FALSE))</f>
        <v>0</v>
      </c>
      <c r="L88" s="11">
        <f>IF(ISERROR(VLOOKUP(CONCATENATE(INDIRECT(ADDRESS(2,COLUMN()-1)),"D1",A88),DATA!D2:L872,7,FALSE)),0,VLOOKUP(CONCATENATE(INDIRECT(ADDRESS(2,COLUMN()-1)),"D1",A88),DATA!D2:L872,7,FALSE))</f>
        <v>0</v>
      </c>
      <c r="M88" s="11">
        <f>IF(ISERROR(VLOOKUP(CONCATENATE(INDIRECT(ADDRESS(2,COLUMN()-2)),"D1",A88),DATA!D2:L872,8,FALSE)),0,VLOOKUP(CONCATENATE(INDIRECT(ADDRESS(2,COLUMN()-2)),"D1",A88),DATA!D2:L872,8,FALSE))</f>
        <v>0</v>
      </c>
      <c r="N88" s="11">
        <f>IF(ISERROR(VLOOKUP(CONCATENATE(INDIRECT(ADDRESS(2,COLUMN())),"D1",A88),DATA!D2:L872,6,FALSE)),0,VLOOKUP(CONCATENATE(INDIRECT(ADDRESS(2,COLUMN())),"D1",A88),DATA!D2:L872,6,FALSE))</f>
        <v>0</v>
      </c>
      <c r="O88" s="11">
        <f>IF(ISERROR(VLOOKUP(CONCATENATE(INDIRECT(ADDRESS(2,COLUMN()-1)),"D1",A88),DATA!D2:L872,7,FALSE)),0,VLOOKUP(CONCATENATE(INDIRECT(ADDRESS(2,COLUMN()-1)),"D1",A88),DATA!D2:L872,7,FALSE))</f>
        <v>0</v>
      </c>
      <c r="P88" s="11">
        <f>IF(ISERROR(VLOOKUP(CONCATENATE(INDIRECT(ADDRESS(2,COLUMN()-2)),"D1",A88),DATA!D2:L872,8,FALSE)),0,VLOOKUP(CONCATENATE(INDIRECT(ADDRESS(2,COLUMN()-2)),"D1",A88),DATA!D2:L872,8,FALSE))</f>
        <v>0</v>
      </c>
      <c r="Q88" s="11">
        <f>IF(ISERROR(VLOOKUP(CONCATENATE(INDIRECT(ADDRESS(2,COLUMN())),"D1",A88),DATA!D2:L872,6,FALSE)),0,VLOOKUP(CONCATENATE(INDIRECT(ADDRESS(2,COLUMN())),"D1",A88),DATA!D2:L872,6,FALSE))</f>
        <v>0</v>
      </c>
      <c r="R88" s="11">
        <f>IF(ISERROR(VLOOKUP(CONCATENATE(INDIRECT(ADDRESS(2,COLUMN()-1)),"D1",A88),DATA!D2:L872,7,FALSE)),0,VLOOKUP(CONCATENATE(INDIRECT(ADDRESS(2,COLUMN()-1)),"D1",A88),DATA!D2:L872,7,FALSE))</f>
        <v>0</v>
      </c>
      <c r="S88" s="11">
        <f>IF(ISERROR(VLOOKUP(CONCATENATE(INDIRECT(ADDRESS(2,COLUMN()-2)),"D1",A88),DATA!D2:L872,8,FALSE)),0,VLOOKUP(CONCATENATE(INDIRECT(ADDRESS(2,COLUMN()-2)),"D1",A88),DATA!D2:L872,8,FALSE))</f>
        <v>0</v>
      </c>
      <c r="T88" s="11">
        <f>IF(ISERROR(VLOOKUP(CONCATENATE(INDIRECT(ADDRESS(2,COLUMN())),"D1",A88),DATA!D2:L872,6,FALSE)),0,VLOOKUP(CONCATENATE(INDIRECT(ADDRESS(2,COLUMN())),"D1",A88),DATA!D2:L872,6,FALSE))</f>
        <v>0</v>
      </c>
      <c r="U88" s="11">
        <f>IF(ISERROR(VLOOKUP(CONCATENATE(INDIRECT(ADDRESS(2,COLUMN()-1)),"D1",A88),DATA!D2:L872,7,FALSE)),0,VLOOKUP(CONCATENATE(INDIRECT(ADDRESS(2,COLUMN()-1)),"D1",A88),DATA!D2:L872,7,FALSE))</f>
        <v>0</v>
      </c>
      <c r="V88" s="11">
        <f>IF(ISERROR(VLOOKUP(CONCATENATE(INDIRECT(ADDRESS(2,COLUMN()-2)),"D1",A88),DATA!D2:L872,8,FALSE)),0,VLOOKUP(CONCATENATE(INDIRECT(ADDRESS(2,COLUMN()-2)),"D1",A88),DATA!D2:L872,8,FALSE))</f>
        <v>0</v>
      </c>
      <c r="W88" s="11">
        <f>IF(ISERROR(VLOOKUP(CONCATENATE(INDIRECT(ADDRESS(2,COLUMN())),"D1",A88),DATA!D2:L872,6,FALSE)),0,VLOOKUP(CONCATENATE(INDIRECT(ADDRESS(2,COLUMN())),"D1",A88),DATA!D2:L872,6,FALSE))</f>
        <v>0</v>
      </c>
      <c r="X88" s="11">
        <f>IF(ISERROR(VLOOKUP(CONCATENATE(INDIRECT(ADDRESS(2,COLUMN()-1)),"D1",A88),DATA!D2:L872,7,FALSE)),0,VLOOKUP(CONCATENATE(INDIRECT(ADDRESS(2,COLUMN()-1)),"D1",A88),DATA!D2:L872,7,FALSE))</f>
        <v>0</v>
      </c>
      <c r="Y88" s="11">
        <f>IF(ISERROR(VLOOKUP(CONCATENATE(INDIRECT(ADDRESS(2,COLUMN()-2)),"D1",A88),DATA!D2:L872,8,FALSE)),0,VLOOKUP(CONCATENATE(INDIRECT(ADDRESS(2,COLUMN()-2)),"D1",A88),DATA!D2:L872,8,FALSE))</f>
        <v>0</v>
      </c>
      <c r="Z88" s="11">
        <f>IF(ISERROR(VLOOKUP(CONCATENATE(INDIRECT(ADDRESS(2,COLUMN())),"D1",A88),DATA!D2:L872,6,FALSE)),0,VLOOKUP(CONCATENATE(INDIRECT(ADDRESS(2,COLUMN())),"D1",A88),DATA!D2:L872,6,FALSE))</f>
        <v>0</v>
      </c>
      <c r="AA88" s="11">
        <f>IF(ISERROR(VLOOKUP(CONCATENATE(INDIRECT(ADDRESS(2,COLUMN()-1)),"D1",A88),DATA!D2:L872,7,FALSE)),0,VLOOKUP(CONCATENATE(INDIRECT(ADDRESS(2,COLUMN()-1)),"D1",A88),DATA!D2:L872,7,FALSE))</f>
        <v>0</v>
      </c>
      <c r="AB88" s="11">
        <f>IF(ISERROR(VLOOKUP(CONCATENATE(INDIRECT(ADDRESS(2,COLUMN()-2)),"D1",A88),DATA!D2:L872,8,FALSE)),0,VLOOKUP(CONCATENATE(INDIRECT(ADDRESS(2,COLUMN()-2)),"D1",A88),DATA!D2:L872,8,FALSE))</f>
        <v>0</v>
      </c>
      <c r="AC88" s="11">
        <f>IF(ISERROR(VLOOKUP(CONCATENATE(INDIRECT(ADDRESS(2,COLUMN())),"D1",A88),DATA!D2:L872,6,FALSE)),0,VLOOKUP(CONCATENATE(INDIRECT(ADDRESS(2,COLUMN())),"D1",A88),DATA!D2:L872,6,FALSE))</f>
        <v>0</v>
      </c>
      <c r="AD88" s="11">
        <f>IF(ISERROR(VLOOKUP(CONCATENATE(INDIRECT(ADDRESS(2,COLUMN()-1)),"D1",A88),DATA!D2:L872,7,FALSE)),0,VLOOKUP(CONCATENATE(INDIRECT(ADDRESS(2,COLUMN()-1)),"D1",A88),DATA!D2:L872,7,FALSE))</f>
        <v>0</v>
      </c>
      <c r="AE88" s="11">
        <f>IF(ISERROR(VLOOKUP(CONCATENATE(INDIRECT(ADDRESS(2,COLUMN()-2)),"D1",A88),DATA!D2:L872,8,FALSE)),0,VLOOKUP(CONCATENATE(INDIRECT(ADDRESS(2,COLUMN()-2)),"D1",A88),DATA!D2:L872,8,FALSE))</f>
        <v>0</v>
      </c>
      <c r="AF88" s="11">
        <f>IF(ISERROR(VLOOKUP(CONCATENATE(INDIRECT(ADDRESS(2,COLUMN())),"D1",A88),DATA!D2:L872,6,FALSE)),0,VLOOKUP(CONCATENATE(INDIRECT(ADDRESS(2,COLUMN())),"D1",A88),DATA!D2:L872,6,FALSE))</f>
        <v>0</v>
      </c>
      <c r="AG88" s="11">
        <f>IF(ISERROR(VLOOKUP(CONCATENATE(INDIRECT(ADDRESS(2,COLUMN()-1)),"D1",A88),DATA!D2:L872,7,FALSE)),0,VLOOKUP(CONCATENATE(INDIRECT(ADDRESS(2,COLUMN()-1)),"D1",A88),DATA!D2:L872,7,FALSE))</f>
        <v>0</v>
      </c>
      <c r="AH88" s="11">
        <f>IF(ISERROR(VLOOKUP(CONCATENATE(INDIRECT(ADDRESS(2,COLUMN()-2)),"D1",A88),DATA!D2:L872,8,FALSE)),0,VLOOKUP(CONCATENATE(INDIRECT(ADDRESS(2,COLUMN()-2)),"D1",A88),DATA!D2:L872,8,FALSE))</f>
        <v>0</v>
      </c>
      <c r="AI88" s="11">
        <f>IF(ISERROR(VLOOKUP(CONCATENATE(INDIRECT(ADDRESS(2,COLUMN())),"D1",A88),DATA!D2:L872,6,FALSE)),0,VLOOKUP(CONCATENATE(INDIRECT(ADDRESS(2,COLUMN())),"D1",A88),DATA!D2:L872,6,FALSE))</f>
        <v>0</v>
      </c>
      <c r="AJ88" s="11">
        <f>IF(ISERROR(VLOOKUP(CONCATENATE(INDIRECT(ADDRESS(2,COLUMN()-1)),"D1",A88),DATA!D2:L872,7,FALSE)),0,VLOOKUP(CONCATENATE(INDIRECT(ADDRESS(2,COLUMN()-1)),"D1",A88),DATA!D2:L872,7,FALSE))</f>
        <v>0</v>
      </c>
      <c r="AK88" s="11">
        <f>IF(ISERROR(VLOOKUP(CONCATENATE(INDIRECT(ADDRESS(2,COLUMN()-2)),"D1",A88),DATA!D2:L872,8,FALSE)),0,VLOOKUP(CONCATENATE(INDIRECT(ADDRESS(2,COLUMN()-2)),"D1",A88),DATA!D2:L872,8,FALSE))</f>
        <v>0</v>
      </c>
      <c r="AL88" s="11">
        <f>IF(ISERROR(VLOOKUP(CONCATENATE(INDIRECT(ADDRESS(2,COLUMN())),"D1",A88),DATA!D2:L872,6,FALSE)),0,VLOOKUP(CONCATENATE(INDIRECT(ADDRESS(2,COLUMN())),"D1",A88),DATA!D2:L872,6,FALSE))</f>
        <v>0</v>
      </c>
      <c r="AM88" s="11">
        <f>IF(ISERROR(VLOOKUP(CONCATENATE(INDIRECT(ADDRESS(2,COLUMN()-1)),"D1",A88),DATA!D2:L872,7,FALSE)),0,VLOOKUP(CONCATENATE(INDIRECT(ADDRESS(2,COLUMN()-1)),"D1",A88),DATA!D2:L872,7,FALSE))</f>
        <v>0</v>
      </c>
      <c r="AN88" s="11">
        <f>IF(ISERROR(VLOOKUP(CONCATENATE(INDIRECT(ADDRESS(2,COLUMN()-2)),"D1",A88),DATA!D2:L872,8,FALSE)),0,VLOOKUP(CONCATENATE(INDIRECT(ADDRESS(2,COLUMN()-2)),"D1",A88),DATA!D2:L872,8,FALSE))</f>
        <v>0</v>
      </c>
      <c r="AO88" s="11">
        <f>IF(ISERROR(VLOOKUP(CONCATENATE(INDIRECT(ADDRESS(2,COLUMN())),"D1",A88),DATA!D2:L872,6,FALSE)),0,VLOOKUP(CONCATENATE(INDIRECT(ADDRESS(2,COLUMN())),"D1",A88),DATA!D2:L872,6,FALSE))</f>
        <v>0</v>
      </c>
      <c r="AP88" s="11">
        <f>IF(ISERROR(VLOOKUP(CONCATENATE(INDIRECT(ADDRESS(2,COLUMN()-1)),"D1",A88),DATA!D2:L872,7,FALSE)),0,VLOOKUP(CONCATENATE(INDIRECT(ADDRESS(2,COLUMN()-1)),"D1",A88),DATA!D2:L872,7,FALSE))</f>
        <v>0</v>
      </c>
      <c r="AQ88" s="11">
        <f>IF(ISERROR(VLOOKUP(CONCATENATE(INDIRECT(ADDRESS(2,COLUMN()-2)),"D1",A88),DATA!D2:L872,8,FALSE)),0,VLOOKUP(CONCATENATE(INDIRECT(ADDRESS(2,COLUMN()-2)),"D1",A88),DATA!D2:L872,8,FALSE))</f>
        <v>0</v>
      </c>
      <c r="AR88" s="11">
        <f>IF(ISERROR(VLOOKUP(CONCATENATE(INDIRECT(ADDRESS(2,COLUMN())),"D1",A88),DATA!D2:L872,6,FALSE)),0,VLOOKUP(CONCATENATE(INDIRECT(ADDRESS(2,COLUMN())),"D1",A88),DATA!D2:L872,6,FALSE))</f>
        <v>0</v>
      </c>
      <c r="AS88" s="11">
        <f>IF(ISERROR(VLOOKUP(CONCATENATE(INDIRECT(ADDRESS(2,COLUMN()-1)),"D1",A88),DATA!D2:L872,7,FALSE)),0,VLOOKUP(CONCATENATE(INDIRECT(ADDRESS(2,COLUMN()-1)),"D1",A88),DATA!D2:L872,7,FALSE))</f>
        <v>0</v>
      </c>
      <c r="AT88" s="11">
        <f>IF(ISERROR(VLOOKUP(CONCATENATE(INDIRECT(ADDRESS(2,COLUMN()-2)),"D1",A88),DATA!D2:L872,8,FALSE)),0,VLOOKUP(CONCATENATE(INDIRECT(ADDRESS(2,COLUMN()-2)),"D1",A88),DATA!D2:L872,8,FALSE))</f>
        <v>0</v>
      </c>
      <c r="AU88" s="11">
        <f>IF(ISERROR(VLOOKUP(CONCATENATE(INDIRECT(ADDRESS(2,COLUMN())),"D1",A88),DATA!D2:L872,6,FALSE)),0,VLOOKUP(CONCATENATE(INDIRECT(ADDRESS(2,COLUMN())),"D1",A88),DATA!D2:L872,6,FALSE))</f>
        <v>0</v>
      </c>
      <c r="AV88" s="11">
        <f>IF(ISERROR(VLOOKUP(CONCATENATE(INDIRECT(ADDRESS(2,COLUMN()-1)),"D1",A88),DATA!D2:L872,7,FALSE)),0,VLOOKUP(CONCATENATE(INDIRECT(ADDRESS(2,COLUMN()-1)),"D1",A88),DATA!D2:L872,7,FALSE))</f>
        <v>0</v>
      </c>
      <c r="AW88" s="11">
        <f>IF(ISERROR(VLOOKUP(CONCATENATE(INDIRECT(ADDRESS(2,COLUMN()-2)),"D1",A88),DATA!D2:L872,8,FALSE)),0,VLOOKUP(CONCATENATE(INDIRECT(ADDRESS(2,COLUMN()-2)),"D1",A88),DATA!D2:L872,8,FALSE))</f>
        <v>0</v>
      </c>
      <c r="AX88" s="11">
        <f>IF(ISERROR(VLOOKUP(CONCATENATE(INDIRECT(ADDRESS(2,COLUMN())),"D1",A88),DATA!D2:L872,6,FALSE)),0,VLOOKUP(CONCATENATE(INDIRECT(ADDRESS(2,COLUMN())),"D1",A88),DATA!D2:L872,6,FALSE))</f>
        <v>0</v>
      </c>
      <c r="AY88" s="11">
        <f>IF(ISERROR(VLOOKUP(CONCATENATE(INDIRECT(ADDRESS(2,COLUMN()-1)),"D1",A88),DATA!D2:L872,7,FALSE)),0,VLOOKUP(CONCATENATE(INDIRECT(ADDRESS(2,COLUMN()-1)),"D1",A88),DATA!D2:L872,7,FALSE))</f>
        <v>0</v>
      </c>
      <c r="AZ88" s="11">
        <f>IF(ISERROR(VLOOKUP(CONCATENATE(INDIRECT(ADDRESS(2,COLUMN()-2)),"D1",A88),DATA!D2:L872,8,FALSE)),0,VLOOKUP(CONCATENATE(INDIRECT(ADDRESS(2,COLUMN()-2)),"D1",A88),DATA!D2:L872,8,FALSE))</f>
        <v>0</v>
      </c>
      <c r="BA88" s="11">
        <f>IF(ISERROR(VLOOKUP(CONCATENATE(INDIRECT(ADDRESS(2,COLUMN())),"D1",A88),DATA!D2:L872,6,FALSE)),0,VLOOKUP(CONCATENATE(INDIRECT(ADDRESS(2,COLUMN())),"D1",A88),DATA!D2:L872,6,FALSE))</f>
        <v>0</v>
      </c>
      <c r="BB88" s="11">
        <f>IF(ISERROR(VLOOKUP(CONCATENATE(INDIRECT(ADDRESS(2,COLUMN()-1)),"D1",A88),DATA!D2:L872,7,FALSE)),0,VLOOKUP(CONCATENATE(INDIRECT(ADDRESS(2,COLUMN()-1)),"D1",A88),DATA!D2:L872,7,FALSE))</f>
        <v>0</v>
      </c>
      <c r="BC88" s="11">
        <f>IF(ISERROR(VLOOKUP(CONCATENATE(INDIRECT(ADDRESS(2,COLUMN()-2)),"D1",A88),DATA!D2:L872,8,FALSE)),0,VLOOKUP(CONCATENATE(INDIRECT(ADDRESS(2,COLUMN()-2)),"D1",A88),DATA!D2:L872,8,FALSE))</f>
        <v>0</v>
      </c>
      <c r="BD88" s="11">
        <f>IF(ISERROR(VLOOKUP(CONCATENATE(INDIRECT(ADDRESS(2,COLUMN())),"D1",A88),DATA!D2:L872,6,FALSE)),0,VLOOKUP(CONCATENATE(INDIRECT(ADDRESS(2,COLUMN())),"D1",A88),DATA!D2:L872,6,FALSE))</f>
        <v>0</v>
      </c>
      <c r="BE88" s="11">
        <f>IF(ISERROR(VLOOKUP(CONCATENATE(INDIRECT(ADDRESS(2,COLUMN()-1)),"D1",A88),DATA!D2:L872,7,FALSE)),0,VLOOKUP(CONCATENATE(INDIRECT(ADDRESS(2,COLUMN()-1)),"D1",A88),DATA!D2:L872,7,FALSE))</f>
        <v>0</v>
      </c>
      <c r="BF88" s="11">
        <f>IF(ISERROR(VLOOKUP(CONCATENATE(INDIRECT(ADDRESS(2,COLUMN()-2)),"D1",A88),DATA!D2:L872,8,FALSE)),0,VLOOKUP(CONCATENATE(INDIRECT(ADDRESS(2,COLUMN()-2)),"D1",A88),DATA!D2:L872,8,FALSE))</f>
        <v>0</v>
      </c>
      <c r="BG88" s="11">
        <f>IF(ISERROR(VLOOKUP(CONCATENATE(INDIRECT(ADDRESS(2,COLUMN())),"D1",A88),DATA!D2:L872,6,FALSE)),0,VLOOKUP(CONCATENATE(INDIRECT(ADDRESS(2,COLUMN())),"D1",A88),DATA!D2:L872,6,FALSE))</f>
        <v>0</v>
      </c>
      <c r="BH88" s="11">
        <f>IF(ISERROR(VLOOKUP(CONCATENATE(INDIRECT(ADDRESS(2,COLUMN()-1)),"D1",A88),DATA!D2:L872,7,FALSE)),0,VLOOKUP(CONCATENATE(INDIRECT(ADDRESS(2,COLUMN()-1)),"D1",A88),DATA!D2:L872,7,FALSE))</f>
        <v>0</v>
      </c>
      <c r="BI88" s="11">
        <f>IF(ISERROR(VLOOKUP(CONCATENATE(INDIRECT(ADDRESS(2,COLUMN()-2)),"D1",A88),DATA!D2:L872,8,FALSE)),0,VLOOKUP(CONCATENATE(INDIRECT(ADDRESS(2,COLUMN()-2)),"D1",A88),DATA!D2:L872,8,FALSE))</f>
        <v>0</v>
      </c>
      <c r="BJ88" s="11">
        <f>IF(ISERROR(VLOOKUP(CONCATENATE(INDIRECT(ADDRESS(2,COLUMN())),"D1",A88),DATA!D2:L872,6,FALSE)),0,VLOOKUP(CONCATENATE(INDIRECT(ADDRESS(2,COLUMN())),"D1",A88),DATA!D2:L872,6,FALSE))</f>
        <v>0</v>
      </c>
      <c r="BK88" s="11">
        <f>IF(ISERROR(VLOOKUP(CONCATENATE(INDIRECT(ADDRESS(2,COLUMN()-1)),"D1",A88),DATA!D2:L872,7,FALSE)),0,VLOOKUP(CONCATENATE(INDIRECT(ADDRESS(2,COLUMN()-1)),"D1",A88),DATA!D2:L872,7,FALSE))</f>
        <v>0</v>
      </c>
      <c r="BL88" s="11">
        <f>IF(ISERROR(VLOOKUP(CONCATENATE(INDIRECT(ADDRESS(2,COLUMN()-2)),"D1",A88),DATA!D2:L872,8,FALSE)),0,VLOOKUP(CONCATENATE(INDIRECT(ADDRESS(2,COLUMN()-2)),"D1",A88),DATA!D2:L872,8,FALSE))</f>
        <v>0</v>
      </c>
      <c r="BM88" s="11">
        <f>IF(ISERROR(VLOOKUP(CONCATENATE(INDIRECT(ADDRESS(2,COLUMN())),"D1",A88),DATA!D2:L872,6,FALSE)),0,VLOOKUP(CONCATENATE(INDIRECT(ADDRESS(2,COLUMN())),"D1",A88),DATA!D2:L872,6,FALSE))</f>
        <v>0</v>
      </c>
      <c r="BN88" s="11">
        <f>IF(ISERROR(VLOOKUP(CONCATENATE(INDIRECT(ADDRESS(2,COLUMN()-1)),"D1",A88),DATA!D2:L872,7,FALSE)),0,VLOOKUP(CONCATENATE(INDIRECT(ADDRESS(2,COLUMN()-1)),"D1",A88),DATA!D2:L872,7,FALSE))</f>
        <v>0</v>
      </c>
      <c r="BO88" s="11">
        <f>IF(ISERROR(VLOOKUP(CONCATENATE(INDIRECT(ADDRESS(2,COLUMN()-2)),"D1",A88),DATA!D2:L872,8,FALSE)),0,VLOOKUP(CONCATENATE(INDIRECT(ADDRESS(2,COLUMN()-2)),"D1",A88),DATA!D2:L872,8,FALSE))</f>
        <v>0</v>
      </c>
      <c r="BP88" s="11">
        <f>IF(ISERROR(VLOOKUP(CONCATENATE(INDIRECT(ADDRESS(2,COLUMN())),"D1",A88),DATA!D2:L872,6,FALSE)),0,VLOOKUP(CONCATENATE(INDIRECT(ADDRESS(2,COLUMN())),"D1",A88),DATA!D2:L872,6,FALSE))</f>
        <v>0</v>
      </c>
      <c r="BQ88" s="11">
        <f>IF(ISERROR(VLOOKUP(CONCATENATE(INDIRECT(ADDRESS(2,COLUMN()-1)),"D1",A88),DATA!D2:L872,7,FALSE)),0,VLOOKUP(CONCATENATE(INDIRECT(ADDRESS(2,COLUMN()-1)),"D1",A88),DATA!D2:L872,7,FALSE))</f>
        <v>0</v>
      </c>
      <c r="BR88" s="11">
        <f>IF(ISERROR(VLOOKUP(CONCATENATE(INDIRECT(ADDRESS(2,COLUMN()-2)),"D1",A88),DATA!D2:L872,8,FALSE)),0,VLOOKUP(CONCATENATE(INDIRECT(ADDRESS(2,COLUMN()-2)),"D1",A88),DATA!D2:L872,8,FALSE))</f>
        <v>0</v>
      </c>
      <c r="BS88" s="11">
        <f>IF(ISERROR(VLOOKUP(CONCATENATE(INDIRECT(ADDRESS(2,COLUMN())),"D1",A88),DATA!D2:L872,6,FALSE)),0,VLOOKUP(CONCATENATE(INDIRECT(ADDRESS(2,COLUMN())),"D1",A88),DATA!D2:L872,6,FALSE))</f>
        <v>0</v>
      </c>
      <c r="BT88" s="11">
        <f>IF(ISERROR(VLOOKUP(CONCATENATE(INDIRECT(ADDRESS(2,COLUMN()-1)),"D1",A88),DATA!D2:L872,7,FALSE)),0,VLOOKUP(CONCATENATE(INDIRECT(ADDRESS(2,COLUMN()-1)),"D1",A88),DATA!D2:L872,7,FALSE))</f>
        <v>0</v>
      </c>
      <c r="BU88" s="11">
        <f>IF(ISERROR(VLOOKUP(CONCATENATE(INDIRECT(ADDRESS(2,COLUMN()-2)),"D1",A88),DATA!D2:L872,8,FALSE)),0,VLOOKUP(CONCATENATE(INDIRECT(ADDRESS(2,COLUMN()-2)),"D1",A88),DATA!D2:L872,8,FALSE))</f>
        <v>0</v>
      </c>
      <c r="BV88" s="11">
        <f>IF(ISERROR(VLOOKUP(CONCATENATE(INDIRECT(ADDRESS(2,COLUMN())),"D1",A88),DATA!D2:L872,6,FALSE)),0,VLOOKUP(CONCATENATE(INDIRECT(ADDRESS(2,COLUMN())),"D1",A88),DATA!D2:L872,6,FALSE))</f>
        <v>0</v>
      </c>
      <c r="BW88" s="11">
        <f>IF(ISERROR(VLOOKUP(CONCATENATE(INDIRECT(ADDRESS(2,COLUMN()-1)),"D1",A88),DATA!D2:L872,7,FALSE)),0,VLOOKUP(CONCATENATE(INDIRECT(ADDRESS(2,COLUMN()-1)),"D1",A88),DATA!D2:L872,7,FALSE))</f>
        <v>0</v>
      </c>
      <c r="BX88" s="11">
        <f>IF(ISERROR(VLOOKUP(CONCATENATE(INDIRECT(ADDRESS(2,COLUMN()-2)),"D1",A88),DATA!D2:L872,8,FALSE)),0,VLOOKUP(CONCATENATE(INDIRECT(ADDRESS(2,COLUMN()-2)),"D1",A88),DATA!D2:L872,8,FALSE))</f>
        <v>0</v>
      </c>
      <c r="BY88" s="11">
        <f>IF(ISERROR(VLOOKUP(CONCATENATE(INDIRECT(ADDRESS(2,COLUMN())),"D1",A88),DATA!D2:L872,6,FALSE)),0,VLOOKUP(CONCATENATE(INDIRECT(ADDRESS(2,COLUMN())),"D1",A88),DATA!D2:L872,6,FALSE))</f>
        <v>0</v>
      </c>
      <c r="BZ88" s="11">
        <f>IF(ISERROR(VLOOKUP(CONCATENATE(INDIRECT(ADDRESS(2,COLUMN()-1)),"D1",A88),DATA!D2:L872,7,FALSE)),0,VLOOKUP(CONCATENATE(INDIRECT(ADDRESS(2,COLUMN()-1)),"D1",A88),DATA!D2:L872,7,FALSE))</f>
        <v>0</v>
      </c>
      <c r="CA88" s="11">
        <f>IF(ISERROR(VLOOKUP(CONCATENATE(INDIRECT(ADDRESS(2,COLUMN()-2)),"D1",A88),DATA!D2:L872,8,FALSE)),0,VLOOKUP(CONCATENATE(INDIRECT(ADDRESS(2,COLUMN()-2)),"D1",A88),DATA!D2:L872,8,FALSE))</f>
        <v>0</v>
      </c>
      <c r="CB88" s="11">
        <f>IF(ISERROR(VLOOKUP(CONCATENATE(INDIRECT(ADDRESS(2,COLUMN())),"D1",A88),DATA!D2:L872,6,FALSE)),0,VLOOKUP(CONCATENATE(INDIRECT(ADDRESS(2,COLUMN())),"D1",A88),DATA!D2:L872,6,FALSE))</f>
        <v>0</v>
      </c>
      <c r="CC88" s="11">
        <f>IF(ISERROR(VLOOKUP(CONCATENATE(INDIRECT(ADDRESS(2,COLUMN()-1)),"D1",A88),DATA!D2:L872,7,FALSE)),0,VLOOKUP(CONCATENATE(INDIRECT(ADDRESS(2,COLUMN()-1)),"D1",A88),DATA!D2:L872,7,FALSE))</f>
        <v>0</v>
      </c>
      <c r="CD88" s="11">
        <f>IF(ISERROR(VLOOKUP(CONCATENATE(INDIRECT(ADDRESS(2,COLUMN()-2)),"D1",A88),DATA!D2:L872,8,FALSE)),0,VLOOKUP(CONCATENATE(INDIRECT(ADDRESS(2,COLUMN()-2)),"D1",A88),DATA!D2:L872,8,FALSE))</f>
        <v>0</v>
      </c>
      <c r="CE88" s="11">
        <f>IF(ISERROR(VLOOKUP(CONCATENATE(INDIRECT(ADDRESS(2,COLUMN())),"D1",A88),DATA!D2:L872,6,FALSE)),0,VLOOKUP(CONCATENATE(INDIRECT(ADDRESS(2,COLUMN())),"D1",A88),DATA!D2:L872,6,FALSE))</f>
        <v>0</v>
      </c>
      <c r="CF88" s="11">
        <f>IF(ISERROR(VLOOKUP(CONCATENATE(INDIRECT(ADDRESS(2,COLUMN()-1)),"D1",A88),DATA!D2:L872,7,FALSE)),0,VLOOKUP(CONCATENATE(INDIRECT(ADDRESS(2,COLUMN()-1)),"D1",A88),DATA!D2:L872,7,FALSE))</f>
        <v>0</v>
      </c>
      <c r="CG88" s="11">
        <f>IF(ISERROR(VLOOKUP(CONCATENATE(INDIRECT(ADDRESS(2,COLUMN()-2)),"D1",A88),DATA!D2:L872,8,FALSE)),0,VLOOKUP(CONCATENATE(INDIRECT(ADDRESS(2,COLUMN()-2)),"D1",A88),DATA!D2:L872,8,FALSE))</f>
        <v>0</v>
      </c>
      <c r="CH88" s="11">
        <f>IF(ISERROR(VLOOKUP(CONCATENATE(INDIRECT(ADDRESS(2,COLUMN())),"D1",A88),DATA!D2:L872,6,FALSE)),0,VLOOKUP(CONCATENATE(INDIRECT(ADDRESS(2,COLUMN())),"D1",A88),DATA!D2:L872,6,FALSE))</f>
        <v>0</v>
      </c>
      <c r="CI88" s="11">
        <f>IF(ISERROR(VLOOKUP(CONCATENATE(INDIRECT(ADDRESS(2,COLUMN()-1)),"D1",A88),DATA!D2:L872,7,FALSE)),0,VLOOKUP(CONCATENATE(INDIRECT(ADDRESS(2,COLUMN()-1)),"D1",A88),DATA!D2:L872,7,FALSE))</f>
        <v>0</v>
      </c>
      <c r="CJ88" s="11">
        <f>IF(ISERROR(VLOOKUP(CONCATENATE(INDIRECT(ADDRESS(2,COLUMN()-2)),"D1",A88),DATA!D2:L872,8,FALSE)),0,VLOOKUP(CONCATENATE(INDIRECT(ADDRESS(2,COLUMN()-2)),"D1",A88),DATA!D2:L872,8,FALSE))</f>
        <v>0</v>
      </c>
      <c r="CK88" s="11">
        <f>IF(ISERROR(VLOOKUP(CONCATENATE(INDIRECT(ADDRESS(2,COLUMN())),"D1",A88),DATA!D2:L872,6,FALSE)),0,VLOOKUP(CONCATENATE(INDIRECT(ADDRESS(2,COLUMN())),"D1",A88),DATA!D2:L872,6,FALSE))</f>
        <v>0</v>
      </c>
      <c r="CL88" s="11">
        <f>IF(ISERROR(VLOOKUP(CONCATENATE(INDIRECT(ADDRESS(2,COLUMN()-1)),"D1",A88),DATA!D2:L872,7,FALSE)),0,VLOOKUP(CONCATENATE(INDIRECT(ADDRESS(2,COLUMN()-1)),"D1",A88),DATA!D2:L872,7,FALSE))</f>
        <v>0</v>
      </c>
      <c r="CM88" s="11">
        <f>IF(ISERROR(VLOOKUP(CONCATENATE(INDIRECT(ADDRESS(2,COLUMN()-2)),"D1",A88),DATA!D2:L872,8,FALSE)),0,VLOOKUP(CONCATENATE(INDIRECT(ADDRESS(2,COLUMN()-2)),"D1",A88),DATA!D2:L872,8,FALSE))</f>
        <v>0</v>
      </c>
      <c r="CN88" s="11">
        <f>IF(ISERROR(VLOOKUP(CONCATENATE(INDIRECT(ADDRESS(2,COLUMN())),"D1",A88),DATA!D2:L872,6,FALSE)),0,VLOOKUP(CONCATENATE(INDIRECT(ADDRESS(2,COLUMN())),"D1",A88),DATA!D2:L872,6,FALSE))</f>
        <v>0</v>
      </c>
      <c r="CO88" s="11">
        <f>IF(ISERROR(VLOOKUP(CONCATENATE(INDIRECT(ADDRESS(2,COLUMN()-1)),"D1",A88),DATA!D2:L872,7,FALSE)),0,VLOOKUP(CONCATENATE(INDIRECT(ADDRESS(2,COLUMN()-1)),"D1",A88),DATA!D2:L872,7,FALSE))</f>
        <v>0</v>
      </c>
      <c r="CP88" s="11">
        <f>IF(ISERROR(VLOOKUP(CONCATENATE(INDIRECT(ADDRESS(2,COLUMN()-2)),"D1",A88),DATA!D2:L872,8,FALSE)),0,VLOOKUP(CONCATENATE(INDIRECT(ADDRESS(2,COLUMN()-2)),"D1",A88),DATA!D2:L872,8,FALSE))</f>
        <v>0</v>
      </c>
      <c r="CQ88" s="11">
        <f>IF(ISERROR(VLOOKUP(CONCATENATE(INDIRECT(ADDRESS(2,COLUMN())),"D1",A88),DATA!D2:L872,6,FALSE)),0,VLOOKUP(CONCATENATE(INDIRECT(ADDRESS(2,COLUMN())),"D1",A88),DATA!D2:L872,6,FALSE))</f>
        <v>0</v>
      </c>
      <c r="CR88" s="11">
        <f>IF(ISERROR(VLOOKUP(CONCATENATE(INDIRECT(ADDRESS(2,COLUMN()-1)),"D1",A88),DATA!D2:L872,7,FALSE)),0,VLOOKUP(CONCATENATE(INDIRECT(ADDRESS(2,COLUMN()-1)),"D1",A88),DATA!D2:L872,7,FALSE))</f>
        <v>0</v>
      </c>
      <c r="CS88" s="11">
        <f>IF(ISERROR(VLOOKUP(CONCATENATE(INDIRECT(ADDRESS(2,COLUMN()-2)),"D1",A88),DATA!D2:L872,8,FALSE)),0,VLOOKUP(CONCATENATE(INDIRECT(ADDRESS(2,COLUMN()-2)),"D1",A88),DATA!D2:L872,8,FALSE))</f>
        <v>0</v>
      </c>
      <c r="CT88" s="11">
        <f>IF(ISERROR(VLOOKUP(CONCATENATE(INDIRECT(ADDRESS(2,COLUMN())),"D1",A88),DATA!D2:L872,6,FALSE)),0,VLOOKUP(CONCATENATE(INDIRECT(ADDRESS(2,COLUMN())),"D1",A88),DATA!D2:L872,6,FALSE))</f>
        <v>0</v>
      </c>
      <c r="CU88" s="11">
        <f>IF(ISERROR(VLOOKUP(CONCATENATE(INDIRECT(ADDRESS(2,COLUMN()-1)),"D1",A88),DATA!D2:L872,7,FALSE)),0,VLOOKUP(CONCATENATE(INDIRECT(ADDRESS(2,COLUMN()-1)),"D1",A88),DATA!D2:L872,7,FALSE))</f>
        <v>0</v>
      </c>
      <c r="CV88" s="11">
        <f>IF(ISERROR(VLOOKUP(CONCATENATE(INDIRECT(ADDRESS(2,COLUMN()-2)),"D1",A88),DATA!D2:L872,8,FALSE)),0,VLOOKUP(CONCATENATE(INDIRECT(ADDRESS(2,COLUMN()-2)),"D1",A88),DATA!D2:L872,8,FALSE))</f>
        <v>0</v>
      </c>
      <c r="CW88" s="11">
        <f>IF(ISERROR(VLOOKUP(CONCATENATE(INDIRECT(ADDRESS(2,COLUMN())),"D1",A88),DATA!D2:L872,6,FALSE)),0,VLOOKUP(CONCATENATE(INDIRECT(ADDRESS(2,COLUMN())),"D1",A88),DATA!D2:L872,6,FALSE))</f>
        <v>0</v>
      </c>
      <c r="CX88" s="11">
        <f>IF(ISERROR(VLOOKUP(CONCATENATE(INDIRECT(ADDRESS(2,COLUMN()-1)),"D1",A88),DATA!D2:L872,7,FALSE)),0,VLOOKUP(CONCATENATE(INDIRECT(ADDRESS(2,COLUMN()-1)),"D1",A88),DATA!D2:L872,7,FALSE))</f>
        <v>0</v>
      </c>
      <c r="CY88" s="11">
        <f>IF(ISERROR(VLOOKUP(CONCATENATE(INDIRECT(ADDRESS(2,COLUMN()-2)),"D1",A88),DATA!D2:L872,8,FALSE)),0,VLOOKUP(CONCATENATE(INDIRECT(ADDRESS(2,COLUMN()-2)),"D1",A88),DATA!D2:L872,8,FALSE))</f>
        <v>0</v>
      </c>
      <c r="CZ88" s="11">
        <f>IF(ISERROR(VLOOKUP(CONCATENATE(INDIRECT(ADDRESS(2,COLUMN())),"D1",A88),DATA!D2:L872,6,FALSE)),0,VLOOKUP(CONCATENATE(INDIRECT(ADDRESS(2,COLUMN())),"D1",A88),DATA!D2:L872,6,FALSE))</f>
        <v>0</v>
      </c>
      <c r="DA88" s="11">
        <f>IF(ISERROR(VLOOKUP(CONCATENATE(INDIRECT(ADDRESS(2,COLUMN()-1)),"D1",A88),DATA!D2:L872,7,FALSE)),0,VLOOKUP(CONCATENATE(INDIRECT(ADDRESS(2,COLUMN()-1)),"D1",A88),DATA!D2:L872,7,FALSE))</f>
        <v>0</v>
      </c>
      <c r="DB88" s="11">
        <f>IF(ISERROR(VLOOKUP(CONCATENATE(INDIRECT(ADDRESS(2,COLUMN()-2)),"D1",A88),DATA!D2:L872,8,FALSE)),0,VLOOKUP(CONCATENATE(INDIRECT(ADDRESS(2,COLUMN()-2)),"D1",A88),DATA!D2:L872,8,FALSE))</f>
        <v>0</v>
      </c>
      <c r="DC88" s="11">
        <f>IF(ISERROR(VLOOKUP(CONCATENATE(INDIRECT(ADDRESS(2,COLUMN())),"D1",A88),DATA!D2:L872,6,FALSE)),0,VLOOKUP(CONCATENATE(INDIRECT(ADDRESS(2,COLUMN())),"D1",A88),DATA!D2:L872,6,FALSE))</f>
        <v>0</v>
      </c>
      <c r="DD88" s="11">
        <f>IF(ISERROR(VLOOKUP(CONCATENATE(INDIRECT(ADDRESS(2,COLUMN()-1)),"D1",A88),DATA!D2:L872,7,FALSE)),0,VLOOKUP(CONCATENATE(INDIRECT(ADDRESS(2,COLUMN()-1)),"D1",A88),DATA!D2:L872,7,FALSE))</f>
        <v>0</v>
      </c>
      <c r="DE88" s="11">
        <f>IF(ISERROR(VLOOKUP(CONCATENATE(INDIRECT(ADDRESS(2,COLUMN()-2)),"D1",A88),DATA!D2:L872,8,FALSE)),0,VLOOKUP(CONCATENATE(INDIRECT(ADDRESS(2,COLUMN()-2)),"D1",A88),DATA!D2:L872,8,FALSE))</f>
        <v>0</v>
      </c>
      <c r="DF88" s="11">
        <f>IF(ISERROR(VLOOKUP(CONCATENATE(INDIRECT(ADDRESS(2,COLUMN())),"D1",A88),DATA!D2:L872,6,FALSE)),0,VLOOKUP(CONCATENATE(INDIRECT(ADDRESS(2,COLUMN())),"D1",A88),DATA!D2:L872,6,FALSE))</f>
        <v>0</v>
      </c>
      <c r="DG88" s="11">
        <f>IF(ISERROR(VLOOKUP(CONCATENATE(INDIRECT(ADDRESS(2,COLUMN()-1)),"D1",A88),DATA!D2:L872,7,FALSE)),0,VLOOKUP(CONCATENATE(INDIRECT(ADDRESS(2,COLUMN()-1)),"D1",A88),DATA!D2:L872,7,FALSE))</f>
        <v>0</v>
      </c>
      <c r="DH88" s="11">
        <f>IF(ISERROR(VLOOKUP(CONCATENATE(INDIRECT(ADDRESS(2,COLUMN()-2)),"D1",A88),DATA!D2:L872,8,FALSE)),0,VLOOKUP(CONCATENATE(INDIRECT(ADDRESS(2,COLUMN()-2)),"D1",A88),DATA!D2:L872,8,FALSE))</f>
        <v>0</v>
      </c>
      <c r="DI88" s="11">
        <f>IF(ISERROR(VLOOKUP(CONCATENATE(INDIRECT(ADDRESS(2,COLUMN())),"D1",A88),DATA!D2:L872,6,FALSE)),0,VLOOKUP(CONCATENATE(INDIRECT(ADDRESS(2,COLUMN())),"D1",A88),DATA!D2:L872,6,FALSE))</f>
        <v>0</v>
      </c>
      <c r="DJ88" s="11">
        <f>IF(ISERROR(VLOOKUP(CONCATENATE(INDIRECT(ADDRESS(2,COLUMN()-1)),"D1",A88),DATA!D2:L872,7,FALSE)),0,VLOOKUP(CONCATENATE(INDIRECT(ADDRESS(2,COLUMN()-1)),"D1",A88),DATA!D2:L872,7,FALSE))</f>
        <v>0</v>
      </c>
      <c r="DK88" s="11">
        <f>IF(ISERROR(VLOOKUP(CONCATENATE(INDIRECT(ADDRESS(2,COLUMN()-2)),"D1",A88),DATA!D2:L872,8,FALSE)),0,VLOOKUP(CONCATENATE(INDIRECT(ADDRESS(2,COLUMN()-2)),"D1",A88),DATA!D2:L872,8,FALSE))</f>
        <v>0</v>
      </c>
      <c r="DL88" s="11">
        <f>IF(ISERROR(VLOOKUP(CONCATENATE(INDIRECT(ADDRESS(2,COLUMN())),"D1",A88),DATA!D2:L872,6,FALSE)),0,VLOOKUP(CONCATENATE(INDIRECT(ADDRESS(2,COLUMN())),"D1",A88),DATA!D2:L872,6,FALSE))</f>
        <v>0</v>
      </c>
      <c r="DM88" s="11">
        <f>IF(ISERROR(VLOOKUP(CONCATENATE(INDIRECT(ADDRESS(2,COLUMN()-1)),"D1",A88),DATA!D2:L872,7,FALSE)),0,VLOOKUP(CONCATENATE(INDIRECT(ADDRESS(2,COLUMN()-1)),"D1",A88),DATA!D2:L872,7,FALSE))</f>
        <v>0</v>
      </c>
      <c r="DN88" s="11">
        <f>IF(ISERROR(VLOOKUP(CONCATENATE(INDIRECT(ADDRESS(2,COLUMN()-2)),"D1",A88),DATA!D2:L872,8,FALSE)),0,VLOOKUP(CONCATENATE(INDIRECT(ADDRESS(2,COLUMN()-2)),"D1",A88),DATA!D2:L872,8,FALSE))</f>
        <v>0</v>
      </c>
      <c r="DO88" s="11">
        <f>IF(ISERROR(VLOOKUP(CONCATENATE(INDIRECT(ADDRESS(2,COLUMN())),"D1",A88),DATA!D2:L872,6,FALSE)),0,VLOOKUP(CONCATENATE(INDIRECT(ADDRESS(2,COLUMN())),"D1",A88),DATA!D2:L872,6,FALSE))</f>
        <v>0</v>
      </c>
      <c r="DP88" s="11">
        <f>IF(ISERROR(VLOOKUP(CONCATENATE(INDIRECT(ADDRESS(2,COLUMN()-1)),"D1",A88),DATA!D2:L872,7,FALSE)),0,VLOOKUP(CONCATENATE(INDIRECT(ADDRESS(2,COLUMN()-1)),"D1",A88),DATA!D2:L872,7,FALSE))</f>
        <v>0</v>
      </c>
      <c r="DQ88" s="11">
        <f>IF(ISERROR(VLOOKUP(CONCATENATE(INDIRECT(ADDRESS(2,COLUMN()-2)),"D1",A88),DATA!D2:L872,8,FALSE)),0,VLOOKUP(CONCATENATE(INDIRECT(ADDRESS(2,COLUMN()-2)),"D1",A88),DATA!D2:L872,8,FALSE))</f>
        <v>0</v>
      </c>
      <c r="DR88" s="11">
        <f>IF(ISERROR(VLOOKUP(CONCATENATE(INDIRECT(ADDRESS(2,COLUMN())),"D1",A88),DATA!D2:L872,6,FALSE)),0,VLOOKUP(CONCATENATE(INDIRECT(ADDRESS(2,COLUMN())),"D1",A88),DATA!D2:L872,6,FALSE))</f>
        <v>0</v>
      </c>
      <c r="DS88" s="11">
        <f>IF(ISERROR(VLOOKUP(CONCATENATE(INDIRECT(ADDRESS(2,COLUMN()-1)),"D1",A88),DATA!D2:L872,7,FALSE)),0,VLOOKUP(CONCATENATE(INDIRECT(ADDRESS(2,COLUMN()-1)),"D1",A88),DATA!D2:L872,7,FALSE))</f>
        <v>0</v>
      </c>
      <c r="DT88" s="11">
        <f>IF(ISERROR(VLOOKUP(CONCATENATE(INDIRECT(ADDRESS(2,COLUMN()-2)),"D1",A88),DATA!D2:L872,8,FALSE)),0,VLOOKUP(CONCATENATE(INDIRECT(ADDRESS(2,COLUMN()-2)),"D1",A88),DATA!D2:L872,8,FALSE))</f>
        <v>0</v>
      </c>
      <c r="DU88" s="11">
        <f>IF(ISERROR(VLOOKUP(CONCATENATE(INDIRECT(ADDRESS(2,COLUMN())),"D1",A88),DATA!D2:L872,6,FALSE)),0,VLOOKUP(CONCATENATE(INDIRECT(ADDRESS(2,COLUMN())),"D1",A88),DATA!D2:L872,6,FALSE))</f>
        <v>0</v>
      </c>
      <c r="DV88" s="11">
        <f>IF(ISERROR(VLOOKUP(CONCATENATE(INDIRECT(ADDRESS(2,COLUMN()-1)),"D1",A88),DATA!D2:L872,7,FALSE)),0,VLOOKUP(CONCATENATE(INDIRECT(ADDRESS(2,COLUMN()-1)),"D1",A88),DATA!D2:L872,7,FALSE))</f>
        <v>0</v>
      </c>
      <c r="DW88" s="11">
        <f>IF(ISERROR(VLOOKUP(CONCATENATE(INDIRECT(ADDRESS(2,COLUMN()-2)),"D1",A88),DATA!D2:L872,8,FALSE)),0,VLOOKUP(CONCATENATE(INDIRECT(ADDRESS(2,COLUMN()-2)),"D1",A88),DATA!D2:L872,8,FALSE))</f>
        <v>0</v>
      </c>
      <c r="DX88" s="62">
        <f>SUM(B88:INDIRECT(ADDRESS(88,127)))</f>
        <v>0</v>
      </c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  <c r="IR88" s="24"/>
      <c r="IS88" s="24"/>
      <c r="IT88" s="24"/>
      <c r="IU88" s="24"/>
      <c r="IV88" s="24"/>
      <c r="IW88" s="24"/>
      <c r="IX88" s="24"/>
      <c r="IY88" s="24"/>
      <c r="IZ88" s="24"/>
      <c r="JA88" s="24"/>
      <c r="JB88" s="24"/>
      <c r="JC88" s="24"/>
      <c r="JD88" s="24"/>
      <c r="JE88" s="24"/>
      <c r="JF88" s="24"/>
      <c r="JG88" s="24"/>
      <c r="JH88" s="24"/>
      <c r="JI88" s="24"/>
      <c r="JJ88" s="24"/>
      <c r="JK88" s="24"/>
      <c r="JL88" s="24"/>
      <c r="JM88" s="24"/>
      <c r="JN88" s="24"/>
      <c r="JO88" s="24"/>
      <c r="JP88" s="24"/>
      <c r="JQ88" s="24"/>
      <c r="JR88" s="24"/>
      <c r="JS88" s="24"/>
      <c r="JT88" s="24"/>
      <c r="JU88" s="24"/>
      <c r="JV88" s="24"/>
      <c r="JW88" s="24"/>
      <c r="JX88" s="24"/>
      <c r="JY88" s="24"/>
      <c r="JZ88" s="24"/>
      <c r="KA88" s="24"/>
      <c r="KB88" s="24"/>
      <c r="KC88" s="24"/>
      <c r="KD88" s="24"/>
      <c r="KE88" s="24"/>
      <c r="KF88" s="24"/>
      <c r="KG88" s="24"/>
      <c r="KH88" s="24"/>
      <c r="KI88" s="24"/>
      <c r="KJ88" s="24"/>
      <c r="KK88" s="24"/>
      <c r="KL88" s="24"/>
      <c r="KM88" s="24"/>
      <c r="KN88" s="24"/>
      <c r="KO88" s="24"/>
      <c r="KP88" s="24"/>
      <c r="KQ88" s="24"/>
      <c r="KR88" s="24"/>
      <c r="KS88" s="24"/>
      <c r="KT88" s="24"/>
      <c r="KU88" s="24"/>
      <c r="KV88" s="24"/>
      <c r="KW88" s="24"/>
      <c r="KX88" s="24"/>
      <c r="KY88" s="24"/>
      <c r="KZ88" s="24"/>
    </row>
    <row r="89" ht="15.75">
      <c r="A89" s="20" t="s">
        <v>55</v>
      </c>
      <c r="B89" s="11">
        <f>IF(ISERROR(VLOOKUP(CONCATENATE(INDIRECT(ADDRESS(2,COLUMN())),"D1",A89),DATA!D2:L872,6,FALSE)),0,VLOOKUP(CONCATENATE(INDIRECT(ADDRESS(2,COLUMN())),"D1",A89),DATA!D2:L872,6,FALSE))</f>
        <v>0</v>
      </c>
      <c r="C89" s="11">
        <f>IF(ISERROR(VLOOKUP(CONCATENATE(INDIRECT(ADDRESS(2,COLUMN()-1)),"D1",A89),DATA!D2:L872,7,FALSE)),0,VLOOKUP(CONCATENATE(INDIRECT(ADDRESS(2,COLUMN()-1)),"D1",A89),DATA!D2:L872,7,FALSE))</f>
        <v>0</v>
      </c>
      <c r="D89" s="11">
        <f>IF(ISERROR(VLOOKUP(CONCATENATE(INDIRECT(ADDRESS(2,COLUMN()-2)),"D1",A89),DATA!D2:L872,8,FALSE)),0,VLOOKUP(CONCATENATE(INDIRECT(ADDRESS(2,COLUMN()-2)),"D1",A89),DATA!D2:L872,8,FALSE))</f>
        <v>0</v>
      </c>
      <c r="E89" s="11">
        <f>IF(ISERROR(VLOOKUP(CONCATENATE(INDIRECT(ADDRESS(2,COLUMN())),"D1",A89),DATA!D2:L872,6,FALSE)),0,VLOOKUP(CONCATENATE(INDIRECT(ADDRESS(2,COLUMN())),"D1",A89),DATA!D2:L872,6,FALSE))</f>
        <v>0</v>
      </c>
      <c r="F89" s="11">
        <f>IF(ISERROR(VLOOKUP(CONCATENATE(INDIRECT(ADDRESS(2,COLUMN()-1)),"D1",A89),DATA!D2:L872,7,FALSE)),0,VLOOKUP(CONCATENATE(INDIRECT(ADDRESS(2,COLUMN()-1)),"D1",A89),DATA!D2:L872,7,FALSE))</f>
        <v>0</v>
      </c>
      <c r="G89" s="11">
        <f>IF(ISERROR(VLOOKUP(CONCATENATE(INDIRECT(ADDRESS(2,COLUMN()-2)),"D1",A89),DATA!D2:L872,8,FALSE)),0,VLOOKUP(CONCATENATE(INDIRECT(ADDRESS(2,COLUMN()-2)),"D1",A89),DATA!D2:L872,8,FALSE))</f>
        <v>0</v>
      </c>
      <c r="H89" s="11">
        <f>IF(ISERROR(VLOOKUP(CONCATENATE(INDIRECT(ADDRESS(2,COLUMN())),"D1",A89),DATA!D2:L872,6,FALSE)),0,VLOOKUP(CONCATENATE(INDIRECT(ADDRESS(2,COLUMN())),"D1",A89),DATA!D2:L872,6,FALSE))</f>
        <v>0</v>
      </c>
      <c r="I89" s="11">
        <f>IF(ISERROR(VLOOKUP(CONCATENATE(INDIRECT(ADDRESS(2,COLUMN()-1)),"D1",A89),DATA!D2:L872,7,FALSE)),0,VLOOKUP(CONCATENATE(INDIRECT(ADDRESS(2,COLUMN()-1)),"D1",A89),DATA!D2:L872,7,FALSE))</f>
        <v>0</v>
      </c>
      <c r="J89" s="11">
        <f>IF(ISERROR(VLOOKUP(CONCATENATE(INDIRECT(ADDRESS(2,COLUMN()-2)),"D1",A89),DATA!D2:L872,8,FALSE)),0,VLOOKUP(CONCATENATE(INDIRECT(ADDRESS(2,COLUMN()-2)),"D1",A89),DATA!D2:L872,8,FALSE))</f>
        <v>0</v>
      </c>
      <c r="K89" s="11">
        <f>IF(ISERROR(VLOOKUP(CONCATENATE(INDIRECT(ADDRESS(2,COLUMN())),"D1",A89),DATA!D2:L872,6,FALSE)),0,VLOOKUP(CONCATENATE(INDIRECT(ADDRESS(2,COLUMN())),"D1",A89),DATA!D2:L872,6,FALSE))</f>
        <v>0</v>
      </c>
      <c r="L89" s="11">
        <f>IF(ISERROR(VLOOKUP(CONCATENATE(INDIRECT(ADDRESS(2,COLUMN()-1)),"D1",A89),DATA!D2:L872,7,FALSE)),0,VLOOKUP(CONCATENATE(INDIRECT(ADDRESS(2,COLUMN()-1)),"D1",A89),DATA!D2:L872,7,FALSE))</f>
        <v>0</v>
      </c>
      <c r="M89" s="11">
        <f>IF(ISERROR(VLOOKUP(CONCATENATE(INDIRECT(ADDRESS(2,COLUMN()-2)),"D1",A89),DATA!D2:L872,8,FALSE)),0,VLOOKUP(CONCATENATE(INDIRECT(ADDRESS(2,COLUMN()-2)),"D1",A89),DATA!D2:L872,8,FALSE))</f>
        <v>0</v>
      </c>
      <c r="N89" s="11">
        <f>IF(ISERROR(VLOOKUP(CONCATENATE(INDIRECT(ADDRESS(2,COLUMN())),"D1",A89),DATA!D2:L872,6,FALSE)),0,VLOOKUP(CONCATENATE(INDIRECT(ADDRESS(2,COLUMN())),"D1",A89),DATA!D2:L872,6,FALSE))</f>
        <v>0</v>
      </c>
      <c r="O89" s="11">
        <f>IF(ISERROR(VLOOKUP(CONCATENATE(INDIRECT(ADDRESS(2,COLUMN()-1)),"D1",A89),DATA!D2:L872,7,FALSE)),0,VLOOKUP(CONCATENATE(INDIRECT(ADDRESS(2,COLUMN()-1)),"D1",A89),DATA!D2:L872,7,FALSE))</f>
        <v>0</v>
      </c>
      <c r="P89" s="11">
        <f>IF(ISERROR(VLOOKUP(CONCATENATE(INDIRECT(ADDRESS(2,COLUMN()-2)),"D1",A89),DATA!D2:L872,8,FALSE)),0,VLOOKUP(CONCATENATE(INDIRECT(ADDRESS(2,COLUMN()-2)),"D1",A89),DATA!D2:L872,8,FALSE))</f>
        <v>0</v>
      </c>
      <c r="Q89" s="11">
        <f>IF(ISERROR(VLOOKUP(CONCATENATE(INDIRECT(ADDRESS(2,COLUMN())),"D1",A89),DATA!D2:L872,6,FALSE)),0,VLOOKUP(CONCATENATE(INDIRECT(ADDRESS(2,COLUMN())),"D1",A89),DATA!D2:L872,6,FALSE))</f>
        <v>0</v>
      </c>
      <c r="R89" s="11">
        <f>IF(ISERROR(VLOOKUP(CONCATENATE(INDIRECT(ADDRESS(2,COLUMN()-1)),"D1",A89),DATA!D2:L872,7,FALSE)),0,VLOOKUP(CONCATENATE(INDIRECT(ADDRESS(2,COLUMN()-1)),"D1",A89),DATA!D2:L872,7,FALSE))</f>
        <v>0</v>
      </c>
      <c r="S89" s="11">
        <f>IF(ISERROR(VLOOKUP(CONCATENATE(INDIRECT(ADDRESS(2,COLUMN()-2)),"D1",A89),DATA!D2:L872,8,FALSE)),0,VLOOKUP(CONCATENATE(INDIRECT(ADDRESS(2,COLUMN()-2)),"D1",A89),DATA!D2:L872,8,FALSE))</f>
        <v>0</v>
      </c>
      <c r="T89" s="11">
        <f>IF(ISERROR(VLOOKUP(CONCATENATE(INDIRECT(ADDRESS(2,COLUMN())),"D1",A89),DATA!D2:L872,6,FALSE)),0,VLOOKUP(CONCATENATE(INDIRECT(ADDRESS(2,COLUMN())),"D1",A89),DATA!D2:L872,6,FALSE))</f>
        <v>0</v>
      </c>
      <c r="U89" s="11">
        <f>IF(ISERROR(VLOOKUP(CONCATENATE(INDIRECT(ADDRESS(2,COLUMN()-1)),"D1",A89),DATA!D2:L872,7,FALSE)),0,VLOOKUP(CONCATENATE(INDIRECT(ADDRESS(2,COLUMN()-1)),"D1",A89),DATA!D2:L872,7,FALSE))</f>
        <v>0</v>
      </c>
      <c r="V89" s="11">
        <f>IF(ISERROR(VLOOKUP(CONCATENATE(INDIRECT(ADDRESS(2,COLUMN()-2)),"D1",A89),DATA!D2:L872,8,FALSE)),0,VLOOKUP(CONCATENATE(INDIRECT(ADDRESS(2,COLUMN()-2)),"D1",A89),DATA!D2:L872,8,FALSE))</f>
        <v>0</v>
      </c>
      <c r="W89" s="11">
        <f>IF(ISERROR(VLOOKUP(CONCATENATE(INDIRECT(ADDRESS(2,COLUMN())),"D1",A89),DATA!D2:L872,6,FALSE)),0,VLOOKUP(CONCATENATE(INDIRECT(ADDRESS(2,COLUMN())),"D1",A89),DATA!D2:L872,6,FALSE))</f>
        <v>0</v>
      </c>
      <c r="X89" s="11">
        <f>IF(ISERROR(VLOOKUP(CONCATENATE(INDIRECT(ADDRESS(2,COLUMN()-1)),"D1",A89),DATA!D2:L872,7,FALSE)),0,VLOOKUP(CONCATENATE(INDIRECT(ADDRESS(2,COLUMN()-1)),"D1",A89),DATA!D2:L872,7,FALSE))</f>
        <v>0</v>
      </c>
      <c r="Y89" s="11">
        <f>IF(ISERROR(VLOOKUP(CONCATENATE(INDIRECT(ADDRESS(2,COLUMN()-2)),"D1",A89),DATA!D2:L872,8,FALSE)),0,VLOOKUP(CONCATENATE(INDIRECT(ADDRESS(2,COLUMN()-2)),"D1",A89),DATA!D2:L872,8,FALSE))</f>
        <v>0</v>
      </c>
      <c r="Z89" s="11">
        <f>IF(ISERROR(VLOOKUP(CONCATENATE(INDIRECT(ADDRESS(2,COLUMN())),"D1",A89),DATA!D2:L872,6,FALSE)),0,VLOOKUP(CONCATENATE(INDIRECT(ADDRESS(2,COLUMN())),"D1",A89),DATA!D2:L872,6,FALSE))</f>
        <v>0</v>
      </c>
      <c r="AA89" s="11">
        <f>IF(ISERROR(VLOOKUP(CONCATENATE(INDIRECT(ADDRESS(2,COLUMN()-1)),"D1",A89),DATA!D2:L872,7,FALSE)),0,VLOOKUP(CONCATENATE(INDIRECT(ADDRESS(2,COLUMN()-1)),"D1",A89),DATA!D2:L872,7,FALSE))</f>
        <v>0</v>
      </c>
      <c r="AB89" s="11">
        <f>IF(ISERROR(VLOOKUP(CONCATENATE(INDIRECT(ADDRESS(2,COLUMN()-2)),"D1",A89),DATA!D2:L872,8,FALSE)),0,VLOOKUP(CONCATENATE(INDIRECT(ADDRESS(2,COLUMN()-2)),"D1",A89),DATA!D2:L872,8,FALSE))</f>
        <v>0</v>
      </c>
      <c r="AC89" s="11">
        <f>IF(ISERROR(VLOOKUP(CONCATENATE(INDIRECT(ADDRESS(2,COLUMN())),"D1",A89),DATA!D2:L872,6,FALSE)),0,VLOOKUP(CONCATENATE(INDIRECT(ADDRESS(2,COLUMN())),"D1",A89),DATA!D2:L872,6,FALSE))</f>
        <v>0</v>
      </c>
      <c r="AD89" s="11">
        <f>IF(ISERROR(VLOOKUP(CONCATENATE(INDIRECT(ADDRESS(2,COLUMN()-1)),"D1",A89),DATA!D2:L872,7,FALSE)),0,VLOOKUP(CONCATENATE(INDIRECT(ADDRESS(2,COLUMN()-1)),"D1",A89),DATA!D2:L872,7,FALSE))</f>
        <v>0</v>
      </c>
      <c r="AE89" s="11">
        <f>IF(ISERROR(VLOOKUP(CONCATENATE(INDIRECT(ADDRESS(2,COLUMN()-2)),"D1",A89),DATA!D2:L872,8,FALSE)),0,VLOOKUP(CONCATENATE(INDIRECT(ADDRESS(2,COLUMN()-2)),"D1",A89),DATA!D2:L872,8,FALSE))</f>
        <v>0</v>
      </c>
      <c r="AF89" s="11">
        <f>IF(ISERROR(VLOOKUP(CONCATENATE(INDIRECT(ADDRESS(2,COLUMN())),"D1",A89),DATA!D2:L872,6,FALSE)),0,VLOOKUP(CONCATENATE(INDIRECT(ADDRESS(2,COLUMN())),"D1",A89),DATA!D2:L872,6,FALSE))</f>
        <v>0</v>
      </c>
      <c r="AG89" s="11">
        <f>IF(ISERROR(VLOOKUP(CONCATENATE(INDIRECT(ADDRESS(2,COLUMN()-1)),"D1",A89),DATA!D2:L872,7,FALSE)),0,VLOOKUP(CONCATENATE(INDIRECT(ADDRESS(2,COLUMN()-1)),"D1",A89),DATA!D2:L872,7,FALSE))</f>
        <v>0</v>
      </c>
      <c r="AH89" s="11">
        <f>IF(ISERROR(VLOOKUP(CONCATENATE(INDIRECT(ADDRESS(2,COLUMN()-2)),"D1",A89),DATA!D2:L872,8,FALSE)),0,VLOOKUP(CONCATENATE(INDIRECT(ADDRESS(2,COLUMN()-2)),"D1",A89),DATA!D2:L872,8,FALSE))</f>
        <v>0</v>
      </c>
      <c r="AI89" s="11">
        <f>IF(ISERROR(VLOOKUP(CONCATENATE(INDIRECT(ADDRESS(2,COLUMN())),"D1",A89),DATA!D2:L872,6,FALSE)),0,VLOOKUP(CONCATENATE(INDIRECT(ADDRESS(2,COLUMN())),"D1",A89),DATA!D2:L872,6,FALSE))</f>
        <v>0</v>
      </c>
      <c r="AJ89" s="11">
        <f>IF(ISERROR(VLOOKUP(CONCATENATE(INDIRECT(ADDRESS(2,COLUMN()-1)),"D1",A89),DATA!D2:L872,7,FALSE)),0,VLOOKUP(CONCATENATE(INDIRECT(ADDRESS(2,COLUMN()-1)),"D1",A89),DATA!D2:L872,7,FALSE))</f>
        <v>0</v>
      </c>
      <c r="AK89" s="11">
        <f>IF(ISERROR(VLOOKUP(CONCATENATE(INDIRECT(ADDRESS(2,COLUMN()-2)),"D1",A89),DATA!D2:L872,8,FALSE)),0,VLOOKUP(CONCATENATE(INDIRECT(ADDRESS(2,COLUMN()-2)),"D1",A89),DATA!D2:L872,8,FALSE))</f>
        <v>0</v>
      </c>
      <c r="AL89" s="11">
        <f>IF(ISERROR(VLOOKUP(CONCATENATE(INDIRECT(ADDRESS(2,COLUMN())),"D1",A89),DATA!D2:L872,6,FALSE)),0,VLOOKUP(CONCATENATE(INDIRECT(ADDRESS(2,COLUMN())),"D1",A89),DATA!D2:L872,6,FALSE))</f>
        <v>0</v>
      </c>
      <c r="AM89" s="11">
        <f>IF(ISERROR(VLOOKUP(CONCATENATE(INDIRECT(ADDRESS(2,COLUMN()-1)),"D1",A89),DATA!D2:L872,7,FALSE)),0,VLOOKUP(CONCATENATE(INDIRECT(ADDRESS(2,COLUMN()-1)),"D1",A89),DATA!D2:L872,7,FALSE))</f>
        <v>0</v>
      </c>
      <c r="AN89" s="11">
        <f>IF(ISERROR(VLOOKUP(CONCATENATE(INDIRECT(ADDRESS(2,COLUMN()-2)),"D1",A89),DATA!D2:L872,8,FALSE)),0,VLOOKUP(CONCATENATE(INDIRECT(ADDRESS(2,COLUMN()-2)),"D1",A89),DATA!D2:L872,8,FALSE))</f>
        <v>0</v>
      </c>
      <c r="AO89" s="11">
        <f>IF(ISERROR(VLOOKUP(CONCATENATE(INDIRECT(ADDRESS(2,COLUMN())),"D1",A89),DATA!D2:L872,6,FALSE)),0,VLOOKUP(CONCATENATE(INDIRECT(ADDRESS(2,COLUMN())),"D1",A89),DATA!D2:L872,6,FALSE))</f>
        <v>0</v>
      </c>
      <c r="AP89" s="11">
        <f>IF(ISERROR(VLOOKUP(CONCATENATE(INDIRECT(ADDRESS(2,COLUMN()-1)),"D1",A89),DATA!D2:L872,7,FALSE)),0,VLOOKUP(CONCATENATE(INDIRECT(ADDRESS(2,COLUMN()-1)),"D1",A89),DATA!D2:L872,7,FALSE))</f>
        <v>0</v>
      </c>
      <c r="AQ89" s="11">
        <f>IF(ISERROR(VLOOKUP(CONCATENATE(INDIRECT(ADDRESS(2,COLUMN()-2)),"D1",A89),DATA!D2:L872,8,FALSE)),0,VLOOKUP(CONCATENATE(INDIRECT(ADDRESS(2,COLUMN()-2)),"D1",A89),DATA!D2:L872,8,FALSE))</f>
        <v>0</v>
      </c>
      <c r="AR89" s="11">
        <f>IF(ISERROR(VLOOKUP(CONCATENATE(INDIRECT(ADDRESS(2,COLUMN())),"D1",A89),DATA!D2:L872,6,FALSE)),0,VLOOKUP(CONCATENATE(INDIRECT(ADDRESS(2,COLUMN())),"D1",A89),DATA!D2:L872,6,FALSE))</f>
        <v>0</v>
      </c>
      <c r="AS89" s="11">
        <f>IF(ISERROR(VLOOKUP(CONCATENATE(INDIRECT(ADDRESS(2,COLUMN()-1)),"D1",A89),DATA!D2:L872,7,FALSE)),0,VLOOKUP(CONCATENATE(INDIRECT(ADDRESS(2,COLUMN()-1)),"D1",A89),DATA!D2:L872,7,FALSE))</f>
        <v>0</v>
      </c>
      <c r="AT89" s="11">
        <f>IF(ISERROR(VLOOKUP(CONCATENATE(INDIRECT(ADDRESS(2,COLUMN()-2)),"D1",A89),DATA!D2:L872,8,FALSE)),0,VLOOKUP(CONCATENATE(INDIRECT(ADDRESS(2,COLUMN()-2)),"D1",A89),DATA!D2:L872,8,FALSE))</f>
        <v>0</v>
      </c>
      <c r="AU89" s="11">
        <f>IF(ISERROR(VLOOKUP(CONCATENATE(INDIRECT(ADDRESS(2,COLUMN())),"D1",A89),DATA!D2:L872,6,FALSE)),0,VLOOKUP(CONCATENATE(INDIRECT(ADDRESS(2,COLUMN())),"D1",A89),DATA!D2:L872,6,FALSE))</f>
        <v>0</v>
      </c>
      <c r="AV89" s="11">
        <f>IF(ISERROR(VLOOKUP(CONCATENATE(INDIRECT(ADDRESS(2,COLUMN()-1)),"D1",A89),DATA!D2:L872,7,FALSE)),0,VLOOKUP(CONCATENATE(INDIRECT(ADDRESS(2,COLUMN()-1)),"D1",A89),DATA!D2:L872,7,FALSE))</f>
        <v>0</v>
      </c>
      <c r="AW89" s="11">
        <f>IF(ISERROR(VLOOKUP(CONCATENATE(INDIRECT(ADDRESS(2,COLUMN()-2)),"D1",A89),DATA!D2:L872,8,FALSE)),0,VLOOKUP(CONCATENATE(INDIRECT(ADDRESS(2,COLUMN()-2)),"D1",A89),DATA!D2:L872,8,FALSE))</f>
        <v>0</v>
      </c>
      <c r="AX89" s="11">
        <f>IF(ISERROR(VLOOKUP(CONCATENATE(INDIRECT(ADDRESS(2,COLUMN())),"D1",A89),DATA!D2:L872,6,FALSE)),0,VLOOKUP(CONCATENATE(INDIRECT(ADDRESS(2,COLUMN())),"D1",A89),DATA!D2:L872,6,FALSE))</f>
        <v>0</v>
      </c>
      <c r="AY89" s="11">
        <f>IF(ISERROR(VLOOKUP(CONCATENATE(INDIRECT(ADDRESS(2,COLUMN()-1)),"D1",A89),DATA!D2:L872,7,FALSE)),0,VLOOKUP(CONCATENATE(INDIRECT(ADDRESS(2,COLUMN()-1)),"D1",A89),DATA!D2:L872,7,FALSE))</f>
        <v>0</v>
      </c>
      <c r="AZ89" s="11">
        <f>IF(ISERROR(VLOOKUP(CONCATENATE(INDIRECT(ADDRESS(2,COLUMN()-2)),"D1",A89),DATA!D2:L872,8,FALSE)),0,VLOOKUP(CONCATENATE(INDIRECT(ADDRESS(2,COLUMN()-2)),"D1",A89),DATA!D2:L872,8,FALSE))</f>
        <v>0</v>
      </c>
      <c r="BA89" s="11">
        <f>IF(ISERROR(VLOOKUP(CONCATENATE(INDIRECT(ADDRESS(2,COLUMN())),"D1",A89),DATA!D2:L872,6,FALSE)),0,VLOOKUP(CONCATENATE(INDIRECT(ADDRESS(2,COLUMN())),"D1",A89),DATA!D2:L872,6,FALSE))</f>
        <v>0</v>
      </c>
      <c r="BB89" s="11">
        <f>IF(ISERROR(VLOOKUP(CONCATENATE(INDIRECT(ADDRESS(2,COLUMN()-1)),"D1",A89),DATA!D2:L872,7,FALSE)),0,VLOOKUP(CONCATENATE(INDIRECT(ADDRESS(2,COLUMN()-1)),"D1",A89),DATA!D2:L872,7,FALSE))</f>
        <v>0</v>
      </c>
      <c r="BC89" s="11">
        <f>IF(ISERROR(VLOOKUP(CONCATENATE(INDIRECT(ADDRESS(2,COLUMN()-2)),"D1",A89),DATA!D2:L872,8,FALSE)),0,VLOOKUP(CONCATENATE(INDIRECT(ADDRESS(2,COLUMN()-2)),"D1",A89),DATA!D2:L872,8,FALSE))</f>
        <v>0</v>
      </c>
      <c r="BD89" s="11">
        <f>IF(ISERROR(VLOOKUP(CONCATENATE(INDIRECT(ADDRESS(2,COLUMN())),"D1",A89),DATA!D2:L872,6,FALSE)),0,VLOOKUP(CONCATENATE(INDIRECT(ADDRESS(2,COLUMN())),"D1",A89),DATA!D2:L872,6,FALSE))</f>
        <v>0</v>
      </c>
      <c r="BE89" s="11">
        <f>IF(ISERROR(VLOOKUP(CONCATENATE(INDIRECT(ADDRESS(2,COLUMN()-1)),"D1",A89),DATA!D2:L872,7,FALSE)),0,VLOOKUP(CONCATENATE(INDIRECT(ADDRESS(2,COLUMN()-1)),"D1",A89),DATA!D2:L872,7,FALSE))</f>
        <v>0</v>
      </c>
      <c r="BF89" s="11">
        <f>IF(ISERROR(VLOOKUP(CONCATENATE(INDIRECT(ADDRESS(2,COLUMN()-2)),"D1",A89),DATA!D2:L872,8,FALSE)),0,VLOOKUP(CONCATENATE(INDIRECT(ADDRESS(2,COLUMN()-2)),"D1",A89),DATA!D2:L872,8,FALSE))</f>
        <v>0</v>
      </c>
      <c r="BG89" s="11">
        <f>IF(ISERROR(VLOOKUP(CONCATENATE(INDIRECT(ADDRESS(2,COLUMN())),"D1",A89),DATA!D2:L872,6,FALSE)),0,VLOOKUP(CONCATENATE(INDIRECT(ADDRESS(2,COLUMN())),"D1",A89),DATA!D2:L872,6,FALSE))</f>
        <v>0</v>
      </c>
      <c r="BH89" s="11">
        <f>IF(ISERROR(VLOOKUP(CONCATENATE(INDIRECT(ADDRESS(2,COLUMN()-1)),"D1",A89),DATA!D2:L872,7,FALSE)),0,VLOOKUP(CONCATENATE(INDIRECT(ADDRESS(2,COLUMN()-1)),"D1",A89),DATA!D2:L872,7,FALSE))</f>
        <v>0</v>
      </c>
      <c r="BI89" s="11">
        <f>IF(ISERROR(VLOOKUP(CONCATENATE(INDIRECT(ADDRESS(2,COLUMN()-2)),"D1",A89),DATA!D2:L872,8,FALSE)),0,VLOOKUP(CONCATENATE(INDIRECT(ADDRESS(2,COLUMN()-2)),"D1",A89),DATA!D2:L872,8,FALSE))</f>
        <v>0</v>
      </c>
      <c r="BJ89" s="11">
        <f>IF(ISERROR(VLOOKUP(CONCATENATE(INDIRECT(ADDRESS(2,COLUMN())),"D1",A89),DATA!D2:L872,6,FALSE)),0,VLOOKUP(CONCATENATE(INDIRECT(ADDRESS(2,COLUMN())),"D1",A89),DATA!D2:L872,6,FALSE))</f>
        <v>0</v>
      </c>
      <c r="BK89" s="11">
        <f>IF(ISERROR(VLOOKUP(CONCATENATE(INDIRECT(ADDRESS(2,COLUMN()-1)),"D1",A89),DATA!D2:L872,7,FALSE)),0,VLOOKUP(CONCATENATE(INDIRECT(ADDRESS(2,COLUMN()-1)),"D1",A89),DATA!D2:L872,7,FALSE))</f>
        <v>0</v>
      </c>
      <c r="BL89" s="11">
        <f>IF(ISERROR(VLOOKUP(CONCATENATE(INDIRECT(ADDRESS(2,COLUMN()-2)),"D1",A89),DATA!D2:L872,8,FALSE)),0,VLOOKUP(CONCATENATE(INDIRECT(ADDRESS(2,COLUMN()-2)),"D1",A89),DATA!D2:L872,8,FALSE))</f>
        <v>0</v>
      </c>
      <c r="BM89" s="11">
        <f>IF(ISERROR(VLOOKUP(CONCATENATE(INDIRECT(ADDRESS(2,COLUMN())),"D1",A89),DATA!D2:L872,6,FALSE)),0,VLOOKUP(CONCATENATE(INDIRECT(ADDRESS(2,COLUMN())),"D1",A89),DATA!D2:L872,6,FALSE))</f>
        <v>0</v>
      </c>
      <c r="BN89" s="11">
        <f>IF(ISERROR(VLOOKUP(CONCATENATE(INDIRECT(ADDRESS(2,COLUMN()-1)),"D1",A89),DATA!D2:L872,7,FALSE)),0,VLOOKUP(CONCATENATE(INDIRECT(ADDRESS(2,COLUMN()-1)),"D1",A89),DATA!D2:L872,7,FALSE))</f>
        <v>0</v>
      </c>
      <c r="BO89" s="11">
        <f>IF(ISERROR(VLOOKUP(CONCATENATE(INDIRECT(ADDRESS(2,COLUMN()-2)),"D1",A89),DATA!D2:L872,8,FALSE)),0,VLOOKUP(CONCATENATE(INDIRECT(ADDRESS(2,COLUMN()-2)),"D1",A89),DATA!D2:L872,8,FALSE))</f>
        <v>0</v>
      </c>
      <c r="BP89" s="11">
        <f>IF(ISERROR(VLOOKUP(CONCATENATE(INDIRECT(ADDRESS(2,COLUMN())),"D1",A89),DATA!D2:L872,6,FALSE)),0,VLOOKUP(CONCATENATE(INDIRECT(ADDRESS(2,COLUMN())),"D1",A89),DATA!D2:L872,6,FALSE))</f>
        <v>0</v>
      </c>
      <c r="BQ89" s="11">
        <f>IF(ISERROR(VLOOKUP(CONCATENATE(INDIRECT(ADDRESS(2,COLUMN()-1)),"D1",A89),DATA!D2:L872,7,FALSE)),0,VLOOKUP(CONCATENATE(INDIRECT(ADDRESS(2,COLUMN()-1)),"D1",A89),DATA!D2:L872,7,FALSE))</f>
        <v>0</v>
      </c>
      <c r="BR89" s="11">
        <f>IF(ISERROR(VLOOKUP(CONCATENATE(INDIRECT(ADDRESS(2,COLUMN()-2)),"D1",A89),DATA!D2:L872,8,FALSE)),0,VLOOKUP(CONCATENATE(INDIRECT(ADDRESS(2,COLUMN()-2)),"D1",A89),DATA!D2:L872,8,FALSE))</f>
        <v>0</v>
      </c>
      <c r="BS89" s="11">
        <f>IF(ISERROR(VLOOKUP(CONCATENATE(INDIRECT(ADDRESS(2,COLUMN())),"D1",A89),DATA!D2:L872,6,FALSE)),0,VLOOKUP(CONCATENATE(INDIRECT(ADDRESS(2,COLUMN())),"D1",A89),DATA!D2:L872,6,FALSE))</f>
        <v>0</v>
      </c>
      <c r="BT89" s="11">
        <f>IF(ISERROR(VLOOKUP(CONCATENATE(INDIRECT(ADDRESS(2,COLUMN()-1)),"D1",A89),DATA!D2:L872,7,FALSE)),0,VLOOKUP(CONCATENATE(INDIRECT(ADDRESS(2,COLUMN()-1)),"D1",A89),DATA!D2:L872,7,FALSE))</f>
        <v>0</v>
      </c>
      <c r="BU89" s="11">
        <f>IF(ISERROR(VLOOKUP(CONCATENATE(INDIRECT(ADDRESS(2,COLUMN()-2)),"D1",A89),DATA!D2:L872,8,FALSE)),0,VLOOKUP(CONCATENATE(INDIRECT(ADDRESS(2,COLUMN()-2)),"D1",A89),DATA!D2:L872,8,FALSE))</f>
        <v>0</v>
      </c>
      <c r="BV89" s="11">
        <f>IF(ISERROR(VLOOKUP(CONCATENATE(INDIRECT(ADDRESS(2,COLUMN())),"D1",A89),DATA!D2:L872,6,FALSE)),0,VLOOKUP(CONCATENATE(INDIRECT(ADDRESS(2,COLUMN())),"D1",A89),DATA!D2:L872,6,FALSE))</f>
        <v>0</v>
      </c>
      <c r="BW89" s="11">
        <f>IF(ISERROR(VLOOKUP(CONCATENATE(INDIRECT(ADDRESS(2,COLUMN()-1)),"D1",A89),DATA!D2:L872,7,FALSE)),0,VLOOKUP(CONCATENATE(INDIRECT(ADDRESS(2,COLUMN()-1)),"D1",A89),DATA!D2:L872,7,FALSE))</f>
        <v>0</v>
      </c>
      <c r="BX89" s="11">
        <f>IF(ISERROR(VLOOKUP(CONCATENATE(INDIRECT(ADDRESS(2,COLUMN()-2)),"D1",A89),DATA!D2:L872,8,FALSE)),0,VLOOKUP(CONCATENATE(INDIRECT(ADDRESS(2,COLUMN()-2)),"D1",A89),DATA!D2:L872,8,FALSE))</f>
        <v>0</v>
      </c>
      <c r="BY89" s="11">
        <f>IF(ISERROR(VLOOKUP(CONCATENATE(INDIRECT(ADDRESS(2,COLUMN())),"D1",A89),DATA!D2:L872,6,FALSE)),0,VLOOKUP(CONCATENATE(INDIRECT(ADDRESS(2,COLUMN())),"D1",A89),DATA!D2:L872,6,FALSE))</f>
        <v>0</v>
      </c>
      <c r="BZ89" s="11">
        <f>IF(ISERROR(VLOOKUP(CONCATENATE(INDIRECT(ADDRESS(2,COLUMN()-1)),"D1",A89),DATA!D2:L872,7,FALSE)),0,VLOOKUP(CONCATENATE(INDIRECT(ADDRESS(2,COLUMN()-1)),"D1",A89),DATA!D2:L872,7,FALSE))</f>
        <v>0</v>
      </c>
      <c r="CA89" s="11">
        <f>IF(ISERROR(VLOOKUP(CONCATENATE(INDIRECT(ADDRESS(2,COLUMN()-2)),"D1",A89),DATA!D2:L872,8,FALSE)),0,VLOOKUP(CONCATENATE(INDIRECT(ADDRESS(2,COLUMN()-2)),"D1",A89),DATA!D2:L872,8,FALSE))</f>
        <v>0</v>
      </c>
      <c r="CB89" s="11">
        <f>IF(ISERROR(VLOOKUP(CONCATENATE(INDIRECT(ADDRESS(2,COLUMN())),"D1",A89),DATA!D2:L872,6,FALSE)),0,VLOOKUP(CONCATENATE(INDIRECT(ADDRESS(2,COLUMN())),"D1",A89),DATA!D2:L872,6,FALSE))</f>
        <v>0</v>
      </c>
      <c r="CC89" s="11">
        <f>IF(ISERROR(VLOOKUP(CONCATENATE(INDIRECT(ADDRESS(2,COLUMN()-1)),"D1",A89),DATA!D2:L872,7,FALSE)),0,VLOOKUP(CONCATENATE(INDIRECT(ADDRESS(2,COLUMN()-1)),"D1",A89),DATA!D2:L872,7,FALSE))</f>
        <v>0</v>
      </c>
      <c r="CD89" s="11">
        <f>IF(ISERROR(VLOOKUP(CONCATENATE(INDIRECT(ADDRESS(2,COLUMN()-2)),"D1",A89),DATA!D2:L872,8,FALSE)),0,VLOOKUP(CONCATENATE(INDIRECT(ADDRESS(2,COLUMN()-2)),"D1",A89),DATA!D2:L872,8,FALSE))</f>
        <v>0</v>
      </c>
      <c r="CE89" s="11">
        <f>IF(ISERROR(VLOOKUP(CONCATENATE(INDIRECT(ADDRESS(2,COLUMN())),"D1",A89),DATA!D2:L872,6,FALSE)),0,VLOOKUP(CONCATENATE(INDIRECT(ADDRESS(2,COLUMN())),"D1",A89),DATA!D2:L872,6,FALSE))</f>
        <v>0</v>
      </c>
      <c r="CF89" s="11">
        <f>IF(ISERROR(VLOOKUP(CONCATENATE(INDIRECT(ADDRESS(2,COLUMN()-1)),"D1",A89),DATA!D2:L872,7,FALSE)),0,VLOOKUP(CONCATENATE(INDIRECT(ADDRESS(2,COLUMN()-1)),"D1",A89),DATA!D2:L872,7,FALSE))</f>
        <v>0</v>
      </c>
      <c r="CG89" s="11">
        <f>IF(ISERROR(VLOOKUP(CONCATENATE(INDIRECT(ADDRESS(2,COLUMN()-2)),"D1",A89),DATA!D2:L872,8,FALSE)),0,VLOOKUP(CONCATENATE(INDIRECT(ADDRESS(2,COLUMN()-2)),"D1",A89),DATA!D2:L872,8,FALSE))</f>
        <v>0</v>
      </c>
      <c r="CH89" s="11">
        <f>IF(ISERROR(VLOOKUP(CONCATENATE(INDIRECT(ADDRESS(2,COLUMN())),"D1",A89),DATA!D2:L872,6,FALSE)),0,VLOOKUP(CONCATENATE(INDIRECT(ADDRESS(2,COLUMN())),"D1",A89),DATA!D2:L872,6,FALSE))</f>
        <v>0</v>
      </c>
      <c r="CI89" s="11">
        <f>IF(ISERROR(VLOOKUP(CONCATENATE(INDIRECT(ADDRESS(2,COLUMN()-1)),"D1",A89),DATA!D2:L872,7,FALSE)),0,VLOOKUP(CONCATENATE(INDIRECT(ADDRESS(2,COLUMN()-1)),"D1",A89),DATA!D2:L872,7,FALSE))</f>
        <v>0</v>
      </c>
      <c r="CJ89" s="11">
        <f>IF(ISERROR(VLOOKUP(CONCATENATE(INDIRECT(ADDRESS(2,COLUMN()-2)),"D1",A89),DATA!D2:L872,8,FALSE)),0,VLOOKUP(CONCATENATE(INDIRECT(ADDRESS(2,COLUMN()-2)),"D1",A89),DATA!D2:L872,8,FALSE))</f>
        <v>0</v>
      </c>
      <c r="CK89" s="11">
        <f>IF(ISERROR(VLOOKUP(CONCATENATE(INDIRECT(ADDRESS(2,COLUMN())),"D1",A89),DATA!D2:L872,6,FALSE)),0,VLOOKUP(CONCATENATE(INDIRECT(ADDRESS(2,COLUMN())),"D1",A89),DATA!D2:L872,6,FALSE))</f>
        <v>0</v>
      </c>
      <c r="CL89" s="11">
        <f>IF(ISERROR(VLOOKUP(CONCATENATE(INDIRECT(ADDRESS(2,COLUMN()-1)),"D1",A89),DATA!D2:L872,7,FALSE)),0,VLOOKUP(CONCATENATE(INDIRECT(ADDRESS(2,COLUMN()-1)),"D1",A89),DATA!D2:L872,7,FALSE))</f>
        <v>0</v>
      </c>
      <c r="CM89" s="11">
        <f>IF(ISERROR(VLOOKUP(CONCATENATE(INDIRECT(ADDRESS(2,COLUMN()-2)),"D1",A89),DATA!D2:L872,8,FALSE)),0,VLOOKUP(CONCATENATE(INDIRECT(ADDRESS(2,COLUMN()-2)),"D1",A89),DATA!D2:L872,8,FALSE))</f>
        <v>0</v>
      </c>
      <c r="CN89" s="11">
        <f>IF(ISERROR(VLOOKUP(CONCATENATE(INDIRECT(ADDRESS(2,COLUMN())),"D1",A89),DATA!D2:L872,6,FALSE)),0,VLOOKUP(CONCATENATE(INDIRECT(ADDRESS(2,COLUMN())),"D1",A89),DATA!D2:L872,6,FALSE))</f>
        <v>0</v>
      </c>
      <c r="CO89" s="11">
        <f>IF(ISERROR(VLOOKUP(CONCATENATE(INDIRECT(ADDRESS(2,COLUMN()-1)),"D1",A89),DATA!D2:L872,7,FALSE)),0,VLOOKUP(CONCATENATE(INDIRECT(ADDRESS(2,COLUMN()-1)),"D1",A89),DATA!D2:L872,7,FALSE))</f>
        <v>0</v>
      </c>
      <c r="CP89" s="11">
        <f>IF(ISERROR(VLOOKUP(CONCATENATE(INDIRECT(ADDRESS(2,COLUMN()-2)),"D1",A89),DATA!D2:L872,8,FALSE)),0,VLOOKUP(CONCATENATE(INDIRECT(ADDRESS(2,COLUMN()-2)),"D1",A89),DATA!D2:L872,8,FALSE))</f>
        <v>0</v>
      </c>
      <c r="CQ89" s="11">
        <f>IF(ISERROR(VLOOKUP(CONCATENATE(INDIRECT(ADDRESS(2,COLUMN())),"D1",A89),DATA!D2:L872,6,FALSE)),0,VLOOKUP(CONCATENATE(INDIRECT(ADDRESS(2,COLUMN())),"D1",A89),DATA!D2:L872,6,FALSE))</f>
        <v>0</v>
      </c>
      <c r="CR89" s="11">
        <f>IF(ISERROR(VLOOKUP(CONCATENATE(INDIRECT(ADDRESS(2,COLUMN()-1)),"D1",A89),DATA!D2:L872,7,FALSE)),0,VLOOKUP(CONCATENATE(INDIRECT(ADDRESS(2,COLUMN()-1)),"D1",A89),DATA!D2:L872,7,FALSE))</f>
        <v>0</v>
      </c>
      <c r="CS89" s="11">
        <f>IF(ISERROR(VLOOKUP(CONCATENATE(INDIRECT(ADDRESS(2,COLUMN()-2)),"D1",A89),DATA!D2:L872,8,FALSE)),0,VLOOKUP(CONCATENATE(INDIRECT(ADDRESS(2,COLUMN()-2)),"D1",A89),DATA!D2:L872,8,FALSE))</f>
        <v>0</v>
      </c>
      <c r="CT89" s="11">
        <f>IF(ISERROR(VLOOKUP(CONCATENATE(INDIRECT(ADDRESS(2,COLUMN())),"D1",A89),DATA!D2:L872,6,FALSE)),0,VLOOKUP(CONCATENATE(INDIRECT(ADDRESS(2,COLUMN())),"D1",A89),DATA!D2:L872,6,FALSE))</f>
        <v>0</v>
      </c>
      <c r="CU89" s="11">
        <f>IF(ISERROR(VLOOKUP(CONCATENATE(INDIRECT(ADDRESS(2,COLUMN()-1)),"D1",A89),DATA!D2:L872,7,FALSE)),0,VLOOKUP(CONCATENATE(INDIRECT(ADDRESS(2,COLUMN()-1)),"D1",A89),DATA!D2:L872,7,FALSE))</f>
        <v>0</v>
      </c>
      <c r="CV89" s="11">
        <f>IF(ISERROR(VLOOKUP(CONCATENATE(INDIRECT(ADDRESS(2,COLUMN()-2)),"D1",A89),DATA!D2:L872,8,FALSE)),0,VLOOKUP(CONCATENATE(INDIRECT(ADDRESS(2,COLUMN()-2)),"D1",A89),DATA!D2:L872,8,FALSE))</f>
        <v>0</v>
      </c>
      <c r="CW89" s="11">
        <f>IF(ISERROR(VLOOKUP(CONCATENATE(INDIRECT(ADDRESS(2,COLUMN())),"D1",A89),DATA!D2:L872,6,FALSE)),0,VLOOKUP(CONCATENATE(INDIRECT(ADDRESS(2,COLUMN())),"D1",A89),DATA!D2:L872,6,FALSE))</f>
        <v>0</v>
      </c>
      <c r="CX89" s="11">
        <f>IF(ISERROR(VLOOKUP(CONCATENATE(INDIRECT(ADDRESS(2,COLUMN()-1)),"D1",A89),DATA!D2:L872,7,FALSE)),0,VLOOKUP(CONCATENATE(INDIRECT(ADDRESS(2,COLUMN()-1)),"D1",A89),DATA!D2:L872,7,FALSE))</f>
        <v>0</v>
      </c>
      <c r="CY89" s="11">
        <f>IF(ISERROR(VLOOKUP(CONCATENATE(INDIRECT(ADDRESS(2,COLUMN()-2)),"D1",A89),DATA!D2:L872,8,FALSE)),0,VLOOKUP(CONCATENATE(INDIRECT(ADDRESS(2,COLUMN()-2)),"D1",A89),DATA!D2:L872,8,FALSE))</f>
        <v>0</v>
      </c>
      <c r="CZ89" s="11">
        <f>IF(ISERROR(VLOOKUP(CONCATENATE(INDIRECT(ADDRESS(2,COLUMN())),"D1",A89),DATA!D2:L872,6,FALSE)),0,VLOOKUP(CONCATENATE(INDIRECT(ADDRESS(2,COLUMN())),"D1",A89),DATA!D2:L872,6,FALSE))</f>
        <v>0</v>
      </c>
      <c r="DA89" s="11">
        <f>IF(ISERROR(VLOOKUP(CONCATENATE(INDIRECT(ADDRESS(2,COLUMN()-1)),"D1",A89),DATA!D2:L872,7,FALSE)),0,VLOOKUP(CONCATENATE(INDIRECT(ADDRESS(2,COLUMN()-1)),"D1",A89),DATA!D2:L872,7,FALSE))</f>
        <v>0</v>
      </c>
      <c r="DB89" s="11">
        <f>IF(ISERROR(VLOOKUP(CONCATENATE(INDIRECT(ADDRESS(2,COLUMN()-2)),"D1",A89),DATA!D2:L872,8,FALSE)),0,VLOOKUP(CONCATENATE(INDIRECT(ADDRESS(2,COLUMN()-2)),"D1",A89),DATA!D2:L872,8,FALSE))</f>
        <v>0</v>
      </c>
      <c r="DC89" s="11">
        <f>IF(ISERROR(VLOOKUP(CONCATENATE(INDIRECT(ADDRESS(2,COLUMN())),"D1",A89),DATA!D2:L872,6,FALSE)),0,VLOOKUP(CONCATENATE(INDIRECT(ADDRESS(2,COLUMN())),"D1",A89),DATA!D2:L872,6,FALSE))</f>
        <v>0</v>
      </c>
      <c r="DD89" s="11">
        <f>IF(ISERROR(VLOOKUP(CONCATENATE(INDIRECT(ADDRESS(2,COLUMN()-1)),"D1",A89),DATA!D2:L872,7,FALSE)),0,VLOOKUP(CONCATENATE(INDIRECT(ADDRESS(2,COLUMN()-1)),"D1",A89),DATA!D2:L872,7,FALSE))</f>
        <v>0</v>
      </c>
      <c r="DE89" s="11">
        <f>IF(ISERROR(VLOOKUP(CONCATENATE(INDIRECT(ADDRESS(2,COLUMN()-2)),"D1",A89),DATA!D2:L872,8,FALSE)),0,VLOOKUP(CONCATENATE(INDIRECT(ADDRESS(2,COLUMN()-2)),"D1",A89),DATA!D2:L872,8,FALSE))</f>
        <v>0</v>
      </c>
      <c r="DF89" s="11">
        <f>IF(ISERROR(VLOOKUP(CONCATENATE(INDIRECT(ADDRESS(2,COLUMN())),"D1",A89),DATA!D2:L872,6,FALSE)),0,VLOOKUP(CONCATENATE(INDIRECT(ADDRESS(2,COLUMN())),"D1",A89),DATA!D2:L872,6,FALSE))</f>
        <v>0</v>
      </c>
      <c r="DG89" s="11">
        <f>IF(ISERROR(VLOOKUP(CONCATENATE(INDIRECT(ADDRESS(2,COLUMN()-1)),"D1",A89),DATA!D2:L872,7,FALSE)),0,VLOOKUP(CONCATENATE(INDIRECT(ADDRESS(2,COLUMN()-1)),"D1",A89),DATA!D2:L872,7,FALSE))</f>
        <v>0</v>
      </c>
      <c r="DH89" s="11">
        <f>IF(ISERROR(VLOOKUP(CONCATENATE(INDIRECT(ADDRESS(2,COLUMN()-2)),"D1",A89),DATA!D2:L872,8,FALSE)),0,VLOOKUP(CONCATENATE(INDIRECT(ADDRESS(2,COLUMN()-2)),"D1",A89),DATA!D2:L872,8,FALSE))</f>
        <v>0</v>
      </c>
      <c r="DI89" s="11">
        <f>IF(ISERROR(VLOOKUP(CONCATENATE(INDIRECT(ADDRESS(2,COLUMN())),"D1",A89),DATA!D2:L872,6,FALSE)),0,VLOOKUP(CONCATENATE(INDIRECT(ADDRESS(2,COLUMN())),"D1",A89),DATA!D2:L872,6,FALSE))</f>
        <v>0</v>
      </c>
      <c r="DJ89" s="11">
        <f>IF(ISERROR(VLOOKUP(CONCATENATE(INDIRECT(ADDRESS(2,COLUMN()-1)),"D1",A89),DATA!D2:L872,7,FALSE)),0,VLOOKUP(CONCATENATE(INDIRECT(ADDRESS(2,COLUMN()-1)),"D1",A89),DATA!D2:L872,7,FALSE))</f>
        <v>0</v>
      </c>
      <c r="DK89" s="11">
        <f>IF(ISERROR(VLOOKUP(CONCATENATE(INDIRECT(ADDRESS(2,COLUMN()-2)),"D1",A89),DATA!D2:L872,8,FALSE)),0,VLOOKUP(CONCATENATE(INDIRECT(ADDRESS(2,COLUMN()-2)),"D1",A89),DATA!D2:L872,8,FALSE))</f>
        <v>0</v>
      </c>
      <c r="DL89" s="11">
        <f>IF(ISERROR(VLOOKUP(CONCATENATE(INDIRECT(ADDRESS(2,COLUMN())),"D1",A89),DATA!D2:L872,6,FALSE)),0,VLOOKUP(CONCATENATE(INDIRECT(ADDRESS(2,COLUMN())),"D1",A89),DATA!D2:L872,6,FALSE))</f>
        <v>0</v>
      </c>
      <c r="DM89" s="11">
        <f>IF(ISERROR(VLOOKUP(CONCATENATE(INDIRECT(ADDRESS(2,COLUMN()-1)),"D1",A89),DATA!D2:L872,7,FALSE)),0,VLOOKUP(CONCATENATE(INDIRECT(ADDRESS(2,COLUMN()-1)),"D1",A89),DATA!D2:L872,7,FALSE))</f>
        <v>0</v>
      </c>
      <c r="DN89" s="11">
        <f>IF(ISERROR(VLOOKUP(CONCATENATE(INDIRECT(ADDRESS(2,COLUMN()-2)),"D1",A89),DATA!D2:L872,8,FALSE)),0,VLOOKUP(CONCATENATE(INDIRECT(ADDRESS(2,COLUMN()-2)),"D1",A89),DATA!D2:L872,8,FALSE))</f>
        <v>0</v>
      </c>
      <c r="DO89" s="11">
        <f>IF(ISERROR(VLOOKUP(CONCATENATE(INDIRECT(ADDRESS(2,COLUMN())),"D1",A89),DATA!D2:L872,6,FALSE)),0,VLOOKUP(CONCATENATE(INDIRECT(ADDRESS(2,COLUMN())),"D1",A89),DATA!D2:L872,6,FALSE))</f>
        <v>0</v>
      </c>
      <c r="DP89" s="11">
        <f>IF(ISERROR(VLOOKUP(CONCATENATE(INDIRECT(ADDRESS(2,COLUMN()-1)),"D1",A89),DATA!D2:L872,7,FALSE)),0,VLOOKUP(CONCATENATE(INDIRECT(ADDRESS(2,COLUMN()-1)),"D1",A89),DATA!D2:L872,7,FALSE))</f>
        <v>0</v>
      </c>
      <c r="DQ89" s="11">
        <f>IF(ISERROR(VLOOKUP(CONCATENATE(INDIRECT(ADDRESS(2,COLUMN()-2)),"D1",A89),DATA!D2:L872,8,FALSE)),0,VLOOKUP(CONCATENATE(INDIRECT(ADDRESS(2,COLUMN()-2)),"D1",A89),DATA!D2:L872,8,FALSE))</f>
        <v>0</v>
      </c>
      <c r="DR89" s="11">
        <f>IF(ISERROR(VLOOKUP(CONCATENATE(INDIRECT(ADDRESS(2,COLUMN())),"D1",A89),DATA!D2:L872,6,FALSE)),0,VLOOKUP(CONCATENATE(INDIRECT(ADDRESS(2,COLUMN())),"D1",A89),DATA!D2:L872,6,FALSE))</f>
        <v>0</v>
      </c>
      <c r="DS89" s="11">
        <f>IF(ISERROR(VLOOKUP(CONCATENATE(INDIRECT(ADDRESS(2,COLUMN()-1)),"D1",A89),DATA!D2:L872,7,FALSE)),0,VLOOKUP(CONCATENATE(INDIRECT(ADDRESS(2,COLUMN()-1)),"D1",A89),DATA!D2:L872,7,FALSE))</f>
        <v>0</v>
      </c>
      <c r="DT89" s="11">
        <f>IF(ISERROR(VLOOKUP(CONCATENATE(INDIRECT(ADDRESS(2,COLUMN()-2)),"D1",A89),DATA!D2:L872,8,FALSE)),0,VLOOKUP(CONCATENATE(INDIRECT(ADDRESS(2,COLUMN()-2)),"D1",A89),DATA!D2:L872,8,FALSE))</f>
        <v>0</v>
      </c>
      <c r="DU89" s="11">
        <f>IF(ISERROR(VLOOKUP(CONCATENATE(INDIRECT(ADDRESS(2,COLUMN())),"D1",A89),DATA!D2:L872,6,FALSE)),0,VLOOKUP(CONCATENATE(INDIRECT(ADDRESS(2,COLUMN())),"D1",A89),DATA!D2:L872,6,FALSE))</f>
        <v>0</v>
      </c>
      <c r="DV89" s="11">
        <f>IF(ISERROR(VLOOKUP(CONCATENATE(INDIRECT(ADDRESS(2,COLUMN()-1)),"D1",A89),DATA!D2:L872,7,FALSE)),0,VLOOKUP(CONCATENATE(INDIRECT(ADDRESS(2,COLUMN()-1)),"D1",A89),DATA!D2:L872,7,FALSE))</f>
        <v>0</v>
      </c>
      <c r="DW89" s="11">
        <f>IF(ISERROR(VLOOKUP(CONCATENATE(INDIRECT(ADDRESS(2,COLUMN()-2)),"D1",A89),DATA!D2:L872,8,FALSE)),0,VLOOKUP(CONCATENATE(INDIRECT(ADDRESS(2,COLUMN()-2)),"D1",A89),DATA!D2:L872,8,FALSE))</f>
        <v>0</v>
      </c>
      <c r="DX89" s="62">
        <f>SUM(B89:INDIRECT(ADDRESS(89,127)))</f>
        <v>0</v>
      </c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  <c r="IR89" s="24"/>
      <c r="IS89" s="24"/>
      <c r="IT89" s="24"/>
      <c r="IU89" s="24"/>
      <c r="IV89" s="24"/>
      <c r="IW89" s="24"/>
      <c r="IX89" s="24"/>
      <c r="IY89" s="24"/>
      <c r="IZ89" s="24"/>
      <c r="JA89" s="24"/>
      <c r="JB89" s="24"/>
      <c r="JC89" s="24"/>
      <c r="JD89" s="24"/>
      <c r="JE89" s="24"/>
      <c r="JF89" s="24"/>
      <c r="JG89" s="24"/>
      <c r="JH89" s="24"/>
      <c r="JI89" s="24"/>
      <c r="JJ89" s="24"/>
      <c r="JK89" s="24"/>
      <c r="JL89" s="24"/>
      <c r="JM89" s="24"/>
      <c r="JN89" s="24"/>
      <c r="JO89" s="24"/>
      <c r="JP89" s="24"/>
      <c r="JQ89" s="24"/>
      <c r="JR89" s="24"/>
      <c r="JS89" s="24"/>
      <c r="JT89" s="24"/>
      <c r="JU89" s="24"/>
      <c r="JV89" s="24"/>
      <c r="JW89" s="24"/>
      <c r="JX89" s="24"/>
      <c r="JY89" s="24"/>
      <c r="JZ89" s="24"/>
      <c r="KA89" s="24"/>
      <c r="KB89" s="24"/>
      <c r="KC89" s="24"/>
      <c r="KD89" s="24"/>
      <c r="KE89" s="24"/>
      <c r="KF89" s="24"/>
      <c r="KG89" s="24"/>
      <c r="KH89" s="24"/>
      <c r="KI89" s="24"/>
      <c r="KJ89" s="24"/>
      <c r="KK89" s="24"/>
      <c r="KL89" s="24"/>
      <c r="KM89" s="24"/>
      <c r="KN89" s="24"/>
      <c r="KO89" s="24"/>
      <c r="KP89" s="24"/>
      <c r="KQ89" s="24"/>
      <c r="KR89" s="24"/>
      <c r="KS89" s="24"/>
      <c r="KT89" s="24"/>
      <c r="KU89" s="24"/>
      <c r="KV89" s="24"/>
      <c r="KW89" s="24"/>
      <c r="KX89" s="24"/>
      <c r="KY89" s="24"/>
      <c r="KZ89" s="24"/>
    </row>
    <row r="90" ht="15.75">
      <c r="A90" s="20" t="s">
        <v>56</v>
      </c>
      <c r="B90" s="11">
        <f>IF(ISERROR(VLOOKUP(CONCATENATE(INDIRECT(ADDRESS(2,COLUMN())),"D1",A90),DATA!D2:L872,6,FALSE)),0,VLOOKUP(CONCATENATE(INDIRECT(ADDRESS(2,COLUMN())),"D1",A90),DATA!D2:L872,6,FALSE))</f>
        <v>0</v>
      </c>
      <c r="C90" s="11">
        <f>IF(ISERROR(VLOOKUP(CONCATENATE(INDIRECT(ADDRESS(2,COLUMN()-1)),"D1",A90),DATA!D2:L872,7,FALSE)),0,VLOOKUP(CONCATENATE(INDIRECT(ADDRESS(2,COLUMN()-1)),"D1",A90),DATA!D2:L872,7,FALSE))</f>
        <v>0</v>
      </c>
      <c r="D90" s="11">
        <f>IF(ISERROR(VLOOKUP(CONCATENATE(INDIRECT(ADDRESS(2,COLUMN()-2)),"D1",A90),DATA!D2:L872,8,FALSE)),0,VLOOKUP(CONCATENATE(INDIRECT(ADDRESS(2,COLUMN()-2)),"D1",A90),DATA!D2:L872,8,FALSE))</f>
        <v>0</v>
      </c>
      <c r="E90" s="11">
        <f>IF(ISERROR(VLOOKUP(CONCATENATE(INDIRECT(ADDRESS(2,COLUMN())),"D1",A90),DATA!D2:L872,6,FALSE)),0,VLOOKUP(CONCATENATE(INDIRECT(ADDRESS(2,COLUMN())),"D1",A90),DATA!D2:L872,6,FALSE))</f>
        <v>0</v>
      </c>
      <c r="F90" s="11">
        <f>IF(ISERROR(VLOOKUP(CONCATENATE(INDIRECT(ADDRESS(2,COLUMN()-1)),"D1",A90),DATA!D2:L872,7,FALSE)),0,VLOOKUP(CONCATENATE(INDIRECT(ADDRESS(2,COLUMN()-1)),"D1",A90),DATA!D2:L872,7,FALSE))</f>
        <v>0</v>
      </c>
      <c r="G90" s="11">
        <f>IF(ISERROR(VLOOKUP(CONCATENATE(INDIRECT(ADDRESS(2,COLUMN()-2)),"D1",A90),DATA!D2:L872,8,FALSE)),0,VLOOKUP(CONCATENATE(INDIRECT(ADDRESS(2,COLUMN()-2)),"D1",A90),DATA!D2:L872,8,FALSE))</f>
        <v>0</v>
      </c>
      <c r="H90" s="11">
        <f>IF(ISERROR(VLOOKUP(CONCATENATE(INDIRECT(ADDRESS(2,COLUMN())),"D1",A90),DATA!D2:L872,6,FALSE)),0,VLOOKUP(CONCATENATE(INDIRECT(ADDRESS(2,COLUMN())),"D1",A90),DATA!D2:L872,6,FALSE))</f>
        <v>0</v>
      </c>
      <c r="I90" s="11">
        <f>IF(ISERROR(VLOOKUP(CONCATENATE(INDIRECT(ADDRESS(2,COLUMN()-1)),"D1",A90),DATA!D2:L872,7,FALSE)),0,VLOOKUP(CONCATENATE(INDIRECT(ADDRESS(2,COLUMN()-1)),"D1",A90),DATA!D2:L872,7,FALSE))</f>
        <v>0</v>
      </c>
      <c r="J90" s="11">
        <f>IF(ISERROR(VLOOKUP(CONCATENATE(INDIRECT(ADDRESS(2,COLUMN()-2)),"D1",A90),DATA!D2:L872,8,FALSE)),0,VLOOKUP(CONCATENATE(INDIRECT(ADDRESS(2,COLUMN()-2)),"D1",A90),DATA!D2:L872,8,FALSE))</f>
        <v>0</v>
      </c>
      <c r="K90" s="11">
        <f>IF(ISERROR(VLOOKUP(CONCATENATE(INDIRECT(ADDRESS(2,COLUMN())),"D1",A90),DATA!D2:L872,6,FALSE)),0,VLOOKUP(CONCATENATE(INDIRECT(ADDRESS(2,COLUMN())),"D1",A90),DATA!D2:L872,6,FALSE))</f>
        <v>0</v>
      </c>
      <c r="L90" s="11">
        <f>IF(ISERROR(VLOOKUP(CONCATENATE(INDIRECT(ADDRESS(2,COLUMN()-1)),"D1",A90),DATA!D2:L872,7,FALSE)),0,VLOOKUP(CONCATENATE(INDIRECT(ADDRESS(2,COLUMN()-1)),"D1",A90),DATA!D2:L872,7,FALSE))</f>
        <v>0</v>
      </c>
      <c r="M90" s="11">
        <f>IF(ISERROR(VLOOKUP(CONCATENATE(INDIRECT(ADDRESS(2,COLUMN()-2)),"D1",A90),DATA!D2:L872,8,FALSE)),0,VLOOKUP(CONCATENATE(INDIRECT(ADDRESS(2,COLUMN()-2)),"D1",A90),DATA!D2:L872,8,FALSE))</f>
        <v>0</v>
      </c>
      <c r="N90" s="11">
        <f>IF(ISERROR(VLOOKUP(CONCATENATE(INDIRECT(ADDRESS(2,COLUMN())),"D1",A90),DATA!D2:L872,6,FALSE)),0,VLOOKUP(CONCATENATE(INDIRECT(ADDRESS(2,COLUMN())),"D1",A90),DATA!D2:L872,6,FALSE))</f>
        <v>0</v>
      </c>
      <c r="O90" s="11">
        <f>IF(ISERROR(VLOOKUP(CONCATENATE(INDIRECT(ADDRESS(2,COLUMN()-1)),"D1",A90),DATA!D2:L872,7,FALSE)),0,VLOOKUP(CONCATENATE(INDIRECT(ADDRESS(2,COLUMN()-1)),"D1",A90),DATA!D2:L872,7,FALSE))</f>
        <v>0</v>
      </c>
      <c r="P90" s="11">
        <f>IF(ISERROR(VLOOKUP(CONCATENATE(INDIRECT(ADDRESS(2,COLUMN()-2)),"D1",A90),DATA!D2:L872,8,FALSE)),0,VLOOKUP(CONCATENATE(INDIRECT(ADDRESS(2,COLUMN()-2)),"D1",A90),DATA!D2:L872,8,FALSE))</f>
        <v>0</v>
      </c>
      <c r="Q90" s="11">
        <f>IF(ISERROR(VLOOKUP(CONCATENATE(INDIRECT(ADDRESS(2,COLUMN())),"D1",A90),DATA!D2:L872,6,FALSE)),0,VLOOKUP(CONCATENATE(INDIRECT(ADDRESS(2,COLUMN())),"D1",A90),DATA!D2:L872,6,FALSE))</f>
        <v>0</v>
      </c>
      <c r="R90" s="11">
        <f>IF(ISERROR(VLOOKUP(CONCATENATE(INDIRECT(ADDRESS(2,COLUMN()-1)),"D1",A90),DATA!D2:L872,7,FALSE)),0,VLOOKUP(CONCATENATE(INDIRECT(ADDRESS(2,COLUMN()-1)),"D1",A90),DATA!D2:L872,7,FALSE))</f>
        <v>0</v>
      </c>
      <c r="S90" s="11">
        <f>IF(ISERROR(VLOOKUP(CONCATENATE(INDIRECT(ADDRESS(2,COLUMN()-2)),"D1",A90),DATA!D2:L872,8,FALSE)),0,VLOOKUP(CONCATENATE(INDIRECT(ADDRESS(2,COLUMN()-2)),"D1",A90),DATA!D2:L872,8,FALSE))</f>
        <v>0</v>
      </c>
      <c r="T90" s="11">
        <f>IF(ISERROR(VLOOKUP(CONCATENATE(INDIRECT(ADDRESS(2,COLUMN())),"D1",A90),DATA!D2:L872,6,FALSE)),0,VLOOKUP(CONCATENATE(INDIRECT(ADDRESS(2,COLUMN())),"D1",A90),DATA!D2:L872,6,FALSE))</f>
        <v>0</v>
      </c>
      <c r="U90" s="11">
        <f>IF(ISERROR(VLOOKUP(CONCATENATE(INDIRECT(ADDRESS(2,COLUMN()-1)),"D1",A90),DATA!D2:L872,7,FALSE)),0,VLOOKUP(CONCATENATE(INDIRECT(ADDRESS(2,COLUMN()-1)),"D1",A90),DATA!D2:L872,7,FALSE))</f>
        <v>0</v>
      </c>
      <c r="V90" s="11">
        <f>IF(ISERROR(VLOOKUP(CONCATENATE(INDIRECT(ADDRESS(2,COLUMN()-2)),"D1",A90),DATA!D2:L872,8,FALSE)),0,VLOOKUP(CONCATENATE(INDIRECT(ADDRESS(2,COLUMN()-2)),"D1",A90),DATA!D2:L872,8,FALSE))</f>
        <v>0</v>
      </c>
      <c r="W90" s="11">
        <f>IF(ISERROR(VLOOKUP(CONCATENATE(INDIRECT(ADDRESS(2,COLUMN())),"D1",A90),DATA!D2:L872,6,FALSE)),0,VLOOKUP(CONCATENATE(INDIRECT(ADDRESS(2,COLUMN())),"D1",A90),DATA!D2:L872,6,FALSE))</f>
        <v>0</v>
      </c>
      <c r="X90" s="11">
        <f>IF(ISERROR(VLOOKUP(CONCATENATE(INDIRECT(ADDRESS(2,COLUMN()-1)),"D1",A90),DATA!D2:L872,7,FALSE)),0,VLOOKUP(CONCATENATE(INDIRECT(ADDRESS(2,COLUMN()-1)),"D1",A90),DATA!D2:L872,7,FALSE))</f>
        <v>0</v>
      </c>
      <c r="Y90" s="11">
        <f>IF(ISERROR(VLOOKUP(CONCATENATE(INDIRECT(ADDRESS(2,COLUMN()-2)),"D1",A90),DATA!D2:L872,8,FALSE)),0,VLOOKUP(CONCATENATE(INDIRECT(ADDRESS(2,COLUMN()-2)),"D1",A90),DATA!D2:L872,8,FALSE))</f>
        <v>0</v>
      </c>
      <c r="Z90" s="11">
        <f>IF(ISERROR(VLOOKUP(CONCATENATE(INDIRECT(ADDRESS(2,COLUMN())),"D1",A90),DATA!D2:L872,6,FALSE)),0,VLOOKUP(CONCATENATE(INDIRECT(ADDRESS(2,COLUMN())),"D1",A90),DATA!D2:L872,6,FALSE))</f>
        <v>0</v>
      </c>
      <c r="AA90" s="11">
        <f>IF(ISERROR(VLOOKUP(CONCATENATE(INDIRECT(ADDRESS(2,COLUMN()-1)),"D1",A90),DATA!D2:L872,7,FALSE)),0,VLOOKUP(CONCATENATE(INDIRECT(ADDRESS(2,COLUMN()-1)),"D1",A90),DATA!D2:L872,7,FALSE))</f>
        <v>0</v>
      </c>
      <c r="AB90" s="11">
        <f>IF(ISERROR(VLOOKUP(CONCATENATE(INDIRECT(ADDRESS(2,COLUMN()-2)),"D1",A90),DATA!D2:L872,8,FALSE)),0,VLOOKUP(CONCATENATE(INDIRECT(ADDRESS(2,COLUMN()-2)),"D1",A90),DATA!D2:L872,8,FALSE))</f>
        <v>0</v>
      </c>
      <c r="AC90" s="11">
        <f>IF(ISERROR(VLOOKUP(CONCATENATE(INDIRECT(ADDRESS(2,COLUMN())),"D1",A90),DATA!D2:L872,6,FALSE)),0,VLOOKUP(CONCATENATE(INDIRECT(ADDRESS(2,COLUMN())),"D1",A90),DATA!D2:L872,6,FALSE))</f>
        <v>0</v>
      </c>
      <c r="AD90" s="11">
        <f>IF(ISERROR(VLOOKUP(CONCATENATE(INDIRECT(ADDRESS(2,COLUMN()-1)),"D1",A90),DATA!D2:L872,7,FALSE)),0,VLOOKUP(CONCATENATE(INDIRECT(ADDRESS(2,COLUMN()-1)),"D1",A90),DATA!D2:L872,7,FALSE))</f>
        <v>0</v>
      </c>
      <c r="AE90" s="11">
        <f>IF(ISERROR(VLOOKUP(CONCATENATE(INDIRECT(ADDRESS(2,COLUMN()-2)),"D1",A90),DATA!D2:L872,8,FALSE)),0,VLOOKUP(CONCATENATE(INDIRECT(ADDRESS(2,COLUMN()-2)),"D1",A90),DATA!D2:L872,8,FALSE))</f>
        <v>0</v>
      </c>
      <c r="AF90" s="11">
        <f>IF(ISERROR(VLOOKUP(CONCATENATE(INDIRECT(ADDRESS(2,COLUMN())),"D1",A90),DATA!D2:L872,6,FALSE)),0,VLOOKUP(CONCATENATE(INDIRECT(ADDRESS(2,COLUMN())),"D1",A90),DATA!D2:L872,6,FALSE))</f>
        <v>0</v>
      </c>
      <c r="AG90" s="11">
        <f>IF(ISERROR(VLOOKUP(CONCATENATE(INDIRECT(ADDRESS(2,COLUMN()-1)),"D1",A90),DATA!D2:L872,7,FALSE)),0,VLOOKUP(CONCATENATE(INDIRECT(ADDRESS(2,COLUMN()-1)),"D1",A90),DATA!D2:L872,7,FALSE))</f>
        <v>0</v>
      </c>
      <c r="AH90" s="11">
        <f>IF(ISERROR(VLOOKUP(CONCATENATE(INDIRECT(ADDRESS(2,COLUMN()-2)),"D1",A90),DATA!D2:L872,8,FALSE)),0,VLOOKUP(CONCATENATE(INDIRECT(ADDRESS(2,COLUMN()-2)),"D1",A90),DATA!D2:L872,8,FALSE))</f>
        <v>0</v>
      </c>
      <c r="AI90" s="11">
        <f>IF(ISERROR(VLOOKUP(CONCATENATE(INDIRECT(ADDRESS(2,COLUMN())),"D1",A90),DATA!D2:L872,6,FALSE)),0,VLOOKUP(CONCATENATE(INDIRECT(ADDRESS(2,COLUMN())),"D1",A90),DATA!D2:L872,6,FALSE))</f>
        <v>0</v>
      </c>
      <c r="AJ90" s="11">
        <f>IF(ISERROR(VLOOKUP(CONCATENATE(INDIRECT(ADDRESS(2,COLUMN()-1)),"D1",A90),DATA!D2:L872,7,FALSE)),0,VLOOKUP(CONCATENATE(INDIRECT(ADDRESS(2,COLUMN()-1)),"D1",A90),DATA!D2:L872,7,FALSE))</f>
        <v>0</v>
      </c>
      <c r="AK90" s="11">
        <f>IF(ISERROR(VLOOKUP(CONCATENATE(INDIRECT(ADDRESS(2,COLUMN()-2)),"D1",A90),DATA!D2:L872,8,FALSE)),0,VLOOKUP(CONCATENATE(INDIRECT(ADDRESS(2,COLUMN()-2)),"D1",A90),DATA!D2:L872,8,FALSE))</f>
        <v>0</v>
      </c>
      <c r="AL90" s="11">
        <f>IF(ISERROR(VLOOKUP(CONCATENATE(INDIRECT(ADDRESS(2,COLUMN())),"D1",A90),DATA!D2:L872,6,FALSE)),0,VLOOKUP(CONCATENATE(INDIRECT(ADDRESS(2,COLUMN())),"D1",A90),DATA!D2:L872,6,FALSE))</f>
        <v>0</v>
      </c>
      <c r="AM90" s="11">
        <f>IF(ISERROR(VLOOKUP(CONCATENATE(INDIRECT(ADDRESS(2,COLUMN()-1)),"D1",A90),DATA!D2:L872,7,FALSE)),0,VLOOKUP(CONCATENATE(INDIRECT(ADDRESS(2,COLUMN()-1)),"D1",A90),DATA!D2:L872,7,FALSE))</f>
        <v>0</v>
      </c>
      <c r="AN90" s="11">
        <f>IF(ISERROR(VLOOKUP(CONCATENATE(INDIRECT(ADDRESS(2,COLUMN()-2)),"D1",A90),DATA!D2:L872,8,FALSE)),0,VLOOKUP(CONCATENATE(INDIRECT(ADDRESS(2,COLUMN()-2)),"D1",A90),DATA!D2:L872,8,FALSE))</f>
        <v>0</v>
      </c>
      <c r="AO90" s="11">
        <f>IF(ISERROR(VLOOKUP(CONCATENATE(INDIRECT(ADDRESS(2,COLUMN())),"D1",A90),DATA!D2:L872,6,FALSE)),0,VLOOKUP(CONCATENATE(INDIRECT(ADDRESS(2,COLUMN())),"D1",A90),DATA!D2:L872,6,FALSE))</f>
        <v>0</v>
      </c>
      <c r="AP90" s="11">
        <f>IF(ISERROR(VLOOKUP(CONCATENATE(INDIRECT(ADDRESS(2,COLUMN()-1)),"D1",A90),DATA!D2:L872,7,FALSE)),0,VLOOKUP(CONCATENATE(INDIRECT(ADDRESS(2,COLUMN()-1)),"D1",A90),DATA!D2:L872,7,FALSE))</f>
        <v>0</v>
      </c>
      <c r="AQ90" s="11">
        <f>IF(ISERROR(VLOOKUP(CONCATENATE(INDIRECT(ADDRESS(2,COLUMN()-2)),"D1",A90),DATA!D2:L872,8,FALSE)),0,VLOOKUP(CONCATENATE(INDIRECT(ADDRESS(2,COLUMN()-2)),"D1",A90),DATA!D2:L872,8,FALSE))</f>
        <v>0</v>
      </c>
      <c r="AR90" s="11">
        <f>IF(ISERROR(VLOOKUP(CONCATENATE(INDIRECT(ADDRESS(2,COLUMN())),"D1",A90),DATA!D2:L872,6,FALSE)),0,VLOOKUP(CONCATENATE(INDIRECT(ADDRESS(2,COLUMN())),"D1",A90),DATA!D2:L872,6,FALSE))</f>
        <v>0</v>
      </c>
      <c r="AS90" s="11">
        <f>IF(ISERROR(VLOOKUP(CONCATENATE(INDIRECT(ADDRESS(2,COLUMN()-1)),"D1",A90),DATA!D2:L872,7,FALSE)),0,VLOOKUP(CONCATENATE(INDIRECT(ADDRESS(2,COLUMN()-1)),"D1",A90),DATA!D2:L872,7,FALSE))</f>
        <v>0</v>
      </c>
      <c r="AT90" s="11">
        <f>IF(ISERROR(VLOOKUP(CONCATENATE(INDIRECT(ADDRESS(2,COLUMN()-2)),"D1",A90),DATA!D2:L872,8,FALSE)),0,VLOOKUP(CONCATENATE(INDIRECT(ADDRESS(2,COLUMN()-2)),"D1",A90),DATA!D2:L872,8,FALSE))</f>
        <v>0</v>
      </c>
      <c r="AU90" s="11">
        <f>IF(ISERROR(VLOOKUP(CONCATENATE(INDIRECT(ADDRESS(2,COLUMN())),"D1",A90),DATA!D2:L872,6,FALSE)),0,VLOOKUP(CONCATENATE(INDIRECT(ADDRESS(2,COLUMN())),"D1",A90),DATA!D2:L872,6,FALSE))</f>
        <v>0</v>
      </c>
      <c r="AV90" s="11">
        <f>IF(ISERROR(VLOOKUP(CONCATENATE(INDIRECT(ADDRESS(2,COLUMN()-1)),"D1",A90),DATA!D2:L872,7,FALSE)),0,VLOOKUP(CONCATENATE(INDIRECT(ADDRESS(2,COLUMN()-1)),"D1",A90),DATA!D2:L872,7,FALSE))</f>
        <v>0</v>
      </c>
      <c r="AW90" s="11">
        <f>IF(ISERROR(VLOOKUP(CONCATENATE(INDIRECT(ADDRESS(2,COLUMN()-2)),"D1",A90),DATA!D2:L872,8,FALSE)),0,VLOOKUP(CONCATENATE(INDIRECT(ADDRESS(2,COLUMN()-2)),"D1",A90),DATA!D2:L872,8,FALSE))</f>
        <v>0</v>
      </c>
      <c r="AX90" s="11">
        <f>IF(ISERROR(VLOOKUP(CONCATENATE(INDIRECT(ADDRESS(2,COLUMN())),"D1",A90),DATA!D2:L872,6,FALSE)),0,VLOOKUP(CONCATENATE(INDIRECT(ADDRESS(2,COLUMN())),"D1",A90),DATA!D2:L872,6,FALSE))</f>
        <v>0</v>
      </c>
      <c r="AY90" s="11">
        <f>IF(ISERROR(VLOOKUP(CONCATENATE(INDIRECT(ADDRESS(2,COLUMN()-1)),"D1",A90),DATA!D2:L872,7,FALSE)),0,VLOOKUP(CONCATENATE(INDIRECT(ADDRESS(2,COLUMN()-1)),"D1",A90),DATA!D2:L872,7,FALSE))</f>
        <v>0</v>
      </c>
      <c r="AZ90" s="11">
        <f>IF(ISERROR(VLOOKUP(CONCATENATE(INDIRECT(ADDRESS(2,COLUMN()-2)),"D1",A90),DATA!D2:L872,8,FALSE)),0,VLOOKUP(CONCATENATE(INDIRECT(ADDRESS(2,COLUMN()-2)),"D1",A90),DATA!D2:L872,8,FALSE))</f>
        <v>0</v>
      </c>
      <c r="BA90" s="11">
        <f>IF(ISERROR(VLOOKUP(CONCATENATE(INDIRECT(ADDRESS(2,COLUMN())),"D1",A90),DATA!D2:L872,6,FALSE)),0,VLOOKUP(CONCATENATE(INDIRECT(ADDRESS(2,COLUMN())),"D1",A90),DATA!D2:L872,6,FALSE))</f>
        <v>0</v>
      </c>
      <c r="BB90" s="11">
        <f>IF(ISERROR(VLOOKUP(CONCATENATE(INDIRECT(ADDRESS(2,COLUMN()-1)),"D1",A90),DATA!D2:L872,7,FALSE)),0,VLOOKUP(CONCATENATE(INDIRECT(ADDRESS(2,COLUMN()-1)),"D1",A90),DATA!D2:L872,7,FALSE))</f>
        <v>0</v>
      </c>
      <c r="BC90" s="11">
        <f>IF(ISERROR(VLOOKUP(CONCATENATE(INDIRECT(ADDRESS(2,COLUMN()-2)),"D1",A90),DATA!D2:L872,8,FALSE)),0,VLOOKUP(CONCATENATE(INDIRECT(ADDRESS(2,COLUMN()-2)),"D1",A90),DATA!D2:L872,8,FALSE))</f>
        <v>0</v>
      </c>
      <c r="BD90" s="11">
        <f>IF(ISERROR(VLOOKUP(CONCATENATE(INDIRECT(ADDRESS(2,COLUMN())),"D1",A90),DATA!D2:L872,6,FALSE)),0,VLOOKUP(CONCATENATE(INDIRECT(ADDRESS(2,COLUMN())),"D1",A90),DATA!D2:L872,6,FALSE))</f>
        <v>0</v>
      </c>
      <c r="BE90" s="11">
        <f>IF(ISERROR(VLOOKUP(CONCATENATE(INDIRECT(ADDRESS(2,COLUMN()-1)),"D1",A90),DATA!D2:L872,7,FALSE)),0,VLOOKUP(CONCATENATE(INDIRECT(ADDRESS(2,COLUMN()-1)),"D1",A90),DATA!D2:L872,7,FALSE))</f>
        <v>0</v>
      </c>
      <c r="BF90" s="11">
        <f>IF(ISERROR(VLOOKUP(CONCATENATE(INDIRECT(ADDRESS(2,COLUMN()-2)),"D1",A90),DATA!D2:L872,8,FALSE)),0,VLOOKUP(CONCATENATE(INDIRECT(ADDRESS(2,COLUMN()-2)),"D1",A90),DATA!D2:L872,8,FALSE))</f>
        <v>0</v>
      </c>
      <c r="BG90" s="11">
        <f>IF(ISERROR(VLOOKUP(CONCATENATE(INDIRECT(ADDRESS(2,COLUMN())),"D1",A90),DATA!D2:L872,6,FALSE)),0,VLOOKUP(CONCATENATE(INDIRECT(ADDRESS(2,COLUMN())),"D1",A90),DATA!D2:L872,6,FALSE))</f>
        <v>0</v>
      </c>
      <c r="BH90" s="11">
        <f>IF(ISERROR(VLOOKUP(CONCATENATE(INDIRECT(ADDRESS(2,COLUMN()-1)),"D1",A90),DATA!D2:L872,7,FALSE)),0,VLOOKUP(CONCATENATE(INDIRECT(ADDRESS(2,COLUMN()-1)),"D1",A90),DATA!D2:L872,7,FALSE))</f>
        <v>0</v>
      </c>
      <c r="BI90" s="11">
        <f>IF(ISERROR(VLOOKUP(CONCATENATE(INDIRECT(ADDRESS(2,COLUMN()-2)),"D1",A90),DATA!D2:L872,8,FALSE)),0,VLOOKUP(CONCATENATE(INDIRECT(ADDRESS(2,COLUMN()-2)),"D1",A90),DATA!D2:L872,8,FALSE))</f>
        <v>0</v>
      </c>
      <c r="BJ90" s="11">
        <f>IF(ISERROR(VLOOKUP(CONCATENATE(INDIRECT(ADDRESS(2,COLUMN())),"D1",A90),DATA!D2:L872,6,FALSE)),0,VLOOKUP(CONCATENATE(INDIRECT(ADDRESS(2,COLUMN())),"D1",A90),DATA!D2:L872,6,FALSE))</f>
        <v>0</v>
      </c>
      <c r="BK90" s="11">
        <f>IF(ISERROR(VLOOKUP(CONCATENATE(INDIRECT(ADDRESS(2,COLUMN()-1)),"D1",A90),DATA!D2:L872,7,FALSE)),0,VLOOKUP(CONCATENATE(INDIRECT(ADDRESS(2,COLUMN()-1)),"D1",A90),DATA!D2:L872,7,FALSE))</f>
        <v>0</v>
      </c>
      <c r="BL90" s="11">
        <f>IF(ISERROR(VLOOKUP(CONCATENATE(INDIRECT(ADDRESS(2,COLUMN()-2)),"D1",A90),DATA!D2:L872,8,FALSE)),0,VLOOKUP(CONCATENATE(INDIRECT(ADDRESS(2,COLUMN()-2)),"D1",A90),DATA!D2:L872,8,FALSE))</f>
        <v>0</v>
      </c>
      <c r="BM90" s="11">
        <f>IF(ISERROR(VLOOKUP(CONCATENATE(INDIRECT(ADDRESS(2,COLUMN())),"D1",A90),DATA!D2:L872,6,FALSE)),0,VLOOKUP(CONCATENATE(INDIRECT(ADDRESS(2,COLUMN())),"D1",A90),DATA!D2:L872,6,FALSE))</f>
        <v>0</v>
      </c>
      <c r="BN90" s="11">
        <f>IF(ISERROR(VLOOKUP(CONCATENATE(INDIRECT(ADDRESS(2,COLUMN()-1)),"D1",A90),DATA!D2:L872,7,FALSE)),0,VLOOKUP(CONCATENATE(INDIRECT(ADDRESS(2,COLUMN()-1)),"D1",A90),DATA!D2:L872,7,FALSE))</f>
        <v>0</v>
      </c>
      <c r="BO90" s="11">
        <f>IF(ISERROR(VLOOKUP(CONCATENATE(INDIRECT(ADDRESS(2,COLUMN()-2)),"D1",A90),DATA!D2:L872,8,FALSE)),0,VLOOKUP(CONCATENATE(INDIRECT(ADDRESS(2,COLUMN()-2)),"D1",A90),DATA!D2:L872,8,FALSE))</f>
        <v>0</v>
      </c>
      <c r="BP90" s="11">
        <f>IF(ISERROR(VLOOKUP(CONCATENATE(INDIRECT(ADDRESS(2,COLUMN())),"D1",A90),DATA!D2:L872,6,FALSE)),0,VLOOKUP(CONCATENATE(INDIRECT(ADDRESS(2,COLUMN())),"D1",A90),DATA!D2:L872,6,FALSE))</f>
        <v>0</v>
      </c>
      <c r="BQ90" s="11">
        <f>IF(ISERROR(VLOOKUP(CONCATENATE(INDIRECT(ADDRESS(2,COLUMN()-1)),"D1",A90),DATA!D2:L872,7,FALSE)),0,VLOOKUP(CONCATENATE(INDIRECT(ADDRESS(2,COLUMN()-1)),"D1",A90),DATA!D2:L872,7,FALSE))</f>
        <v>0</v>
      </c>
      <c r="BR90" s="11">
        <f>IF(ISERROR(VLOOKUP(CONCATENATE(INDIRECT(ADDRESS(2,COLUMN()-2)),"D1",A90),DATA!D2:L872,8,FALSE)),0,VLOOKUP(CONCATENATE(INDIRECT(ADDRESS(2,COLUMN()-2)),"D1",A90),DATA!D2:L872,8,FALSE))</f>
        <v>0</v>
      </c>
      <c r="BS90" s="11">
        <f>IF(ISERROR(VLOOKUP(CONCATENATE(INDIRECT(ADDRESS(2,COLUMN())),"D1",A90),DATA!D2:L872,6,FALSE)),0,VLOOKUP(CONCATENATE(INDIRECT(ADDRESS(2,COLUMN())),"D1",A90),DATA!D2:L872,6,FALSE))</f>
        <v>0</v>
      </c>
      <c r="BT90" s="11">
        <f>IF(ISERROR(VLOOKUP(CONCATENATE(INDIRECT(ADDRESS(2,COLUMN()-1)),"D1",A90),DATA!D2:L872,7,FALSE)),0,VLOOKUP(CONCATENATE(INDIRECT(ADDRESS(2,COLUMN()-1)),"D1",A90),DATA!D2:L872,7,FALSE))</f>
        <v>0</v>
      </c>
      <c r="BU90" s="11">
        <f>IF(ISERROR(VLOOKUP(CONCATENATE(INDIRECT(ADDRESS(2,COLUMN()-2)),"D1",A90),DATA!D2:L872,8,FALSE)),0,VLOOKUP(CONCATENATE(INDIRECT(ADDRESS(2,COLUMN()-2)),"D1",A90),DATA!D2:L872,8,FALSE))</f>
        <v>0</v>
      </c>
      <c r="BV90" s="11">
        <f>IF(ISERROR(VLOOKUP(CONCATENATE(INDIRECT(ADDRESS(2,COLUMN())),"D1",A90),DATA!D2:L872,6,FALSE)),0,VLOOKUP(CONCATENATE(INDIRECT(ADDRESS(2,COLUMN())),"D1",A90),DATA!D2:L872,6,FALSE))</f>
        <v>0</v>
      </c>
      <c r="BW90" s="11">
        <f>IF(ISERROR(VLOOKUP(CONCATENATE(INDIRECT(ADDRESS(2,COLUMN()-1)),"D1",A90),DATA!D2:L872,7,FALSE)),0,VLOOKUP(CONCATENATE(INDIRECT(ADDRESS(2,COLUMN()-1)),"D1",A90),DATA!D2:L872,7,FALSE))</f>
        <v>0</v>
      </c>
      <c r="BX90" s="11">
        <f>IF(ISERROR(VLOOKUP(CONCATENATE(INDIRECT(ADDRESS(2,COLUMN()-2)),"D1",A90),DATA!D2:L872,8,FALSE)),0,VLOOKUP(CONCATENATE(INDIRECT(ADDRESS(2,COLUMN()-2)),"D1",A90),DATA!D2:L872,8,FALSE))</f>
        <v>0</v>
      </c>
      <c r="BY90" s="11">
        <f>IF(ISERROR(VLOOKUP(CONCATENATE(INDIRECT(ADDRESS(2,COLUMN())),"D1",A90),DATA!D2:L872,6,FALSE)),0,VLOOKUP(CONCATENATE(INDIRECT(ADDRESS(2,COLUMN())),"D1",A90),DATA!D2:L872,6,FALSE))</f>
        <v>0</v>
      </c>
      <c r="BZ90" s="11">
        <f>IF(ISERROR(VLOOKUP(CONCATENATE(INDIRECT(ADDRESS(2,COLUMN()-1)),"D1",A90),DATA!D2:L872,7,FALSE)),0,VLOOKUP(CONCATENATE(INDIRECT(ADDRESS(2,COLUMN()-1)),"D1",A90),DATA!D2:L872,7,FALSE))</f>
        <v>0</v>
      </c>
      <c r="CA90" s="11">
        <f>IF(ISERROR(VLOOKUP(CONCATENATE(INDIRECT(ADDRESS(2,COLUMN()-2)),"D1",A90),DATA!D2:L872,8,FALSE)),0,VLOOKUP(CONCATENATE(INDIRECT(ADDRESS(2,COLUMN()-2)),"D1",A90),DATA!D2:L872,8,FALSE))</f>
        <v>0</v>
      </c>
      <c r="CB90" s="11">
        <f>IF(ISERROR(VLOOKUP(CONCATENATE(INDIRECT(ADDRESS(2,COLUMN())),"D1",A90),DATA!D2:L872,6,FALSE)),0,VLOOKUP(CONCATENATE(INDIRECT(ADDRESS(2,COLUMN())),"D1",A90),DATA!D2:L872,6,FALSE))</f>
        <v>0</v>
      </c>
      <c r="CC90" s="11">
        <f>IF(ISERROR(VLOOKUP(CONCATENATE(INDIRECT(ADDRESS(2,COLUMN()-1)),"D1",A90),DATA!D2:L872,7,FALSE)),0,VLOOKUP(CONCATENATE(INDIRECT(ADDRESS(2,COLUMN()-1)),"D1",A90),DATA!D2:L872,7,FALSE))</f>
        <v>0</v>
      </c>
      <c r="CD90" s="11">
        <f>IF(ISERROR(VLOOKUP(CONCATENATE(INDIRECT(ADDRESS(2,COLUMN()-2)),"D1",A90),DATA!D2:L872,8,FALSE)),0,VLOOKUP(CONCATENATE(INDIRECT(ADDRESS(2,COLUMN()-2)),"D1",A90),DATA!D2:L872,8,FALSE))</f>
        <v>0</v>
      </c>
      <c r="CE90" s="11">
        <f>IF(ISERROR(VLOOKUP(CONCATENATE(INDIRECT(ADDRESS(2,COLUMN())),"D1",A90),DATA!D2:L872,6,FALSE)),0,VLOOKUP(CONCATENATE(INDIRECT(ADDRESS(2,COLUMN())),"D1",A90),DATA!D2:L872,6,FALSE))</f>
        <v>0</v>
      </c>
      <c r="CF90" s="11">
        <f>IF(ISERROR(VLOOKUP(CONCATENATE(INDIRECT(ADDRESS(2,COLUMN()-1)),"D1",A90),DATA!D2:L872,7,FALSE)),0,VLOOKUP(CONCATENATE(INDIRECT(ADDRESS(2,COLUMN()-1)),"D1",A90),DATA!D2:L872,7,FALSE))</f>
        <v>0</v>
      </c>
      <c r="CG90" s="11">
        <f>IF(ISERROR(VLOOKUP(CONCATENATE(INDIRECT(ADDRESS(2,COLUMN()-2)),"D1",A90),DATA!D2:L872,8,FALSE)),0,VLOOKUP(CONCATENATE(INDIRECT(ADDRESS(2,COLUMN()-2)),"D1",A90),DATA!D2:L872,8,FALSE))</f>
        <v>0</v>
      </c>
      <c r="CH90" s="11">
        <f>IF(ISERROR(VLOOKUP(CONCATENATE(INDIRECT(ADDRESS(2,COLUMN())),"D1",A90),DATA!D2:L872,6,FALSE)),0,VLOOKUP(CONCATENATE(INDIRECT(ADDRESS(2,COLUMN())),"D1",A90),DATA!D2:L872,6,FALSE))</f>
        <v>0</v>
      </c>
      <c r="CI90" s="11">
        <f>IF(ISERROR(VLOOKUP(CONCATENATE(INDIRECT(ADDRESS(2,COLUMN()-1)),"D1",A90),DATA!D2:L872,7,FALSE)),0,VLOOKUP(CONCATENATE(INDIRECT(ADDRESS(2,COLUMN()-1)),"D1",A90),DATA!D2:L872,7,FALSE))</f>
        <v>0</v>
      </c>
      <c r="CJ90" s="11">
        <f>IF(ISERROR(VLOOKUP(CONCATENATE(INDIRECT(ADDRESS(2,COLUMN()-2)),"D1",A90),DATA!D2:L872,8,FALSE)),0,VLOOKUP(CONCATENATE(INDIRECT(ADDRESS(2,COLUMN()-2)),"D1",A90),DATA!D2:L872,8,FALSE))</f>
        <v>0</v>
      </c>
      <c r="CK90" s="11">
        <f>IF(ISERROR(VLOOKUP(CONCATENATE(INDIRECT(ADDRESS(2,COLUMN())),"D1",A90),DATA!D2:L872,6,FALSE)),0,VLOOKUP(CONCATENATE(INDIRECT(ADDRESS(2,COLUMN())),"D1",A90),DATA!D2:L872,6,FALSE))</f>
        <v>0</v>
      </c>
      <c r="CL90" s="11">
        <f>IF(ISERROR(VLOOKUP(CONCATENATE(INDIRECT(ADDRESS(2,COLUMN()-1)),"D1",A90),DATA!D2:L872,7,FALSE)),0,VLOOKUP(CONCATENATE(INDIRECT(ADDRESS(2,COLUMN()-1)),"D1",A90),DATA!D2:L872,7,FALSE))</f>
        <v>0</v>
      </c>
      <c r="CM90" s="11">
        <f>IF(ISERROR(VLOOKUP(CONCATENATE(INDIRECT(ADDRESS(2,COLUMN()-2)),"D1",A90),DATA!D2:L872,8,FALSE)),0,VLOOKUP(CONCATENATE(INDIRECT(ADDRESS(2,COLUMN()-2)),"D1",A90),DATA!D2:L872,8,FALSE))</f>
        <v>0</v>
      </c>
      <c r="CN90" s="11">
        <f>IF(ISERROR(VLOOKUP(CONCATENATE(INDIRECT(ADDRESS(2,COLUMN())),"D1",A90),DATA!D2:L872,6,FALSE)),0,VLOOKUP(CONCATENATE(INDIRECT(ADDRESS(2,COLUMN())),"D1",A90),DATA!D2:L872,6,FALSE))</f>
        <v>0</v>
      </c>
      <c r="CO90" s="11">
        <f>IF(ISERROR(VLOOKUP(CONCATENATE(INDIRECT(ADDRESS(2,COLUMN()-1)),"D1",A90),DATA!D2:L872,7,FALSE)),0,VLOOKUP(CONCATENATE(INDIRECT(ADDRESS(2,COLUMN()-1)),"D1",A90),DATA!D2:L872,7,FALSE))</f>
        <v>0</v>
      </c>
      <c r="CP90" s="11">
        <f>IF(ISERROR(VLOOKUP(CONCATENATE(INDIRECT(ADDRESS(2,COLUMN()-2)),"D1",A90),DATA!D2:L872,8,FALSE)),0,VLOOKUP(CONCATENATE(INDIRECT(ADDRESS(2,COLUMN()-2)),"D1",A90),DATA!D2:L872,8,FALSE))</f>
        <v>0</v>
      </c>
      <c r="CQ90" s="11">
        <f>IF(ISERROR(VLOOKUP(CONCATENATE(INDIRECT(ADDRESS(2,COLUMN())),"D1",A90),DATA!D2:L872,6,FALSE)),0,VLOOKUP(CONCATENATE(INDIRECT(ADDRESS(2,COLUMN())),"D1",A90),DATA!D2:L872,6,FALSE))</f>
        <v>0</v>
      </c>
      <c r="CR90" s="11">
        <f>IF(ISERROR(VLOOKUP(CONCATENATE(INDIRECT(ADDRESS(2,COLUMN()-1)),"D1",A90),DATA!D2:L872,7,FALSE)),0,VLOOKUP(CONCATENATE(INDIRECT(ADDRESS(2,COLUMN()-1)),"D1",A90),DATA!D2:L872,7,FALSE))</f>
        <v>0</v>
      </c>
      <c r="CS90" s="11">
        <f>IF(ISERROR(VLOOKUP(CONCATENATE(INDIRECT(ADDRESS(2,COLUMN()-2)),"D1",A90),DATA!D2:L872,8,FALSE)),0,VLOOKUP(CONCATENATE(INDIRECT(ADDRESS(2,COLUMN()-2)),"D1",A90),DATA!D2:L872,8,FALSE))</f>
        <v>0</v>
      </c>
      <c r="CT90" s="11">
        <f>IF(ISERROR(VLOOKUP(CONCATENATE(INDIRECT(ADDRESS(2,COLUMN())),"D1",A90),DATA!D2:L872,6,FALSE)),0,VLOOKUP(CONCATENATE(INDIRECT(ADDRESS(2,COLUMN())),"D1",A90),DATA!D2:L872,6,FALSE))</f>
        <v>0</v>
      </c>
      <c r="CU90" s="11">
        <f>IF(ISERROR(VLOOKUP(CONCATENATE(INDIRECT(ADDRESS(2,COLUMN()-1)),"D1",A90),DATA!D2:L872,7,FALSE)),0,VLOOKUP(CONCATENATE(INDIRECT(ADDRESS(2,COLUMN()-1)),"D1",A90),DATA!D2:L872,7,FALSE))</f>
        <v>0</v>
      </c>
      <c r="CV90" s="11">
        <f>IF(ISERROR(VLOOKUP(CONCATENATE(INDIRECT(ADDRESS(2,COLUMN()-2)),"D1",A90),DATA!D2:L872,8,FALSE)),0,VLOOKUP(CONCATENATE(INDIRECT(ADDRESS(2,COLUMN()-2)),"D1",A90),DATA!D2:L872,8,FALSE))</f>
        <v>0</v>
      </c>
      <c r="CW90" s="11">
        <f>IF(ISERROR(VLOOKUP(CONCATENATE(INDIRECT(ADDRESS(2,COLUMN())),"D1",A90),DATA!D2:L872,6,FALSE)),0,VLOOKUP(CONCATENATE(INDIRECT(ADDRESS(2,COLUMN())),"D1",A90),DATA!D2:L872,6,FALSE))</f>
        <v>0</v>
      </c>
      <c r="CX90" s="11">
        <f>IF(ISERROR(VLOOKUP(CONCATENATE(INDIRECT(ADDRESS(2,COLUMN()-1)),"D1",A90),DATA!D2:L872,7,FALSE)),0,VLOOKUP(CONCATENATE(INDIRECT(ADDRESS(2,COLUMN()-1)),"D1",A90),DATA!D2:L872,7,FALSE))</f>
        <v>0</v>
      </c>
      <c r="CY90" s="11">
        <f>IF(ISERROR(VLOOKUP(CONCATENATE(INDIRECT(ADDRESS(2,COLUMN()-2)),"D1",A90),DATA!D2:L872,8,FALSE)),0,VLOOKUP(CONCATENATE(INDIRECT(ADDRESS(2,COLUMN()-2)),"D1",A90),DATA!D2:L872,8,FALSE))</f>
        <v>0</v>
      </c>
      <c r="CZ90" s="11">
        <f>IF(ISERROR(VLOOKUP(CONCATENATE(INDIRECT(ADDRESS(2,COLUMN())),"D1",A90),DATA!D2:L872,6,FALSE)),0,VLOOKUP(CONCATENATE(INDIRECT(ADDRESS(2,COLUMN())),"D1",A90),DATA!D2:L872,6,FALSE))</f>
        <v>0</v>
      </c>
      <c r="DA90" s="11">
        <f>IF(ISERROR(VLOOKUP(CONCATENATE(INDIRECT(ADDRESS(2,COLUMN()-1)),"D1",A90),DATA!D2:L872,7,FALSE)),0,VLOOKUP(CONCATENATE(INDIRECT(ADDRESS(2,COLUMN()-1)),"D1",A90),DATA!D2:L872,7,FALSE))</f>
        <v>0</v>
      </c>
      <c r="DB90" s="11">
        <f>IF(ISERROR(VLOOKUP(CONCATENATE(INDIRECT(ADDRESS(2,COLUMN()-2)),"D1",A90),DATA!D2:L872,8,FALSE)),0,VLOOKUP(CONCATENATE(INDIRECT(ADDRESS(2,COLUMN()-2)),"D1",A90),DATA!D2:L872,8,FALSE))</f>
        <v>0</v>
      </c>
      <c r="DC90" s="11">
        <f>IF(ISERROR(VLOOKUP(CONCATENATE(INDIRECT(ADDRESS(2,COLUMN())),"D1",A90),DATA!D2:L872,6,FALSE)),0,VLOOKUP(CONCATENATE(INDIRECT(ADDRESS(2,COLUMN())),"D1",A90),DATA!D2:L872,6,FALSE))</f>
        <v>0</v>
      </c>
      <c r="DD90" s="11">
        <f>IF(ISERROR(VLOOKUP(CONCATENATE(INDIRECT(ADDRESS(2,COLUMN()-1)),"D1",A90),DATA!D2:L872,7,FALSE)),0,VLOOKUP(CONCATENATE(INDIRECT(ADDRESS(2,COLUMN()-1)),"D1",A90),DATA!D2:L872,7,FALSE))</f>
        <v>0</v>
      </c>
      <c r="DE90" s="11">
        <f>IF(ISERROR(VLOOKUP(CONCATENATE(INDIRECT(ADDRESS(2,COLUMN()-2)),"D1",A90),DATA!D2:L872,8,FALSE)),0,VLOOKUP(CONCATENATE(INDIRECT(ADDRESS(2,COLUMN()-2)),"D1",A90),DATA!D2:L872,8,FALSE))</f>
        <v>0</v>
      </c>
      <c r="DF90" s="11">
        <f>IF(ISERROR(VLOOKUP(CONCATENATE(INDIRECT(ADDRESS(2,COLUMN())),"D1",A90),DATA!D2:L872,6,FALSE)),0,VLOOKUP(CONCATENATE(INDIRECT(ADDRESS(2,COLUMN())),"D1",A90),DATA!D2:L872,6,FALSE))</f>
        <v>0</v>
      </c>
      <c r="DG90" s="11">
        <f>IF(ISERROR(VLOOKUP(CONCATENATE(INDIRECT(ADDRESS(2,COLUMN()-1)),"D1",A90),DATA!D2:L872,7,FALSE)),0,VLOOKUP(CONCATENATE(INDIRECT(ADDRESS(2,COLUMN()-1)),"D1",A90),DATA!D2:L872,7,FALSE))</f>
        <v>0</v>
      </c>
      <c r="DH90" s="11">
        <f>IF(ISERROR(VLOOKUP(CONCATENATE(INDIRECT(ADDRESS(2,COLUMN()-2)),"D1",A90),DATA!D2:L872,8,FALSE)),0,VLOOKUP(CONCATENATE(INDIRECT(ADDRESS(2,COLUMN()-2)),"D1",A90),DATA!D2:L872,8,FALSE))</f>
        <v>0</v>
      </c>
      <c r="DI90" s="11">
        <f>IF(ISERROR(VLOOKUP(CONCATENATE(INDIRECT(ADDRESS(2,COLUMN())),"D1",A90),DATA!D2:L872,6,FALSE)),0,VLOOKUP(CONCATENATE(INDIRECT(ADDRESS(2,COLUMN())),"D1",A90),DATA!D2:L872,6,FALSE))</f>
        <v>0</v>
      </c>
      <c r="DJ90" s="11">
        <f>IF(ISERROR(VLOOKUP(CONCATENATE(INDIRECT(ADDRESS(2,COLUMN()-1)),"D1",A90),DATA!D2:L872,7,FALSE)),0,VLOOKUP(CONCATENATE(INDIRECT(ADDRESS(2,COLUMN()-1)),"D1",A90),DATA!D2:L872,7,FALSE))</f>
        <v>0</v>
      </c>
      <c r="DK90" s="11">
        <f>IF(ISERROR(VLOOKUP(CONCATENATE(INDIRECT(ADDRESS(2,COLUMN()-2)),"D1",A90),DATA!D2:L872,8,FALSE)),0,VLOOKUP(CONCATENATE(INDIRECT(ADDRESS(2,COLUMN()-2)),"D1",A90),DATA!D2:L872,8,FALSE))</f>
        <v>0</v>
      </c>
      <c r="DL90" s="11">
        <f>IF(ISERROR(VLOOKUP(CONCATENATE(INDIRECT(ADDRESS(2,COLUMN())),"D1",A90),DATA!D2:L872,6,FALSE)),0,VLOOKUP(CONCATENATE(INDIRECT(ADDRESS(2,COLUMN())),"D1",A90),DATA!D2:L872,6,FALSE))</f>
        <v>0</v>
      </c>
      <c r="DM90" s="11">
        <f>IF(ISERROR(VLOOKUP(CONCATENATE(INDIRECT(ADDRESS(2,COLUMN()-1)),"D1",A90),DATA!D2:L872,7,FALSE)),0,VLOOKUP(CONCATENATE(INDIRECT(ADDRESS(2,COLUMN()-1)),"D1",A90),DATA!D2:L872,7,FALSE))</f>
        <v>0</v>
      </c>
      <c r="DN90" s="11">
        <f>IF(ISERROR(VLOOKUP(CONCATENATE(INDIRECT(ADDRESS(2,COLUMN()-2)),"D1",A90),DATA!D2:L872,8,FALSE)),0,VLOOKUP(CONCATENATE(INDIRECT(ADDRESS(2,COLUMN()-2)),"D1",A90),DATA!D2:L872,8,FALSE))</f>
        <v>0</v>
      </c>
      <c r="DO90" s="11">
        <f>IF(ISERROR(VLOOKUP(CONCATENATE(INDIRECT(ADDRESS(2,COLUMN())),"D1",A90),DATA!D2:L872,6,FALSE)),0,VLOOKUP(CONCATENATE(INDIRECT(ADDRESS(2,COLUMN())),"D1",A90),DATA!D2:L872,6,FALSE))</f>
        <v>0</v>
      </c>
      <c r="DP90" s="11">
        <f>IF(ISERROR(VLOOKUP(CONCATENATE(INDIRECT(ADDRESS(2,COLUMN()-1)),"D1",A90),DATA!D2:L872,7,FALSE)),0,VLOOKUP(CONCATENATE(INDIRECT(ADDRESS(2,COLUMN()-1)),"D1",A90),DATA!D2:L872,7,FALSE))</f>
        <v>0</v>
      </c>
      <c r="DQ90" s="11">
        <f>IF(ISERROR(VLOOKUP(CONCATENATE(INDIRECT(ADDRESS(2,COLUMN()-2)),"D1",A90),DATA!D2:L872,8,FALSE)),0,VLOOKUP(CONCATENATE(INDIRECT(ADDRESS(2,COLUMN()-2)),"D1",A90),DATA!D2:L872,8,FALSE))</f>
        <v>0</v>
      </c>
      <c r="DR90" s="11">
        <f>IF(ISERROR(VLOOKUP(CONCATENATE(INDIRECT(ADDRESS(2,COLUMN())),"D1",A90),DATA!D2:L872,6,FALSE)),0,VLOOKUP(CONCATENATE(INDIRECT(ADDRESS(2,COLUMN())),"D1",A90),DATA!D2:L872,6,FALSE))</f>
        <v>0</v>
      </c>
      <c r="DS90" s="11">
        <f>IF(ISERROR(VLOOKUP(CONCATENATE(INDIRECT(ADDRESS(2,COLUMN()-1)),"D1",A90),DATA!D2:L872,7,FALSE)),0,VLOOKUP(CONCATENATE(INDIRECT(ADDRESS(2,COLUMN()-1)),"D1",A90),DATA!D2:L872,7,FALSE))</f>
        <v>0</v>
      </c>
      <c r="DT90" s="11">
        <f>IF(ISERROR(VLOOKUP(CONCATENATE(INDIRECT(ADDRESS(2,COLUMN()-2)),"D1",A90),DATA!D2:L872,8,FALSE)),0,VLOOKUP(CONCATENATE(INDIRECT(ADDRESS(2,COLUMN()-2)),"D1",A90),DATA!D2:L872,8,FALSE))</f>
        <v>0</v>
      </c>
      <c r="DU90" s="11">
        <f>IF(ISERROR(VLOOKUP(CONCATENATE(INDIRECT(ADDRESS(2,COLUMN())),"D1",A90),DATA!D2:L872,6,FALSE)),0,VLOOKUP(CONCATENATE(INDIRECT(ADDRESS(2,COLUMN())),"D1",A90),DATA!D2:L872,6,FALSE))</f>
        <v>0</v>
      </c>
      <c r="DV90" s="11">
        <f>IF(ISERROR(VLOOKUP(CONCATENATE(INDIRECT(ADDRESS(2,COLUMN()-1)),"D1",A90),DATA!D2:L872,7,FALSE)),0,VLOOKUP(CONCATENATE(INDIRECT(ADDRESS(2,COLUMN()-1)),"D1",A90),DATA!D2:L872,7,FALSE))</f>
        <v>0</v>
      </c>
      <c r="DW90" s="11">
        <f>IF(ISERROR(VLOOKUP(CONCATENATE(INDIRECT(ADDRESS(2,COLUMN()-2)),"D1",A90),DATA!D2:L872,8,FALSE)),0,VLOOKUP(CONCATENATE(INDIRECT(ADDRESS(2,COLUMN()-2)),"D1",A90),DATA!D2:L872,8,FALSE))</f>
        <v>0</v>
      </c>
      <c r="DX90" s="62">
        <f>SUM(B90:INDIRECT(ADDRESS(90,127)))</f>
        <v>0</v>
      </c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  <c r="IR90" s="24"/>
      <c r="IS90" s="24"/>
      <c r="IT90" s="24"/>
      <c r="IU90" s="24"/>
      <c r="IV90" s="24"/>
      <c r="IW90" s="24"/>
      <c r="IX90" s="24"/>
      <c r="IY90" s="24"/>
      <c r="IZ90" s="24"/>
      <c r="JA90" s="24"/>
      <c r="JB90" s="24"/>
      <c r="JC90" s="24"/>
      <c r="JD90" s="24"/>
      <c r="JE90" s="24"/>
      <c r="JF90" s="24"/>
      <c r="JG90" s="24"/>
      <c r="JH90" s="24"/>
      <c r="JI90" s="24"/>
      <c r="JJ90" s="24"/>
      <c r="JK90" s="24"/>
      <c r="JL90" s="24"/>
      <c r="JM90" s="24"/>
      <c r="JN90" s="24"/>
      <c r="JO90" s="24"/>
      <c r="JP90" s="24"/>
      <c r="JQ90" s="24"/>
      <c r="JR90" s="24"/>
      <c r="JS90" s="24"/>
      <c r="JT90" s="24"/>
      <c r="JU90" s="24"/>
      <c r="JV90" s="24"/>
      <c r="JW90" s="24"/>
      <c r="JX90" s="24"/>
      <c r="JY90" s="24"/>
      <c r="JZ90" s="24"/>
      <c r="KA90" s="24"/>
      <c r="KB90" s="24"/>
      <c r="KC90" s="24"/>
      <c r="KD90" s="24"/>
      <c r="KE90" s="24"/>
      <c r="KF90" s="24"/>
      <c r="KG90" s="24"/>
      <c r="KH90" s="24"/>
      <c r="KI90" s="24"/>
      <c r="KJ90" s="24"/>
      <c r="KK90" s="24"/>
      <c r="KL90" s="24"/>
      <c r="KM90" s="24"/>
      <c r="KN90" s="24"/>
      <c r="KO90" s="24"/>
      <c r="KP90" s="24"/>
      <c r="KQ90" s="24"/>
      <c r="KR90" s="24"/>
      <c r="KS90" s="24"/>
      <c r="KT90" s="24"/>
      <c r="KU90" s="24"/>
      <c r="KV90" s="24"/>
      <c r="KW90" s="24"/>
      <c r="KX90" s="24"/>
      <c r="KY90" s="24"/>
      <c r="KZ90" s="24"/>
    </row>
    <row r="91" ht="15.75">
      <c r="A91" s="20" t="s">
        <v>57</v>
      </c>
      <c r="B91" s="11">
        <f>IF(ISERROR(VLOOKUP(CONCATENATE(INDIRECT(ADDRESS(2,COLUMN())),"D1",A91),DATA!D2:L872,6,FALSE)),0,VLOOKUP(CONCATENATE(INDIRECT(ADDRESS(2,COLUMN())),"D1",A91),DATA!D2:L872,6,FALSE))</f>
        <v>0</v>
      </c>
      <c r="C91" s="11">
        <f>IF(ISERROR(VLOOKUP(CONCATENATE(INDIRECT(ADDRESS(2,COLUMN()-1)),"D1",A91),DATA!D2:L872,7,FALSE)),0,VLOOKUP(CONCATENATE(INDIRECT(ADDRESS(2,COLUMN()-1)),"D1",A91),DATA!D2:L872,7,FALSE))</f>
        <v>0</v>
      </c>
      <c r="D91" s="11">
        <f>IF(ISERROR(VLOOKUP(CONCATENATE(INDIRECT(ADDRESS(2,COLUMN()-2)),"D1",A91),DATA!D2:L872,8,FALSE)),0,VLOOKUP(CONCATENATE(INDIRECT(ADDRESS(2,COLUMN()-2)),"D1",A91),DATA!D2:L872,8,FALSE))</f>
        <v>0</v>
      </c>
      <c r="E91" s="11">
        <f>IF(ISERROR(VLOOKUP(CONCATENATE(INDIRECT(ADDRESS(2,COLUMN())),"D1",A91),DATA!D2:L872,6,FALSE)),0,VLOOKUP(CONCATENATE(INDIRECT(ADDRESS(2,COLUMN())),"D1",A91),DATA!D2:L872,6,FALSE))</f>
        <v>0</v>
      </c>
      <c r="F91" s="11">
        <f>IF(ISERROR(VLOOKUP(CONCATENATE(INDIRECT(ADDRESS(2,COLUMN()-1)),"D1",A91),DATA!D2:L872,7,FALSE)),0,VLOOKUP(CONCATENATE(INDIRECT(ADDRESS(2,COLUMN()-1)),"D1",A91),DATA!D2:L872,7,FALSE))</f>
        <v>0</v>
      </c>
      <c r="G91" s="11">
        <f>IF(ISERROR(VLOOKUP(CONCATENATE(INDIRECT(ADDRESS(2,COLUMN()-2)),"D1",A91),DATA!D2:L872,8,FALSE)),0,VLOOKUP(CONCATENATE(INDIRECT(ADDRESS(2,COLUMN()-2)),"D1",A91),DATA!D2:L872,8,FALSE))</f>
        <v>0</v>
      </c>
      <c r="H91" s="11">
        <f>IF(ISERROR(VLOOKUP(CONCATENATE(INDIRECT(ADDRESS(2,COLUMN())),"D1",A91),DATA!D2:L872,6,FALSE)),0,VLOOKUP(CONCATENATE(INDIRECT(ADDRESS(2,COLUMN())),"D1",A91),DATA!D2:L872,6,FALSE))</f>
        <v>0</v>
      </c>
      <c r="I91" s="11">
        <f>IF(ISERROR(VLOOKUP(CONCATENATE(INDIRECT(ADDRESS(2,COLUMN()-1)),"D1",A91),DATA!D2:L872,7,FALSE)),0,VLOOKUP(CONCATENATE(INDIRECT(ADDRESS(2,COLUMN()-1)),"D1",A91),DATA!D2:L872,7,FALSE))</f>
        <v>0</v>
      </c>
      <c r="J91" s="11">
        <f>IF(ISERROR(VLOOKUP(CONCATENATE(INDIRECT(ADDRESS(2,COLUMN()-2)),"D1",A91),DATA!D2:L872,8,FALSE)),0,VLOOKUP(CONCATENATE(INDIRECT(ADDRESS(2,COLUMN()-2)),"D1",A91),DATA!D2:L872,8,FALSE))</f>
        <v>0</v>
      </c>
      <c r="K91" s="11">
        <f>IF(ISERROR(VLOOKUP(CONCATENATE(INDIRECT(ADDRESS(2,COLUMN())),"D1",A91),DATA!D2:L872,6,FALSE)),0,VLOOKUP(CONCATENATE(INDIRECT(ADDRESS(2,COLUMN())),"D1",A91),DATA!D2:L872,6,FALSE))</f>
        <v>0</v>
      </c>
      <c r="L91" s="11">
        <f>IF(ISERROR(VLOOKUP(CONCATENATE(INDIRECT(ADDRESS(2,COLUMN()-1)),"D1",A91),DATA!D2:L872,7,FALSE)),0,VLOOKUP(CONCATENATE(INDIRECT(ADDRESS(2,COLUMN()-1)),"D1",A91),DATA!D2:L872,7,FALSE))</f>
        <v>0</v>
      </c>
      <c r="M91" s="11">
        <f>IF(ISERROR(VLOOKUP(CONCATENATE(INDIRECT(ADDRESS(2,COLUMN()-2)),"D1",A91),DATA!D2:L872,8,FALSE)),0,VLOOKUP(CONCATENATE(INDIRECT(ADDRESS(2,COLUMN()-2)),"D1",A91),DATA!D2:L872,8,FALSE))</f>
        <v>0</v>
      </c>
      <c r="N91" s="11">
        <f>IF(ISERROR(VLOOKUP(CONCATENATE(INDIRECT(ADDRESS(2,COLUMN())),"D1",A91),DATA!D2:L872,6,FALSE)),0,VLOOKUP(CONCATENATE(INDIRECT(ADDRESS(2,COLUMN())),"D1",A91),DATA!D2:L872,6,FALSE))</f>
        <v>0</v>
      </c>
      <c r="O91" s="11">
        <f>IF(ISERROR(VLOOKUP(CONCATENATE(INDIRECT(ADDRESS(2,COLUMN()-1)),"D1",A91),DATA!D2:L872,7,FALSE)),0,VLOOKUP(CONCATENATE(INDIRECT(ADDRESS(2,COLUMN()-1)),"D1",A91),DATA!D2:L872,7,FALSE))</f>
        <v>0</v>
      </c>
      <c r="P91" s="11">
        <f>IF(ISERROR(VLOOKUP(CONCATENATE(INDIRECT(ADDRESS(2,COLUMN()-2)),"D1",A91),DATA!D2:L872,8,FALSE)),0,VLOOKUP(CONCATENATE(INDIRECT(ADDRESS(2,COLUMN()-2)),"D1",A91),DATA!D2:L872,8,FALSE))</f>
        <v>0</v>
      </c>
      <c r="Q91" s="11">
        <f>IF(ISERROR(VLOOKUP(CONCATENATE(INDIRECT(ADDRESS(2,COLUMN())),"D1",A91),DATA!D2:L872,6,FALSE)),0,VLOOKUP(CONCATENATE(INDIRECT(ADDRESS(2,COLUMN())),"D1",A91),DATA!D2:L872,6,FALSE))</f>
        <v>0</v>
      </c>
      <c r="R91" s="11">
        <f>IF(ISERROR(VLOOKUP(CONCATENATE(INDIRECT(ADDRESS(2,COLUMN()-1)),"D1",A91),DATA!D2:L872,7,FALSE)),0,VLOOKUP(CONCATENATE(INDIRECT(ADDRESS(2,COLUMN()-1)),"D1",A91),DATA!D2:L872,7,FALSE))</f>
        <v>0</v>
      </c>
      <c r="S91" s="11">
        <f>IF(ISERROR(VLOOKUP(CONCATENATE(INDIRECT(ADDRESS(2,COLUMN()-2)),"D1",A91),DATA!D2:L872,8,FALSE)),0,VLOOKUP(CONCATENATE(INDIRECT(ADDRESS(2,COLUMN()-2)),"D1",A91),DATA!D2:L872,8,FALSE))</f>
        <v>0</v>
      </c>
      <c r="T91" s="11">
        <f>IF(ISERROR(VLOOKUP(CONCATENATE(INDIRECT(ADDRESS(2,COLUMN())),"D1",A91),DATA!D2:L872,6,FALSE)),0,VLOOKUP(CONCATENATE(INDIRECT(ADDRESS(2,COLUMN())),"D1",A91),DATA!D2:L872,6,FALSE))</f>
        <v>0</v>
      </c>
      <c r="U91" s="11">
        <f>IF(ISERROR(VLOOKUP(CONCATENATE(INDIRECT(ADDRESS(2,COLUMN()-1)),"D1",A91),DATA!D2:L872,7,FALSE)),0,VLOOKUP(CONCATENATE(INDIRECT(ADDRESS(2,COLUMN()-1)),"D1",A91),DATA!D2:L872,7,FALSE))</f>
        <v>0</v>
      </c>
      <c r="V91" s="11">
        <f>IF(ISERROR(VLOOKUP(CONCATENATE(INDIRECT(ADDRESS(2,COLUMN()-2)),"D1",A91),DATA!D2:L872,8,FALSE)),0,VLOOKUP(CONCATENATE(INDIRECT(ADDRESS(2,COLUMN()-2)),"D1",A91),DATA!D2:L872,8,FALSE))</f>
        <v>0</v>
      </c>
      <c r="W91" s="11">
        <f>IF(ISERROR(VLOOKUP(CONCATENATE(INDIRECT(ADDRESS(2,COLUMN())),"D1",A91),DATA!D2:L872,6,FALSE)),0,VLOOKUP(CONCATENATE(INDIRECT(ADDRESS(2,COLUMN())),"D1",A91),DATA!D2:L872,6,FALSE))</f>
        <v>0</v>
      </c>
      <c r="X91" s="11">
        <f>IF(ISERROR(VLOOKUP(CONCATENATE(INDIRECT(ADDRESS(2,COLUMN()-1)),"D1",A91),DATA!D2:L872,7,FALSE)),0,VLOOKUP(CONCATENATE(INDIRECT(ADDRESS(2,COLUMN()-1)),"D1",A91),DATA!D2:L872,7,FALSE))</f>
        <v>0</v>
      </c>
      <c r="Y91" s="11">
        <f>IF(ISERROR(VLOOKUP(CONCATENATE(INDIRECT(ADDRESS(2,COLUMN()-2)),"D1",A91),DATA!D2:L872,8,FALSE)),0,VLOOKUP(CONCATENATE(INDIRECT(ADDRESS(2,COLUMN()-2)),"D1",A91),DATA!D2:L872,8,FALSE))</f>
        <v>0</v>
      </c>
      <c r="Z91" s="11">
        <f>IF(ISERROR(VLOOKUP(CONCATENATE(INDIRECT(ADDRESS(2,COLUMN())),"D1",A91),DATA!D2:L872,6,FALSE)),0,VLOOKUP(CONCATENATE(INDIRECT(ADDRESS(2,COLUMN())),"D1",A91),DATA!D2:L872,6,FALSE))</f>
        <v>0</v>
      </c>
      <c r="AA91" s="11">
        <f>IF(ISERROR(VLOOKUP(CONCATENATE(INDIRECT(ADDRESS(2,COLUMN()-1)),"D1",A91),DATA!D2:L872,7,FALSE)),0,VLOOKUP(CONCATENATE(INDIRECT(ADDRESS(2,COLUMN()-1)),"D1",A91),DATA!D2:L872,7,FALSE))</f>
        <v>0</v>
      </c>
      <c r="AB91" s="11">
        <f>IF(ISERROR(VLOOKUP(CONCATENATE(INDIRECT(ADDRESS(2,COLUMN()-2)),"D1",A91),DATA!D2:L872,8,FALSE)),0,VLOOKUP(CONCATENATE(INDIRECT(ADDRESS(2,COLUMN()-2)),"D1",A91),DATA!D2:L872,8,FALSE))</f>
        <v>0</v>
      </c>
      <c r="AC91" s="11">
        <f>IF(ISERROR(VLOOKUP(CONCATENATE(INDIRECT(ADDRESS(2,COLUMN())),"D1",A91),DATA!D2:L872,6,FALSE)),0,VLOOKUP(CONCATENATE(INDIRECT(ADDRESS(2,COLUMN())),"D1",A91),DATA!D2:L872,6,FALSE))</f>
        <v>0</v>
      </c>
      <c r="AD91" s="11">
        <f>IF(ISERROR(VLOOKUP(CONCATENATE(INDIRECT(ADDRESS(2,COLUMN()-1)),"D1",A91),DATA!D2:L872,7,FALSE)),0,VLOOKUP(CONCATENATE(INDIRECT(ADDRESS(2,COLUMN()-1)),"D1",A91),DATA!D2:L872,7,FALSE))</f>
        <v>0</v>
      </c>
      <c r="AE91" s="11">
        <f>IF(ISERROR(VLOOKUP(CONCATENATE(INDIRECT(ADDRESS(2,COLUMN()-2)),"D1",A91),DATA!D2:L872,8,FALSE)),0,VLOOKUP(CONCATENATE(INDIRECT(ADDRESS(2,COLUMN()-2)),"D1",A91),DATA!D2:L872,8,FALSE))</f>
        <v>0</v>
      </c>
      <c r="AF91" s="11">
        <f>IF(ISERROR(VLOOKUP(CONCATENATE(INDIRECT(ADDRESS(2,COLUMN())),"D1",A91),DATA!D2:L872,6,FALSE)),0,VLOOKUP(CONCATENATE(INDIRECT(ADDRESS(2,COLUMN())),"D1",A91),DATA!D2:L872,6,FALSE))</f>
        <v>0</v>
      </c>
      <c r="AG91" s="11">
        <f>IF(ISERROR(VLOOKUP(CONCATENATE(INDIRECT(ADDRESS(2,COLUMN()-1)),"D1",A91),DATA!D2:L872,7,FALSE)),0,VLOOKUP(CONCATENATE(INDIRECT(ADDRESS(2,COLUMN()-1)),"D1",A91),DATA!D2:L872,7,FALSE))</f>
        <v>0</v>
      </c>
      <c r="AH91" s="11">
        <f>IF(ISERROR(VLOOKUP(CONCATENATE(INDIRECT(ADDRESS(2,COLUMN()-2)),"D1",A91),DATA!D2:L872,8,FALSE)),0,VLOOKUP(CONCATENATE(INDIRECT(ADDRESS(2,COLUMN()-2)),"D1",A91),DATA!D2:L872,8,FALSE))</f>
        <v>0</v>
      </c>
      <c r="AI91" s="11">
        <f>IF(ISERROR(VLOOKUP(CONCATENATE(INDIRECT(ADDRESS(2,COLUMN())),"D1",A91),DATA!D2:L872,6,FALSE)),0,VLOOKUP(CONCATENATE(INDIRECT(ADDRESS(2,COLUMN())),"D1",A91),DATA!D2:L872,6,FALSE))</f>
        <v>0</v>
      </c>
      <c r="AJ91" s="11">
        <f>IF(ISERROR(VLOOKUP(CONCATENATE(INDIRECT(ADDRESS(2,COLUMN()-1)),"D1",A91),DATA!D2:L872,7,FALSE)),0,VLOOKUP(CONCATENATE(INDIRECT(ADDRESS(2,COLUMN()-1)),"D1",A91),DATA!D2:L872,7,FALSE))</f>
        <v>0</v>
      </c>
      <c r="AK91" s="11">
        <f>IF(ISERROR(VLOOKUP(CONCATENATE(INDIRECT(ADDRESS(2,COLUMN()-2)),"D1",A91),DATA!D2:L872,8,FALSE)),0,VLOOKUP(CONCATENATE(INDIRECT(ADDRESS(2,COLUMN()-2)),"D1",A91),DATA!D2:L872,8,FALSE))</f>
        <v>0</v>
      </c>
      <c r="AL91" s="11">
        <f>IF(ISERROR(VLOOKUP(CONCATENATE(INDIRECT(ADDRESS(2,COLUMN())),"D1",A91),DATA!D2:L872,6,FALSE)),0,VLOOKUP(CONCATENATE(INDIRECT(ADDRESS(2,COLUMN())),"D1",A91),DATA!D2:L872,6,FALSE))</f>
        <v>0</v>
      </c>
      <c r="AM91" s="11">
        <f>IF(ISERROR(VLOOKUP(CONCATENATE(INDIRECT(ADDRESS(2,COLUMN()-1)),"D1",A91),DATA!D2:L872,7,FALSE)),0,VLOOKUP(CONCATENATE(INDIRECT(ADDRESS(2,COLUMN()-1)),"D1",A91),DATA!D2:L872,7,FALSE))</f>
        <v>0</v>
      </c>
      <c r="AN91" s="11">
        <f>IF(ISERROR(VLOOKUP(CONCATENATE(INDIRECT(ADDRESS(2,COLUMN()-2)),"D1",A91),DATA!D2:L872,8,FALSE)),0,VLOOKUP(CONCATENATE(INDIRECT(ADDRESS(2,COLUMN()-2)),"D1",A91),DATA!D2:L872,8,FALSE))</f>
        <v>0</v>
      </c>
      <c r="AO91" s="11">
        <f>IF(ISERROR(VLOOKUP(CONCATENATE(INDIRECT(ADDRESS(2,COLUMN())),"D1",A91),DATA!D2:L872,6,FALSE)),0,VLOOKUP(CONCATENATE(INDIRECT(ADDRESS(2,COLUMN())),"D1",A91),DATA!D2:L872,6,FALSE))</f>
        <v>0</v>
      </c>
      <c r="AP91" s="11">
        <f>IF(ISERROR(VLOOKUP(CONCATENATE(INDIRECT(ADDRESS(2,COLUMN()-1)),"D1",A91),DATA!D2:L872,7,FALSE)),0,VLOOKUP(CONCATENATE(INDIRECT(ADDRESS(2,COLUMN()-1)),"D1",A91),DATA!D2:L872,7,FALSE))</f>
        <v>0</v>
      </c>
      <c r="AQ91" s="11">
        <f>IF(ISERROR(VLOOKUP(CONCATENATE(INDIRECT(ADDRESS(2,COLUMN()-2)),"D1",A91),DATA!D2:L872,8,FALSE)),0,VLOOKUP(CONCATENATE(INDIRECT(ADDRESS(2,COLUMN()-2)),"D1",A91),DATA!D2:L872,8,FALSE))</f>
        <v>0</v>
      </c>
      <c r="AR91" s="11">
        <f>IF(ISERROR(VLOOKUP(CONCATENATE(INDIRECT(ADDRESS(2,COLUMN())),"D1",A91),DATA!D2:L872,6,FALSE)),0,VLOOKUP(CONCATENATE(INDIRECT(ADDRESS(2,COLUMN())),"D1",A91),DATA!D2:L872,6,FALSE))</f>
        <v>0</v>
      </c>
      <c r="AS91" s="11">
        <f>IF(ISERROR(VLOOKUP(CONCATENATE(INDIRECT(ADDRESS(2,COLUMN()-1)),"D1",A91),DATA!D2:L872,7,FALSE)),0,VLOOKUP(CONCATENATE(INDIRECT(ADDRESS(2,COLUMN()-1)),"D1",A91),DATA!D2:L872,7,FALSE))</f>
        <v>0</v>
      </c>
      <c r="AT91" s="11">
        <f>IF(ISERROR(VLOOKUP(CONCATENATE(INDIRECT(ADDRESS(2,COLUMN()-2)),"D1",A91),DATA!D2:L872,8,FALSE)),0,VLOOKUP(CONCATENATE(INDIRECT(ADDRESS(2,COLUMN()-2)),"D1",A91),DATA!D2:L872,8,FALSE))</f>
        <v>0</v>
      </c>
      <c r="AU91" s="11">
        <f>IF(ISERROR(VLOOKUP(CONCATENATE(INDIRECT(ADDRESS(2,COLUMN())),"D1",A91),DATA!D2:L872,6,FALSE)),0,VLOOKUP(CONCATENATE(INDIRECT(ADDRESS(2,COLUMN())),"D1",A91),DATA!D2:L872,6,FALSE))</f>
        <v>0</v>
      </c>
      <c r="AV91" s="11">
        <f>IF(ISERROR(VLOOKUP(CONCATENATE(INDIRECT(ADDRESS(2,COLUMN()-1)),"D1",A91),DATA!D2:L872,7,FALSE)),0,VLOOKUP(CONCATENATE(INDIRECT(ADDRESS(2,COLUMN()-1)),"D1",A91),DATA!D2:L872,7,FALSE))</f>
        <v>0</v>
      </c>
      <c r="AW91" s="11">
        <f>IF(ISERROR(VLOOKUP(CONCATENATE(INDIRECT(ADDRESS(2,COLUMN()-2)),"D1",A91),DATA!D2:L872,8,FALSE)),0,VLOOKUP(CONCATENATE(INDIRECT(ADDRESS(2,COLUMN()-2)),"D1",A91),DATA!D2:L872,8,FALSE))</f>
        <v>0</v>
      </c>
      <c r="AX91" s="11">
        <f>IF(ISERROR(VLOOKUP(CONCATENATE(INDIRECT(ADDRESS(2,COLUMN())),"D1",A91),DATA!D2:L872,6,FALSE)),0,VLOOKUP(CONCATENATE(INDIRECT(ADDRESS(2,COLUMN())),"D1",A91),DATA!D2:L872,6,FALSE))</f>
        <v>0</v>
      </c>
      <c r="AY91" s="11">
        <f>IF(ISERROR(VLOOKUP(CONCATENATE(INDIRECT(ADDRESS(2,COLUMN()-1)),"D1",A91),DATA!D2:L872,7,FALSE)),0,VLOOKUP(CONCATENATE(INDIRECT(ADDRESS(2,COLUMN()-1)),"D1",A91),DATA!D2:L872,7,FALSE))</f>
        <v>0</v>
      </c>
      <c r="AZ91" s="11">
        <f>IF(ISERROR(VLOOKUP(CONCATENATE(INDIRECT(ADDRESS(2,COLUMN()-2)),"D1",A91),DATA!D2:L872,8,FALSE)),0,VLOOKUP(CONCATENATE(INDIRECT(ADDRESS(2,COLUMN()-2)),"D1",A91),DATA!D2:L872,8,FALSE))</f>
        <v>0</v>
      </c>
      <c r="BA91" s="11">
        <f>IF(ISERROR(VLOOKUP(CONCATENATE(INDIRECT(ADDRESS(2,COLUMN())),"D1",A91),DATA!D2:L872,6,FALSE)),0,VLOOKUP(CONCATENATE(INDIRECT(ADDRESS(2,COLUMN())),"D1",A91),DATA!D2:L872,6,FALSE))</f>
        <v>0</v>
      </c>
      <c r="BB91" s="11">
        <f>IF(ISERROR(VLOOKUP(CONCATENATE(INDIRECT(ADDRESS(2,COLUMN()-1)),"D1",A91),DATA!D2:L872,7,FALSE)),0,VLOOKUP(CONCATENATE(INDIRECT(ADDRESS(2,COLUMN()-1)),"D1",A91),DATA!D2:L872,7,FALSE))</f>
        <v>0</v>
      </c>
      <c r="BC91" s="11">
        <f>IF(ISERROR(VLOOKUP(CONCATENATE(INDIRECT(ADDRESS(2,COLUMN()-2)),"D1",A91),DATA!D2:L872,8,FALSE)),0,VLOOKUP(CONCATENATE(INDIRECT(ADDRESS(2,COLUMN()-2)),"D1",A91),DATA!D2:L872,8,FALSE))</f>
        <v>0</v>
      </c>
      <c r="BD91" s="11">
        <f>IF(ISERROR(VLOOKUP(CONCATENATE(INDIRECT(ADDRESS(2,COLUMN())),"D1",A91),DATA!D2:L872,6,FALSE)),0,VLOOKUP(CONCATENATE(INDIRECT(ADDRESS(2,COLUMN())),"D1",A91),DATA!D2:L872,6,FALSE))</f>
        <v>0</v>
      </c>
      <c r="BE91" s="11">
        <f>IF(ISERROR(VLOOKUP(CONCATENATE(INDIRECT(ADDRESS(2,COLUMN()-1)),"D1",A91),DATA!D2:L872,7,FALSE)),0,VLOOKUP(CONCATENATE(INDIRECT(ADDRESS(2,COLUMN()-1)),"D1",A91),DATA!D2:L872,7,FALSE))</f>
        <v>0</v>
      </c>
      <c r="BF91" s="11">
        <f>IF(ISERROR(VLOOKUP(CONCATENATE(INDIRECT(ADDRESS(2,COLUMN()-2)),"D1",A91),DATA!D2:L872,8,FALSE)),0,VLOOKUP(CONCATENATE(INDIRECT(ADDRESS(2,COLUMN()-2)),"D1",A91),DATA!D2:L872,8,FALSE))</f>
        <v>0</v>
      </c>
      <c r="BG91" s="11">
        <f>IF(ISERROR(VLOOKUP(CONCATENATE(INDIRECT(ADDRESS(2,COLUMN())),"D1",A91),DATA!D2:L872,6,FALSE)),0,VLOOKUP(CONCATENATE(INDIRECT(ADDRESS(2,COLUMN())),"D1",A91),DATA!D2:L872,6,FALSE))</f>
        <v>0</v>
      </c>
      <c r="BH91" s="11">
        <f>IF(ISERROR(VLOOKUP(CONCATENATE(INDIRECT(ADDRESS(2,COLUMN()-1)),"D1",A91),DATA!D2:L872,7,FALSE)),0,VLOOKUP(CONCATENATE(INDIRECT(ADDRESS(2,COLUMN()-1)),"D1",A91),DATA!D2:L872,7,FALSE))</f>
        <v>0</v>
      </c>
      <c r="BI91" s="11">
        <f>IF(ISERROR(VLOOKUP(CONCATENATE(INDIRECT(ADDRESS(2,COLUMN()-2)),"D1",A91),DATA!D2:L872,8,FALSE)),0,VLOOKUP(CONCATENATE(INDIRECT(ADDRESS(2,COLUMN()-2)),"D1",A91),DATA!D2:L872,8,FALSE))</f>
        <v>0</v>
      </c>
      <c r="BJ91" s="11">
        <f>IF(ISERROR(VLOOKUP(CONCATENATE(INDIRECT(ADDRESS(2,COLUMN())),"D1",A91),DATA!D2:L872,6,FALSE)),0,VLOOKUP(CONCATENATE(INDIRECT(ADDRESS(2,COLUMN())),"D1",A91),DATA!D2:L872,6,FALSE))</f>
        <v>0</v>
      </c>
      <c r="BK91" s="11">
        <f>IF(ISERROR(VLOOKUP(CONCATENATE(INDIRECT(ADDRESS(2,COLUMN()-1)),"D1",A91),DATA!D2:L872,7,FALSE)),0,VLOOKUP(CONCATENATE(INDIRECT(ADDRESS(2,COLUMN()-1)),"D1",A91),DATA!D2:L872,7,FALSE))</f>
        <v>0</v>
      </c>
      <c r="BL91" s="11">
        <f>IF(ISERROR(VLOOKUP(CONCATENATE(INDIRECT(ADDRESS(2,COLUMN()-2)),"D1",A91),DATA!D2:L872,8,FALSE)),0,VLOOKUP(CONCATENATE(INDIRECT(ADDRESS(2,COLUMN()-2)),"D1",A91),DATA!D2:L872,8,FALSE))</f>
        <v>0</v>
      </c>
      <c r="BM91" s="11">
        <f>IF(ISERROR(VLOOKUP(CONCATENATE(INDIRECT(ADDRESS(2,COLUMN())),"D1",A91),DATA!D2:L872,6,FALSE)),0,VLOOKUP(CONCATENATE(INDIRECT(ADDRESS(2,COLUMN())),"D1",A91),DATA!D2:L872,6,FALSE))</f>
        <v>0</v>
      </c>
      <c r="BN91" s="11">
        <f>IF(ISERROR(VLOOKUP(CONCATENATE(INDIRECT(ADDRESS(2,COLUMN()-1)),"D1",A91),DATA!D2:L872,7,FALSE)),0,VLOOKUP(CONCATENATE(INDIRECT(ADDRESS(2,COLUMN()-1)),"D1",A91),DATA!D2:L872,7,FALSE))</f>
        <v>0</v>
      </c>
      <c r="BO91" s="11">
        <f>IF(ISERROR(VLOOKUP(CONCATENATE(INDIRECT(ADDRESS(2,COLUMN()-2)),"D1",A91),DATA!D2:L872,8,FALSE)),0,VLOOKUP(CONCATENATE(INDIRECT(ADDRESS(2,COLUMN()-2)),"D1",A91),DATA!D2:L872,8,FALSE))</f>
        <v>0</v>
      </c>
      <c r="BP91" s="11">
        <f>IF(ISERROR(VLOOKUP(CONCATENATE(INDIRECT(ADDRESS(2,COLUMN())),"D1",A91),DATA!D2:L872,6,FALSE)),0,VLOOKUP(CONCATENATE(INDIRECT(ADDRESS(2,COLUMN())),"D1",A91),DATA!D2:L872,6,FALSE))</f>
        <v>0</v>
      </c>
      <c r="BQ91" s="11">
        <f>IF(ISERROR(VLOOKUP(CONCATENATE(INDIRECT(ADDRESS(2,COLUMN()-1)),"D1",A91),DATA!D2:L872,7,FALSE)),0,VLOOKUP(CONCATENATE(INDIRECT(ADDRESS(2,COLUMN()-1)),"D1",A91),DATA!D2:L872,7,FALSE))</f>
        <v>0</v>
      </c>
      <c r="BR91" s="11">
        <f>IF(ISERROR(VLOOKUP(CONCATENATE(INDIRECT(ADDRESS(2,COLUMN()-2)),"D1",A91),DATA!D2:L872,8,FALSE)),0,VLOOKUP(CONCATENATE(INDIRECT(ADDRESS(2,COLUMN()-2)),"D1",A91),DATA!D2:L872,8,FALSE))</f>
        <v>0</v>
      </c>
      <c r="BS91" s="11">
        <f>IF(ISERROR(VLOOKUP(CONCATENATE(INDIRECT(ADDRESS(2,COLUMN())),"D1",A91),DATA!D2:L872,6,FALSE)),0,VLOOKUP(CONCATENATE(INDIRECT(ADDRESS(2,COLUMN())),"D1",A91),DATA!D2:L872,6,FALSE))</f>
        <v>0</v>
      </c>
      <c r="BT91" s="11">
        <f>IF(ISERROR(VLOOKUP(CONCATENATE(INDIRECT(ADDRESS(2,COLUMN()-1)),"D1",A91),DATA!D2:L872,7,FALSE)),0,VLOOKUP(CONCATENATE(INDIRECT(ADDRESS(2,COLUMN()-1)),"D1",A91),DATA!D2:L872,7,FALSE))</f>
        <v>0</v>
      </c>
      <c r="BU91" s="11">
        <f>IF(ISERROR(VLOOKUP(CONCATENATE(INDIRECT(ADDRESS(2,COLUMN()-2)),"D1",A91),DATA!D2:L872,8,FALSE)),0,VLOOKUP(CONCATENATE(INDIRECT(ADDRESS(2,COLUMN()-2)),"D1",A91),DATA!D2:L872,8,FALSE))</f>
        <v>0</v>
      </c>
      <c r="BV91" s="11">
        <f>IF(ISERROR(VLOOKUP(CONCATENATE(INDIRECT(ADDRESS(2,COLUMN())),"D1",A91),DATA!D2:L872,6,FALSE)),0,VLOOKUP(CONCATENATE(INDIRECT(ADDRESS(2,COLUMN())),"D1",A91),DATA!D2:L872,6,FALSE))</f>
        <v>0</v>
      </c>
      <c r="BW91" s="11">
        <f>IF(ISERROR(VLOOKUP(CONCATENATE(INDIRECT(ADDRESS(2,COLUMN()-1)),"D1",A91),DATA!D2:L872,7,FALSE)),0,VLOOKUP(CONCATENATE(INDIRECT(ADDRESS(2,COLUMN()-1)),"D1",A91),DATA!D2:L872,7,FALSE))</f>
        <v>0</v>
      </c>
      <c r="BX91" s="11">
        <f>IF(ISERROR(VLOOKUP(CONCATENATE(INDIRECT(ADDRESS(2,COLUMN()-2)),"D1",A91),DATA!D2:L872,8,FALSE)),0,VLOOKUP(CONCATENATE(INDIRECT(ADDRESS(2,COLUMN()-2)),"D1",A91),DATA!D2:L872,8,FALSE))</f>
        <v>0</v>
      </c>
      <c r="BY91" s="11">
        <f>IF(ISERROR(VLOOKUP(CONCATENATE(INDIRECT(ADDRESS(2,COLUMN())),"D1",A91),DATA!D2:L872,6,FALSE)),0,VLOOKUP(CONCATENATE(INDIRECT(ADDRESS(2,COLUMN())),"D1",A91),DATA!D2:L872,6,FALSE))</f>
        <v>0</v>
      </c>
      <c r="BZ91" s="11">
        <f>IF(ISERROR(VLOOKUP(CONCATENATE(INDIRECT(ADDRESS(2,COLUMN()-1)),"D1",A91),DATA!D2:L872,7,FALSE)),0,VLOOKUP(CONCATENATE(INDIRECT(ADDRESS(2,COLUMN()-1)),"D1",A91),DATA!D2:L872,7,FALSE))</f>
        <v>0</v>
      </c>
      <c r="CA91" s="11">
        <f>IF(ISERROR(VLOOKUP(CONCATENATE(INDIRECT(ADDRESS(2,COLUMN()-2)),"D1",A91),DATA!D2:L872,8,FALSE)),0,VLOOKUP(CONCATENATE(INDIRECT(ADDRESS(2,COLUMN()-2)),"D1",A91),DATA!D2:L872,8,FALSE))</f>
        <v>0</v>
      </c>
      <c r="CB91" s="11">
        <f>IF(ISERROR(VLOOKUP(CONCATENATE(INDIRECT(ADDRESS(2,COLUMN())),"D1",A91),DATA!D2:L872,6,FALSE)),0,VLOOKUP(CONCATENATE(INDIRECT(ADDRESS(2,COLUMN())),"D1",A91),DATA!D2:L872,6,FALSE))</f>
        <v>0</v>
      </c>
      <c r="CC91" s="11">
        <f>IF(ISERROR(VLOOKUP(CONCATENATE(INDIRECT(ADDRESS(2,COLUMN()-1)),"D1",A91),DATA!D2:L872,7,FALSE)),0,VLOOKUP(CONCATENATE(INDIRECT(ADDRESS(2,COLUMN()-1)),"D1",A91),DATA!D2:L872,7,FALSE))</f>
        <v>0</v>
      </c>
      <c r="CD91" s="11">
        <f>IF(ISERROR(VLOOKUP(CONCATENATE(INDIRECT(ADDRESS(2,COLUMN()-2)),"D1",A91),DATA!D2:L872,8,FALSE)),0,VLOOKUP(CONCATENATE(INDIRECT(ADDRESS(2,COLUMN()-2)),"D1",A91),DATA!D2:L872,8,FALSE))</f>
        <v>0</v>
      </c>
      <c r="CE91" s="11">
        <f>IF(ISERROR(VLOOKUP(CONCATENATE(INDIRECT(ADDRESS(2,COLUMN())),"D1",A91),DATA!D2:L872,6,FALSE)),0,VLOOKUP(CONCATENATE(INDIRECT(ADDRESS(2,COLUMN())),"D1",A91),DATA!D2:L872,6,FALSE))</f>
        <v>0</v>
      </c>
      <c r="CF91" s="11">
        <f>IF(ISERROR(VLOOKUP(CONCATENATE(INDIRECT(ADDRESS(2,COLUMN()-1)),"D1",A91),DATA!D2:L872,7,FALSE)),0,VLOOKUP(CONCATENATE(INDIRECT(ADDRESS(2,COLUMN()-1)),"D1",A91),DATA!D2:L872,7,FALSE))</f>
        <v>0</v>
      </c>
      <c r="CG91" s="11">
        <f>IF(ISERROR(VLOOKUP(CONCATENATE(INDIRECT(ADDRESS(2,COLUMN()-2)),"D1",A91),DATA!D2:L872,8,FALSE)),0,VLOOKUP(CONCATENATE(INDIRECT(ADDRESS(2,COLUMN()-2)),"D1",A91),DATA!D2:L872,8,FALSE))</f>
        <v>0</v>
      </c>
      <c r="CH91" s="11">
        <f>IF(ISERROR(VLOOKUP(CONCATENATE(INDIRECT(ADDRESS(2,COLUMN())),"D1",A91),DATA!D2:L872,6,FALSE)),0,VLOOKUP(CONCATENATE(INDIRECT(ADDRESS(2,COLUMN())),"D1",A91),DATA!D2:L872,6,FALSE))</f>
        <v>0</v>
      </c>
      <c r="CI91" s="11">
        <f>IF(ISERROR(VLOOKUP(CONCATENATE(INDIRECT(ADDRESS(2,COLUMN()-1)),"D1",A91),DATA!D2:L872,7,FALSE)),0,VLOOKUP(CONCATENATE(INDIRECT(ADDRESS(2,COLUMN()-1)),"D1",A91),DATA!D2:L872,7,FALSE))</f>
        <v>0</v>
      </c>
      <c r="CJ91" s="11">
        <f>IF(ISERROR(VLOOKUP(CONCATENATE(INDIRECT(ADDRESS(2,COLUMN()-2)),"D1",A91),DATA!D2:L872,8,FALSE)),0,VLOOKUP(CONCATENATE(INDIRECT(ADDRESS(2,COLUMN()-2)),"D1",A91),DATA!D2:L872,8,FALSE))</f>
        <v>0</v>
      </c>
      <c r="CK91" s="11">
        <f>IF(ISERROR(VLOOKUP(CONCATENATE(INDIRECT(ADDRESS(2,COLUMN())),"D1",A91),DATA!D2:L872,6,FALSE)),0,VLOOKUP(CONCATENATE(INDIRECT(ADDRESS(2,COLUMN())),"D1",A91),DATA!D2:L872,6,FALSE))</f>
        <v>0</v>
      </c>
      <c r="CL91" s="11">
        <f>IF(ISERROR(VLOOKUP(CONCATENATE(INDIRECT(ADDRESS(2,COLUMN()-1)),"D1",A91),DATA!D2:L872,7,FALSE)),0,VLOOKUP(CONCATENATE(INDIRECT(ADDRESS(2,COLUMN()-1)),"D1",A91),DATA!D2:L872,7,FALSE))</f>
        <v>0</v>
      </c>
      <c r="CM91" s="11">
        <f>IF(ISERROR(VLOOKUP(CONCATENATE(INDIRECT(ADDRESS(2,COLUMN()-2)),"D1",A91),DATA!D2:L872,8,FALSE)),0,VLOOKUP(CONCATENATE(INDIRECT(ADDRESS(2,COLUMN()-2)),"D1",A91),DATA!D2:L872,8,FALSE))</f>
        <v>0</v>
      </c>
      <c r="CN91" s="11">
        <f>IF(ISERROR(VLOOKUP(CONCATENATE(INDIRECT(ADDRESS(2,COLUMN())),"D1",A91),DATA!D2:L872,6,FALSE)),0,VLOOKUP(CONCATENATE(INDIRECT(ADDRESS(2,COLUMN())),"D1",A91),DATA!D2:L872,6,FALSE))</f>
        <v>0</v>
      </c>
      <c r="CO91" s="11">
        <f>IF(ISERROR(VLOOKUP(CONCATENATE(INDIRECT(ADDRESS(2,COLUMN()-1)),"D1",A91),DATA!D2:L872,7,FALSE)),0,VLOOKUP(CONCATENATE(INDIRECT(ADDRESS(2,COLUMN()-1)),"D1",A91),DATA!D2:L872,7,FALSE))</f>
        <v>0</v>
      </c>
      <c r="CP91" s="11">
        <f>IF(ISERROR(VLOOKUP(CONCATENATE(INDIRECT(ADDRESS(2,COLUMN()-2)),"D1",A91),DATA!D2:L872,8,FALSE)),0,VLOOKUP(CONCATENATE(INDIRECT(ADDRESS(2,COLUMN()-2)),"D1",A91),DATA!D2:L872,8,FALSE))</f>
        <v>0</v>
      </c>
      <c r="CQ91" s="11">
        <f>IF(ISERROR(VLOOKUP(CONCATENATE(INDIRECT(ADDRESS(2,COLUMN())),"D1",A91),DATA!D2:L872,6,FALSE)),0,VLOOKUP(CONCATENATE(INDIRECT(ADDRESS(2,COLUMN())),"D1",A91),DATA!D2:L872,6,FALSE))</f>
        <v>0</v>
      </c>
      <c r="CR91" s="11">
        <f>IF(ISERROR(VLOOKUP(CONCATENATE(INDIRECT(ADDRESS(2,COLUMN()-1)),"D1",A91),DATA!D2:L872,7,FALSE)),0,VLOOKUP(CONCATENATE(INDIRECT(ADDRESS(2,COLUMN()-1)),"D1",A91),DATA!D2:L872,7,FALSE))</f>
        <v>0</v>
      </c>
      <c r="CS91" s="11">
        <f>IF(ISERROR(VLOOKUP(CONCATENATE(INDIRECT(ADDRESS(2,COLUMN()-2)),"D1",A91),DATA!D2:L872,8,FALSE)),0,VLOOKUP(CONCATENATE(INDIRECT(ADDRESS(2,COLUMN()-2)),"D1",A91),DATA!D2:L872,8,FALSE))</f>
        <v>0</v>
      </c>
      <c r="CT91" s="11">
        <f>IF(ISERROR(VLOOKUP(CONCATENATE(INDIRECT(ADDRESS(2,COLUMN())),"D1",A91),DATA!D2:L872,6,FALSE)),0,VLOOKUP(CONCATENATE(INDIRECT(ADDRESS(2,COLUMN())),"D1",A91),DATA!D2:L872,6,FALSE))</f>
        <v>0</v>
      </c>
      <c r="CU91" s="11">
        <f>IF(ISERROR(VLOOKUP(CONCATENATE(INDIRECT(ADDRESS(2,COLUMN()-1)),"D1",A91),DATA!D2:L872,7,FALSE)),0,VLOOKUP(CONCATENATE(INDIRECT(ADDRESS(2,COLUMN()-1)),"D1",A91),DATA!D2:L872,7,FALSE))</f>
        <v>0</v>
      </c>
      <c r="CV91" s="11">
        <f>IF(ISERROR(VLOOKUP(CONCATENATE(INDIRECT(ADDRESS(2,COLUMN()-2)),"D1",A91),DATA!D2:L872,8,FALSE)),0,VLOOKUP(CONCATENATE(INDIRECT(ADDRESS(2,COLUMN()-2)),"D1",A91),DATA!D2:L872,8,FALSE))</f>
        <v>0</v>
      </c>
      <c r="CW91" s="11">
        <f>IF(ISERROR(VLOOKUP(CONCATENATE(INDIRECT(ADDRESS(2,COLUMN())),"D1",A91),DATA!D2:L872,6,FALSE)),0,VLOOKUP(CONCATENATE(INDIRECT(ADDRESS(2,COLUMN())),"D1",A91),DATA!D2:L872,6,FALSE))</f>
        <v>0</v>
      </c>
      <c r="CX91" s="11">
        <f>IF(ISERROR(VLOOKUP(CONCATENATE(INDIRECT(ADDRESS(2,COLUMN()-1)),"D1",A91),DATA!D2:L872,7,FALSE)),0,VLOOKUP(CONCATENATE(INDIRECT(ADDRESS(2,COLUMN()-1)),"D1",A91),DATA!D2:L872,7,FALSE))</f>
        <v>0</v>
      </c>
      <c r="CY91" s="11">
        <f>IF(ISERROR(VLOOKUP(CONCATENATE(INDIRECT(ADDRESS(2,COLUMN()-2)),"D1",A91),DATA!D2:L872,8,FALSE)),0,VLOOKUP(CONCATENATE(INDIRECT(ADDRESS(2,COLUMN()-2)),"D1",A91),DATA!D2:L872,8,FALSE))</f>
        <v>0</v>
      </c>
      <c r="CZ91" s="11">
        <f>IF(ISERROR(VLOOKUP(CONCATENATE(INDIRECT(ADDRESS(2,COLUMN())),"D1",A91),DATA!D2:L872,6,FALSE)),0,VLOOKUP(CONCATENATE(INDIRECT(ADDRESS(2,COLUMN())),"D1",A91),DATA!D2:L872,6,FALSE))</f>
        <v>0</v>
      </c>
      <c r="DA91" s="11">
        <f>IF(ISERROR(VLOOKUP(CONCATENATE(INDIRECT(ADDRESS(2,COLUMN()-1)),"D1",A91),DATA!D2:L872,7,FALSE)),0,VLOOKUP(CONCATENATE(INDIRECT(ADDRESS(2,COLUMN()-1)),"D1",A91),DATA!D2:L872,7,FALSE))</f>
        <v>0</v>
      </c>
      <c r="DB91" s="11">
        <f>IF(ISERROR(VLOOKUP(CONCATENATE(INDIRECT(ADDRESS(2,COLUMN()-2)),"D1",A91),DATA!D2:L872,8,FALSE)),0,VLOOKUP(CONCATENATE(INDIRECT(ADDRESS(2,COLUMN()-2)),"D1",A91),DATA!D2:L872,8,FALSE))</f>
        <v>0</v>
      </c>
      <c r="DC91" s="11">
        <f>IF(ISERROR(VLOOKUP(CONCATENATE(INDIRECT(ADDRESS(2,COLUMN())),"D1",A91),DATA!D2:L872,6,FALSE)),0,VLOOKUP(CONCATENATE(INDIRECT(ADDRESS(2,COLUMN())),"D1",A91),DATA!D2:L872,6,FALSE))</f>
        <v>0</v>
      </c>
      <c r="DD91" s="11">
        <f>IF(ISERROR(VLOOKUP(CONCATENATE(INDIRECT(ADDRESS(2,COLUMN()-1)),"D1",A91),DATA!D2:L872,7,FALSE)),0,VLOOKUP(CONCATENATE(INDIRECT(ADDRESS(2,COLUMN()-1)),"D1",A91),DATA!D2:L872,7,FALSE))</f>
        <v>0</v>
      </c>
      <c r="DE91" s="11">
        <f>IF(ISERROR(VLOOKUP(CONCATENATE(INDIRECT(ADDRESS(2,COLUMN()-2)),"D1",A91),DATA!D2:L872,8,FALSE)),0,VLOOKUP(CONCATENATE(INDIRECT(ADDRESS(2,COLUMN()-2)),"D1",A91),DATA!D2:L872,8,FALSE))</f>
        <v>0</v>
      </c>
      <c r="DF91" s="11">
        <f>IF(ISERROR(VLOOKUP(CONCATENATE(INDIRECT(ADDRESS(2,COLUMN())),"D1",A91),DATA!D2:L872,6,FALSE)),0,VLOOKUP(CONCATENATE(INDIRECT(ADDRESS(2,COLUMN())),"D1",A91),DATA!D2:L872,6,FALSE))</f>
        <v>0</v>
      </c>
      <c r="DG91" s="11">
        <f>IF(ISERROR(VLOOKUP(CONCATENATE(INDIRECT(ADDRESS(2,COLUMN()-1)),"D1",A91),DATA!D2:L872,7,FALSE)),0,VLOOKUP(CONCATENATE(INDIRECT(ADDRESS(2,COLUMN()-1)),"D1",A91),DATA!D2:L872,7,FALSE))</f>
        <v>0</v>
      </c>
      <c r="DH91" s="11">
        <f>IF(ISERROR(VLOOKUP(CONCATENATE(INDIRECT(ADDRESS(2,COLUMN()-2)),"D1",A91),DATA!D2:L872,8,FALSE)),0,VLOOKUP(CONCATENATE(INDIRECT(ADDRESS(2,COLUMN()-2)),"D1",A91),DATA!D2:L872,8,FALSE))</f>
        <v>0</v>
      </c>
      <c r="DI91" s="11">
        <f>IF(ISERROR(VLOOKUP(CONCATENATE(INDIRECT(ADDRESS(2,COLUMN())),"D1",A91),DATA!D2:L872,6,FALSE)),0,VLOOKUP(CONCATENATE(INDIRECT(ADDRESS(2,COLUMN())),"D1",A91),DATA!D2:L872,6,FALSE))</f>
        <v>0</v>
      </c>
      <c r="DJ91" s="11">
        <f>IF(ISERROR(VLOOKUP(CONCATENATE(INDIRECT(ADDRESS(2,COLUMN()-1)),"D1",A91),DATA!D2:L872,7,FALSE)),0,VLOOKUP(CONCATENATE(INDIRECT(ADDRESS(2,COLUMN()-1)),"D1",A91),DATA!D2:L872,7,FALSE))</f>
        <v>0</v>
      </c>
      <c r="DK91" s="11">
        <f>IF(ISERROR(VLOOKUP(CONCATENATE(INDIRECT(ADDRESS(2,COLUMN()-2)),"D1",A91),DATA!D2:L872,8,FALSE)),0,VLOOKUP(CONCATENATE(INDIRECT(ADDRESS(2,COLUMN()-2)),"D1",A91),DATA!D2:L872,8,FALSE))</f>
        <v>0</v>
      </c>
      <c r="DL91" s="11">
        <f>IF(ISERROR(VLOOKUP(CONCATENATE(INDIRECT(ADDRESS(2,COLUMN())),"D1",A91),DATA!D2:L872,6,FALSE)),0,VLOOKUP(CONCATENATE(INDIRECT(ADDRESS(2,COLUMN())),"D1",A91),DATA!D2:L872,6,FALSE))</f>
        <v>0</v>
      </c>
      <c r="DM91" s="11">
        <f>IF(ISERROR(VLOOKUP(CONCATENATE(INDIRECT(ADDRESS(2,COLUMN()-1)),"D1",A91),DATA!D2:L872,7,FALSE)),0,VLOOKUP(CONCATENATE(INDIRECT(ADDRESS(2,COLUMN()-1)),"D1",A91),DATA!D2:L872,7,FALSE))</f>
        <v>0</v>
      </c>
      <c r="DN91" s="11">
        <f>IF(ISERROR(VLOOKUP(CONCATENATE(INDIRECT(ADDRESS(2,COLUMN()-2)),"D1",A91),DATA!D2:L872,8,FALSE)),0,VLOOKUP(CONCATENATE(INDIRECT(ADDRESS(2,COLUMN()-2)),"D1",A91),DATA!D2:L872,8,FALSE))</f>
        <v>0</v>
      </c>
      <c r="DO91" s="11">
        <f>IF(ISERROR(VLOOKUP(CONCATENATE(INDIRECT(ADDRESS(2,COLUMN())),"D1",A91),DATA!D2:L872,6,FALSE)),0,VLOOKUP(CONCATENATE(INDIRECT(ADDRESS(2,COLUMN())),"D1",A91),DATA!D2:L872,6,FALSE))</f>
        <v>0</v>
      </c>
      <c r="DP91" s="11">
        <f>IF(ISERROR(VLOOKUP(CONCATENATE(INDIRECT(ADDRESS(2,COLUMN()-1)),"D1",A91),DATA!D2:L872,7,FALSE)),0,VLOOKUP(CONCATENATE(INDIRECT(ADDRESS(2,COLUMN()-1)),"D1",A91),DATA!D2:L872,7,FALSE))</f>
        <v>0</v>
      </c>
      <c r="DQ91" s="11">
        <f>IF(ISERROR(VLOOKUP(CONCATENATE(INDIRECT(ADDRESS(2,COLUMN()-2)),"D1",A91),DATA!D2:L872,8,FALSE)),0,VLOOKUP(CONCATENATE(INDIRECT(ADDRESS(2,COLUMN()-2)),"D1",A91),DATA!D2:L872,8,FALSE))</f>
        <v>0</v>
      </c>
      <c r="DR91" s="11">
        <f>IF(ISERROR(VLOOKUP(CONCATENATE(INDIRECT(ADDRESS(2,COLUMN())),"D1",A91),DATA!D2:L872,6,FALSE)),0,VLOOKUP(CONCATENATE(INDIRECT(ADDRESS(2,COLUMN())),"D1",A91),DATA!D2:L872,6,FALSE))</f>
        <v>0</v>
      </c>
      <c r="DS91" s="11">
        <f>IF(ISERROR(VLOOKUP(CONCATENATE(INDIRECT(ADDRESS(2,COLUMN()-1)),"D1",A91),DATA!D2:L872,7,FALSE)),0,VLOOKUP(CONCATENATE(INDIRECT(ADDRESS(2,COLUMN()-1)),"D1",A91),DATA!D2:L872,7,FALSE))</f>
        <v>0</v>
      </c>
      <c r="DT91" s="11">
        <f>IF(ISERROR(VLOOKUP(CONCATENATE(INDIRECT(ADDRESS(2,COLUMN()-2)),"D1",A91),DATA!D2:L872,8,FALSE)),0,VLOOKUP(CONCATENATE(INDIRECT(ADDRESS(2,COLUMN()-2)),"D1",A91),DATA!D2:L872,8,FALSE))</f>
        <v>0</v>
      </c>
      <c r="DU91" s="11">
        <f>IF(ISERROR(VLOOKUP(CONCATENATE(INDIRECT(ADDRESS(2,COLUMN())),"D1",A91),DATA!D2:L872,6,FALSE)),0,VLOOKUP(CONCATENATE(INDIRECT(ADDRESS(2,COLUMN())),"D1",A91),DATA!D2:L872,6,FALSE))</f>
        <v>0</v>
      </c>
      <c r="DV91" s="11">
        <f>IF(ISERROR(VLOOKUP(CONCATENATE(INDIRECT(ADDRESS(2,COLUMN()-1)),"D1",A91),DATA!D2:L872,7,FALSE)),0,VLOOKUP(CONCATENATE(INDIRECT(ADDRESS(2,COLUMN()-1)),"D1",A91),DATA!D2:L872,7,FALSE))</f>
        <v>0</v>
      </c>
      <c r="DW91" s="11">
        <f>IF(ISERROR(VLOOKUP(CONCATENATE(INDIRECT(ADDRESS(2,COLUMN()-2)),"D1",A91),DATA!D2:L872,8,FALSE)),0,VLOOKUP(CONCATENATE(INDIRECT(ADDRESS(2,COLUMN()-2)),"D1",A91),DATA!D2:L872,8,FALSE))</f>
        <v>0</v>
      </c>
      <c r="DX91" s="62">
        <f>SUM(B91:INDIRECT(ADDRESS(91,127)))</f>
        <v>0</v>
      </c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  <c r="IQ91" s="24"/>
      <c r="IR91" s="24"/>
      <c r="IS91" s="24"/>
      <c r="IT91" s="24"/>
      <c r="IU91" s="24"/>
      <c r="IV91" s="24"/>
      <c r="IW91" s="24"/>
      <c r="IX91" s="24"/>
      <c r="IY91" s="24"/>
      <c r="IZ91" s="24"/>
      <c r="JA91" s="24"/>
      <c r="JB91" s="24"/>
      <c r="JC91" s="24"/>
      <c r="JD91" s="24"/>
      <c r="JE91" s="24"/>
      <c r="JF91" s="24"/>
      <c r="JG91" s="24"/>
      <c r="JH91" s="24"/>
      <c r="JI91" s="24"/>
      <c r="JJ91" s="24"/>
      <c r="JK91" s="24"/>
      <c r="JL91" s="24"/>
      <c r="JM91" s="24"/>
      <c r="JN91" s="24"/>
      <c r="JO91" s="24"/>
      <c r="JP91" s="24"/>
      <c r="JQ91" s="24"/>
      <c r="JR91" s="24"/>
      <c r="JS91" s="24"/>
      <c r="JT91" s="24"/>
      <c r="JU91" s="24"/>
      <c r="JV91" s="24"/>
      <c r="JW91" s="24"/>
      <c r="JX91" s="24"/>
      <c r="JY91" s="24"/>
      <c r="JZ91" s="24"/>
      <c r="KA91" s="24"/>
      <c r="KB91" s="24"/>
      <c r="KC91" s="24"/>
      <c r="KD91" s="24"/>
      <c r="KE91" s="24"/>
      <c r="KF91" s="24"/>
      <c r="KG91" s="24"/>
      <c r="KH91" s="24"/>
      <c r="KI91" s="24"/>
      <c r="KJ91" s="24"/>
      <c r="KK91" s="24"/>
      <c r="KL91" s="24"/>
      <c r="KM91" s="24"/>
      <c r="KN91" s="24"/>
      <c r="KO91" s="24"/>
      <c r="KP91" s="24"/>
      <c r="KQ91" s="24"/>
      <c r="KR91" s="24"/>
      <c r="KS91" s="24"/>
      <c r="KT91" s="24"/>
      <c r="KU91" s="24"/>
      <c r="KV91" s="24"/>
      <c r="KW91" s="24"/>
      <c r="KX91" s="24"/>
      <c r="KY91" s="24"/>
      <c r="KZ91" s="24"/>
    </row>
    <row r="92" s="5" customFormat="1" ht="15.75">
      <c r="A92" s="33" t="s">
        <v>20</v>
      </c>
      <c r="B92" s="105">
        <f>IF(COLUMN()&lt;DATA!$O$1*3+3,SUM(B93:B95)," ")</f>
        <v>374</v>
      </c>
      <c r="C92" s="105">
        <f>IF(COLUMN()&lt;DATA!$O$1*3+3,SUM(C93:C95)," ")</f>
        <v>3</v>
      </c>
      <c r="D92" s="105">
        <f>IF(COLUMN()&lt;DATA!$O$1*3+3,SUM(D93:D95)," ")</f>
        <v>20</v>
      </c>
      <c r="E92" s="105">
        <f>IF(COLUMN()&lt;DATA!$O$1*3+3,SUM(E93:E95)," ")</f>
        <v>118</v>
      </c>
      <c r="F92" s="105">
        <f>IF(COLUMN()&lt;DATA!$O$1*3+3,SUM(F93:F95)," ")</f>
        <v>1</v>
      </c>
      <c r="G92" s="105">
        <f>IF(COLUMN()&lt;DATA!$O$1*3+3,SUM(G93:G95)," ")</f>
        <v>4</v>
      </c>
      <c r="H92" s="105">
        <f>IF(COLUMN()&lt;DATA!$O$1*3+3,SUM(H93:H95)," ")</f>
        <v>146</v>
      </c>
      <c r="I92" s="105">
        <f>IF(COLUMN()&lt;DATA!$O$1*3+3,SUM(I93:I95)," ")</f>
        <v>2</v>
      </c>
      <c r="J92" s="105">
        <f>IF(COLUMN()&lt;DATA!$O$1*3+3,SUM(J93:J95)," ")</f>
        <v>5</v>
      </c>
      <c r="K92" s="105">
        <f>IF(COLUMN()&lt;DATA!$O$1*3+3,SUM(K93:K95)," ")</f>
        <v>32</v>
      </c>
      <c r="L92" s="105">
        <f>IF(COLUMN()&lt;DATA!$O$1*3+3,SUM(L93:L95)," ")</f>
        <v>0</v>
      </c>
      <c r="M92" s="105">
        <f>IF(COLUMN()&lt;DATA!$O$1*3+3,SUM(M93:M95)," ")</f>
        <v>9</v>
      </c>
      <c r="N92" s="105">
        <f>IF(COLUMN()&lt;DATA!$O$1*3+3,SUM(N93:N95)," ")</f>
        <v>30</v>
      </c>
      <c r="O92" s="105">
        <f>IF(COLUMN()&lt;DATA!$O$1*3+3,SUM(O93:O95)," ")</f>
        <v>0</v>
      </c>
      <c r="P92" s="105">
        <f>IF(COLUMN()&lt;DATA!$O$1*3+3,SUM(P93:P95)," ")</f>
        <v>0</v>
      </c>
      <c r="Q92" s="105">
        <f>IF(COLUMN()&lt;DATA!$O$1*3+3,SUM(Q93:Q95)," ")</f>
        <v>81</v>
      </c>
      <c r="R92" s="105">
        <f>IF(COLUMN()&lt;DATA!$O$1*3+3,SUM(R93:R95)," ")</f>
        <v>1</v>
      </c>
      <c r="S92" s="105">
        <f>IF(COLUMN()&lt;DATA!$O$1*3+3,SUM(S93:S95)," ")</f>
        <v>2</v>
      </c>
      <c r="T92" s="105">
        <f>IF(COLUMN()&lt;DATA!$O$1*3+3,SUM(T93:T95)," ")</f>
        <v>130</v>
      </c>
      <c r="U92" s="105">
        <f>IF(COLUMN()&lt;DATA!$O$1*3+3,SUM(U93:U95)," ")</f>
        <v>0</v>
      </c>
      <c r="V92" s="105">
        <f>IF(COLUMN()&lt;DATA!$O$1*3+3,SUM(V93:V95)," ")</f>
        <v>4</v>
      </c>
      <c r="W92" s="105">
        <f>IF(COLUMN()&lt;DATA!$O$1*3+3,SUM(W93:W95)," ")</f>
        <v>121</v>
      </c>
      <c r="X92" s="105">
        <f>IF(COLUMN()&lt;DATA!$O$1*3+3,SUM(X93:X95)," ")</f>
        <v>0</v>
      </c>
      <c r="Y92" s="105">
        <f>IF(COLUMN()&lt;DATA!$O$1*3+3,SUM(Y93:Y95)," ")</f>
        <v>6</v>
      </c>
      <c r="Z92" s="105">
        <f>IF(COLUMN()&lt;DATA!$O$1*3+3,SUM(Z93:Z95)," ")</f>
        <v>23</v>
      </c>
      <c r="AA92" s="105">
        <f>IF(COLUMN()&lt;DATA!$O$1*3+3,SUM(AA93:AA95)," ")</f>
        <v>12</v>
      </c>
      <c r="AB92" s="105">
        <f>IF(COLUMN()&lt;DATA!$O$1*3+3,SUM(AB93:AB95)," ")</f>
        <v>4</v>
      </c>
      <c r="AC92" s="105">
        <f>IF(COLUMN()&lt;DATA!$O$1*3+3,SUM(AC93:AC95)," ")</f>
        <v>14</v>
      </c>
      <c r="AD92" s="105">
        <f>IF(COLUMN()&lt;DATA!$O$1*3+3,SUM(AD93:AD95)," ")</f>
        <v>0</v>
      </c>
      <c r="AE92" s="105">
        <f>IF(COLUMN()&lt;DATA!$O$1*3+3,SUM(AE93:AE95)," ")</f>
        <v>0</v>
      </c>
      <c r="AF92" s="105">
        <f>IF(COLUMN()&lt;DATA!$O$1*3+3,SUM(AF93:AF95)," ")</f>
        <v>3</v>
      </c>
      <c r="AG92" s="105">
        <f>IF(COLUMN()&lt;DATA!$O$1*3+3,SUM(AG93:AG95)," ")</f>
        <v>0</v>
      </c>
      <c r="AH92" s="105">
        <f>IF(COLUMN()&lt;DATA!$O$1*3+3,SUM(AH93:AH95)," ")</f>
        <v>3</v>
      </c>
      <c r="AI92" s="105">
        <f>IF(COLUMN()&lt;DATA!$O$1*3+3,SUM(AI93:AI95)," ")</f>
        <v>21</v>
      </c>
      <c r="AJ92" s="105">
        <f>IF(COLUMN()&lt;DATA!$O$1*3+3,SUM(AJ93:AJ95)," ")</f>
        <v>0</v>
      </c>
      <c r="AK92" s="105">
        <f>IF(COLUMN()&lt;DATA!$O$1*3+3,SUM(AK93:AK95)," ")</f>
        <v>2</v>
      </c>
      <c r="AL92" s="105">
        <f>IF(COLUMN()&lt;DATA!$O$1*3+3,SUM(AL93:AL95)," ")</f>
        <v>28</v>
      </c>
      <c r="AM92" s="105">
        <f>IF(COLUMN()&lt;DATA!$O$1*3+3,SUM(AM93:AM95)," ")</f>
        <v>0</v>
      </c>
      <c r="AN92" s="105">
        <f>IF(COLUMN()&lt;DATA!$O$1*3+3,SUM(AN93:AN95)," ")</f>
        <v>3</v>
      </c>
      <c r="AO92" s="105">
        <f>IF(COLUMN()&lt;DATA!$O$1*3+3,SUM(AO93:AO95)," ")</f>
        <v>30</v>
      </c>
      <c r="AP92" s="105">
        <f>IF(COLUMN()&lt;DATA!$O$1*3+3,SUM(AP93:AP95)," ")</f>
        <v>0</v>
      </c>
      <c r="AQ92" s="105">
        <f>IF(COLUMN()&lt;DATA!$O$1*3+3,SUM(AQ93:AQ95)," ")</f>
        <v>2</v>
      </c>
      <c r="AR92" s="105">
        <f>IF(COLUMN()&lt;DATA!$O$1*3+3,SUM(AR93:AR95)," ")</f>
        <v>13</v>
      </c>
      <c r="AS92" s="105">
        <f>IF(COLUMN()&lt;DATA!$O$1*3+3,SUM(AS93:AS95)," ")</f>
        <v>0</v>
      </c>
      <c r="AT92" s="105">
        <f>IF(COLUMN()&lt;DATA!$O$1*3+3,SUM(AT93:AT95)," ")</f>
        <v>1</v>
      </c>
      <c r="AU92" s="105">
        <f>IF(COLUMN()&lt;DATA!$O$1*3+3,SUM(AU93:AU95)," ")</f>
        <v>50</v>
      </c>
      <c r="AV92" s="105">
        <f>IF(COLUMN()&lt;DATA!$O$1*3+3,SUM(AV93:AV95)," ")</f>
        <v>0</v>
      </c>
      <c r="AW92" s="105">
        <f>IF(COLUMN()&lt;DATA!$O$1*3+3,SUM(AW93:AW95)," ")</f>
        <v>1</v>
      </c>
      <c r="AX92" s="105">
        <f>IF(COLUMN()&lt;DATA!$O$1*3+3,SUM(AX93:AX95)," ")</f>
        <v>14</v>
      </c>
      <c r="AY92" s="105">
        <f>IF(COLUMN()&lt;DATA!$O$1*3+3,SUM(AY93:AY95)," ")</f>
        <v>0</v>
      </c>
      <c r="AZ92" s="105">
        <f>IF(COLUMN()&lt;DATA!$O$1*3+3,SUM(AZ93:AZ95)," ")</f>
        <v>2</v>
      </c>
      <c r="BA92" s="105">
        <f>IF(COLUMN()&lt;DATA!$O$1*3+3,SUM(BA93:BA95)," ")</f>
        <v>43</v>
      </c>
      <c r="BB92" s="105">
        <f>IF(COLUMN()&lt;DATA!$O$1*3+3,SUM(BB93:BB95)," ")</f>
        <v>0</v>
      </c>
      <c r="BC92" s="105">
        <f>IF(COLUMN()&lt;DATA!$O$1*3+3,SUM(BC93:BC95)," ")</f>
        <v>2</v>
      </c>
      <c r="BD92" s="105">
        <f>IF(COLUMN()&lt;DATA!$O$1*3+3,SUM(BD93:BD95)," ")</f>
        <v>7</v>
      </c>
      <c r="BE92" s="105">
        <f>IF(COLUMN()&lt;DATA!$O$1*3+3,SUM(BE93:BE95)," ")</f>
        <v>0</v>
      </c>
      <c r="BF92" s="105">
        <f>IF(COLUMN()&lt;DATA!$O$1*3+3,SUM(BF93:BF95)," ")</f>
        <v>1</v>
      </c>
      <c r="BG92" s="105">
        <f>IF(COLUMN()&lt;DATA!$O$1*3+3,SUM(BG93:BG95)," ")</f>
        <v>37</v>
      </c>
      <c r="BH92" s="105">
        <f>IF(COLUMN()&lt;DATA!$O$1*3+3,SUM(BH93:BH95)," ")</f>
        <v>0</v>
      </c>
      <c r="BI92" s="105">
        <f>IF(COLUMN()&lt;DATA!$O$1*3+3,SUM(BI93:BI95)," ")</f>
        <v>2</v>
      </c>
      <c r="BJ92" s="105">
        <f>IF(COLUMN()&lt;DATA!$O$1*3+3,SUM(BJ93:BJ95)," ")</f>
        <v>11</v>
      </c>
      <c r="BK92" s="105">
        <f>IF(COLUMN()&lt;DATA!$O$1*3+3,SUM(BK93:BK95)," ")</f>
        <v>0</v>
      </c>
      <c r="BL92" s="105">
        <f>IF(COLUMN()&lt;DATA!$O$1*3+3,SUM(BL93:BL95)," ")</f>
        <v>2</v>
      </c>
      <c r="BM92" s="105">
        <f>IF(COLUMN()&lt;DATA!$O$1*3+3,SUM(BM93:BM95)," ")</f>
        <v>0</v>
      </c>
      <c r="BN92" s="105">
        <f>IF(COLUMN()&lt;DATA!$O$1*3+3,SUM(BN93:BN95)," ")</f>
        <v>0</v>
      </c>
      <c r="BO92" s="105">
        <f>IF(COLUMN()&lt;DATA!$O$1*3+3,SUM(BO93:BO95)," ")</f>
        <v>0</v>
      </c>
      <c r="BP92" s="105">
        <f>IF(COLUMN()&lt;DATA!$O$1*3+3,SUM(BP93:BP95)," ")</f>
        <v>0</v>
      </c>
      <c r="BQ92" s="105">
        <f>IF(COLUMN()&lt;DATA!$O$1*3+3,SUM(BQ93:BQ95)," ")</f>
        <v>0</v>
      </c>
      <c r="BR92" s="105">
        <f>IF(COLUMN()&lt;DATA!$O$1*3+3,SUM(BR93:BR95)," ")</f>
        <v>0</v>
      </c>
      <c r="BS92" s="105">
        <f>IF(COLUMN()&lt;DATA!$O$1*3+3,SUM(BS93:BS95)," ")</f>
        <v>10</v>
      </c>
      <c r="BT92" s="105">
        <f>IF(COLUMN()&lt;DATA!$O$1*3+3,SUM(BT93:BT95)," ")</f>
        <v>0</v>
      </c>
      <c r="BU92" s="105">
        <f>IF(COLUMN()&lt;DATA!$O$1*3+3,SUM(BU93:BU95)," ")</f>
        <v>1</v>
      </c>
      <c r="BV92" s="105">
        <f>IF(COLUMN()&lt;DATA!$O$1*3+3,SUM(BV93:BV95)," ")</f>
        <v>5</v>
      </c>
      <c r="BW92" s="105">
        <f>IF(COLUMN()&lt;DATA!$O$1*3+3,SUM(BW93:BW95)," ")</f>
        <v>1</v>
      </c>
      <c r="BX92" s="105">
        <f>IF(COLUMN()&lt;DATA!$O$1*3+3,SUM(BX93:BX95)," ")</f>
        <v>1</v>
      </c>
      <c r="BY92" s="105">
        <f>IF(COLUMN()&lt;DATA!$O$1*3+3,SUM(BY93:BY95)," ")</f>
        <v>5</v>
      </c>
      <c r="BZ92" s="105">
        <f>IF(COLUMN()&lt;DATA!$O$1*3+3,SUM(BZ93:BZ95)," ")</f>
        <v>0</v>
      </c>
      <c r="CA92" s="105">
        <f>IF(COLUMN()&lt;DATA!$O$1*3+3,SUM(CA93:CA95)," ")</f>
        <v>1</v>
      </c>
      <c r="CB92" s="105">
        <f>IF(COLUMN()&lt;DATA!$O$1*3+3,SUM(CB93:CB95)," ")</f>
        <v>1</v>
      </c>
      <c r="CC92" s="105">
        <f>IF(COLUMN()&lt;DATA!$O$1*3+3,SUM(CC93:CC95)," ")</f>
        <v>0</v>
      </c>
      <c r="CD92" s="105">
        <f>IF(COLUMN()&lt;DATA!$O$1*3+3,SUM(CD93:CD95)," ")</f>
        <v>0</v>
      </c>
      <c r="CE92" s="105">
        <f>IF(COLUMN()&lt;DATA!$O$1*3+3,SUM(CE93:CE95)," ")</f>
        <v>0</v>
      </c>
      <c r="CF92" s="105">
        <f>IF(COLUMN()&lt;DATA!$O$1*3+3,SUM(CF93:CF95)," ")</f>
        <v>0</v>
      </c>
      <c r="CG92" s="105">
        <f>IF(COLUMN()&lt;DATA!$O$1*3+3,SUM(CG93:CG95)," ")</f>
        <v>0</v>
      </c>
      <c r="CH92" s="105">
        <f>IF(COLUMN()&lt;DATA!$O$1*3+3,SUM(CH93:CH95)," ")</f>
        <v>2</v>
      </c>
      <c r="CI92" s="105">
        <f>IF(COLUMN()&lt;DATA!$O$1*3+3,SUM(CI93:CI95)," ")</f>
        <v>0</v>
      </c>
      <c r="CJ92" s="105">
        <f>IF(COLUMN()&lt;DATA!$O$1*3+3,SUM(CJ93:CJ95)," ")</f>
        <v>0</v>
      </c>
      <c r="CK92" s="105">
        <f>IF(COLUMN()&lt;DATA!$O$1*3+3,SUM(CK93:CK95)," ")</f>
        <v>1</v>
      </c>
      <c r="CL92" s="105">
        <f>IF(COLUMN()&lt;DATA!$O$1*3+3,SUM(CL93:CL95)," ")</f>
        <v>0</v>
      </c>
      <c r="CM92" s="105">
        <f>IF(COLUMN()&lt;DATA!$O$1*3+3,SUM(CM93:CM95)," ")</f>
        <v>0</v>
      </c>
      <c r="CN92" s="105">
        <f>IF(COLUMN()&lt;DATA!$O$1*3+3,SUM(CN93:CN95)," ")</f>
        <v>15</v>
      </c>
      <c r="CO92" s="105">
        <f>IF(COLUMN()&lt;DATA!$O$1*3+3,SUM(CO93:CO95)," ")</f>
        <v>0</v>
      </c>
      <c r="CP92" s="105">
        <f>IF(COLUMN()&lt;DATA!$O$1*3+3,SUM(CP93:CP95)," ")</f>
        <v>1</v>
      </c>
      <c r="CQ92" s="105">
        <f>IF(COLUMN()&lt;DATA!$O$1*3+3,SUM(CQ93:CQ95)," ")</f>
        <v>3</v>
      </c>
      <c r="CR92" s="105">
        <f>IF(COLUMN()&lt;DATA!$O$1*3+3,SUM(CR93:CR95)," ")</f>
        <v>0</v>
      </c>
      <c r="CS92" s="105">
        <f>IF(COLUMN()&lt;DATA!$O$1*3+3,SUM(CS93:CS95)," ")</f>
        <v>0</v>
      </c>
      <c r="CT92" s="105">
        <f>IF(COLUMN()&lt;DATA!$O$1*3+3,SUM(CT93:CT95)," ")</f>
        <v>0</v>
      </c>
      <c r="CU92" s="105">
        <f>IF(COLUMN()&lt;DATA!$O$1*3+3,SUM(CU93:CU95)," ")</f>
        <v>0</v>
      </c>
      <c r="CV92" s="105">
        <f>IF(COLUMN()&lt;DATA!$O$1*3+3,SUM(CV93:CV95)," ")</f>
        <v>0</v>
      </c>
      <c r="CW92" s="105">
        <f>IF(COLUMN()&lt;DATA!$O$1*3+3,SUM(CW93:CW95)," ")</f>
        <v>0</v>
      </c>
      <c r="CX92" s="105">
        <f>IF(COLUMN()&lt;DATA!$O$1*3+3,SUM(CX93:CX95)," ")</f>
        <v>0</v>
      </c>
      <c r="CY92" s="105">
        <f>IF(COLUMN()&lt;DATA!$O$1*3+3,SUM(CY93:CY95)," ")</f>
        <v>0</v>
      </c>
      <c r="CZ92" s="105">
        <f>IF(COLUMN()&lt;DATA!$O$1*3+3,SUM(CZ93:CZ95)," ")</f>
        <v>0</v>
      </c>
      <c r="DA92" s="105">
        <f>IF(COLUMN()&lt;DATA!$O$1*3+3,SUM(DA93:DA95)," ")</f>
        <v>0</v>
      </c>
      <c r="DB92" s="105">
        <f>IF(COLUMN()&lt;DATA!$O$1*3+3,SUM(DB93:DB95)," ")</f>
        <v>0</v>
      </c>
      <c r="DC92" s="105">
        <f>IF(COLUMN()&lt;DATA!$O$1*3+3,SUM(DC93:DC95)," ")</f>
        <v>0</v>
      </c>
      <c r="DD92" s="105">
        <f>IF(COLUMN()&lt;DATA!$O$1*3+3,SUM(DD93:DD95)," ")</f>
        <v>0</v>
      </c>
      <c r="DE92" s="105">
        <f>IF(COLUMN()&lt;DATA!$O$1*3+3,SUM(DE93:DE95)," ")</f>
        <v>0</v>
      </c>
      <c r="DF92" s="105">
        <f>IF(COLUMN()&lt;DATA!$O$1*3+3,SUM(DF93:DF95)," ")</f>
        <v>0</v>
      </c>
      <c r="DG92" s="105">
        <f>IF(COLUMN()&lt;DATA!$O$1*3+3,SUM(DG93:DG95)," ")</f>
        <v>0</v>
      </c>
      <c r="DH92" s="105">
        <f>IF(COLUMN()&lt;DATA!$O$1*3+3,SUM(DH93:DH95)," ")</f>
        <v>0</v>
      </c>
      <c r="DI92" s="105">
        <f>IF(COLUMN()&lt;DATA!$O$1*3+3,SUM(DI93:DI95)," ")</f>
        <v>0</v>
      </c>
      <c r="DJ92" s="105">
        <f>IF(COLUMN()&lt;DATA!$O$1*3+3,SUM(DJ93:DJ95)," ")</f>
        <v>0</v>
      </c>
      <c r="DK92" s="105">
        <f>IF(COLUMN()&lt;DATA!$O$1*3+3,SUM(DK93:DK95)," ")</f>
        <v>0</v>
      </c>
      <c r="DL92" s="105">
        <f>IF(COLUMN()&lt;DATA!$O$1*3+3,SUM(DL93:DL95)," ")</f>
        <v>0</v>
      </c>
      <c r="DM92" s="105">
        <f>IF(COLUMN()&lt;DATA!$O$1*3+3,SUM(DM93:DM95)," ")</f>
        <v>0</v>
      </c>
      <c r="DN92" s="105">
        <f>IF(COLUMN()&lt;DATA!$O$1*3+3,SUM(DN93:DN95)," ")</f>
        <v>0</v>
      </c>
      <c r="DO92" s="105">
        <f>IF(COLUMN()&lt;DATA!$O$1*3+3,SUM(DO93:DO95)," ")</f>
        <v>0</v>
      </c>
      <c r="DP92" s="105">
        <f>IF(COLUMN()&lt;DATA!$O$1*3+3,SUM(DP93:DP95)," ")</f>
        <v>0</v>
      </c>
      <c r="DQ92" s="105">
        <f>IF(COLUMN()&lt;DATA!$O$1*3+3,SUM(DQ93:DQ95)," ")</f>
        <v>0</v>
      </c>
      <c r="DR92" s="105">
        <f>IF(COLUMN()&lt;DATA!$O$1*3+3,SUM(DR93:DR95)," ")</f>
        <v>0</v>
      </c>
      <c r="DS92" s="105">
        <f>IF(COLUMN()&lt;DATA!$O$1*3+3,SUM(DS93:DS95)," ")</f>
        <v>0</v>
      </c>
      <c r="DT92" s="105">
        <f>IF(COLUMN()&lt;DATA!$O$1*3+3,SUM(DT93:DT95)," ")</f>
        <v>0</v>
      </c>
      <c r="DU92" s="105">
        <f>IF(COLUMN()&lt;DATA!$O$1*3+3,SUM(DU93:DU95)," ")</f>
        <v>1</v>
      </c>
      <c r="DV92" s="105">
        <f>IF(COLUMN()&lt;DATA!$O$1*3+3,SUM(DV93:DV95)," ")</f>
        <v>0</v>
      </c>
      <c r="DW92" s="105">
        <f>IF(COLUMN()&lt;DATA!$O$1*3+3,SUM(DW93:DW95)," ")</f>
        <v>0</v>
      </c>
      <c r="DX92" s="105">
        <f>IF(COLUMN()&lt;DATA!$O$1*3+3,SUM(DX93:DX95)," ")</f>
        <v>1468</v>
      </c>
      <c r="DY92" s="38" t="str">
        <f>IF(COLUMN()&lt;DATA!$O$1*3+3,SUM(DY93:DY95)," ")</f>
        <v xml:space="preserve"> </v>
      </c>
      <c r="DZ92" s="38" t="str">
        <f>IF(COLUMN()&lt;DATA!$O$1*3+3,SUM(DZ93:DZ95)," ")</f>
        <v xml:space="preserve"> </v>
      </c>
      <c r="EA92" s="38" t="str">
        <f>IF(COLUMN()&lt;DATA!$O$1*3+3,SUM(EA93:EA95)," ")</f>
        <v xml:space="preserve"> </v>
      </c>
      <c r="EB92" s="38" t="str">
        <f>IF(COLUMN()&lt;DATA!$O$1*3+3,SUM(EB93:EB95)," ")</f>
        <v xml:space="preserve"> </v>
      </c>
      <c r="EC92" s="38" t="str">
        <f>IF(COLUMN()&lt;DATA!$O$1*3+3,SUM(EC93:EC95)," ")</f>
        <v xml:space="preserve"> </v>
      </c>
      <c r="ED92" s="38" t="str">
        <f>IF(COLUMN()&lt;DATA!$O$1*3+3,SUM(ED93:ED95)," ")</f>
        <v xml:space="preserve"> </v>
      </c>
      <c r="EE92" s="38" t="str">
        <f>IF(COLUMN()&lt;DATA!$O$1*3+3,SUM(EE93:EE95)," ")</f>
        <v xml:space="preserve"> </v>
      </c>
      <c r="EF92" s="38" t="str">
        <f>IF(COLUMN()&lt;DATA!$O$1*3+3,SUM(EF93:EF95)," ")</f>
        <v xml:space="preserve"> </v>
      </c>
      <c r="EG92" s="38" t="str">
        <f>IF(COLUMN()&lt;DATA!$O$1*3+3,SUM(EG93:EG95)," ")</f>
        <v xml:space="preserve"> </v>
      </c>
      <c r="EH92" s="38" t="str">
        <f>IF(COLUMN()&lt;DATA!$O$1*3+3,SUM(EH93:EH95)," ")</f>
        <v xml:space="preserve"> </v>
      </c>
      <c r="EI92" s="38" t="str">
        <f>IF(COLUMN()&lt;DATA!$O$1*3+3,SUM(EI93:EI95)," ")</f>
        <v xml:space="preserve"> </v>
      </c>
      <c r="EJ92" s="38" t="str">
        <f>IF(COLUMN()&lt;DATA!$O$1*3+3,SUM(EJ93:EJ95)," ")</f>
        <v xml:space="preserve"> </v>
      </c>
      <c r="EK92" s="38" t="str">
        <f>IF(COLUMN()&lt;DATA!$O$1*3+3,SUM(EK93:EK95)," ")</f>
        <v xml:space="preserve"> </v>
      </c>
      <c r="EL92" s="38" t="str">
        <f>IF(COLUMN()&lt;DATA!$O$1*3+3,SUM(EL93:EL95)," ")</f>
        <v xml:space="preserve"> </v>
      </c>
      <c r="EM92" s="38" t="str">
        <f>IF(COLUMN()&lt;DATA!$O$1*3+3,SUM(EM93:EM95)," ")</f>
        <v xml:space="preserve"> </v>
      </c>
      <c r="EN92" s="38" t="str">
        <f>IF(COLUMN()&lt;DATA!$O$1*3+3,SUM(EN93:EN95)," ")</f>
        <v xml:space="preserve"> </v>
      </c>
      <c r="EO92" s="38" t="str">
        <f>IF(COLUMN()&lt;DATA!$O$1*3+3,SUM(EO93:EO95)," ")</f>
        <v xml:space="preserve"> </v>
      </c>
      <c r="EP92" s="38" t="str">
        <f>IF(COLUMN()&lt;DATA!$O$1*3+3,SUM(EP93:EP95)," ")</f>
        <v xml:space="preserve"> </v>
      </c>
      <c r="EQ92" s="38" t="str">
        <f>IF(COLUMN()&lt;DATA!$O$1*3+3,SUM(EQ93:EQ95)," ")</f>
        <v xml:space="preserve"> </v>
      </c>
      <c r="ER92" s="38" t="str">
        <f>IF(COLUMN()&lt;DATA!$O$1*3+3,SUM(ER93:ER95)," ")</f>
        <v xml:space="preserve"> </v>
      </c>
      <c r="ES92" s="38" t="str">
        <f>IF(COLUMN()&lt;DATA!$O$1*3+3,SUM(ES93:ES95)," ")</f>
        <v xml:space="preserve"> </v>
      </c>
      <c r="ET92" s="38" t="str">
        <f>IF(COLUMN()&lt;DATA!$O$1*3+3,SUM(ET93:ET95)," ")</f>
        <v xml:space="preserve"> </v>
      </c>
      <c r="EU92" s="38" t="str">
        <f>IF(COLUMN()&lt;DATA!$O$1*3+3,SUM(EU93:EU95)," ")</f>
        <v xml:space="preserve"> </v>
      </c>
      <c r="EV92" s="38" t="str">
        <f>IF(COLUMN()&lt;DATA!$O$1*3+3,SUM(EV93:EV95)," ")</f>
        <v xml:space="preserve"> </v>
      </c>
      <c r="EW92" s="38" t="str">
        <f>IF(COLUMN()&lt;DATA!$O$1*3+3,SUM(EW93:EW95)," ")</f>
        <v xml:space="preserve"> </v>
      </c>
      <c r="EX92" s="38" t="str">
        <f>IF(COLUMN()&lt;DATA!$O$1*3+3,SUM(EX93:EX95)," ")</f>
        <v xml:space="preserve"> </v>
      </c>
      <c r="EY92" s="38" t="str">
        <f>IF(COLUMN()&lt;DATA!$O$1*3+3,SUM(EY93:EY95)," ")</f>
        <v xml:space="preserve"> </v>
      </c>
      <c r="EZ92" s="38" t="str">
        <f>IF(COLUMN()&lt;DATA!$O$1*3+3,SUM(EZ93:EZ95)," ")</f>
        <v xml:space="preserve"> </v>
      </c>
      <c r="FA92" s="38" t="str">
        <f>IF(COLUMN()&lt;DATA!$O$1*3+3,SUM(FA93:FA95)," ")</f>
        <v xml:space="preserve"> </v>
      </c>
      <c r="FB92" s="38" t="str">
        <f>IF(COLUMN()&lt;DATA!$O$1*3+3,SUM(FB93:FB95)," ")</f>
        <v xml:space="preserve"> </v>
      </c>
      <c r="FC92" s="38" t="str">
        <f>IF(COLUMN()&lt;DATA!$O$1*3+3,SUM(FC93:FC95)," ")</f>
        <v xml:space="preserve"> </v>
      </c>
      <c r="FD92" s="38" t="str">
        <f>IF(COLUMN()&lt;DATA!$O$1*3+3,SUM(FD93:FD95)," ")</f>
        <v xml:space="preserve"> </v>
      </c>
      <c r="FE92" s="38" t="str">
        <f>IF(COLUMN()&lt;DATA!$O$1*3+3,SUM(FE93:FE95)," ")</f>
        <v xml:space="preserve"> </v>
      </c>
      <c r="FF92" s="38" t="str">
        <f>IF(COLUMN()&lt;DATA!$O$1*3+3,SUM(FF93:FF95)," ")</f>
        <v xml:space="preserve"> </v>
      </c>
      <c r="FG92" s="38" t="str">
        <f>IF(COLUMN()&lt;DATA!$O$1*3+3,SUM(FG93:FG95)," ")</f>
        <v xml:space="preserve"> </v>
      </c>
      <c r="FH92" s="38" t="str">
        <f>IF(COLUMN()&lt;DATA!$O$1*3+3,SUM(FH93:FH95)," ")</f>
        <v xml:space="preserve"> </v>
      </c>
      <c r="FI92" s="38" t="str">
        <f>IF(COLUMN()&lt;DATA!$O$1*3+3,SUM(FI93:FI95)," ")</f>
        <v xml:space="preserve"> </v>
      </c>
      <c r="FJ92" s="38" t="str">
        <f>IF(COLUMN()&lt;DATA!$O$1*3+3,SUM(FJ93:FJ95)," ")</f>
        <v xml:space="preserve"> </v>
      </c>
      <c r="FK92" s="38" t="str">
        <f>IF(COLUMN()&lt;DATA!$O$1*3+3,SUM(FK93:FK95)," ")</f>
        <v xml:space="preserve"> </v>
      </c>
      <c r="FL92" s="38" t="str">
        <f>IF(COLUMN()&lt;DATA!$O$1*3+3,SUM(FL93:FL95)," ")</f>
        <v xml:space="preserve"> </v>
      </c>
      <c r="FM92" s="38" t="str">
        <f>IF(COLUMN()&lt;DATA!$O$1*3+3,SUM(FM93:FM95)," ")</f>
        <v xml:space="preserve"> </v>
      </c>
      <c r="FN92" s="38" t="str">
        <f>IF(COLUMN()&lt;DATA!$O$1*3+3,SUM(FN93:FN95)," ")</f>
        <v xml:space="preserve"> </v>
      </c>
      <c r="FO92" s="38" t="str">
        <f>IF(COLUMN()&lt;DATA!$O$1*3+3,SUM(FO93:FO95)," ")</f>
        <v xml:space="preserve"> </v>
      </c>
      <c r="FP92" s="38" t="str">
        <f>IF(COLUMN()&lt;DATA!$O$1*3+3,SUM(FP93:FP95)," ")</f>
        <v xml:space="preserve"> </v>
      </c>
      <c r="FQ92" s="38" t="str">
        <f>IF(COLUMN()&lt;DATA!$O$1*3+3,SUM(FQ93:FQ95)," ")</f>
        <v xml:space="preserve"> </v>
      </c>
      <c r="FR92" s="38" t="str">
        <f>IF(COLUMN()&lt;DATA!$O$1*3+3,SUM(FR93:FR95)," ")</f>
        <v xml:space="preserve"> </v>
      </c>
      <c r="FS92" s="38" t="str">
        <f>IF(COLUMN()&lt;DATA!$O$1*3+3,SUM(FS93:FS95)," ")</f>
        <v xml:space="preserve"> </v>
      </c>
      <c r="FT92" s="38" t="str">
        <f>IF(COLUMN()&lt;DATA!$O$1*3+3,SUM(FT93:FT95)," ")</f>
        <v xml:space="preserve"> </v>
      </c>
      <c r="FU92" s="38" t="str">
        <f>IF(COLUMN()&lt;DATA!$O$1*3+3,SUM(FU93:FU95)," ")</f>
        <v xml:space="preserve"> </v>
      </c>
      <c r="FV92" s="38" t="str">
        <f>IF(COLUMN()&lt;DATA!$O$1*3+3,SUM(FV93:FV95)," ")</f>
        <v xml:space="preserve"> </v>
      </c>
      <c r="FW92" s="38" t="str">
        <f>IF(COLUMN()&lt;DATA!$O$1*3+3,SUM(FW93:FW95)," ")</f>
        <v xml:space="preserve"> </v>
      </c>
      <c r="FX92" s="38" t="str">
        <f>IF(COLUMN()&lt;DATA!$O$1*3+3,SUM(FX93:FX95)," ")</f>
        <v xml:space="preserve"> </v>
      </c>
      <c r="FY92" s="38" t="str">
        <f>IF(COLUMN()&lt;DATA!$O$1*3+3,SUM(FY93:FY95)," ")</f>
        <v xml:space="preserve"> </v>
      </c>
      <c r="FZ92" s="38" t="str">
        <f>IF(COLUMN()&lt;DATA!$O$1*3+3,SUM(FZ93:FZ95)," ")</f>
        <v xml:space="preserve"> </v>
      </c>
      <c r="GA92" s="38" t="str">
        <f>IF(COLUMN()&lt;DATA!$O$1*3+3,SUM(GA93:GA95)," ")</f>
        <v xml:space="preserve"> </v>
      </c>
      <c r="GB92" s="38" t="str">
        <f>IF(COLUMN()&lt;DATA!$O$1*3+3,SUM(GB93:GB95)," ")</f>
        <v xml:space="preserve"> </v>
      </c>
      <c r="GC92" s="38" t="str">
        <f>IF(COLUMN()&lt;DATA!$O$1*3+3,SUM(GC93:GC95)," ")</f>
        <v xml:space="preserve"> </v>
      </c>
      <c r="GD92" s="38" t="str">
        <f>IF(COLUMN()&lt;DATA!$O$1*3+3,SUM(GD93:GD95)," ")</f>
        <v xml:space="preserve"> </v>
      </c>
      <c r="GE92" s="38" t="str">
        <f>IF(COLUMN()&lt;DATA!$O$1*3+3,SUM(GE93:GE95)," ")</f>
        <v xml:space="preserve"> </v>
      </c>
      <c r="GF92" s="38" t="str">
        <f>IF(COLUMN()&lt;DATA!$O$1*3+3,SUM(GF93:GF95)," ")</f>
        <v xml:space="preserve"> </v>
      </c>
      <c r="GG92" s="5" t="str">
        <f>IF(COLUMN()&lt;DATA!$O$1*3+3,SUM(GG93:GG95)," ")</f>
        <v xml:space="preserve"> </v>
      </c>
      <c r="GH92" s="5" t="str">
        <f>IF(COLUMN()&lt;DATA!$O$1*3+3,SUM(GH93:GH95)," ")</f>
        <v xml:space="preserve"> </v>
      </c>
      <c r="GI92" s="5" t="str">
        <f>IF(COLUMN()&lt;DATA!$O$1*3+3,SUM(GI93:GI95)," ")</f>
        <v xml:space="preserve"> </v>
      </c>
      <c r="GJ92" s="5" t="str">
        <f>IF(COLUMN()&lt;DATA!$O$1*3+3,SUM(GJ93:GJ95)," ")</f>
        <v xml:space="preserve"> </v>
      </c>
      <c r="GK92" s="5" t="str">
        <f>IF(COLUMN()&lt;DATA!$O$1*3+3,SUM(GK93:GK95)," ")</f>
        <v xml:space="preserve"> </v>
      </c>
      <c r="GL92" s="5" t="str">
        <f>IF(COLUMN()&lt;DATA!$O$1*3+3,SUM(GL93:GL95)," ")</f>
        <v xml:space="preserve"> </v>
      </c>
      <c r="GM92" s="5" t="str">
        <f>IF(COLUMN()&lt;DATA!$O$1*3+3,SUM(GM93:GM95)," ")</f>
        <v xml:space="preserve"> </v>
      </c>
      <c r="GN92" s="5" t="str">
        <f>IF(COLUMN()&lt;DATA!$O$1*3+3,SUM(GN93:GN95)," ")</f>
        <v xml:space="preserve"> </v>
      </c>
      <c r="GO92" s="5" t="str">
        <f>IF(COLUMN()&lt;DATA!$O$1*3+3,SUM(GO93:GO95)," ")</f>
        <v xml:space="preserve"> </v>
      </c>
      <c r="GP92" s="5" t="str">
        <f>IF(COLUMN()&lt;DATA!$O$1*3+3,SUM(GP93:GP95)," ")</f>
        <v xml:space="preserve"> </v>
      </c>
      <c r="GQ92" s="5" t="str">
        <f>IF(COLUMN()&lt;DATA!$O$1*3+3,SUM(GQ93:GQ95)," ")</f>
        <v xml:space="preserve"> </v>
      </c>
      <c r="GR92" s="5" t="str">
        <f>IF(COLUMN()&lt;DATA!$O$1*3+3,SUM(GR93:GR95)," ")</f>
        <v xml:space="preserve"> </v>
      </c>
      <c r="GS92" s="5" t="str">
        <f>IF(COLUMN()&lt;DATA!$O$1*3+3,SUM(GS93:GS95)," ")</f>
        <v xml:space="preserve"> </v>
      </c>
      <c r="GT92" s="5" t="str">
        <f>IF(COLUMN()&lt;DATA!$O$1*3+3,SUM(GT93:GT95)," ")</f>
        <v xml:space="preserve"> </v>
      </c>
      <c r="GU92" s="5" t="str">
        <f>IF(COLUMN()&lt;DATA!$O$1*3+3,SUM(GU93:GU95)," ")</f>
        <v xml:space="preserve"> </v>
      </c>
      <c r="GV92" s="5" t="str">
        <f>IF(COLUMN()&lt;DATA!$O$1*3+3,SUM(GV93:GV95)," ")</f>
        <v xml:space="preserve"> </v>
      </c>
      <c r="GW92" s="5" t="str">
        <f>IF(COLUMN()&lt;DATA!$O$1*3+3,SUM(GW93:GW95)," ")</f>
        <v xml:space="preserve"> </v>
      </c>
      <c r="GX92" s="5" t="str">
        <f>IF(COLUMN()&lt;DATA!$O$1*3+3,SUM(GX93:GX95)," ")</f>
        <v xml:space="preserve"> </v>
      </c>
      <c r="GY92" s="5" t="str">
        <f>IF(COLUMN()&lt;DATA!$O$1*3+3,SUM(GY93:GY95)," ")</f>
        <v xml:space="preserve"> </v>
      </c>
      <c r="GZ92" s="5" t="str">
        <f>IF(COLUMN()&lt;DATA!$O$1*3+3,SUM(GZ93:GZ95)," ")</f>
        <v xml:space="preserve"> </v>
      </c>
      <c r="HA92" s="5" t="str">
        <f>IF(COLUMN()&lt;DATA!$O$1*3+3,SUM(HA93:HA95)," ")</f>
        <v xml:space="preserve"> </v>
      </c>
      <c r="HB92" s="5" t="str">
        <f>IF(COLUMN()&lt;DATA!$O$1*3+3,SUM(HB93:HB95)," ")</f>
        <v xml:space="preserve"> </v>
      </c>
      <c r="HC92" s="5" t="str">
        <f>IF(COLUMN()&lt;DATA!$O$1*3+3,SUM(HC93:HC95)," ")</f>
        <v xml:space="preserve"> </v>
      </c>
      <c r="HD92" s="5" t="str">
        <f>IF(COLUMN()&lt;DATA!$O$1*3+3,SUM(HD93:HD95)," ")</f>
        <v xml:space="preserve"> </v>
      </c>
      <c r="HE92" s="5" t="str">
        <f>IF(COLUMN()&lt;DATA!$O$1*3+3,SUM(HE93:HE95)," ")</f>
        <v xml:space="preserve"> </v>
      </c>
      <c r="HF92" s="5" t="str">
        <f>IF(COLUMN()&lt;DATA!$O$1*3+3,SUM(HF93:HF95)," ")</f>
        <v xml:space="preserve"> </v>
      </c>
      <c r="HG92" s="5" t="str">
        <f>IF(COLUMN()&lt;DATA!$O$1*3+3,SUM(HG93:HG95)," ")</f>
        <v xml:space="preserve"> </v>
      </c>
      <c r="HH92" s="5" t="str">
        <f>IF(COLUMN()&lt;DATA!$O$1*3+3,SUM(HH93:HH95)," ")</f>
        <v xml:space="preserve"> </v>
      </c>
      <c r="HI92" s="5" t="str">
        <f>IF(COLUMN()&lt;DATA!$O$1*3+3,SUM(HI93:HI95)," ")</f>
        <v xml:space="preserve"> </v>
      </c>
      <c r="HJ92" s="5" t="str">
        <f>IF(COLUMN()&lt;DATA!$O$1*3+3,SUM(HJ93:HJ95)," ")</f>
        <v xml:space="preserve"> </v>
      </c>
      <c r="HK92" s="5" t="str">
        <f>IF(COLUMN()&lt;DATA!$O$1*3+3,SUM(HK93:HK95)," ")</f>
        <v xml:space="preserve"> </v>
      </c>
      <c r="HL92" s="5" t="str">
        <f>IF(COLUMN()&lt;DATA!$O$1*3+3,SUM(HL93:HL95)," ")</f>
        <v xml:space="preserve"> </v>
      </c>
      <c r="HM92" s="5" t="str">
        <f>IF(COLUMN()&lt;DATA!$O$1*3+3,SUM(HM93:HM95)," ")</f>
        <v xml:space="preserve"> </v>
      </c>
      <c r="HN92" s="5" t="str">
        <f>IF(COLUMN()&lt;DATA!$O$1*3+3,SUM(HN93:HN95)," ")</f>
        <v xml:space="preserve"> </v>
      </c>
      <c r="HO92" s="5" t="str">
        <f>IF(COLUMN()&lt;DATA!$O$1*3+3,SUM(HO93:HO95)," ")</f>
        <v xml:space="preserve"> </v>
      </c>
      <c r="HP92" s="5" t="str">
        <f>IF(COLUMN()&lt;DATA!$O$1*3+3,SUM(HP93:HP95)," ")</f>
        <v xml:space="preserve"> </v>
      </c>
      <c r="HQ92" s="5" t="str">
        <f>IF(COLUMN()&lt;DATA!$O$1*3+3,SUM(HQ93:HQ95)," ")</f>
        <v xml:space="preserve"> </v>
      </c>
      <c r="HR92" s="5" t="str">
        <f>IF(COLUMN()&lt;DATA!$O$1*3+3,SUM(HR93:HR95)," ")</f>
        <v xml:space="preserve"> </v>
      </c>
      <c r="HS92" s="5" t="str">
        <f>IF(COLUMN()&lt;DATA!$O$1*3+3,SUM(HS93:HS95)," ")</f>
        <v xml:space="preserve"> </v>
      </c>
      <c r="HT92" s="5" t="str">
        <f>IF(COLUMN()&lt;DATA!$O$1*3+3,SUM(HT93:HT95)," ")</f>
        <v xml:space="preserve"> </v>
      </c>
      <c r="HU92" s="5" t="str">
        <f>IF(COLUMN()&lt;DATA!$O$1*3+3,SUM(HU93:HU95)," ")</f>
        <v xml:space="preserve"> </v>
      </c>
      <c r="HV92" s="5" t="str">
        <f>IF(COLUMN()&lt;DATA!$O$1*3+3,SUM(HV93:HV95)," ")</f>
        <v xml:space="preserve"> </v>
      </c>
      <c r="HW92" s="5" t="str">
        <f>IF(COLUMN()&lt;DATA!$O$1*3+3,SUM(HW93:HW95)," ")</f>
        <v xml:space="preserve"> </v>
      </c>
      <c r="HX92" s="5" t="str">
        <f>IF(COLUMN()&lt;DATA!$O$1*3+3,SUM(HX93:HX95)," ")</f>
        <v xml:space="preserve"> </v>
      </c>
      <c r="HY92" s="5" t="str">
        <f>IF(COLUMN()&lt;DATA!$O$1*3+3,SUM(HY93:HY95)," ")</f>
        <v xml:space="preserve"> </v>
      </c>
      <c r="HZ92" s="5" t="str">
        <f>IF(COLUMN()&lt;DATA!$O$1*3+3,SUM(HZ93:HZ95)," ")</f>
        <v xml:space="preserve"> </v>
      </c>
      <c r="IA92" s="5" t="str">
        <f>IF(COLUMN()&lt;DATA!$O$1*3+3,SUM(IA93:IA95)," ")</f>
        <v xml:space="preserve"> </v>
      </c>
      <c r="IB92" s="5" t="str">
        <f>IF(COLUMN()&lt;DATA!$O$1*3+3,SUM(IB93:IB95)," ")</f>
        <v xml:space="preserve"> </v>
      </c>
      <c r="IC92" s="5" t="str">
        <f>IF(COLUMN()&lt;DATA!$O$1*3+3,SUM(IC93:IC95)," ")</f>
        <v xml:space="preserve"> </v>
      </c>
      <c r="ID92" s="5" t="str">
        <f>IF(COLUMN()&lt;DATA!$O$1*3+3,SUM(ID93:ID95)," ")</f>
        <v xml:space="preserve"> </v>
      </c>
      <c r="IE92" s="5" t="str">
        <f>IF(COLUMN()&lt;DATA!$O$1*3+3,SUM(IE93:IE95)," ")</f>
        <v xml:space="preserve"> </v>
      </c>
      <c r="IF92" s="5" t="str">
        <f>IF(COLUMN()&lt;DATA!$O$1*3+3,SUM(IF93:IF95)," ")</f>
        <v xml:space="preserve"> </v>
      </c>
      <c r="IG92" s="5" t="str">
        <f>IF(COLUMN()&lt;DATA!$O$1*3+3,SUM(IG93:IG95)," ")</f>
        <v xml:space="preserve"> </v>
      </c>
      <c r="IH92" s="5" t="str">
        <f>IF(COLUMN()&lt;DATA!$O$1*3+3,SUM(IH93:IH95)," ")</f>
        <v xml:space="preserve"> </v>
      </c>
      <c r="II92" s="5" t="str">
        <f>IF(COLUMN()&lt;DATA!$O$1*3+3,SUM(II93:II95)," ")</f>
        <v xml:space="preserve"> </v>
      </c>
      <c r="IJ92" s="5" t="str">
        <f>IF(COLUMN()&lt;DATA!$O$1*3+3,SUM(IJ93:IJ95)," ")</f>
        <v xml:space="preserve"> </v>
      </c>
      <c r="IK92" s="5" t="str">
        <f>IF(COLUMN()&lt;DATA!$O$1*3+3,SUM(IK93:IK95)," ")</f>
        <v xml:space="preserve"> </v>
      </c>
      <c r="IL92" s="5" t="str">
        <f>IF(COLUMN()&lt;DATA!$O$1*3+3,SUM(IL93:IL95)," ")</f>
        <v xml:space="preserve"> </v>
      </c>
      <c r="IM92" s="5" t="str">
        <f>IF(COLUMN()&lt;DATA!$O$1*3+3,SUM(IM93:IM95)," ")</f>
        <v xml:space="preserve"> </v>
      </c>
      <c r="IN92" s="5" t="str">
        <f>IF(COLUMN()&lt;DATA!$O$1*3+3,SUM(IN93:IN95)," ")</f>
        <v xml:space="preserve"> </v>
      </c>
      <c r="IO92" s="5" t="str">
        <f>IF(COLUMN()&lt;DATA!$O$1*3+3,SUM(IO93:IO95)," ")</f>
        <v xml:space="preserve"> </v>
      </c>
      <c r="IP92" s="5" t="str">
        <f>IF(COLUMN()&lt;DATA!$O$1*3+3,SUM(IP93:IP95)," ")</f>
        <v xml:space="preserve"> </v>
      </c>
      <c r="IQ92" s="5" t="str">
        <f>IF(COLUMN()&lt;DATA!$O$1*3+3,SUM(IQ93:IQ95)," ")</f>
        <v xml:space="preserve"> </v>
      </c>
      <c r="IR92" s="5" t="str">
        <f>IF(COLUMN()&lt;DATA!$O$1*3+3,SUM(IR93:IR95)," ")</f>
        <v xml:space="preserve"> </v>
      </c>
      <c r="IS92" s="5" t="str">
        <f>IF(COLUMN()&lt;DATA!$O$1*3+3,SUM(IS93:IS95)," ")</f>
        <v xml:space="preserve"> </v>
      </c>
      <c r="IT92" s="5" t="str">
        <f>IF(COLUMN()&lt;DATA!$O$1*3+3,SUM(IT93:IT95)," ")</f>
        <v xml:space="preserve"> </v>
      </c>
      <c r="IU92" s="5" t="str">
        <f>IF(COLUMN()&lt;DATA!$O$1*3+3,SUM(IU93:IU95)," ")</f>
        <v xml:space="preserve"> </v>
      </c>
      <c r="IV92" s="5" t="str">
        <f>IF(COLUMN()&lt;DATA!$O$1*3+3,SUM(IV93:IV95)," ")</f>
        <v xml:space="preserve"> </v>
      </c>
      <c r="IW92" s="5" t="str">
        <f>IF(COLUMN()&lt;DATA!$O$1*3+3,SUM(IW93:IW95)," ")</f>
        <v xml:space="preserve"> </v>
      </c>
      <c r="IX92" s="5" t="str">
        <f>IF(COLUMN()&lt;DATA!$O$1*3+3,SUM(IX93:IX95)," ")</f>
        <v xml:space="preserve"> </v>
      </c>
      <c r="IY92" s="5" t="str">
        <f>IF(COLUMN()&lt;DATA!$O$1*3+3,SUM(IY93:IY95)," ")</f>
        <v xml:space="preserve"> </v>
      </c>
      <c r="IZ92" s="5" t="str">
        <f>IF(COLUMN()&lt;DATA!$O$1*3+3,SUM(IZ93:IZ95)," ")</f>
        <v xml:space="preserve"> </v>
      </c>
      <c r="JA92" s="5" t="str">
        <f>IF(COLUMN()&lt;DATA!$O$1*3+3,SUM(JA93:JA95)," ")</f>
        <v xml:space="preserve"> </v>
      </c>
      <c r="JB92" s="5" t="str">
        <f>IF(COLUMN()&lt;DATA!$O$1*3+3,SUM(JB93:JB95)," ")</f>
        <v xml:space="preserve"> </v>
      </c>
      <c r="JC92" s="5" t="str">
        <f>IF(COLUMN()&lt;DATA!$O$1*3+3,SUM(JC93:JC95)," ")</f>
        <v xml:space="preserve"> </v>
      </c>
      <c r="JD92" s="5" t="str">
        <f>IF(COLUMN()&lt;DATA!$O$1*3+3,SUM(JD93:JD95)," ")</f>
        <v xml:space="preserve"> </v>
      </c>
      <c r="JE92" s="5" t="str">
        <f>IF(COLUMN()&lt;DATA!$O$1*3+3,SUM(JE93:JE95)," ")</f>
        <v xml:space="preserve"> </v>
      </c>
      <c r="JF92" s="5" t="str">
        <f>IF(COLUMN()&lt;DATA!$O$1*3+3,SUM(JF93:JF95)," ")</f>
        <v xml:space="preserve"> </v>
      </c>
      <c r="JG92" s="5" t="str">
        <f>IF(COLUMN()&lt;DATA!$O$1*3+3,SUM(JG93:JG95)," ")</f>
        <v xml:space="preserve"> </v>
      </c>
      <c r="JH92" s="5" t="str">
        <f>IF(COLUMN()&lt;DATA!$O$1*3+3,SUM(JH93:JH95)," ")</f>
        <v xml:space="preserve"> </v>
      </c>
      <c r="JI92" s="5" t="str">
        <f>IF(COLUMN()&lt;DATA!$O$1*3+3,SUM(JI93:JI95)," ")</f>
        <v xml:space="preserve"> </v>
      </c>
      <c r="JJ92" s="5" t="str">
        <f>IF(COLUMN()&lt;DATA!$O$1*3+3,SUM(JJ93:JJ95)," ")</f>
        <v xml:space="preserve"> </v>
      </c>
      <c r="JK92" s="5" t="str">
        <f>IF(COLUMN()&lt;DATA!$O$1*3+3,SUM(JK93:JK95)," ")</f>
        <v xml:space="preserve"> </v>
      </c>
      <c r="JL92" s="5" t="str">
        <f>IF(COLUMN()&lt;DATA!$O$1*3+3,SUM(JL93:JL95)," ")</f>
        <v xml:space="preserve"> </v>
      </c>
      <c r="JM92" s="5" t="str">
        <f>IF(COLUMN()&lt;DATA!$O$1*3+3,SUM(JM93:JM95)," ")</f>
        <v xml:space="preserve"> </v>
      </c>
      <c r="JN92" s="5" t="str">
        <f>IF(COLUMN()&lt;DATA!$O$1*3+3,SUM(JN93:JN95)," ")</f>
        <v xml:space="preserve"> </v>
      </c>
      <c r="JO92" s="5" t="str">
        <f>IF(COLUMN()&lt;DATA!$O$1*3+3,SUM(JO93:JO95)," ")</f>
        <v xml:space="preserve"> </v>
      </c>
      <c r="JP92" s="5" t="str">
        <f>IF(COLUMN()&lt;DATA!$O$1*3+3,SUM(JP93:JP95)," ")</f>
        <v xml:space="preserve"> </v>
      </c>
      <c r="JQ92" s="5" t="str">
        <f>IF(COLUMN()&lt;DATA!$O$1*3+3,SUM(JQ93:JQ95)," ")</f>
        <v xml:space="preserve"> </v>
      </c>
      <c r="JR92" s="5" t="str">
        <f>IF(COLUMN()&lt;DATA!$O$1*3+3,SUM(JR93:JR95)," ")</f>
        <v xml:space="preserve"> </v>
      </c>
      <c r="JS92" s="5" t="str">
        <f>IF(COLUMN()&lt;DATA!$O$1*3+3,SUM(JS93:JS95)," ")</f>
        <v xml:space="preserve"> </v>
      </c>
      <c r="JT92" s="5" t="str">
        <f>IF(COLUMN()&lt;DATA!$O$1*3+3,SUM(JT93:JT95)," ")</f>
        <v xml:space="preserve"> </v>
      </c>
      <c r="JU92" s="5" t="str">
        <f>IF(COLUMN()&lt;DATA!$O$1*3+3,SUM(JU93:JU95)," ")</f>
        <v xml:space="preserve"> </v>
      </c>
      <c r="JV92" s="5" t="str">
        <f>IF(COLUMN()&lt;DATA!$O$1*3+3,SUM(JV93:JV95)," ")</f>
        <v xml:space="preserve"> </v>
      </c>
      <c r="JW92" s="5" t="str">
        <f>IF(COLUMN()&lt;DATA!$O$1*3+3,SUM(JW93:JW95)," ")</f>
        <v xml:space="preserve"> </v>
      </c>
      <c r="JX92" s="5" t="str">
        <f>IF(COLUMN()&lt;DATA!$O$1*3+3,SUM(JX93:JX95)," ")</f>
        <v xml:space="preserve"> </v>
      </c>
      <c r="JY92" s="5" t="str">
        <f>IF(COLUMN()&lt;DATA!$O$1*3+3,SUM(JY93:JY95)," ")</f>
        <v xml:space="preserve"> </v>
      </c>
      <c r="JZ92" s="5" t="str">
        <f>IF(COLUMN()&lt;DATA!$O$1*3+3,SUM(JZ93:JZ95)," ")</f>
        <v xml:space="preserve"> </v>
      </c>
      <c r="KA92" s="5" t="str">
        <f>IF(COLUMN()&lt;DATA!$O$1*3+3,SUM(KA93:KA95)," ")</f>
        <v xml:space="preserve"> </v>
      </c>
      <c r="KB92" s="5" t="str">
        <f>IF(COLUMN()&lt;DATA!$O$1*3+3,SUM(KB93:KB95)," ")</f>
        <v xml:space="preserve"> </v>
      </c>
      <c r="KC92" s="5" t="str">
        <f>IF(COLUMN()&lt;DATA!$O$1*3+3,SUM(KC93:KC95)," ")</f>
        <v xml:space="preserve"> </v>
      </c>
      <c r="KD92" s="5" t="str">
        <f>IF(COLUMN()&lt;DATA!$O$1*3+3,SUM(KD93:KD95)," ")</f>
        <v xml:space="preserve"> </v>
      </c>
      <c r="KE92" s="5" t="str">
        <f>IF(COLUMN()&lt;DATA!$O$1*3+3,SUM(KE93:KE95)," ")</f>
        <v xml:space="preserve"> </v>
      </c>
      <c r="KF92" s="5" t="str">
        <f>IF(COLUMN()&lt;DATA!$O$1*3+3,SUM(KF93:KF95)," ")</f>
        <v xml:space="preserve"> </v>
      </c>
      <c r="KG92" s="5" t="str">
        <f>IF(COLUMN()&lt;DATA!$O$1*3+3,SUM(KG93:KG95)," ")</f>
        <v xml:space="preserve"> </v>
      </c>
      <c r="KH92" s="5" t="str">
        <f>IF(COLUMN()&lt;DATA!$O$1*3+3,SUM(KH93:KH95)," ")</f>
        <v xml:space="preserve"> </v>
      </c>
      <c r="KI92" s="5" t="str">
        <f>IF(COLUMN()&lt;DATA!$O$1*3+3,SUM(KI93:KI95)," ")</f>
        <v xml:space="preserve"> </v>
      </c>
      <c r="KJ92" s="5" t="str">
        <f>IF(COLUMN()&lt;DATA!$O$1*3+3,SUM(KJ93:KJ95)," ")</f>
        <v xml:space="preserve"> </v>
      </c>
      <c r="KK92" s="5" t="str">
        <f>IF(COLUMN()&lt;DATA!$O$1*3+3,SUM(KK93:KK95)," ")</f>
        <v xml:space="preserve"> </v>
      </c>
      <c r="KL92" s="5" t="str">
        <f>IF(COLUMN()&lt;DATA!$O$1*3+3,SUM(KL93:KL95)," ")</f>
        <v xml:space="preserve"> </v>
      </c>
      <c r="KM92" s="5" t="str">
        <f>IF(COLUMN()&lt;DATA!$O$1*3+3,SUM(KM93:KM95)," ")</f>
        <v xml:space="preserve"> </v>
      </c>
      <c r="KN92" s="5" t="str">
        <f>IF(COLUMN()&lt;DATA!$O$1*3+3,SUM(KN93:KN95)," ")</f>
        <v xml:space="preserve"> </v>
      </c>
      <c r="KO92" s="5" t="str">
        <f>IF(COLUMN()&lt;DATA!$O$1*3+3,SUM(KO93:KO95)," ")</f>
        <v xml:space="preserve"> </v>
      </c>
      <c r="KP92" s="5" t="str">
        <f>IF(COLUMN()&lt;DATA!$O$1*3+3,SUM(KP93:KP95)," ")</f>
        <v xml:space="preserve"> </v>
      </c>
      <c r="KQ92" s="5" t="str">
        <f>IF(COLUMN()&lt;DATA!$O$1*3+3,SUM(KQ93:KQ95)," ")</f>
        <v xml:space="preserve"> </v>
      </c>
      <c r="KR92" s="5" t="str">
        <f>IF(COLUMN()&lt;DATA!$O$1*3+3,SUM(KR93:KR95)," ")</f>
        <v xml:space="preserve"> </v>
      </c>
      <c r="KS92" s="5" t="str">
        <f>IF(COLUMN()&lt;DATA!$O$1*3+3,SUM(KS93:KS95)," ")</f>
        <v xml:space="preserve"> </v>
      </c>
      <c r="KT92" s="5" t="str">
        <f>IF(COLUMN()&lt;DATA!$O$1*3+3,SUM(KT93:KT95)," ")</f>
        <v xml:space="preserve"> </v>
      </c>
      <c r="KU92" s="5" t="str">
        <f>IF(COLUMN()&lt;DATA!$O$1*3+3,SUM(KU93:KU95)," ")</f>
        <v xml:space="preserve"> </v>
      </c>
      <c r="KV92" s="5" t="str">
        <f>IF(COLUMN()&lt;DATA!$O$1*3+3,SUM(KV93:KV95)," ")</f>
        <v xml:space="preserve"> </v>
      </c>
      <c r="KW92" s="5" t="str">
        <f>IF(COLUMN()&lt;DATA!$O$1*3+3,SUM(KW93:KW95)," ")</f>
        <v xml:space="preserve"> </v>
      </c>
      <c r="KX92" s="5" t="str">
        <f>IF(COLUMN()&lt;DATA!$O$1*3+3,SUM(KX93:KX95)," ")</f>
        <v xml:space="preserve"> </v>
      </c>
      <c r="KY92" s="5" t="str">
        <f>IF(COLUMN()&lt;DATA!$O$1*3+3,SUM(KY93:KY95)," ")</f>
        <v xml:space="preserve"> </v>
      </c>
      <c r="KZ92" s="5" t="str">
        <f>IF(COLUMN()&lt;DATA!$O$1*3+3,SUM(KZ93:KZ95)," ")</f>
        <v xml:space="preserve"> </v>
      </c>
    </row>
    <row r="93" s="5" customFormat="1" ht="15.75">
      <c r="A93" s="28" t="s">
        <v>74</v>
      </c>
      <c r="B93" s="110">
        <f>IF(ISERROR(VLOOKUP(CONCATENATE(INDIRECT(ADDRESS(2,COLUMN())),"I1","iný"),DATA!D2:L872,6,FALSE)),0,VLOOKUP(CONCATENATE(INDIRECT(ADDRESS(2,COLUMN())),"I1","iný"),DATA!D2:L872,6,FALSE))</f>
        <v>44</v>
      </c>
      <c r="C93" s="110">
        <f>IF(ISERROR(VLOOKUP(CONCATENATE(INDIRECT(ADDRESS(2,COLUMN()-1)),"I1","iný"),DATA!D2:L872,7,FALSE)),0,VLOOKUP(CONCATENATE(INDIRECT(ADDRESS(2,COLUMN()-1)),"I1","iný"),DATA!D2:L872,7,FALSE))</f>
        <v>3</v>
      </c>
      <c r="D93" s="110">
        <f>IF(ISERROR(VLOOKUP(CONCATENATE(INDIRECT(ADDRESS(2,COLUMN()-2)),"I1","iný"),DATA!D2:L872,8,FALSE)),0,VLOOKUP(CONCATENATE(INDIRECT(ADDRESS(2,COLUMN()-2)),"I1","iný"),DATA!D2:L872,8,FALSE))</f>
        <v>20</v>
      </c>
      <c r="E93" s="110">
        <f>IF(ISERROR(VLOOKUP(CONCATENATE(INDIRECT(ADDRESS(2,COLUMN())),"I1","iný"),DATA!D2:L872,6,FALSE)),0,VLOOKUP(CONCATENATE(INDIRECT(ADDRESS(2,COLUMN())),"I1","iný"),DATA!D2:L872,6,FALSE))</f>
        <v>4</v>
      </c>
      <c r="F93" s="110">
        <f>IF(ISERROR(VLOOKUP(CONCATENATE(INDIRECT(ADDRESS(2,COLUMN()-1)),"I1","iný"),DATA!D2:L872,7,FALSE)),0,VLOOKUP(CONCATENATE(INDIRECT(ADDRESS(2,COLUMN()-1)),"I1","iný"),DATA!D2:L872,7,FALSE))</f>
        <v>1</v>
      </c>
      <c r="G93" s="110">
        <f>IF(ISERROR(VLOOKUP(CONCATENATE(INDIRECT(ADDRESS(2,COLUMN()-2)),"I1","iný"),DATA!D2:L872,8,FALSE)),0,VLOOKUP(CONCATENATE(INDIRECT(ADDRESS(2,COLUMN()-2)),"I1","iný"),DATA!D2:L872,8,FALSE))</f>
        <v>4</v>
      </c>
      <c r="H93" s="110">
        <f>IF(ISERROR(VLOOKUP(CONCATENATE(INDIRECT(ADDRESS(2,COLUMN())),"I1","iný"),DATA!D2:L872,6,FALSE)),0,VLOOKUP(CONCATENATE(INDIRECT(ADDRESS(2,COLUMN())),"I1","iný"),DATA!D2:L872,6,FALSE))</f>
        <v>11</v>
      </c>
      <c r="I93" s="110">
        <f>IF(ISERROR(VLOOKUP(CONCATENATE(INDIRECT(ADDRESS(2,COLUMN()-1)),"I1","iný"),DATA!D2:L872,7,FALSE)),0,VLOOKUP(CONCATENATE(INDIRECT(ADDRESS(2,COLUMN()-1)),"I1","iný"),DATA!D2:L872,7,FALSE))</f>
        <v>0</v>
      </c>
      <c r="J93" s="110">
        <f>IF(ISERROR(VLOOKUP(CONCATENATE(INDIRECT(ADDRESS(2,COLUMN()-2)),"I1","iný"),DATA!D2:L872,8,FALSE)),0,VLOOKUP(CONCATENATE(INDIRECT(ADDRESS(2,COLUMN()-2)),"I1","iný"),DATA!D2:L872,8,FALSE))</f>
        <v>5</v>
      </c>
      <c r="K93" s="110">
        <f>IF(ISERROR(VLOOKUP(CONCATENATE(INDIRECT(ADDRESS(2,COLUMN())),"I1","iný"),DATA!D2:L872,6,FALSE)),0,VLOOKUP(CONCATENATE(INDIRECT(ADDRESS(2,COLUMN())),"I1","iný"),DATA!D2:L872,6,FALSE))</f>
        <v>3</v>
      </c>
      <c r="L93" s="110">
        <f>IF(ISERROR(VLOOKUP(CONCATENATE(INDIRECT(ADDRESS(2,COLUMN()-1)),"I1","iný"),DATA!D2:L872,7,FALSE)),0,VLOOKUP(CONCATENATE(INDIRECT(ADDRESS(2,COLUMN()-1)),"I1","iný"),DATA!D2:L872,7,FALSE))</f>
        <v>0</v>
      </c>
      <c r="M93" s="110">
        <f>IF(ISERROR(VLOOKUP(CONCATENATE(INDIRECT(ADDRESS(2,COLUMN()-2)),"I1","iný"),DATA!D2:L872,8,FALSE)),0,VLOOKUP(CONCATENATE(INDIRECT(ADDRESS(2,COLUMN()-2)),"I1","iný"),DATA!D2:L872,8,FALSE))</f>
        <v>9</v>
      </c>
      <c r="N93" s="110">
        <f>IF(ISERROR(VLOOKUP(CONCATENATE(INDIRECT(ADDRESS(2,COLUMN())),"I1","iný"),DATA!D2:L872,6,FALSE)),0,VLOOKUP(CONCATENATE(INDIRECT(ADDRESS(2,COLUMN())),"I1","iný"),DATA!D2:L872,6,FALSE))</f>
        <v>0</v>
      </c>
      <c r="O93" s="110">
        <f>IF(ISERROR(VLOOKUP(CONCATENATE(INDIRECT(ADDRESS(2,COLUMN()-1)),"I1","iný"),DATA!D2:L872,7,FALSE)),0,VLOOKUP(CONCATENATE(INDIRECT(ADDRESS(2,COLUMN()-1)),"I1","iný"),DATA!D2:L872,7,FALSE))</f>
        <v>0</v>
      </c>
      <c r="P93" s="110">
        <f>IF(ISERROR(VLOOKUP(CONCATENATE(INDIRECT(ADDRESS(2,COLUMN()-2)),"I1","iný"),DATA!D2:L872,8,FALSE)),0,VLOOKUP(CONCATENATE(INDIRECT(ADDRESS(2,COLUMN()-2)),"I1","iný"),DATA!D2:L872,8,FALSE))</f>
        <v>0</v>
      </c>
      <c r="Q93" s="110">
        <f>IF(ISERROR(VLOOKUP(CONCATENATE(INDIRECT(ADDRESS(2,COLUMN())),"I1","iný"),DATA!D2:L872,6,FALSE)),0,VLOOKUP(CONCATENATE(INDIRECT(ADDRESS(2,COLUMN())),"I1","iný"),DATA!D2:L872,6,FALSE))</f>
        <v>12</v>
      </c>
      <c r="R93" s="110">
        <f>IF(ISERROR(VLOOKUP(CONCATENATE(INDIRECT(ADDRESS(2,COLUMN()-1)),"I1","iný"),DATA!D2:L872,7,FALSE)),0,VLOOKUP(CONCATENATE(INDIRECT(ADDRESS(2,COLUMN()-1)),"I1","iný"),DATA!D2:L872,7,FALSE))</f>
        <v>0</v>
      </c>
      <c r="S93" s="110">
        <f>IF(ISERROR(VLOOKUP(CONCATENATE(INDIRECT(ADDRESS(2,COLUMN()-2)),"I1","iný"),DATA!D2:L872,8,FALSE)),0,VLOOKUP(CONCATENATE(INDIRECT(ADDRESS(2,COLUMN()-2)),"I1","iný"),DATA!D2:L872,8,FALSE))</f>
        <v>2</v>
      </c>
      <c r="T93" s="110">
        <f>IF(ISERROR(VLOOKUP(CONCATENATE(INDIRECT(ADDRESS(2,COLUMN())),"I1","iný"),DATA!D2:L872,6,FALSE)),0,VLOOKUP(CONCATENATE(INDIRECT(ADDRESS(2,COLUMN())),"I1","iný"),DATA!D2:L872,6,FALSE))</f>
        <v>18</v>
      </c>
      <c r="U93" s="110">
        <f>IF(ISERROR(VLOOKUP(CONCATENATE(INDIRECT(ADDRESS(2,COLUMN()-1)),"I1","iný"),DATA!D2:L872,7,FALSE)),0,VLOOKUP(CONCATENATE(INDIRECT(ADDRESS(2,COLUMN()-1)),"I1","iný"),DATA!D2:L872,7,FALSE))</f>
        <v>0</v>
      </c>
      <c r="V93" s="110">
        <f>IF(ISERROR(VLOOKUP(CONCATENATE(INDIRECT(ADDRESS(2,COLUMN()-2)),"I1","iný"),DATA!D2:L872,8,FALSE)),0,VLOOKUP(CONCATENATE(INDIRECT(ADDRESS(2,COLUMN()-2)),"I1","iný"),DATA!D2:L872,8,FALSE))</f>
        <v>4</v>
      </c>
      <c r="W93" s="110">
        <f>IF(ISERROR(VLOOKUP(CONCATENATE(INDIRECT(ADDRESS(2,COLUMN())),"I1","iný"),DATA!D2:L872,6,FALSE)),0,VLOOKUP(CONCATENATE(INDIRECT(ADDRESS(2,COLUMN())),"I1","iný"),DATA!D2:L872,6,FALSE))</f>
        <v>14</v>
      </c>
      <c r="X93" s="110">
        <f>IF(ISERROR(VLOOKUP(CONCATENATE(INDIRECT(ADDRESS(2,COLUMN()-1)),"I1","iný"),DATA!D2:L872,7,FALSE)),0,VLOOKUP(CONCATENATE(INDIRECT(ADDRESS(2,COLUMN()-1)),"I1","iný"),DATA!D2:L872,7,FALSE))</f>
        <v>0</v>
      </c>
      <c r="Y93" s="110">
        <f>IF(ISERROR(VLOOKUP(CONCATENATE(INDIRECT(ADDRESS(2,COLUMN()-2)),"I1","iný"),DATA!D2:L872,8,FALSE)),0,VLOOKUP(CONCATENATE(INDIRECT(ADDRESS(2,COLUMN()-2)),"I1","iný"),DATA!D2:L872,8,FALSE))</f>
        <v>6</v>
      </c>
      <c r="Z93" s="110">
        <f>IF(ISERROR(VLOOKUP(CONCATENATE(INDIRECT(ADDRESS(2,COLUMN())),"I1","iný"),DATA!D2:L872,6,FALSE)),0,VLOOKUP(CONCATENATE(INDIRECT(ADDRESS(2,COLUMN())),"I1","iný"),DATA!D2:L872,6,FALSE))</f>
        <v>3</v>
      </c>
      <c r="AA93" s="110">
        <f>IF(ISERROR(VLOOKUP(CONCATENATE(INDIRECT(ADDRESS(2,COLUMN()-1)),"I1","iný"),DATA!D2:L872,7,FALSE)),0,VLOOKUP(CONCATENATE(INDIRECT(ADDRESS(2,COLUMN()-1)),"I1","iný"),DATA!D2:L872,7,FALSE))</f>
        <v>0</v>
      </c>
      <c r="AB93" s="110">
        <f>IF(ISERROR(VLOOKUP(CONCATENATE(INDIRECT(ADDRESS(2,COLUMN()-2)),"I1","iný"),DATA!D2:L872,8,FALSE)),0,VLOOKUP(CONCATENATE(INDIRECT(ADDRESS(2,COLUMN()-2)),"I1","iný"),DATA!D2:L872,8,FALSE))</f>
        <v>4</v>
      </c>
      <c r="AC93" s="110">
        <f>IF(ISERROR(VLOOKUP(CONCATENATE(INDIRECT(ADDRESS(2,COLUMN())),"I1","iný"),DATA!D2:L872,6,FALSE)),0,VLOOKUP(CONCATENATE(INDIRECT(ADDRESS(2,COLUMN())),"I1","iný"),DATA!D2:L872,6,FALSE))</f>
        <v>1</v>
      </c>
      <c r="AD93" s="110">
        <f>IF(ISERROR(VLOOKUP(CONCATENATE(INDIRECT(ADDRESS(2,COLUMN()-1)),"I1","iný"),DATA!D2:L872,7,FALSE)),0,VLOOKUP(CONCATENATE(INDIRECT(ADDRESS(2,COLUMN()-1)),"I1","iný"),DATA!D2:L872,7,FALSE))</f>
        <v>0</v>
      </c>
      <c r="AE93" s="110">
        <f>IF(ISERROR(VLOOKUP(CONCATENATE(INDIRECT(ADDRESS(2,COLUMN()-2)),"I1","iný"),DATA!D2:L872,8,FALSE)),0,VLOOKUP(CONCATENATE(INDIRECT(ADDRESS(2,COLUMN()-2)),"I1","iný"),DATA!D2:L872,8,FALSE))</f>
        <v>0</v>
      </c>
      <c r="AF93" s="110">
        <f>IF(ISERROR(VLOOKUP(CONCATENATE(INDIRECT(ADDRESS(2,COLUMN())),"I1","iný"),DATA!D2:L872,6,FALSE)),0,VLOOKUP(CONCATENATE(INDIRECT(ADDRESS(2,COLUMN())),"I1","iný"),DATA!D2:L872,6,FALSE))</f>
        <v>0</v>
      </c>
      <c r="AG93" s="110">
        <f>IF(ISERROR(VLOOKUP(CONCATENATE(INDIRECT(ADDRESS(2,COLUMN()-1)),"I1","iný"),DATA!D2:L872,7,FALSE)),0,VLOOKUP(CONCATENATE(INDIRECT(ADDRESS(2,COLUMN()-1)),"I1","iný"),DATA!D2:L872,7,FALSE))</f>
        <v>0</v>
      </c>
      <c r="AH93" s="110">
        <f>IF(ISERROR(VLOOKUP(CONCATENATE(INDIRECT(ADDRESS(2,COLUMN()-2)),"I1","iný"),DATA!D2:L872,8,FALSE)),0,VLOOKUP(CONCATENATE(INDIRECT(ADDRESS(2,COLUMN()-2)),"I1","iný"),DATA!D2:L872,8,FALSE))</f>
        <v>3</v>
      </c>
      <c r="AI93" s="110">
        <f>IF(ISERROR(VLOOKUP(CONCATENATE(INDIRECT(ADDRESS(2,COLUMN())),"I1","iný"),DATA!D2:L872,6,FALSE)),0,VLOOKUP(CONCATENATE(INDIRECT(ADDRESS(2,COLUMN())),"I1","iný"),DATA!D2:L872,6,FALSE))</f>
        <v>4</v>
      </c>
      <c r="AJ93" s="110">
        <f>IF(ISERROR(VLOOKUP(CONCATENATE(INDIRECT(ADDRESS(2,COLUMN()-1)),"I1","iný"),DATA!D2:L872,7,FALSE)),0,VLOOKUP(CONCATENATE(INDIRECT(ADDRESS(2,COLUMN()-1)),"I1","iný"),DATA!D2:L872,7,FALSE))</f>
        <v>0</v>
      </c>
      <c r="AK93" s="110">
        <f>IF(ISERROR(VLOOKUP(CONCATENATE(INDIRECT(ADDRESS(2,COLUMN()-2)),"I1","iný"),DATA!D2:L872,8,FALSE)),0,VLOOKUP(CONCATENATE(INDIRECT(ADDRESS(2,COLUMN()-2)),"I1","iný"),DATA!D2:L872,8,FALSE))</f>
        <v>2</v>
      </c>
      <c r="AL93" s="110">
        <f>IF(ISERROR(VLOOKUP(CONCATENATE(INDIRECT(ADDRESS(2,COLUMN())),"I1","iný"),DATA!D2:L872,6,FALSE)),0,VLOOKUP(CONCATENATE(INDIRECT(ADDRESS(2,COLUMN())),"I1","iný"),DATA!D2:L872,6,FALSE))</f>
        <v>11</v>
      </c>
      <c r="AM93" s="110">
        <f>IF(ISERROR(VLOOKUP(CONCATENATE(INDIRECT(ADDRESS(2,COLUMN()-1)),"I1","iný"),DATA!D2:L872,7,FALSE)),0,VLOOKUP(CONCATENATE(INDIRECT(ADDRESS(2,COLUMN()-1)),"I1","iný"),DATA!D2:L872,7,FALSE))</f>
        <v>0</v>
      </c>
      <c r="AN93" s="110">
        <f>IF(ISERROR(VLOOKUP(CONCATENATE(INDIRECT(ADDRESS(2,COLUMN()-2)),"I1","iný"),DATA!D2:L872,8,FALSE)),0,VLOOKUP(CONCATENATE(INDIRECT(ADDRESS(2,COLUMN()-2)),"I1","iný"),DATA!D2:L872,8,FALSE))</f>
        <v>3</v>
      </c>
      <c r="AO93" s="110">
        <f>IF(ISERROR(VLOOKUP(CONCATENATE(INDIRECT(ADDRESS(2,COLUMN())),"I1","iný"),DATA!D2:L872,6,FALSE)),0,VLOOKUP(CONCATENATE(INDIRECT(ADDRESS(2,COLUMN())),"I1","iný"),DATA!D2:L872,6,FALSE))</f>
        <v>14</v>
      </c>
      <c r="AP93" s="110">
        <f>IF(ISERROR(VLOOKUP(CONCATENATE(INDIRECT(ADDRESS(2,COLUMN()-1)),"I1","iný"),DATA!D2:L872,7,FALSE)),0,VLOOKUP(CONCATENATE(INDIRECT(ADDRESS(2,COLUMN()-1)),"I1","iný"),DATA!D2:L872,7,FALSE))</f>
        <v>0</v>
      </c>
      <c r="AQ93" s="110">
        <f>IF(ISERROR(VLOOKUP(CONCATENATE(INDIRECT(ADDRESS(2,COLUMN()-2)),"I1","iný"),DATA!D2:L872,8,FALSE)),0,VLOOKUP(CONCATENATE(INDIRECT(ADDRESS(2,COLUMN()-2)),"I1","iný"),DATA!D2:L872,8,FALSE))</f>
        <v>2</v>
      </c>
      <c r="AR93" s="110">
        <f>IF(ISERROR(VLOOKUP(CONCATENATE(INDIRECT(ADDRESS(2,COLUMN())),"I1","iný"),DATA!D2:L872,6,FALSE)),0,VLOOKUP(CONCATENATE(INDIRECT(ADDRESS(2,COLUMN())),"I1","iný"),DATA!D2:L872,6,FALSE))</f>
        <v>1</v>
      </c>
      <c r="AS93" s="110">
        <f>IF(ISERROR(VLOOKUP(CONCATENATE(INDIRECT(ADDRESS(2,COLUMN()-1)),"I1","iný"),DATA!D2:L872,7,FALSE)),0,VLOOKUP(CONCATENATE(INDIRECT(ADDRESS(2,COLUMN()-1)),"I1","iný"),DATA!D2:L872,7,FALSE))</f>
        <v>0</v>
      </c>
      <c r="AT93" s="110">
        <f>IF(ISERROR(VLOOKUP(CONCATENATE(INDIRECT(ADDRESS(2,COLUMN()-2)),"I1","iný"),DATA!D2:L872,8,FALSE)),0,VLOOKUP(CONCATENATE(INDIRECT(ADDRESS(2,COLUMN()-2)),"I1","iný"),DATA!D2:L872,8,FALSE))</f>
        <v>1</v>
      </c>
      <c r="AU93" s="110">
        <f>IF(ISERROR(VLOOKUP(CONCATENATE(INDIRECT(ADDRESS(2,COLUMN())),"I1","iný"),DATA!D2:L872,6,FALSE)),0,VLOOKUP(CONCATENATE(INDIRECT(ADDRESS(2,COLUMN())),"I1","iný"),DATA!D2:L872,6,FALSE))</f>
        <v>5</v>
      </c>
      <c r="AV93" s="110">
        <f>IF(ISERROR(VLOOKUP(CONCATENATE(INDIRECT(ADDRESS(2,COLUMN()-1)),"I1","iný"),DATA!D2:L872,7,FALSE)),0,VLOOKUP(CONCATENATE(INDIRECT(ADDRESS(2,COLUMN()-1)),"I1","iný"),DATA!D2:L872,7,FALSE))</f>
        <v>0</v>
      </c>
      <c r="AW93" s="110">
        <f>IF(ISERROR(VLOOKUP(CONCATENATE(INDIRECT(ADDRESS(2,COLUMN()-2)),"I1","iný"),DATA!D2:L872,8,FALSE)),0,VLOOKUP(CONCATENATE(INDIRECT(ADDRESS(2,COLUMN()-2)),"I1","iný"),DATA!D2:L872,8,FALSE))</f>
        <v>1</v>
      </c>
      <c r="AX93" s="110">
        <f>IF(ISERROR(VLOOKUP(CONCATENATE(INDIRECT(ADDRESS(2,COLUMN())),"I1","iný"),DATA!D2:L872,6,FALSE)),0,VLOOKUP(CONCATENATE(INDIRECT(ADDRESS(2,COLUMN())),"I1","iný"),DATA!D2:L872,6,FALSE))</f>
        <v>2</v>
      </c>
      <c r="AY93" s="110">
        <f>IF(ISERROR(VLOOKUP(CONCATENATE(INDIRECT(ADDRESS(2,COLUMN()-1)),"I1","iný"),DATA!D2:L872,7,FALSE)),0,VLOOKUP(CONCATENATE(INDIRECT(ADDRESS(2,COLUMN()-1)),"I1","iný"),DATA!D2:L872,7,FALSE))</f>
        <v>0</v>
      </c>
      <c r="AZ93" s="110">
        <f>IF(ISERROR(VLOOKUP(CONCATENATE(INDIRECT(ADDRESS(2,COLUMN()-2)),"I1","iný"),DATA!D2:L872,8,FALSE)),0,VLOOKUP(CONCATENATE(INDIRECT(ADDRESS(2,COLUMN()-2)),"I1","iný"),DATA!D2:L872,8,FALSE))</f>
        <v>2</v>
      </c>
      <c r="BA93" s="110">
        <f>IF(ISERROR(VLOOKUP(CONCATENATE(INDIRECT(ADDRESS(2,COLUMN())),"I1","iný"),DATA!D2:L872,6,FALSE)),0,VLOOKUP(CONCATENATE(INDIRECT(ADDRESS(2,COLUMN())),"I1","iný"),DATA!D2:L872,6,FALSE))</f>
        <v>1</v>
      </c>
      <c r="BB93" s="110">
        <f>IF(ISERROR(VLOOKUP(CONCATENATE(INDIRECT(ADDRESS(2,COLUMN()-1)),"I1","iný"),DATA!D2:L872,7,FALSE)),0,VLOOKUP(CONCATENATE(INDIRECT(ADDRESS(2,COLUMN()-1)),"I1","iný"),DATA!D2:L872,7,FALSE))</f>
        <v>0</v>
      </c>
      <c r="BC93" s="110">
        <f>IF(ISERROR(VLOOKUP(CONCATENATE(INDIRECT(ADDRESS(2,COLUMN()-2)),"I1","iný"),DATA!D2:L872,8,FALSE)),0,VLOOKUP(CONCATENATE(INDIRECT(ADDRESS(2,COLUMN()-2)),"I1","iný"),DATA!D2:L872,8,FALSE))</f>
        <v>2</v>
      </c>
      <c r="BD93" s="110">
        <f>IF(ISERROR(VLOOKUP(CONCATENATE(INDIRECT(ADDRESS(2,COLUMN())),"I1","iný"),DATA!D2:L872,6,FALSE)),0,VLOOKUP(CONCATENATE(INDIRECT(ADDRESS(2,COLUMN())),"I1","iný"),DATA!D2:L872,6,FALSE))</f>
        <v>2</v>
      </c>
      <c r="BE93" s="110">
        <f>IF(ISERROR(VLOOKUP(CONCATENATE(INDIRECT(ADDRESS(2,COLUMN()-1)),"I1","iný"),DATA!D2:L872,7,FALSE)),0,VLOOKUP(CONCATENATE(INDIRECT(ADDRESS(2,COLUMN()-1)),"I1","iný"),DATA!D2:L872,7,FALSE))</f>
        <v>0</v>
      </c>
      <c r="BF93" s="110">
        <f>IF(ISERROR(VLOOKUP(CONCATENATE(INDIRECT(ADDRESS(2,COLUMN()-2)),"I1","iný"),DATA!D2:L872,8,FALSE)),0,VLOOKUP(CONCATENATE(INDIRECT(ADDRESS(2,COLUMN()-2)),"I1","iný"),DATA!D2:L872,8,FALSE))</f>
        <v>1</v>
      </c>
      <c r="BG93" s="110">
        <f>IF(ISERROR(VLOOKUP(CONCATENATE(INDIRECT(ADDRESS(2,COLUMN())),"I1","iný"),DATA!D2:L872,6,FALSE)),0,VLOOKUP(CONCATENATE(INDIRECT(ADDRESS(2,COLUMN())),"I1","iný"),DATA!D2:L872,6,FALSE))</f>
        <v>2</v>
      </c>
      <c r="BH93" s="110">
        <f>IF(ISERROR(VLOOKUP(CONCATENATE(INDIRECT(ADDRESS(2,COLUMN()-1)),"I1","iný"),DATA!D2:L872,7,FALSE)),0,VLOOKUP(CONCATENATE(INDIRECT(ADDRESS(2,COLUMN()-1)),"I1","iný"),DATA!D2:L872,7,FALSE))</f>
        <v>0</v>
      </c>
      <c r="BI93" s="110">
        <f>IF(ISERROR(VLOOKUP(CONCATENATE(INDIRECT(ADDRESS(2,COLUMN()-2)),"I1","iný"),DATA!D2:L872,8,FALSE)),0,VLOOKUP(CONCATENATE(INDIRECT(ADDRESS(2,COLUMN()-2)),"I1","iný"),DATA!D2:L872,8,FALSE))</f>
        <v>2</v>
      </c>
      <c r="BJ93" s="110">
        <f>IF(ISERROR(VLOOKUP(CONCATENATE(INDIRECT(ADDRESS(2,COLUMN())),"I1","iný"),DATA!D2:L872,6,FALSE)),0,VLOOKUP(CONCATENATE(INDIRECT(ADDRESS(2,COLUMN())),"I1","iný"),DATA!D2:L872,6,FALSE))</f>
        <v>11</v>
      </c>
      <c r="BK93" s="110">
        <f>IF(ISERROR(VLOOKUP(CONCATENATE(INDIRECT(ADDRESS(2,COLUMN()-1)),"I1","iný"),DATA!D2:L872,7,FALSE)),0,VLOOKUP(CONCATENATE(INDIRECT(ADDRESS(2,COLUMN()-1)),"I1","iný"),DATA!D2:L872,7,FALSE))</f>
        <v>0</v>
      </c>
      <c r="BL93" s="110">
        <f>IF(ISERROR(VLOOKUP(CONCATENATE(INDIRECT(ADDRESS(2,COLUMN()-2)),"I1","iný"),DATA!D2:L872,8,FALSE)),0,VLOOKUP(CONCATENATE(INDIRECT(ADDRESS(2,COLUMN()-2)),"I1","iný"),DATA!D2:L872,8,FALSE))</f>
        <v>2</v>
      </c>
      <c r="BM93" s="110">
        <f>IF(ISERROR(VLOOKUP(CONCATENATE(INDIRECT(ADDRESS(2,COLUMN())),"I1","iný"),DATA!D2:L872,6,FALSE)),0,VLOOKUP(CONCATENATE(INDIRECT(ADDRESS(2,COLUMN())),"I1","iný"),DATA!D2:L872,6,FALSE))</f>
        <v>0</v>
      </c>
      <c r="BN93" s="110">
        <f>IF(ISERROR(VLOOKUP(CONCATENATE(INDIRECT(ADDRESS(2,COLUMN()-1)),"I1","iný"),DATA!D2:L872,7,FALSE)),0,VLOOKUP(CONCATENATE(INDIRECT(ADDRESS(2,COLUMN()-1)),"I1","iný"),DATA!D2:L872,7,FALSE))</f>
        <v>0</v>
      </c>
      <c r="BO93" s="110">
        <f>IF(ISERROR(VLOOKUP(CONCATENATE(INDIRECT(ADDRESS(2,COLUMN()-2)),"I1","iný"),DATA!D2:L872,8,FALSE)),0,VLOOKUP(CONCATENATE(INDIRECT(ADDRESS(2,COLUMN()-2)),"I1","iný"),DATA!D2:L872,8,FALSE))</f>
        <v>0</v>
      </c>
      <c r="BP93" s="110">
        <f>IF(ISERROR(VLOOKUP(CONCATENATE(INDIRECT(ADDRESS(2,COLUMN())),"I1","iný"),DATA!D2:L872,6,FALSE)),0,VLOOKUP(CONCATENATE(INDIRECT(ADDRESS(2,COLUMN())),"I1","iný"),DATA!D2:L872,6,FALSE))</f>
        <v>0</v>
      </c>
      <c r="BQ93" s="110">
        <f>IF(ISERROR(VLOOKUP(CONCATENATE(INDIRECT(ADDRESS(2,COLUMN()-1)),"I1","iný"),DATA!D2:L872,7,FALSE)),0,VLOOKUP(CONCATENATE(INDIRECT(ADDRESS(2,COLUMN()-1)),"I1","iný"),DATA!D2:L872,7,FALSE))</f>
        <v>0</v>
      </c>
      <c r="BR93" s="110">
        <f>IF(ISERROR(VLOOKUP(CONCATENATE(INDIRECT(ADDRESS(2,COLUMN()-2)),"I1","iný"),DATA!D2:L872,8,FALSE)),0,VLOOKUP(CONCATENATE(INDIRECT(ADDRESS(2,COLUMN()-2)),"I1","iný"),DATA!D2:L872,8,FALSE))</f>
        <v>0</v>
      </c>
      <c r="BS93" s="110">
        <f>IF(ISERROR(VLOOKUP(CONCATENATE(INDIRECT(ADDRESS(2,COLUMN())),"I1","iný"),DATA!D2:L872,6,FALSE)),0,VLOOKUP(CONCATENATE(INDIRECT(ADDRESS(2,COLUMN())),"I1","iný"),DATA!D2:L872,6,FALSE))</f>
        <v>2</v>
      </c>
      <c r="BT93" s="110">
        <f>IF(ISERROR(VLOOKUP(CONCATENATE(INDIRECT(ADDRESS(2,COLUMN()-1)),"I1","iný"),DATA!D2:L872,7,FALSE)),0,VLOOKUP(CONCATENATE(INDIRECT(ADDRESS(2,COLUMN()-1)),"I1","iný"),DATA!D2:L872,7,FALSE))</f>
        <v>0</v>
      </c>
      <c r="BU93" s="110">
        <f>IF(ISERROR(VLOOKUP(CONCATENATE(INDIRECT(ADDRESS(2,COLUMN()-2)),"I1","iný"),DATA!D2:L872,8,FALSE)),0,VLOOKUP(CONCATENATE(INDIRECT(ADDRESS(2,COLUMN()-2)),"I1","iný"),DATA!D2:L872,8,FALSE))</f>
        <v>1</v>
      </c>
      <c r="BV93" s="110">
        <f>IF(ISERROR(VLOOKUP(CONCATENATE(INDIRECT(ADDRESS(2,COLUMN())),"I1","iný"),DATA!D2:L872,6,FALSE)),0,VLOOKUP(CONCATENATE(INDIRECT(ADDRESS(2,COLUMN())),"I1","iný"),DATA!D2:L872,6,FALSE))</f>
        <v>3</v>
      </c>
      <c r="BW93" s="110">
        <f>IF(ISERROR(VLOOKUP(CONCATENATE(INDIRECT(ADDRESS(2,COLUMN()-1)),"I1","iný"),DATA!D2:L872,7,FALSE)),0,VLOOKUP(CONCATENATE(INDIRECT(ADDRESS(2,COLUMN()-1)),"I1","iný"),DATA!D2:L872,7,FALSE))</f>
        <v>1</v>
      </c>
      <c r="BX93" s="110">
        <f>IF(ISERROR(VLOOKUP(CONCATENATE(INDIRECT(ADDRESS(2,COLUMN()-2)),"I1","iný"),DATA!D2:L872,8,FALSE)),0,VLOOKUP(CONCATENATE(INDIRECT(ADDRESS(2,COLUMN()-2)),"I1","iný"),DATA!D2:L872,8,FALSE))</f>
        <v>1</v>
      </c>
      <c r="BY93" s="110">
        <f>IF(ISERROR(VLOOKUP(CONCATENATE(INDIRECT(ADDRESS(2,COLUMN())),"I1","iný"),DATA!D2:L872,6,FALSE)),0,VLOOKUP(CONCATENATE(INDIRECT(ADDRESS(2,COLUMN())),"I1","iný"),DATA!D2:L872,6,FALSE))</f>
        <v>1</v>
      </c>
      <c r="BZ93" s="110">
        <f>IF(ISERROR(VLOOKUP(CONCATENATE(INDIRECT(ADDRESS(2,COLUMN()-1)),"I1","iný"),DATA!D2:L872,7,FALSE)),0,VLOOKUP(CONCATENATE(INDIRECT(ADDRESS(2,COLUMN()-1)),"I1","iný"),DATA!D2:L872,7,FALSE))</f>
        <v>0</v>
      </c>
      <c r="CA93" s="110">
        <f>IF(ISERROR(VLOOKUP(CONCATENATE(INDIRECT(ADDRESS(2,COLUMN()-2)),"I1","iný"),DATA!D2:L872,8,FALSE)),0,VLOOKUP(CONCATENATE(INDIRECT(ADDRESS(2,COLUMN()-2)),"I1","iný"),DATA!D2:L872,8,FALSE))</f>
        <v>1</v>
      </c>
      <c r="CB93" s="110">
        <f>IF(ISERROR(VLOOKUP(CONCATENATE(INDIRECT(ADDRESS(2,COLUMN())),"I1","iný"),DATA!D2:L872,6,FALSE)),0,VLOOKUP(CONCATENATE(INDIRECT(ADDRESS(2,COLUMN())),"I1","iný"),DATA!D2:L872,6,FALSE))</f>
        <v>0</v>
      </c>
      <c r="CC93" s="110">
        <f>IF(ISERROR(VLOOKUP(CONCATENATE(INDIRECT(ADDRESS(2,COLUMN()-1)),"I1","iný"),DATA!D2:L872,7,FALSE)),0,VLOOKUP(CONCATENATE(INDIRECT(ADDRESS(2,COLUMN()-1)),"I1","iný"),DATA!D2:L872,7,FALSE))</f>
        <v>0</v>
      </c>
      <c r="CD93" s="110">
        <f>IF(ISERROR(VLOOKUP(CONCATENATE(INDIRECT(ADDRESS(2,COLUMN()-2)),"I1","iný"),DATA!D2:L872,8,FALSE)),0,VLOOKUP(CONCATENATE(INDIRECT(ADDRESS(2,COLUMN()-2)),"I1","iný"),DATA!D2:L872,8,FALSE))</f>
        <v>0</v>
      </c>
      <c r="CE93" s="110">
        <f>IF(ISERROR(VLOOKUP(CONCATENATE(INDIRECT(ADDRESS(2,COLUMN())),"I1","iný"),DATA!D2:L872,6,FALSE)),0,VLOOKUP(CONCATENATE(INDIRECT(ADDRESS(2,COLUMN())),"I1","iný"),DATA!D2:L872,6,FALSE))</f>
        <v>0</v>
      </c>
      <c r="CF93" s="110">
        <f>IF(ISERROR(VLOOKUP(CONCATENATE(INDIRECT(ADDRESS(2,COLUMN()-1)),"I1","iný"),DATA!D2:L872,7,FALSE)),0,VLOOKUP(CONCATENATE(INDIRECT(ADDRESS(2,COLUMN()-1)),"I1","iný"),DATA!D2:L872,7,FALSE))</f>
        <v>0</v>
      </c>
      <c r="CG93" s="110">
        <f>IF(ISERROR(VLOOKUP(CONCATENATE(INDIRECT(ADDRESS(2,COLUMN()-2)),"I1","iný"),DATA!D2:L872,8,FALSE)),0,VLOOKUP(CONCATENATE(INDIRECT(ADDRESS(2,COLUMN()-2)),"I1","iný"),DATA!D2:L872,8,FALSE))</f>
        <v>0</v>
      </c>
      <c r="CH93" s="110">
        <f>IF(ISERROR(VLOOKUP(CONCATENATE(INDIRECT(ADDRESS(2,COLUMN())),"I1","iný"),DATA!D2:L872,6,FALSE)),0,VLOOKUP(CONCATENATE(INDIRECT(ADDRESS(2,COLUMN())),"I1","iný"),DATA!D2:L872,6,FALSE))</f>
        <v>1</v>
      </c>
      <c r="CI93" s="110">
        <f>IF(ISERROR(VLOOKUP(CONCATENATE(INDIRECT(ADDRESS(2,COLUMN()-1)),"I1","iný"),DATA!D2:L872,7,FALSE)),0,VLOOKUP(CONCATENATE(INDIRECT(ADDRESS(2,COLUMN()-1)),"I1","iný"),DATA!D2:L872,7,FALSE))</f>
        <v>0</v>
      </c>
      <c r="CJ93" s="110">
        <f>IF(ISERROR(VLOOKUP(CONCATENATE(INDIRECT(ADDRESS(2,COLUMN()-2)),"I1","iný"),DATA!D2:L872,8,FALSE)),0,VLOOKUP(CONCATENATE(INDIRECT(ADDRESS(2,COLUMN()-2)),"I1","iný"),DATA!D2:L872,8,FALSE))</f>
        <v>0</v>
      </c>
      <c r="CK93" s="110">
        <f>IF(ISERROR(VLOOKUP(CONCATENATE(INDIRECT(ADDRESS(2,COLUMN())),"I1","iný"),DATA!D2:L872,6,FALSE)),0,VLOOKUP(CONCATENATE(INDIRECT(ADDRESS(2,COLUMN())),"I1","iný"),DATA!D2:L872,6,FALSE))</f>
        <v>0</v>
      </c>
      <c r="CL93" s="110">
        <f>IF(ISERROR(VLOOKUP(CONCATENATE(INDIRECT(ADDRESS(2,COLUMN()-1)),"I1","iný"),DATA!D2:L872,7,FALSE)),0,VLOOKUP(CONCATENATE(INDIRECT(ADDRESS(2,COLUMN()-1)),"I1","iný"),DATA!D2:L872,7,FALSE))</f>
        <v>0</v>
      </c>
      <c r="CM93" s="110">
        <f>IF(ISERROR(VLOOKUP(CONCATENATE(INDIRECT(ADDRESS(2,COLUMN()-2)),"I1","iný"),DATA!D2:L872,8,FALSE)),0,VLOOKUP(CONCATENATE(INDIRECT(ADDRESS(2,COLUMN()-2)),"I1","iný"),DATA!D2:L872,8,FALSE))</f>
        <v>0</v>
      </c>
      <c r="CN93" s="110">
        <f>IF(ISERROR(VLOOKUP(CONCATENATE(INDIRECT(ADDRESS(2,COLUMN())),"I1","iný"),DATA!D2:L872,6,FALSE)),0,VLOOKUP(CONCATENATE(INDIRECT(ADDRESS(2,COLUMN())),"I1","iný"),DATA!D2:L872,6,FALSE))</f>
        <v>0</v>
      </c>
      <c r="CO93" s="110">
        <f>IF(ISERROR(VLOOKUP(CONCATENATE(INDIRECT(ADDRESS(2,COLUMN()-1)),"I1","iný"),DATA!D2:L872,7,FALSE)),0,VLOOKUP(CONCATENATE(INDIRECT(ADDRESS(2,COLUMN()-1)),"I1","iný"),DATA!D2:L872,7,FALSE))</f>
        <v>0</v>
      </c>
      <c r="CP93" s="110">
        <f>IF(ISERROR(VLOOKUP(CONCATENATE(INDIRECT(ADDRESS(2,COLUMN()-2)),"I1","iný"),DATA!D2:L872,8,FALSE)),0,VLOOKUP(CONCATENATE(INDIRECT(ADDRESS(2,COLUMN()-2)),"I1","iný"),DATA!D2:L872,8,FALSE))</f>
        <v>1</v>
      </c>
      <c r="CQ93" s="110">
        <f>IF(ISERROR(VLOOKUP(CONCATENATE(INDIRECT(ADDRESS(2,COLUMN())),"I1","iný"),DATA!D2:L872,6,FALSE)),0,VLOOKUP(CONCATENATE(INDIRECT(ADDRESS(2,COLUMN())),"I1","iný"),DATA!D2:L872,6,FALSE))</f>
        <v>0</v>
      </c>
      <c r="CR93" s="110">
        <f>IF(ISERROR(VLOOKUP(CONCATENATE(INDIRECT(ADDRESS(2,COLUMN()-1)),"I1","iný"),DATA!D2:L872,7,FALSE)),0,VLOOKUP(CONCATENATE(INDIRECT(ADDRESS(2,COLUMN()-1)),"I1","iný"),DATA!D2:L872,7,FALSE))</f>
        <v>0</v>
      </c>
      <c r="CS93" s="110">
        <f>IF(ISERROR(VLOOKUP(CONCATENATE(INDIRECT(ADDRESS(2,COLUMN()-2)),"I1","iný"),DATA!D2:L872,8,FALSE)),0,VLOOKUP(CONCATENATE(INDIRECT(ADDRESS(2,COLUMN()-2)),"I1","iný"),DATA!D2:L872,8,FALSE))</f>
        <v>0</v>
      </c>
      <c r="CT93" s="110">
        <f>IF(ISERROR(VLOOKUP(CONCATENATE(INDIRECT(ADDRESS(2,COLUMN())),"I1","iný"),DATA!D2:L872,6,FALSE)),0,VLOOKUP(CONCATENATE(INDIRECT(ADDRESS(2,COLUMN())),"I1","iný"),DATA!D2:L872,6,FALSE))</f>
        <v>0</v>
      </c>
      <c r="CU93" s="110">
        <f>IF(ISERROR(VLOOKUP(CONCATENATE(INDIRECT(ADDRESS(2,COLUMN()-1)),"I1","iný"),DATA!D2:L872,7,FALSE)),0,VLOOKUP(CONCATENATE(INDIRECT(ADDRESS(2,COLUMN()-1)),"I1","iný"),DATA!D2:L872,7,FALSE))</f>
        <v>0</v>
      </c>
      <c r="CV93" s="110">
        <f>IF(ISERROR(VLOOKUP(CONCATENATE(INDIRECT(ADDRESS(2,COLUMN()-2)),"I1","iný"),DATA!D2:L872,8,FALSE)),0,VLOOKUP(CONCATENATE(INDIRECT(ADDRESS(2,COLUMN()-2)),"I1","iný"),DATA!D2:L872,8,FALSE))</f>
        <v>0</v>
      </c>
      <c r="CW93" s="110">
        <f>IF(ISERROR(VLOOKUP(CONCATENATE(INDIRECT(ADDRESS(2,COLUMN())),"I1","iný"),DATA!D2:L872,6,FALSE)),0,VLOOKUP(CONCATENATE(INDIRECT(ADDRESS(2,COLUMN())),"I1","iný"),DATA!D2:L872,6,FALSE))</f>
        <v>0</v>
      </c>
      <c r="CX93" s="110">
        <f>IF(ISERROR(VLOOKUP(CONCATENATE(INDIRECT(ADDRESS(2,COLUMN()-1)),"I1","iný"),DATA!D2:L872,7,FALSE)),0,VLOOKUP(CONCATENATE(INDIRECT(ADDRESS(2,COLUMN()-1)),"I1","iný"),DATA!D2:L872,7,FALSE))</f>
        <v>0</v>
      </c>
      <c r="CY93" s="110">
        <f>IF(ISERROR(VLOOKUP(CONCATENATE(INDIRECT(ADDRESS(2,COLUMN()-2)),"I1","iný"),DATA!D2:L872,8,FALSE)),0,VLOOKUP(CONCATENATE(INDIRECT(ADDRESS(2,COLUMN()-2)),"I1","iný"),DATA!D2:L872,8,FALSE))</f>
        <v>0</v>
      </c>
      <c r="CZ93" s="110">
        <f>IF(ISERROR(VLOOKUP(CONCATENATE(INDIRECT(ADDRESS(2,COLUMN())),"I1","iný"),DATA!D2:L872,6,FALSE)),0,VLOOKUP(CONCATENATE(INDIRECT(ADDRESS(2,COLUMN())),"I1","iný"),DATA!D2:L872,6,FALSE))</f>
        <v>0</v>
      </c>
      <c r="DA93" s="110">
        <f>IF(ISERROR(VLOOKUP(CONCATENATE(INDIRECT(ADDRESS(2,COLUMN()-1)),"I1","iný"),DATA!D2:L872,7,FALSE)),0,VLOOKUP(CONCATENATE(INDIRECT(ADDRESS(2,COLUMN()-1)),"I1","iný"),DATA!D2:L872,7,FALSE))</f>
        <v>0</v>
      </c>
      <c r="DB93" s="110">
        <f>IF(ISERROR(VLOOKUP(CONCATENATE(INDIRECT(ADDRESS(2,COLUMN()-2)),"I1","iný"),DATA!D2:L872,8,FALSE)),0,VLOOKUP(CONCATENATE(INDIRECT(ADDRESS(2,COLUMN()-2)),"I1","iný"),DATA!D2:L872,8,FALSE))</f>
        <v>0</v>
      </c>
      <c r="DC93" s="110">
        <f>IF(ISERROR(VLOOKUP(CONCATENATE(INDIRECT(ADDRESS(2,COLUMN())),"I1","iný"),DATA!D2:L872,6,FALSE)),0,VLOOKUP(CONCATENATE(INDIRECT(ADDRESS(2,COLUMN())),"I1","iný"),DATA!D2:L872,6,FALSE))</f>
        <v>0</v>
      </c>
      <c r="DD93" s="110">
        <f>IF(ISERROR(VLOOKUP(CONCATENATE(INDIRECT(ADDRESS(2,COLUMN()-1)),"I1","iný"),DATA!D2:L872,7,FALSE)),0,VLOOKUP(CONCATENATE(INDIRECT(ADDRESS(2,COLUMN()-1)),"I1","iný"),DATA!D2:L872,7,FALSE))</f>
        <v>0</v>
      </c>
      <c r="DE93" s="110">
        <f>IF(ISERROR(VLOOKUP(CONCATENATE(INDIRECT(ADDRESS(2,COLUMN()-2)),"I1","iný"),DATA!D2:L872,8,FALSE)),0,VLOOKUP(CONCATENATE(INDIRECT(ADDRESS(2,COLUMN()-2)),"I1","iný"),DATA!D2:L872,8,FALSE))</f>
        <v>0</v>
      </c>
      <c r="DF93" s="110">
        <f>IF(ISERROR(VLOOKUP(CONCATENATE(INDIRECT(ADDRESS(2,COLUMN())),"I1","iný"),DATA!D2:L872,6,FALSE)),0,VLOOKUP(CONCATENATE(INDIRECT(ADDRESS(2,COLUMN())),"I1","iný"),DATA!D2:L872,6,FALSE))</f>
        <v>0</v>
      </c>
      <c r="DG93" s="110">
        <f>IF(ISERROR(VLOOKUP(CONCATENATE(INDIRECT(ADDRESS(2,COLUMN()-1)),"I1","iný"),DATA!D2:L872,7,FALSE)),0,VLOOKUP(CONCATENATE(INDIRECT(ADDRESS(2,COLUMN()-1)),"I1","iný"),DATA!D2:L872,7,FALSE))</f>
        <v>0</v>
      </c>
      <c r="DH93" s="110">
        <f>IF(ISERROR(VLOOKUP(CONCATENATE(INDIRECT(ADDRESS(2,COLUMN()-2)),"I1","iný"),DATA!D2:L872,8,FALSE)),0,VLOOKUP(CONCATENATE(INDIRECT(ADDRESS(2,COLUMN()-2)),"I1","iný"),DATA!D2:L872,8,FALSE))</f>
        <v>0</v>
      </c>
      <c r="DI93" s="110">
        <f>IF(ISERROR(VLOOKUP(CONCATENATE(INDIRECT(ADDRESS(2,COLUMN())),"I1","iný"),DATA!D2:L872,6,FALSE)),0,VLOOKUP(CONCATENATE(INDIRECT(ADDRESS(2,COLUMN())),"I1","iný"),DATA!D2:L872,6,FALSE))</f>
        <v>0</v>
      </c>
      <c r="DJ93" s="110">
        <f>IF(ISERROR(VLOOKUP(CONCATENATE(INDIRECT(ADDRESS(2,COLUMN()-1)),"I1","iný"),DATA!D2:L872,7,FALSE)),0,VLOOKUP(CONCATENATE(INDIRECT(ADDRESS(2,COLUMN()-1)),"I1","iný"),DATA!D2:L872,7,FALSE))</f>
        <v>0</v>
      </c>
      <c r="DK93" s="110">
        <f>IF(ISERROR(VLOOKUP(CONCATENATE(INDIRECT(ADDRESS(2,COLUMN()-2)),"I1","iný"),DATA!D2:L872,8,FALSE)),0,VLOOKUP(CONCATENATE(INDIRECT(ADDRESS(2,COLUMN()-2)),"I1","iný"),DATA!D2:L872,8,FALSE))</f>
        <v>0</v>
      </c>
      <c r="DL93" s="110">
        <f>IF(ISERROR(VLOOKUP(CONCATENATE(INDIRECT(ADDRESS(2,COLUMN())),"I1","iný"),DATA!D2:L872,6,FALSE)),0,VLOOKUP(CONCATENATE(INDIRECT(ADDRESS(2,COLUMN())),"I1","iný"),DATA!D2:L872,6,FALSE))</f>
        <v>0</v>
      </c>
      <c r="DM93" s="110">
        <f>IF(ISERROR(VLOOKUP(CONCATENATE(INDIRECT(ADDRESS(2,COLUMN()-1)),"I1","iný"),DATA!D2:L872,7,FALSE)),0,VLOOKUP(CONCATENATE(INDIRECT(ADDRESS(2,COLUMN()-1)),"I1","iný"),DATA!D2:L872,7,FALSE))</f>
        <v>0</v>
      </c>
      <c r="DN93" s="110">
        <f>IF(ISERROR(VLOOKUP(CONCATENATE(INDIRECT(ADDRESS(2,COLUMN()-2)),"I1","iný"),DATA!D2:L872,8,FALSE)),0,VLOOKUP(CONCATENATE(INDIRECT(ADDRESS(2,COLUMN()-2)),"I1","iný"),DATA!D2:L872,8,FALSE))</f>
        <v>0</v>
      </c>
      <c r="DO93" s="110">
        <f>IF(ISERROR(VLOOKUP(CONCATENATE(INDIRECT(ADDRESS(2,COLUMN())),"I1","iný"),DATA!D2:L872,6,FALSE)),0,VLOOKUP(CONCATENATE(INDIRECT(ADDRESS(2,COLUMN())),"I1","iný"),DATA!D2:L872,6,FALSE))</f>
        <v>0</v>
      </c>
      <c r="DP93" s="110">
        <f>IF(ISERROR(VLOOKUP(CONCATENATE(INDIRECT(ADDRESS(2,COLUMN()-1)),"I1","iný"),DATA!D2:L872,7,FALSE)),0,VLOOKUP(CONCATENATE(INDIRECT(ADDRESS(2,COLUMN()-1)),"I1","iný"),DATA!D2:L872,7,FALSE))</f>
        <v>0</v>
      </c>
      <c r="DQ93" s="110">
        <f>IF(ISERROR(VLOOKUP(CONCATENATE(INDIRECT(ADDRESS(2,COLUMN()-2)),"I1","iný"),DATA!D2:L872,8,FALSE)),0,VLOOKUP(CONCATENATE(INDIRECT(ADDRESS(2,COLUMN()-2)),"I1","iný"),DATA!D2:L872,8,FALSE))</f>
        <v>0</v>
      </c>
      <c r="DR93" s="110">
        <f>IF(ISERROR(VLOOKUP(CONCATENATE(INDIRECT(ADDRESS(2,COLUMN())),"I1","iný"),DATA!D2:L872,6,FALSE)),0,VLOOKUP(CONCATENATE(INDIRECT(ADDRESS(2,COLUMN())),"I1","iný"),DATA!D2:L872,6,FALSE))</f>
        <v>0</v>
      </c>
      <c r="DS93" s="110">
        <f>IF(ISERROR(VLOOKUP(CONCATENATE(INDIRECT(ADDRESS(2,COLUMN()-1)),"I1","iný"),DATA!D2:L872,7,FALSE)),0,VLOOKUP(CONCATENATE(INDIRECT(ADDRESS(2,COLUMN()-1)),"I1","iný"),DATA!D2:L872,7,FALSE))</f>
        <v>0</v>
      </c>
      <c r="DT93" s="110">
        <f>IF(ISERROR(VLOOKUP(CONCATENATE(INDIRECT(ADDRESS(2,COLUMN()-2)),"I1","iný"),DATA!D2:L872,8,FALSE)),0,VLOOKUP(CONCATENATE(INDIRECT(ADDRESS(2,COLUMN()-2)),"I1","iný"),DATA!D2:L872,8,FALSE))</f>
        <v>0</v>
      </c>
      <c r="DU93" s="110">
        <f>IF(ISERROR(VLOOKUP(CONCATENATE(INDIRECT(ADDRESS(2,COLUMN())),"I1","iný"),DATA!D2:L872,6,FALSE)),0,VLOOKUP(CONCATENATE(INDIRECT(ADDRESS(2,COLUMN())),"I1","iný"),DATA!D2:L872,6,FALSE))</f>
        <v>0</v>
      </c>
      <c r="DV93" s="110">
        <f>IF(ISERROR(VLOOKUP(CONCATENATE(INDIRECT(ADDRESS(2,COLUMN()-1)),"I1","iný"),DATA!D2:L872,7,FALSE)),0,VLOOKUP(CONCATENATE(INDIRECT(ADDRESS(2,COLUMN()-1)),"I1","iný"),DATA!D2:L872,7,FALSE))</f>
        <v>0</v>
      </c>
      <c r="DW93" s="110">
        <f>IF(ISERROR(VLOOKUP(CONCATENATE(INDIRECT(ADDRESS(2,COLUMN()-2)),"I1","iný"),DATA!D2:L872,8,FALSE)),0,VLOOKUP(CONCATENATE(INDIRECT(ADDRESS(2,COLUMN()-2)),"I1","iný"),DATA!D2:L872,8,FALSE))</f>
        <v>0</v>
      </c>
      <c r="DX93" s="110">
        <f>SUM(B93:INDIRECT(ADDRESS(93,127)))</f>
        <v>254</v>
      </c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</row>
    <row r="94" s="5" customFormat="1" ht="15.75">
      <c r="A94" s="28" t="s">
        <v>75</v>
      </c>
      <c r="B94" s="110">
        <f>IF(ISERROR(VLOOKUP(CONCATENATE(INDIRECT(ADDRESS(2,COLUMN())),"I2","iný"),DATA!D2:L872,6,FALSE)),0,VLOOKUP(CONCATENATE(INDIRECT(ADDRESS(2,COLUMN())),"I2","iný"),DATA!D2:L872,6,FALSE))</f>
        <v>98</v>
      </c>
      <c r="C94" s="110">
        <f>IF(ISERROR(VLOOKUP(CONCATENATE(INDIRECT(ADDRESS(2,COLUMN()-1)),"I2","iný"),DATA!D2:L872,7,FALSE)),0,VLOOKUP(CONCATENATE(INDIRECT(ADDRESS(2,COLUMN()-1)),"I2","iný"),DATA!D2:L872,7,FALSE))</f>
        <v>0</v>
      </c>
      <c r="D94" s="110">
        <f>IF(ISERROR(VLOOKUP(CONCATENATE(INDIRECT(ADDRESS(2,COLUMN()-2)),"I2","iný"),DATA!D2:L872,8,FALSE)),0,VLOOKUP(CONCATENATE(INDIRECT(ADDRESS(2,COLUMN()-2)),"I2","iný"),DATA!D2:L872,8,FALSE))</f>
        <v>0</v>
      </c>
      <c r="E94" s="110">
        <f>IF(ISERROR(VLOOKUP(CONCATENATE(INDIRECT(ADDRESS(2,COLUMN())),"I2","iný"),DATA!D2:L872,6,FALSE)),0,VLOOKUP(CONCATENATE(INDIRECT(ADDRESS(2,COLUMN())),"I2","iný"),DATA!D2:L872,6,FALSE))</f>
        <v>14</v>
      </c>
      <c r="F94" s="110">
        <f>IF(ISERROR(VLOOKUP(CONCATENATE(INDIRECT(ADDRESS(2,COLUMN()-1)),"I2","iný"),DATA!D2:L872,7,FALSE)),0,VLOOKUP(CONCATENATE(INDIRECT(ADDRESS(2,COLUMN()-1)),"I2","iný"),DATA!D2:L872,7,FALSE))</f>
        <v>0</v>
      </c>
      <c r="G94" s="110">
        <f>IF(ISERROR(VLOOKUP(CONCATENATE(INDIRECT(ADDRESS(2,COLUMN()-2)),"I2","iný"),DATA!D2:L872,8,FALSE)),0,VLOOKUP(CONCATENATE(INDIRECT(ADDRESS(2,COLUMN()-2)),"I2","iný"),DATA!D2:L872,8,FALSE))</f>
        <v>0</v>
      </c>
      <c r="H94" s="110">
        <f>IF(ISERROR(VLOOKUP(CONCATENATE(INDIRECT(ADDRESS(2,COLUMN())),"I2","iný"),DATA!D2:L872,6,FALSE)),0,VLOOKUP(CONCATENATE(INDIRECT(ADDRESS(2,COLUMN())),"I2","iný"),DATA!D2:L872,6,FALSE))</f>
        <v>16</v>
      </c>
      <c r="I94" s="110">
        <f>IF(ISERROR(VLOOKUP(CONCATENATE(INDIRECT(ADDRESS(2,COLUMN()-1)),"I2","iný"),DATA!D2:L872,7,FALSE)),0,VLOOKUP(CONCATENATE(INDIRECT(ADDRESS(2,COLUMN()-1)),"I2","iný"),DATA!D2:L872,7,FALSE))</f>
        <v>0</v>
      </c>
      <c r="J94" s="110">
        <f>IF(ISERROR(VLOOKUP(CONCATENATE(INDIRECT(ADDRESS(2,COLUMN()-2)),"I2","iný"),DATA!D2:L872,8,FALSE)),0,VLOOKUP(CONCATENATE(INDIRECT(ADDRESS(2,COLUMN()-2)),"I2","iný"),DATA!D2:L872,8,FALSE))</f>
        <v>0</v>
      </c>
      <c r="K94" s="110">
        <f>IF(ISERROR(VLOOKUP(CONCATENATE(INDIRECT(ADDRESS(2,COLUMN())),"I2","iný"),DATA!D2:L872,6,FALSE)),0,VLOOKUP(CONCATENATE(INDIRECT(ADDRESS(2,COLUMN())),"I2","iný"),DATA!D2:L872,6,FALSE))</f>
        <v>15</v>
      </c>
      <c r="L94" s="110">
        <f>IF(ISERROR(VLOOKUP(CONCATENATE(INDIRECT(ADDRESS(2,COLUMN()-1)),"I2","iný"),DATA!D2:L872,7,FALSE)),0,VLOOKUP(CONCATENATE(INDIRECT(ADDRESS(2,COLUMN()-1)),"I2","iný"),DATA!D2:L872,7,FALSE))</f>
        <v>0</v>
      </c>
      <c r="M94" s="110">
        <f>IF(ISERROR(VLOOKUP(CONCATENATE(INDIRECT(ADDRESS(2,COLUMN()-2)),"I2","iný"),DATA!D2:L872,8,FALSE)),0,VLOOKUP(CONCATENATE(INDIRECT(ADDRESS(2,COLUMN()-2)),"I2","iný"),DATA!D2:L872,8,FALSE))</f>
        <v>0</v>
      </c>
      <c r="N94" s="110">
        <f>IF(ISERROR(VLOOKUP(CONCATENATE(INDIRECT(ADDRESS(2,COLUMN())),"I2","iný"),DATA!D2:L872,6,FALSE)),0,VLOOKUP(CONCATENATE(INDIRECT(ADDRESS(2,COLUMN())),"I2","iný"),DATA!D2:L872,6,FALSE))</f>
        <v>1</v>
      </c>
      <c r="O94" s="110">
        <f>IF(ISERROR(VLOOKUP(CONCATENATE(INDIRECT(ADDRESS(2,COLUMN()-1)),"I2","iný"),DATA!D2:L872,7,FALSE)),0,VLOOKUP(CONCATENATE(INDIRECT(ADDRESS(2,COLUMN()-1)),"I2","iný"),DATA!D2:L872,7,FALSE))</f>
        <v>0</v>
      </c>
      <c r="P94" s="110">
        <f>IF(ISERROR(VLOOKUP(CONCATENATE(INDIRECT(ADDRESS(2,COLUMN()-2)),"I2","iný"),DATA!D2:L872,8,FALSE)),0,VLOOKUP(CONCATENATE(INDIRECT(ADDRESS(2,COLUMN()-2)),"I2","iný"),DATA!D2:L872,8,FALSE))</f>
        <v>0</v>
      </c>
      <c r="Q94" s="110">
        <f>IF(ISERROR(VLOOKUP(CONCATENATE(INDIRECT(ADDRESS(2,COLUMN())),"I2","iný"),DATA!D2:L872,6,FALSE)),0,VLOOKUP(CONCATENATE(INDIRECT(ADDRESS(2,COLUMN())),"I2","iný"),DATA!D2:L872,6,FALSE))</f>
        <v>20</v>
      </c>
      <c r="R94" s="110">
        <f>IF(ISERROR(VLOOKUP(CONCATENATE(INDIRECT(ADDRESS(2,COLUMN()-1)),"I2","iný"),DATA!D2:L872,7,FALSE)),0,VLOOKUP(CONCATENATE(INDIRECT(ADDRESS(2,COLUMN()-1)),"I2","iný"),DATA!D2:L872,7,FALSE))</f>
        <v>1</v>
      </c>
      <c r="S94" s="110">
        <f>IF(ISERROR(VLOOKUP(CONCATENATE(INDIRECT(ADDRESS(2,COLUMN()-2)),"I2","iný"),DATA!D2:L872,8,FALSE)),0,VLOOKUP(CONCATENATE(INDIRECT(ADDRESS(2,COLUMN()-2)),"I2","iný"),DATA!D2:L872,8,FALSE))</f>
        <v>0</v>
      </c>
      <c r="T94" s="110">
        <f>IF(ISERROR(VLOOKUP(CONCATENATE(INDIRECT(ADDRESS(2,COLUMN())),"I2","iný"),DATA!D2:L872,6,FALSE)),0,VLOOKUP(CONCATENATE(INDIRECT(ADDRESS(2,COLUMN())),"I2","iný"),DATA!D2:L872,6,FALSE))</f>
        <v>15</v>
      </c>
      <c r="U94" s="110">
        <f>IF(ISERROR(VLOOKUP(CONCATENATE(INDIRECT(ADDRESS(2,COLUMN()-1)),"I2","iný"),DATA!D2:L872,7,FALSE)),0,VLOOKUP(CONCATENATE(INDIRECT(ADDRESS(2,COLUMN()-1)),"I2","iný"),DATA!D2:L872,7,FALSE))</f>
        <v>0</v>
      </c>
      <c r="V94" s="110">
        <f>IF(ISERROR(VLOOKUP(CONCATENATE(INDIRECT(ADDRESS(2,COLUMN()-2)),"I2","iný"),DATA!D2:L872,8,FALSE)),0,VLOOKUP(CONCATENATE(INDIRECT(ADDRESS(2,COLUMN()-2)),"I2","iný"),DATA!D2:L872,8,FALSE))</f>
        <v>0</v>
      </c>
      <c r="W94" s="110">
        <f>IF(ISERROR(VLOOKUP(CONCATENATE(INDIRECT(ADDRESS(2,COLUMN())),"I2","iný"),DATA!D2:L872,6,FALSE)),0,VLOOKUP(CONCATENATE(INDIRECT(ADDRESS(2,COLUMN())),"I2","iný"),DATA!D2:L872,6,FALSE))</f>
        <v>27</v>
      </c>
      <c r="X94" s="110">
        <f>IF(ISERROR(VLOOKUP(CONCATENATE(INDIRECT(ADDRESS(2,COLUMN()-1)),"I2","iný"),DATA!D2:L872,7,FALSE)),0,VLOOKUP(CONCATENATE(INDIRECT(ADDRESS(2,COLUMN()-1)),"I2","iný"),DATA!D2:L872,7,FALSE))</f>
        <v>0</v>
      </c>
      <c r="Y94" s="110">
        <f>IF(ISERROR(VLOOKUP(CONCATENATE(INDIRECT(ADDRESS(2,COLUMN()-2)),"I2","iný"),DATA!D2:L872,8,FALSE)),0,VLOOKUP(CONCATENATE(INDIRECT(ADDRESS(2,COLUMN()-2)),"I2","iný"),DATA!D2:L872,8,FALSE))</f>
        <v>0</v>
      </c>
      <c r="Z94" s="110">
        <f>IF(ISERROR(VLOOKUP(CONCATENATE(INDIRECT(ADDRESS(2,COLUMN())),"I2","iný"),DATA!D2:L872,6,FALSE)),0,VLOOKUP(CONCATENATE(INDIRECT(ADDRESS(2,COLUMN())),"I2","iný"),DATA!D2:L872,6,FALSE))</f>
        <v>3</v>
      </c>
      <c r="AA94" s="110">
        <f>IF(ISERROR(VLOOKUP(CONCATENATE(INDIRECT(ADDRESS(2,COLUMN()-1)),"I2","iný"),DATA!D2:L872,7,FALSE)),0,VLOOKUP(CONCATENATE(INDIRECT(ADDRESS(2,COLUMN()-1)),"I2","iný"),DATA!D2:L872,7,FALSE))</f>
        <v>0</v>
      </c>
      <c r="AB94" s="110">
        <f>IF(ISERROR(VLOOKUP(CONCATENATE(INDIRECT(ADDRESS(2,COLUMN()-2)),"I2","iný"),DATA!D2:L872,8,FALSE)),0,VLOOKUP(CONCATENATE(INDIRECT(ADDRESS(2,COLUMN()-2)),"I2","iný"),DATA!D2:L872,8,FALSE))</f>
        <v>0</v>
      </c>
      <c r="AC94" s="110">
        <f>IF(ISERROR(VLOOKUP(CONCATENATE(INDIRECT(ADDRESS(2,COLUMN())),"I2","iný"),DATA!D2:L872,6,FALSE)),0,VLOOKUP(CONCATENATE(INDIRECT(ADDRESS(2,COLUMN())),"I2","iný"),DATA!D2:L872,6,FALSE))</f>
        <v>0</v>
      </c>
      <c r="AD94" s="110">
        <f>IF(ISERROR(VLOOKUP(CONCATENATE(INDIRECT(ADDRESS(2,COLUMN()-1)),"I2","iný"),DATA!D2:L872,7,FALSE)),0,VLOOKUP(CONCATENATE(INDIRECT(ADDRESS(2,COLUMN()-1)),"I2","iný"),DATA!D2:L872,7,FALSE))</f>
        <v>0</v>
      </c>
      <c r="AE94" s="110">
        <f>IF(ISERROR(VLOOKUP(CONCATENATE(INDIRECT(ADDRESS(2,COLUMN()-2)),"I2","iný"),DATA!D2:L872,8,FALSE)),0,VLOOKUP(CONCATENATE(INDIRECT(ADDRESS(2,COLUMN()-2)),"I2","iný"),DATA!D2:L872,8,FALSE))</f>
        <v>0</v>
      </c>
      <c r="AF94" s="110">
        <f>IF(ISERROR(VLOOKUP(CONCATENATE(INDIRECT(ADDRESS(2,COLUMN())),"I2","iný"),DATA!D2:L872,6,FALSE)),0,VLOOKUP(CONCATENATE(INDIRECT(ADDRESS(2,COLUMN())),"I2","iný"),DATA!D2:L872,6,FALSE))</f>
        <v>0</v>
      </c>
      <c r="AG94" s="110">
        <f>IF(ISERROR(VLOOKUP(CONCATENATE(INDIRECT(ADDRESS(2,COLUMN()-1)),"I2","iný"),DATA!D2:L872,7,FALSE)),0,VLOOKUP(CONCATENATE(INDIRECT(ADDRESS(2,COLUMN()-1)),"I2","iný"),DATA!D2:L872,7,FALSE))</f>
        <v>0</v>
      </c>
      <c r="AH94" s="110">
        <f>IF(ISERROR(VLOOKUP(CONCATENATE(INDIRECT(ADDRESS(2,COLUMN()-2)),"I2","iný"),DATA!D2:L872,8,FALSE)),0,VLOOKUP(CONCATENATE(INDIRECT(ADDRESS(2,COLUMN()-2)),"I2","iný"),DATA!D2:L872,8,FALSE))</f>
        <v>0</v>
      </c>
      <c r="AI94" s="110">
        <f>IF(ISERROR(VLOOKUP(CONCATENATE(INDIRECT(ADDRESS(2,COLUMN())),"I2","iný"),DATA!D2:L872,6,FALSE)),0,VLOOKUP(CONCATENATE(INDIRECT(ADDRESS(2,COLUMN())),"I2","iný"),DATA!D2:L872,6,FALSE))</f>
        <v>6</v>
      </c>
      <c r="AJ94" s="110">
        <f>IF(ISERROR(VLOOKUP(CONCATENATE(INDIRECT(ADDRESS(2,COLUMN()-1)),"I2","iný"),DATA!D2:L872,7,FALSE)),0,VLOOKUP(CONCATENATE(INDIRECT(ADDRESS(2,COLUMN()-1)),"I2","iný"),DATA!D2:L872,7,FALSE))</f>
        <v>0</v>
      </c>
      <c r="AK94" s="110">
        <f>IF(ISERROR(VLOOKUP(CONCATENATE(INDIRECT(ADDRESS(2,COLUMN()-2)),"I2","iný"),DATA!D2:L872,8,FALSE)),0,VLOOKUP(CONCATENATE(INDIRECT(ADDRESS(2,COLUMN()-2)),"I2","iný"),DATA!D2:L872,8,FALSE))</f>
        <v>0</v>
      </c>
      <c r="AL94" s="110">
        <f>IF(ISERROR(VLOOKUP(CONCATENATE(INDIRECT(ADDRESS(2,COLUMN())),"I2","iný"),DATA!D2:L872,6,FALSE)),0,VLOOKUP(CONCATENATE(INDIRECT(ADDRESS(2,COLUMN())),"I2","iný"),DATA!D2:L872,6,FALSE))</f>
        <v>6</v>
      </c>
      <c r="AM94" s="110">
        <f>IF(ISERROR(VLOOKUP(CONCATENATE(INDIRECT(ADDRESS(2,COLUMN()-1)),"I2","iný"),DATA!D2:L872,7,FALSE)),0,VLOOKUP(CONCATENATE(INDIRECT(ADDRESS(2,COLUMN()-1)),"I2","iný"),DATA!D2:L872,7,FALSE))</f>
        <v>0</v>
      </c>
      <c r="AN94" s="110">
        <f>IF(ISERROR(VLOOKUP(CONCATENATE(INDIRECT(ADDRESS(2,COLUMN()-2)),"I2","iný"),DATA!D2:L872,8,FALSE)),0,VLOOKUP(CONCATENATE(INDIRECT(ADDRESS(2,COLUMN()-2)),"I2","iný"),DATA!D2:L872,8,FALSE))</f>
        <v>0</v>
      </c>
      <c r="AO94" s="110">
        <f>IF(ISERROR(VLOOKUP(CONCATENATE(INDIRECT(ADDRESS(2,COLUMN())),"I2","iný"),DATA!D2:L872,6,FALSE)),0,VLOOKUP(CONCATENATE(INDIRECT(ADDRESS(2,COLUMN())),"I2","iný"),DATA!D2:L872,6,FALSE))</f>
        <v>2</v>
      </c>
      <c r="AP94" s="110">
        <f>IF(ISERROR(VLOOKUP(CONCATENATE(INDIRECT(ADDRESS(2,COLUMN()-1)),"I2","iný"),DATA!D2:L872,7,FALSE)),0,VLOOKUP(CONCATENATE(INDIRECT(ADDRESS(2,COLUMN()-1)),"I2","iný"),DATA!D2:L872,7,FALSE))</f>
        <v>0</v>
      </c>
      <c r="AQ94" s="110">
        <f>IF(ISERROR(VLOOKUP(CONCATENATE(INDIRECT(ADDRESS(2,COLUMN()-2)),"I2","iný"),DATA!D2:L872,8,FALSE)),0,VLOOKUP(CONCATENATE(INDIRECT(ADDRESS(2,COLUMN()-2)),"I2","iný"),DATA!D2:L872,8,FALSE))</f>
        <v>0</v>
      </c>
      <c r="AR94" s="110">
        <f>IF(ISERROR(VLOOKUP(CONCATENATE(INDIRECT(ADDRESS(2,COLUMN())),"I2","iný"),DATA!D2:L872,6,FALSE)),0,VLOOKUP(CONCATENATE(INDIRECT(ADDRESS(2,COLUMN())),"I2","iný"),DATA!D2:L872,6,FALSE))</f>
        <v>1</v>
      </c>
      <c r="AS94" s="110">
        <f>IF(ISERROR(VLOOKUP(CONCATENATE(INDIRECT(ADDRESS(2,COLUMN()-1)),"I2","iný"),DATA!D2:L872,7,FALSE)),0,VLOOKUP(CONCATENATE(INDIRECT(ADDRESS(2,COLUMN()-1)),"I2","iný"),DATA!D2:L872,7,FALSE))</f>
        <v>0</v>
      </c>
      <c r="AT94" s="110">
        <f>IF(ISERROR(VLOOKUP(CONCATENATE(INDIRECT(ADDRESS(2,COLUMN()-2)),"I2","iný"),DATA!D2:L872,8,FALSE)),0,VLOOKUP(CONCATENATE(INDIRECT(ADDRESS(2,COLUMN()-2)),"I2","iný"),DATA!D2:L872,8,FALSE))</f>
        <v>0</v>
      </c>
      <c r="AU94" s="110">
        <f>IF(ISERROR(VLOOKUP(CONCATENATE(INDIRECT(ADDRESS(2,COLUMN())),"I2","iný"),DATA!D2:L872,6,FALSE)),0,VLOOKUP(CONCATENATE(INDIRECT(ADDRESS(2,COLUMN())),"I2","iný"),DATA!D2:L872,6,FALSE))</f>
        <v>3</v>
      </c>
      <c r="AV94" s="110">
        <f>IF(ISERROR(VLOOKUP(CONCATENATE(INDIRECT(ADDRESS(2,COLUMN()-1)),"I2","iný"),DATA!D2:L872,7,FALSE)),0,VLOOKUP(CONCATENATE(INDIRECT(ADDRESS(2,COLUMN()-1)),"I2","iný"),DATA!D2:L872,7,FALSE))</f>
        <v>0</v>
      </c>
      <c r="AW94" s="110">
        <f>IF(ISERROR(VLOOKUP(CONCATENATE(INDIRECT(ADDRESS(2,COLUMN()-2)),"I2","iný"),DATA!D2:L872,8,FALSE)),0,VLOOKUP(CONCATENATE(INDIRECT(ADDRESS(2,COLUMN()-2)),"I2","iný"),DATA!D2:L872,8,FALSE))</f>
        <v>0</v>
      </c>
      <c r="AX94" s="110">
        <f>IF(ISERROR(VLOOKUP(CONCATENATE(INDIRECT(ADDRESS(2,COLUMN())),"I2","iný"),DATA!D2:L872,6,FALSE)),0,VLOOKUP(CONCATENATE(INDIRECT(ADDRESS(2,COLUMN())),"I2","iný"),DATA!D2:L872,6,FALSE))</f>
        <v>1</v>
      </c>
      <c r="AY94" s="110">
        <f>IF(ISERROR(VLOOKUP(CONCATENATE(INDIRECT(ADDRESS(2,COLUMN()-1)),"I2","iný"),DATA!D2:L872,7,FALSE)),0,VLOOKUP(CONCATENATE(INDIRECT(ADDRESS(2,COLUMN()-1)),"I2","iný"),DATA!D2:L872,7,FALSE))</f>
        <v>0</v>
      </c>
      <c r="AZ94" s="110">
        <f>IF(ISERROR(VLOOKUP(CONCATENATE(INDIRECT(ADDRESS(2,COLUMN()-2)),"I2","iný"),DATA!D2:L872,8,FALSE)),0,VLOOKUP(CONCATENATE(INDIRECT(ADDRESS(2,COLUMN()-2)),"I2","iný"),DATA!D2:L872,8,FALSE))</f>
        <v>0</v>
      </c>
      <c r="BA94" s="110">
        <f>IF(ISERROR(VLOOKUP(CONCATENATE(INDIRECT(ADDRESS(2,COLUMN())),"I2","iný"),DATA!D2:L872,6,FALSE)),0,VLOOKUP(CONCATENATE(INDIRECT(ADDRESS(2,COLUMN())),"I2","iný"),DATA!D2:L872,6,FALSE))</f>
        <v>6</v>
      </c>
      <c r="BB94" s="110">
        <f>IF(ISERROR(VLOOKUP(CONCATENATE(INDIRECT(ADDRESS(2,COLUMN()-1)),"I2","iný"),DATA!D2:L872,7,FALSE)),0,VLOOKUP(CONCATENATE(INDIRECT(ADDRESS(2,COLUMN()-1)),"I2","iný"),DATA!D2:L872,7,FALSE))</f>
        <v>0</v>
      </c>
      <c r="BC94" s="110">
        <f>IF(ISERROR(VLOOKUP(CONCATENATE(INDIRECT(ADDRESS(2,COLUMN()-2)),"I2","iný"),DATA!D2:L872,8,FALSE)),0,VLOOKUP(CONCATENATE(INDIRECT(ADDRESS(2,COLUMN()-2)),"I2","iný"),DATA!D2:L872,8,FALSE))</f>
        <v>0</v>
      </c>
      <c r="BD94" s="110">
        <f>IF(ISERROR(VLOOKUP(CONCATENATE(INDIRECT(ADDRESS(2,COLUMN())),"I2","iný"),DATA!D2:L872,6,FALSE)),0,VLOOKUP(CONCATENATE(INDIRECT(ADDRESS(2,COLUMN())),"I2","iný"),DATA!D2:L872,6,FALSE))</f>
        <v>0</v>
      </c>
      <c r="BE94" s="110">
        <f>IF(ISERROR(VLOOKUP(CONCATENATE(INDIRECT(ADDRESS(2,COLUMN()-1)),"I2","iný"),DATA!D2:L872,7,FALSE)),0,VLOOKUP(CONCATENATE(INDIRECT(ADDRESS(2,COLUMN()-1)),"I2","iný"),DATA!D2:L872,7,FALSE))</f>
        <v>0</v>
      </c>
      <c r="BF94" s="110">
        <f>IF(ISERROR(VLOOKUP(CONCATENATE(INDIRECT(ADDRESS(2,COLUMN()-2)),"I2","iný"),DATA!D2:L872,8,FALSE)),0,VLOOKUP(CONCATENATE(INDIRECT(ADDRESS(2,COLUMN()-2)),"I2","iný"),DATA!D2:L872,8,FALSE))</f>
        <v>0</v>
      </c>
      <c r="BG94" s="110">
        <f>IF(ISERROR(VLOOKUP(CONCATENATE(INDIRECT(ADDRESS(2,COLUMN())),"I2","iný"),DATA!D2:L872,6,FALSE)),0,VLOOKUP(CONCATENATE(INDIRECT(ADDRESS(2,COLUMN())),"I2","iný"),DATA!D2:L872,6,FALSE))</f>
        <v>9</v>
      </c>
      <c r="BH94" s="110">
        <f>IF(ISERROR(VLOOKUP(CONCATENATE(INDIRECT(ADDRESS(2,COLUMN()-1)),"I2","iný"),DATA!D2:L872,7,FALSE)),0,VLOOKUP(CONCATENATE(INDIRECT(ADDRESS(2,COLUMN()-1)),"I2","iný"),DATA!D2:L872,7,FALSE))</f>
        <v>0</v>
      </c>
      <c r="BI94" s="110">
        <f>IF(ISERROR(VLOOKUP(CONCATENATE(INDIRECT(ADDRESS(2,COLUMN()-2)),"I2","iný"),DATA!D2:L872,8,FALSE)),0,VLOOKUP(CONCATENATE(INDIRECT(ADDRESS(2,COLUMN()-2)),"I2","iný"),DATA!D2:L872,8,FALSE))</f>
        <v>0</v>
      </c>
      <c r="BJ94" s="110">
        <f>IF(ISERROR(VLOOKUP(CONCATENATE(INDIRECT(ADDRESS(2,COLUMN())),"I2","iný"),DATA!D2:L872,6,FALSE)),0,VLOOKUP(CONCATENATE(INDIRECT(ADDRESS(2,COLUMN())),"I2","iný"),DATA!D2:L872,6,FALSE))</f>
        <v>0</v>
      </c>
      <c r="BK94" s="110">
        <f>IF(ISERROR(VLOOKUP(CONCATENATE(INDIRECT(ADDRESS(2,COLUMN()-1)),"I2","iný"),DATA!D2:L872,7,FALSE)),0,VLOOKUP(CONCATENATE(INDIRECT(ADDRESS(2,COLUMN()-1)),"I2","iný"),DATA!D2:L872,7,FALSE))</f>
        <v>0</v>
      </c>
      <c r="BL94" s="110">
        <f>IF(ISERROR(VLOOKUP(CONCATENATE(INDIRECT(ADDRESS(2,COLUMN()-2)),"I2","iný"),DATA!D2:L872,8,FALSE)),0,VLOOKUP(CONCATENATE(INDIRECT(ADDRESS(2,COLUMN()-2)),"I2","iný"),DATA!D2:L872,8,FALSE))</f>
        <v>0</v>
      </c>
      <c r="BM94" s="110">
        <f>IF(ISERROR(VLOOKUP(CONCATENATE(INDIRECT(ADDRESS(2,COLUMN())),"I2","iný"),DATA!D2:L872,6,FALSE)),0,VLOOKUP(CONCATENATE(INDIRECT(ADDRESS(2,COLUMN())),"I2","iný"),DATA!D2:L872,6,FALSE))</f>
        <v>0</v>
      </c>
      <c r="BN94" s="110">
        <f>IF(ISERROR(VLOOKUP(CONCATENATE(INDIRECT(ADDRESS(2,COLUMN()-1)),"I2","iný"),DATA!D2:L872,7,FALSE)),0,VLOOKUP(CONCATENATE(INDIRECT(ADDRESS(2,COLUMN()-1)),"I2","iný"),DATA!D2:L872,7,FALSE))</f>
        <v>0</v>
      </c>
      <c r="BO94" s="110">
        <f>IF(ISERROR(VLOOKUP(CONCATENATE(INDIRECT(ADDRESS(2,COLUMN()-2)),"I2","iný"),DATA!D2:L872,8,FALSE)),0,VLOOKUP(CONCATENATE(INDIRECT(ADDRESS(2,COLUMN()-2)),"I2","iný"),DATA!D2:L872,8,FALSE))</f>
        <v>0</v>
      </c>
      <c r="BP94" s="110">
        <f>IF(ISERROR(VLOOKUP(CONCATENATE(INDIRECT(ADDRESS(2,COLUMN())),"I2","iný"),DATA!D2:L872,6,FALSE)),0,VLOOKUP(CONCATENATE(INDIRECT(ADDRESS(2,COLUMN())),"I2","iný"),DATA!D2:L872,6,FALSE))</f>
        <v>0</v>
      </c>
      <c r="BQ94" s="110">
        <f>IF(ISERROR(VLOOKUP(CONCATENATE(INDIRECT(ADDRESS(2,COLUMN()-1)),"I2","iný"),DATA!D2:L872,7,FALSE)),0,VLOOKUP(CONCATENATE(INDIRECT(ADDRESS(2,COLUMN()-1)),"I2","iný"),DATA!D2:L872,7,FALSE))</f>
        <v>0</v>
      </c>
      <c r="BR94" s="110">
        <f>IF(ISERROR(VLOOKUP(CONCATENATE(INDIRECT(ADDRESS(2,COLUMN()-2)),"I2","iný"),DATA!D2:L872,8,FALSE)),0,VLOOKUP(CONCATENATE(INDIRECT(ADDRESS(2,COLUMN()-2)),"I2","iný"),DATA!D2:L872,8,FALSE))</f>
        <v>0</v>
      </c>
      <c r="BS94" s="110">
        <f>IF(ISERROR(VLOOKUP(CONCATENATE(INDIRECT(ADDRESS(2,COLUMN())),"I2","iný"),DATA!D2:L872,6,FALSE)),0,VLOOKUP(CONCATENATE(INDIRECT(ADDRESS(2,COLUMN())),"I2","iný"),DATA!D2:L872,6,FALSE))</f>
        <v>2</v>
      </c>
      <c r="BT94" s="110">
        <f>IF(ISERROR(VLOOKUP(CONCATENATE(INDIRECT(ADDRESS(2,COLUMN()-1)),"I2","iný"),DATA!D2:L872,7,FALSE)),0,VLOOKUP(CONCATENATE(INDIRECT(ADDRESS(2,COLUMN()-1)),"I2","iný"),DATA!D2:L872,7,FALSE))</f>
        <v>0</v>
      </c>
      <c r="BU94" s="110">
        <f>IF(ISERROR(VLOOKUP(CONCATENATE(INDIRECT(ADDRESS(2,COLUMN()-2)),"I2","iný"),DATA!D2:L872,8,FALSE)),0,VLOOKUP(CONCATENATE(INDIRECT(ADDRESS(2,COLUMN()-2)),"I2","iný"),DATA!D2:L872,8,FALSE))</f>
        <v>0</v>
      </c>
      <c r="BV94" s="110">
        <f>IF(ISERROR(VLOOKUP(CONCATENATE(INDIRECT(ADDRESS(2,COLUMN())),"I2","iný"),DATA!D2:L872,6,FALSE)),0,VLOOKUP(CONCATENATE(INDIRECT(ADDRESS(2,COLUMN())),"I2","iný"),DATA!D2:L872,6,FALSE))</f>
        <v>0</v>
      </c>
      <c r="BW94" s="110">
        <f>IF(ISERROR(VLOOKUP(CONCATENATE(INDIRECT(ADDRESS(2,COLUMN()-1)),"I2","iný"),DATA!D2:L872,7,FALSE)),0,VLOOKUP(CONCATENATE(INDIRECT(ADDRESS(2,COLUMN()-1)),"I2","iný"),DATA!D2:L872,7,FALSE))</f>
        <v>0</v>
      </c>
      <c r="BX94" s="110">
        <f>IF(ISERROR(VLOOKUP(CONCATENATE(INDIRECT(ADDRESS(2,COLUMN()-2)),"I2","iný"),DATA!D2:L872,8,FALSE)),0,VLOOKUP(CONCATENATE(INDIRECT(ADDRESS(2,COLUMN()-2)),"I2","iný"),DATA!D2:L872,8,FALSE))</f>
        <v>0</v>
      </c>
      <c r="BY94" s="110">
        <f>IF(ISERROR(VLOOKUP(CONCATENATE(INDIRECT(ADDRESS(2,COLUMN())),"I2","iný"),DATA!D2:L872,6,FALSE)),0,VLOOKUP(CONCATENATE(INDIRECT(ADDRESS(2,COLUMN())),"I2","iný"),DATA!D2:L872,6,FALSE))</f>
        <v>0</v>
      </c>
      <c r="BZ94" s="110">
        <f>IF(ISERROR(VLOOKUP(CONCATENATE(INDIRECT(ADDRESS(2,COLUMN()-1)),"I2","iný"),DATA!D2:L872,7,FALSE)),0,VLOOKUP(CONCATENATE(INDIRECT(ADDRESS(2,COLUMN()-1)),"I2","iný"),DATA!D2:L872,7,FALSE))</f>
        <v>0</v>
      </c>
      <c r="CA94" s="110">
        <f>IF(ISERROR(VLOOKUP(CONCATENATE(INDIRECT(ADDRESS(2,COLUMN()-2)),"I2","iný"),DATA!D2:L872,8,FALSE)),0,VLOOKUP(CONCATENATE(INDIRECT(ADDRESS(2,COLUMN()-2)),"I2","iný"),DATA!D2:L872,8,FALSE))</f>
        <v>0</v>
      </c>
      <c r="CB94" s="110">
        <f>IF(ISERROR(VLOOKUP(CONCATENATE(INDIRECT(ADDRESS(2,COLUMN())),"I2","iný"),DATA!D2:L872,6,FALSE)),0,VLOOKUP(CONCATENATE(INDIRECT(ADDRESS(2,COLUMN())),"I2","iný"),DATA!D2:L872,6,FALSE))</f>
        <v>1</v>
      </c>
      <c r="CC94" s="110">
        <f>IF(ISERROR(VLOOKUP(CONCATENATE(INDIRECT(ADDRESS(2,COLUMN()-1)),"I2","iný"),DATA!D2:L872,7,FALSE)),0,VLOOKUP(CONCATENATE(INDIRECT(ADDRESS(2,COLUMN()-1)),"I2","iný"),DATA!D2:L872,7,FALSE))</f>
        <v>0</v>
      </c>
      <c r="CD94" s="110">
        <f>IF(ISERROR(VLOOKUP(CONCATENATE(INDIRECT(ADDRESS(2,COLUMN()-2)),"I2","iný"),DATA!D2:L872,8,FALSE)),0,VLOOKUP(CONCATENATE(INDIRECT(ADDRESS(2,COLUMN()-2)),"I2","iný"),DATA!D2:L872,8,FALSE))</f>
        <v>0</v>
      </c>
      <c r="CE94" s="110">
        <f>IF(ISERROR(VLOOKUP(CONCATENATE(INDIRECT(ADDRESS(2,COLUMN())),"I2","iný"),DATA!D2:L872,6,FALSE)),0,VLOOKUP(CONCATENATE(INDIRECT(ADDRESS(2,COLUMN())),"I2","iný"),DATA!D2:L872,6,FALSE))</f>
        <v>0</v>
      </c>
      <c r="CF94" s="110">
        <f>IF(ISERROR(VLOOKUP(CONCATENATE(INDIRECT(ADDRESS(2,COLUMN()-1)),"I2","iný"),DATA!D2:L872,7,FALSE)),0,VLOOKUP(CONCATENATE(INDIRECT(ADDRESS(2,COLUMN()-1)),"I2","iný"),DATA!D2:L872,7,FALSE))</f>
        <v>0</v>
      </c>
      <c r="CG94" s="110">
        <f>IF(ISERROR(VLOOKUP(CONCATENATE(INDIRECT(ADDRESS(2,COLUMN()-2)),"I2","iný"),DATA!D2:L872,8,FALSE)),0,VLOOKUP(CONCATENATE(INDIRECT(ADDRESS(2,COLUMN()-2)),"I2","iný"),DATA!D2:L872,8,FALSE))</f>
        <v>0</v>
      </c>
      <c r="CH94" s="110">
        <f>IF(ISERROR(VLOOKUP(CONCATENATE(INDIRECT(ADDRESS(2,COLUMN())),"I2","iný"),DATA!D2:L872,6,FALSE)),0,VLOOKUP(CONCATENATE(INDIRECT(ADDRESS(2,COLUMN())),"I2","iný"),DATA!D2:L872,6,FALSE))</f>
        <v>0</v>
      </c>
      <c r="CI94" s="110">
        <f>IF(ISERROR(VLOOKUP(CONCATENATE(INDIRECT(ADDRESS(2,COLUMN()-1)),"I2","iný"),DATA!D2:L872,7,FALSE)),0,VLOOKUP(CONCATENATE(INDIRECT(ADDRESS(2,COLUMN()-1)),"I2","iný"),DATA!D2:L872,7,FALSE))</f>
        <v>0</v>
      </c>
      <c r="CJ94" s="110">
        <f>IF(ISERROR(VLOOKUP(CONCATENATE(INDIRECT(ADDRESS(2,COLUMN()-2)),"I2","iný"),DATA!D2:L872,8,FALSE)),0,VLOOKUP(CONCATENATE(INDIRECT(ADDRESS(2,COLUMN()-2)),"I2","iný"),DATA!D2:L872,8,FALSE))</f>
        <v>0</v>
      </c>
      <c r="CK94" s="110">
        <f>IF(ISERROR(VLOOKUP(CONCATENATE(INDIRECT(ADDRESS(2,COLUMN())),"I2","iný"),DATA!D2:L872,6,FALSE)),0,VLOOKUP(CONCATENATE(INDIRECT(ADDRESS(2,COLUMN())),"I2","iný"),DATA!D2:L872,6,FALSE))</f>
        <v>0</v>
      </c>
      <c r="CL94" s="110">
        <f>IF(ISERROR(VLOOKUP(CONCATENATE(INDIRECT(ADDRESS(2,COLUMN()-1)),"I2","iný"),DATA!D2:L872,7,FALSE)),0,VLOOKUP(CONCATENATE(INDIRECT(ADDRESS(2,COLUMN()-1)),"I2","iný"),DATA!D2:L872,7,FALSE))</f>
        <v>0</v>
      </c>
      <c r="CM94" s="110">
        <f>IF(ISERROR(VLOOKUP(CONCATENATE(INDIRECT(ADDRESS(2,COLUMN()-2)),"I2","iný"),DATA!D2:L872,8,FALSE)),0,VLOOKUP(CONCATENATE(INDIRECT(ADDRESS(2,COLUMN()-2)),"I2","iný"),DATA!D2:L872,8,FALSE))</f>
        <v>0</v>
      </c>
      <c r="CN94" s="110">
        <f>IF(ISERROR(VLOOKUP(CONCATENATE(INDIRECT(ADDRESS(2,COLUMN())),"I2","iný"),DATA!D2:L872,6,FALSE)),0,VLOOKUP(CONCATENATE(INDIRECT(ADDRESS(2,COLUMN())),"I2","iný"),DATA!D2:L872,6,FALSE))</f>
        <v>3</v>
      </c>
      <c r="CO94" s="110">
        <f>IF(ISERROR(VLOOKUP(CONCATENATE(INDIRECT(ADDRESS(2,COLUMN()-1)),"I2","iný"),DATA!D2:L872,7,FALSE)),0,VLOOKUP(CONCATENATE(INDIRECT(ADDRESS(2,COLUMN()-1)),"I2","iný"),DATA!D2:L872,7,FALSE))</f>
        <v>0</v>
      </c>
      <c r="CP94" s="110">
        <f>IF(ISERROR(VLOOKUP(CONCATENATE(INDIRECT(ADDRESS(2,COLUMN()-2)),"I2","iný"),DATA!D2:L872,8,FALSE)),0,VLOOKUP(CONCATENATE(INDIRECT(ADDRESS(2,COLUMN()-2)),"I2","iný"),DATA!D2:L872,8,FALSE))</f>
        <v>0</v>
      </c>
      <c r="CQ94" s="110">
        <f>IF(ISERROR(VLOOKUP(CONCATENATE(INDIRECT(ADDRESS(2,COLUMN())),"I2","iný"),DATA!D2:L872,6,FALSE)),0,VLOOKUP(CONCATENATE(INDIRECT(ADDRESS(2,COLUMN())),"I2","iný"),DATA!D2:L872,6,FALSE))</f>
        <v>3</v>
      </c>
      <c r="CR94" s="110">
        <f>IF(ISERROR(VLOOKUP(CONCATENATE(INDIRECT(ADDRESS(2,COLUMN()-1)),"I2","iný"),DATA!D2:L872,7,FALSE)),0,VLOOKUP(CONCATENATE(INDIRECT(ADDRESS(2,COLUMN()-1)),"I2","iný"),DATA!D2:L872,7,FALSE))</f>
        <v>0</v>
      </c>
      <c r="CS94" s="110">
        <f>IF(ISERROR(VLOOKUP(CONCATENATE(INDIRECT(ADDRESS(2,COLUMN()-2)),"I2","iný"),DATA!D2:L872,8,FALSE)),0,VLOOKUP(CONCATENATE(INDIRECT(ADDRESS(2,COLUMN()-2)),"I2","iný"),DATA!D2:L872,8,FALSE))</f>
        <v>0</v>
      </c>
      <c r="CT94" s="110">
        <f>IF(ISERROR(VLOOKUP(CONCATENATE(INDIRECT(ADDRESS(2,COLUMN())),"I2","iný"),DATA!D2:L872,6,FALSE)),0,VLOOKUP(CONCATENATE(INDIRECT(ADDRESS(2,COLUMN())),"I2","iný"),DATA!D2:L872,6,FALSE))</f>
        <v>0</v>
      </c>
      <c r="CU94" s="110">
        <f>IF(ISERROR(VLOOKUP(CONCATENATE(INDIRECT(ADDRESS(2,COLUMN()-1)),"I2","iný"),DATA!D2:L872,7,FALSE)),0,VLOOKUP(CONCATENATE(INDIRECT(ADDRESS(2,COLUMN()-1)),"I2","iný"),DATA!D2:L872,7,FALSE))</f>
        <v>0</v>
      </c>
      <c r="CV94" s="110">
        <f>IF(ISERROR(VLOOKUP(CONCATENATE(INDIRECT(ADDRESS(2,COLUMN()-2)),"I2","iný"),DATA!D2:L872,8,FALSE)),0,VLOOKUP(CONCATENATE(INDIRECT(ADDRESS(2,COLUMN()-2)),"I2","iný"),DATA!D2:L872,8,FALSE))</f>
        <v>0</v>
      </c>
      <c r="CW94" s="110">
        <f>IF(ISERROR(VLOOKUP(CONCATENATE(INDIRECT(ADDRESS(2,COLUMN())),"I2","iný"),DATA!D2:L872,6,FALSE)),0,VLOOKUP(CONCATENATE(INDIRECT(ADDRESS(2,COLUMN())),"I2","iný"),DATA!D2:L872,6,FALSE))</f>
        <v>0</v>
      </c>
      <c r="CX94" s="110">
        <f>IF(ISERROR(VLOOKUP(CONCATENATE(INDIRECT(ADDRESS(2,COLUMN()-1)),"I2","iný"),DATA!D2:L872,7,FALSE)),0,VLOOKUP(CONCATENATE(INDIRECT(ADDRESS(2,COLUMN()-1)),"I2","iný"),DATA!D2:L872,7,FALSE))</f>
        <v>0</v>
      </c>
      <c r="CY94" s="110">
        <f>IF(ISERROR(VLOOKUP(CONCATENATE(INDIRECT(ADDRESS(2,COLUMN()-2)),"I2","iný"),DATA!D2:L872,8,FALSE)),0,VLOOKUP(CONCATENATE(INDIRECT(ADDRESS(2,COLUMN()-2)),"I2","iný"),DATA!D2:L872,8,FALSE))</f>
        <v>0</v>
      </c>
      <c r="CZ94" s="110">
        <f>IF(ISERROR(VLOOKUP(CONCATENATE(INDIRECT(ADDRESS(2,COLUMN())),"I2","iný"),DATA!D2:L872,6,FALSE)),0,VLOOKUP(CONCATENATE(INDIRECT(ADDRESS(2,COLUMN())),"I2","iný"),DATA!D2:L872,6,FALSE))</f>
        <v>0</v>
      </c>
      <c r="DA94" s="110">
        <f>IF(ISERROR(VLOOKUP(CONCATENATE(INDIRECT(ADDRESS(2,COLUMN()-1)),"I2","iný"),DATA!D2:L872,7,FALSE)),0,VLOOKUP(CONCATENATE(INDIRECT(ADDRESS(2,COLUMN()-1)),"I2","iný"),DATA!D2:L872,7,FALSE))</f>
        <v>0</v>
      </c>
      <c r="DB94" s="110">
        <f>IF(ISERROR(VLOOKUP(CONCATENATE(INDIRECT(ADDRESS(2,COLUMN()-2)),"I2","iný"),DATA!D2:L872,8,FALSE)),0,VLOOKUP(CONCATENATE(INDIRECT(ADDRESS(2,COLUMN()-2)),"I2","iný"),DATA!D2:L872,8,FALSE))</f>
        <v>0</v>
      </c>
      <c r="DC94" s="110">
        <f>IF(ISERROR(VLOOKUP(CONCATENATE(INDIRECT(ADDRESS(2,COLUMN())),"I2","iný"),DATA!D2:L872,6,FALSE)),0,VLOOKUP(CONCATENATE(INDIRECT(ADDRESS(2,COLUMN())),"I2","iný"),DATA!D2:L872,6,FALSE))</f>
        <v>0</v>
      </c>
      <c r="DD94" s="110">
        <f>IF(ISERROR(VLOOKUP(CONCATENATE(INDIRECT(ADDRESS(2,COLUMN()-1)),"I2","iný"),DATA!D2:L872,7,FALSE)),0,VLOOKUP(CONCATENATE(INDIRECT(ADDRESS(2,COLUMN()-1)),"I2","iný"),DATA!D2:L872,7,FALSE))</f>
        <v>0</v>
      </c>
      <c r="DE94" s="110">
        <f>IF(ISERROR(VLOOKUP(CONCATENATE(INDIRECT(ADDRESS(2,COLUMN()-2)),"I2","iný"),DATA!D2:L872,8,FALSE)),0,VLOOKUP(CONCATENATE(INDIRECT(ADDRESS(2,COLUMN()-2)),"I2","iný"),DATA!D2:L872,8,FALSE))</f>
        <v>0</v>
      </c>
      <c r="DF94" s="110">
        <f>IF(ISERROR(VLOOKUP(CONCATENATE(INDIRECT(ADDRESS(2,COLUMN())),"I2","iný"),DATA!D2:L872,6,FALSE)),0,VLOOKUP(CONCATENATE(INDIRECT(ADDRESS(2,COLUMN())),"I2","iný"),DATA!D2:L872,6,FALSE))</f>
        <v>0</v>
      </c>
      <c r="DG94" s="110">
        <f>IF(ISERROR(VLOOKUP(CONCATENATE(INDIRECT(ADDRESS(2,COLUMN()-1)),"I2","iný"),DATA!D2:L872,7,FALSE)),0,VLOOKUP(CONCATENATE(INDIRECT(ADDRESS(2,COLUMN()-1)),"I2","iný"),DATA!D2:L872,7,FALSE))</f>
        <v>0</v>
      </c>
      <c r="DH94" s="110">
        <f>IF(ISERROR(VLOOKUP(CONCATENATE(INDIRECT(ADDRESS(2,COLUMN()-2)),"I2","iný"),DATA!D2:L872,8,FALSE)),0,VLOOKUP(CONCATENATE(INDIRECT(ADDRESS(2,COLUMN()-2)),"I2","iný"),DATA!D2:L872,8,FALSE))</f>
        <v>0</v>
      </c>
      <c r="DI94" s="110">
        <f>IF(ISERROR(VLOOKUP(CONCATENATE(INDIRECT(ADDRESS(2,COLUMN())),"I2","iný"),DATA!D2:L872,6,FALSE)),0,VLOOKUP(CONCATENATE(INDIRECT(ADDRESS(2,COLUMN())),"I2","iný"),DATA!D2:L872,6,FALSE))</f>
        <v>0</v>
      </c>
      <c r="DJ94" s="110">
        <f>IF(ISERROR(VLOOKUP(CONCATENATE(INDIRECT(ADDRESS(2,COLUMN()-1)),"I2","iný"),DATA!D2:L872,7,FALSE)),0,VLOOKUP(CONCATENATE(INDIRECT(ADDRESS(2,COLUMN()-1)),"I2","iný"),DATA!D2:L872,7,FALSE))</f>
        <v>0</v>
      </c>
      <c r="DK94" s="110">
        <f>IF(ISERROR(VLOOKUP(CONCATENATE(INDIRECT(ADDRESS(2,COLUMN()-2)),"I2","iný"),DATA!D2:L872,8,FALSE)),0,VLOOKUP(CONCATENATE(INDIRECT(ADDRESS(2,COLUMN()-2)),"I2","iný"),DATA!D2:L872,8,FALSE))</f>
        <v>0</v>
      </c>
      <c r="DL94" s="110">
        <f>IF(ISERROR(VLOOKUP(CONCATENATE(INDIRECT(ADDRESS(2,COLUMN())),"I2","iný"),DATA!D2:L872,6,FALSE)),0,VLOOKUP(CONCATENATE(INDIRECT(ADDRESS(2,COLUMN())),"I2","iný"),DATA!D2:L872,6,FALSE))</f>
        <v>0</v>
      </c>
      <c r="DM94" s="110">
        <f>IF(ISERROR(VLOOKUP(CONCATENATE(INDIRECT(ADDRESS(2,COLUMN()-1)),"I2","iný"),DATA!D2:L872,7,FALSE)),0,VLOOKUP(CONCATENATE(INDIRECT(ADDRESS(2,COLUMN()-1)),"I2","iný"),DATA!D2:L872,7,FALSE))</f>
        <v>0</v>
      </c>
      <c r="DN94" s="110">
        <f>IF(ISERROR(VLOOKUP(CONCATENATE(INDIRECT(ADDRESS(2,COLUMN()-2)),"I2","iný"),DATA!D2:L872,8,FALSE)),0,VLOOKUP(CONCATENATE(INDIRECT(ADDRESS(2,COLUMN()-2)),"I2","iný"),DATA!D2:L872,8,FALSE))</f>
        <v>0</v>
      </c>
      <c r="DO94" s="110">
        <f>IF(ISERROR(VLOOKUP(CONCATENATE(INDIRECT(ADDRESS(2,COLUMN())),"I2","iný"),DATA!D2:L872,6,FALSE)),0,VLOOKUP(CONCATENATE(INDIRECT(ADDRESS(2,COLUMN())),"I2","iný"),DATA!D2:L872,6,FALSE))</f>
        <v>0</v>
      </c>
      <c r="DP94" s="110">
        <f>IF(ISERROR(VLOOKUP(CONCATENATE(INDIRECT(ADDRESS(2,COLUMN()-1)),"I2","iný"),DATA!D2:L872,7,FALSE)),0,VLOOKUP(CONCATENATE(INDIRECT(ADDRESS(2,COLUMN()-1)),"I2","iný"),DATA!D2:L872,7,FALSE))</f>
        <v>0</v>
      </c>
      <c r="DQ94" s="110">
        <f>IF(ISERROR(VLOOKUP(CONCATENATE(INDIRECT(ADDRESS(2,COLUMN()-2)),"I2","iný"),DATA!D2:L872,8,FALSE)),0,VLOOKUP(CONCATENATE(INDIRECT(ADDRESS(2,COLUMN()-2)),"I2","iný"),DATA!D2:L872,8,FALSE))</f>
        <v>0</v>
      </c>
      <c r="DR94" s="110">
        <f>IF(ISERROR(VLOOKUP(CONCATENATE(INDIRECT(ADDRESS(2,COLUMN())),"I2","iný"),DATA!D2:L872,6,FALSE)),0,VLOOKUP(CONCATENATE(INDIRECT(ADDRESS(2,COLUMN())),"I2","iný"),DATA!D2:L872,6,FALSE))</f>
        <v>0</v>
      </c>
      <c r="DS94" s="110">
        <f>IF(ISERROR(VLOOKUP(CONCATENATE(INDIRECT(ADDRESS(2,COLUMN()-1)),"I2","iný"),DATA!D2:L872,7,FALSE)),0,VLOOKUP(CONCATENATE(INDIRECT(ADDRESS(2,COLUMN()-1)),"I2","iný"),DATA!D2:L872,7,FALSE))</f>
        <v>0</v>
      </c>
      <c r="DT94" s="110">
        <f>IF(ISERROR(VLOOKUP(CONCATENATE(INDIRECT(ADDRESS(2,COLUMN()-2)),"I2","iný"),DATA!D2:L872,8,FALSE)),0,VLOOKUP(CONCATENATE(INDIRECT(ADDRESS(2,COLUMN()-2)),"I2","iný"),DATA!D2:L872,8,FALSE))</f>
        <v>0</v>
      </c>
      <c r="DU94" s="110">
        <f>IF(ISERROR(VLOOKUP(CONCATENATE(INDIRECT(ADDRESS(2,COLUMN())),"I2","iný"),DATA!D2:L872,6,FALSE)),0,VLOOKUP(CONCATENATE(INDIRECT(ADDRESS(2,COLUMN())),"I2","iný"),DATA!D2:L872,6,FALSE))</f>
        <v>0</v>
      </c>
      <c r="DV94" s="110">
        <f>IF(ISERROR(VLOOKUP(CONCATENATE(INDIRECT(ADDRESS(2,COLUMN()-1)),"I2","iný"),DATA!D2:L872,7,FALSE)),0,VLOOKUP(CONCATENATE(INDIRECT(ADDRESS(2,COLUMN()-1)),"I2","iný"),DATA!D2:L872,7,FALSE))</f>
        <v>0</v>
      </c>
      <c r="DW94" s="110">
        <f>IF(ISERROR(VLOOKUP(CONCATENATE(INDIRECT(ADDRESS(2,COLUMN()-2)),"I2","iný"),DATA!D2:L872,8,FALSE)),0,VLOOKUP(CONCATENATE(INDIRECT(ADDRESS(2,COLUMN()-2)),"I2","iný"),DATA!D2:L872,8,FALSE))</f>
        <v>0</v>
      </c>
      <c r="DX94" s="110">
        <f>SUM(B94:INDIRECT(ADDRESS(94,127)))</f>
        <v>253</v>
      </c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</row>
    <row r="95" s="5" customFormat="1" ht="16.5" thickBot="1">
      <c r="A95" s="31" t="s">
        <v>76</v>
      </c>
      <c r="B95" s="110">
        <f>IF(ISERROR(VLOOKUP(CONCATENATE(INDIRECT(ADDRESS(2,COLUMN())),"I3","iný"),DATA!D2:L872,6,FALSE)),0,VLOOKUP(CONCATENATE(INDIRECT(ADDRESS(2,COLUMN())),"I3","iný"),DATA!D2:L872,6,FALSE))</f>
        <v>232</v>
      </c>
      <c r="C95" s="110">
        <f>IF(ISERROR(VLOOKUP(CONCATENATE(INDIRECT(ADDRESS(2,COLUMN()-1)),"I3","iný"),DATA!D2:L872,7,FALSE)),0,VLOOKUP(CONCATENATE(INDIRECT(ADDRESS(2,COLUMN()-1)),"I3","iný"),DATA!D2:L872,7,FALSE))</f>
        <v>0</v>
      </c>
      <c r="D95" s="110">
        <f>IF(ISERROR(VLOOKUP(CONCATENATE(INDIRECT(ADDRESS(2,COLUMN()-2)),"I3","iný"),DATA!D2:L872,8,FALSE)),0,VLOOKUP(CONCATENATE(INDIRECT(ADDRESS(2,COLUMN()-2)),"I3","iný"),DATA!D2:L872,8,FALSE))</f>
        <v>0</v>
      </c>
      <c r="E95" s="110">
        <f>IF(ISERROR(VLOOKUP(CONCATENATE(INDIRECT(ADDRESS(2,COLUMN())),"I3","iný"),DATA!D2:L872,6,FALSE)),0,VLOOKUP(CONCATENATE(INDIRECT(ADDRESS(2,COLUMN())),"I3","iný"),DATA!D2:L872,6,FALSE))</f>
        <v>100</v>
      </c>
      <c r="F95" s="110">
        <f>IF(ISERROR(VLOOKUP(CONCATENATE(INDIRECT(ADDRESS(2,COLUMN()-1)),"I3","iný"),DATA!D2:L872,7,FALSE)),0,VLOOKUP(CONCATENATE(INDIRECT(ADDRESS(2,COLUMN()-1)),"I3","iný"),DATA!D2:L872,7,FALSE))</f>
        <v>0</v>
      </c>
      <c r="G95" s="110">
        <f>IF(ISERROR(VLOOKUP(CONCATENATE(INDIRECT(ADDRESS(2,COLUMN()-2)),"I3","iný"),DATA!D2:L872,8,FALSE)),0,VLOOKUP(CONCATENATE(INDIRECT(ADDRESS(2,COLUMN()-2)),"I3","iný"),DATA!D2:L872,8,FALSE))</f>
        <v>0</v>
      </c>
      <c r="H95" s="110">
        <f>IF(ISERROR(VLOOKUP(CONCATENATE(INDIRECT(ADDRESS(2,COLUMN())),"I3","iný"),DATA!D2:L872,6,FALSE)),0,VLOOKUP(CONCATENATE(INDIRECT(ADDRESS(2,COLUMN())),"I3","iný"),DATA!D2:L872,6,FALSE))</f>
        <v>119</v>
      </c>
      <c r="I95" s="110">
        <f>IF(ISERROR(VLOOKUP(CONCATENATE(INDIRECT(ADDRESS(2,COLUMN()-1)),"I3","iný"),DATA!D2:L872,7,FALSE)),0,VLOOKUP(CONCATENATE(INDIRECT(ADDRESS(2,COLUMN()-1)),"I3","iný"),DATA!D2:L872,7,FALSE))</f>
        <v>2</v>
      </c>
      <c r="J95" s="110">
        <f>IF(ISERROR(VLOOKUP(CONCATENATE(INDIRECT(ADDRESS(2,COLUMN()-2)),"I3","iný"),DATA!D2:L872,8,FALSE)),0,VLOOKUP(CONCATENATE(INDIRECT(ADDRESS(2,COLUMN()-2)),"I3","iný"),DATA!D2:L872,8,FALSE))</f>
        <v>0</v>
      </c>
      <c r="K95" s="110">
        <f>IF(ISERROR(VLOOKUP(CONCATENATE(INDIRECT(ADDRESS(2,COLUMN())),"I3","iný"),DATA!D2:L872,6,FALSE)),0,VLOOKUP(CONCATENATE(INDIRECT(ADDRESS(2,COLUMN())),"I3","iný"),DATA!D2:L872,6,FALSE))</f>
        <v>14</v>
      </c>
      <c r="L95" s="110">
        <f>IF(ISERROR(VLOOKUP(CONCATENATE(INDIRECT(ADDRESS(2,COLUMN()-1)),"I3","iný"),DATA!D2:L872,7,FALSE)),0,VLOOKUP(CONCATENATE(INDIRECT(ADDRESS(2,COLUMN()-1)),"I3","iný"),DATA!D2:L872,7,FALSE))</f>
        <v>0</v>
      </c>
      <c r="M95" s="110">
        <f>IF(ISERROR(VLOOKUP(CONCATENATE(INDIRECT(ADDRESS(2,COLUMN()-2)),"I3","iný"),DATA!D2:L872,8,FALSE)),0,VLOOKUP(CONCATENATE(INDIRECT(ADDRESS(2,COLUMN()-2)),"I3","iný"),DATA!D2:L872,8,FALSE))</f>
        <v>0</v>
      </c>
      <c r="N95" s="110">
        <f>IF(ISERROR(VLOOKUP(CONCATENATE(INDIRECT(ADDRESS(2,COLUMN())),"I3","iný"),DATA!D2:L872,6,FALSE)),0,VLOOKUP(CONCATENATE(INDIRECT(ADDRESS(2,COLUMN())),"I3","iný"),DATA!D2:L872,6,FALSE))</f>
        <v>29</v>
      </c>
      <c r="O95" s="110">
        <f>IF(ISERROR(VLOOKUP(CONCATENATE(INDIRECT(ADDRESS(2,COLUMN()-1)),"I3","iný"),DATA!D2:L872,7,FALSE)),0,VLOOKUP(CONCATENATE(INDIRECT(ADDRESS(2,COLUMN()-1)),"I3","iný"),DATA!D2:L872,7,FALSE))</f>
        <v>0</v>
      </c>
      <c r="P95" s="110">
        <f>IF(ISERROR(VLOOKUP(CONCATENATE(INDIRECT(ADDRESS(2,COLUMN()-2)),"I3","iný"),DATA!D2:L872,8,FALSE)),0,VLOOKUP(CONCATENATE(INDIRECT(ADDRESS(2,COLUMN()-2)),"I3","iný"),DATA!D2:L872,8,FALSE))</f>
        <v>0</v>
      </c>
      <c r="Q95" s="110">
        <f>IF(ISERROR(VLOOKUP(CONCATENATE(INDIRECT(ADDRESS(2,COLUMN())),"I3","iný"),DATA!D2:L872,6,FALSE)),0,VLOOKUP(CONCATENATE(INDIRECT(ADDRESS(2,COLUMN())),"I3","iný"),DATA!D2:L872,6,FALSE))</f>
        <v>49</v>
      </c>
      <c r="R95" s="110">
        <f>IF(ISERROR(VLOOKUP(CONCATENATE(INDIRECT(ADDRESS(2,COLUMN()-1)),"I3","iný"),DATA!D2:L872,7,FALSE)),0,VLOOKUP(CONCATENATE(INDIRECT(ADDRESS(2,COLUMN()-1)),"I3","iný"),DATA!D2:L872,7,FALSE))</f>
        <v>0</v>
      </c>
      <c r="S95" s="110">
        <f>IF(ISERROR(VLOOKUP(CONCATENATE(INDIRECT(ADDRESS(2,COLUMN()-2)),"I3","iný"),DATA!D2:L872,8,FALSE)),0,VLOOKUP(CONCATENATE(INDIRECT(ADDRESS(2,COLUMN()-2)),"I3","iný"),DATA!D2:L872,8,FALSE))</f>
        <v>0</v>
      </c>
      <c r="T95" s="110">
        <f>IF(ISERROR(VLOOKUP(CONCATENATE(INDIRECT(ADDRESS(2,COLUMN())),"I3","iný"),DATA!D2:L872,6,FALSE)),0,VLOOKUP(CONCATENATE(INDIRECT(ADDRESS(2,COLUMN())),"I3","iný"),DATA!D2:L872,6,FALSE))</f>
        <v>97</v>
      </c>
      <c r="U95" s="110">
        <f>IF(ISERROR(VLOOKUP(CONCATENATE(INDIRECT(ADDRESS(2,COLUMN()-1)),"I3","iný"),DATA!D2:L872,7,FALSE)),0,VLOOKUP(CONCATENATE(INDIRECT(ADDRESS(2,COLUMN()-1)),"I3","iný"),DATA!D2:L872,7,FALSE))</f>
        <v>0</v>
      </c>
      <c r="V95" s="110">
        <f>IF(ISERROR(VLOOKUP(CONCATENATE(INDIRECT(ADDRESS(2,COLUMN()-2)),"I3","iný"),DATA!D2:L872,8,FALSE)),0,VLOOKUP(CONCATENATE(INDIRECT(ADDRESS(2,COLUMN()-2)),"I3","iný"),DATA!D2:L872,8,FALSE))</f>
        <v>0</v>
      </c>
      <c r="W95" s="110">
        <f>IF(ISERROR(VLOOKUP(CONCATENATE(INDIRECT(ADDRESS(2,COLUMN())),"I3","iný"),DATA!D2:L872,6,FALSE)),0,VLOOKUP(CONCATENATE(INDIRECT(ADDRESS(2,COLUMN())),"I3","iný"),DATA!D2:L872,6,FALSE))</f>
        <v>80</v>
      </c>
      <c r="X95" s="110">
        <f>IF(ISERROR(VLOOKUP(CONCATENATE(INDIRECT(ADDRESS(2,COLUMN()-1)),"I3","iný"),DATA!D2:L872,7,FALSE)),0,VLOOKUP(CONCATENATE(INDIRECT(ADDRESS(2,COLUMN()-1)),"I3","iný"),DATA!D2:L872,7,FALSE))</f>
        <v>0</v>
      </c>
      <c r="Y95" s="110">
        <f>IF(ISERROR(VLOOKUP(CONCATENATE(INDIRECT(ADDRESS(2,COLUMN()-2)),"I3","iný"),DATA!D2:L872,8,FALSE)),0,VLOOKUP(CONCATENATE(INDIRECT(ADDRESS(2,COLUMN()-2)),"I3","iný"),DATA!D2:L872,8,FALSE))</f>
        <v>0</v>
      </c>
      <c r="Z95" s="110">
        <f>IF(ISERROR(VLOOKUP(CONCATENATE(INDIRECT(ADDRESS(2,COLUMN())),"I3","iný"),DATA!D2:L872,6,FALSE)),0,VLOOKUP(CONCATENATE(INDIRECT(ADDRESS(2,COLUMN())),"I3","iný"),DATA!D2:L872,6,FALSE))</f>
        <v>17</v>
      </c>
      <c r="AA95" s="110">
        <f>IF(ISERROR(VLOOKUP(CONCATENATE(INDIRECT(ADDRESS(2,COLUMN()-1)),"I3","iný"),DATA!D2:L872,7,FALSE)),0,VLOOKUP(CONCATENATE(INDIRECT(ADDRESS(2,COLUMN()-1)),"I3","iný"),DATA!D2:L872,7,FALSE))</f>
        <v>12</v>
      </c>
      <c r="AB95" s="110">
        <f>IF(ISERROR(VLOOKUP(CONCATENATE(INDIRECT(ADDRESS(2,COLUMN()-2)),"I3","iný"),DATA!D2:L872,8,FALSE)),0,VLOOKUP(CONCATENATE(INDIRECT(ADDRESS(2,COLUMN()-2)),"I3","iný"),DATA!D2:L872,8,FALSE))</f>
        <v>0</v>
      </c>
      <c r="AC95" s="110">
        <f>IF(ISERROR(VLOOKUP(CONCATENATE(INDIRECT(ADDRESS(2,COLUMN())),"I3","iný"),DATA!D2:L872,6,FALSE)),0,VLOOKUP(CONCATENATE(INDIRECT(ADDRESS(2,COLUMN())),"I3","iný"),DATA!D2:L872,6,FALSE))</f>
        <v>13</v>
      </c>
      <c r="AD95" s="110">
        <f>IF(ISERROR(VLOOKUP(CONCATENATE(INDIRECT(ADDRESS(2,COLUMN()-1)),"I3","iný"),DATA!D2:L872,7,FALSE)),0,VLOOKUP(CONCATENATE(INDIRECT(ADDRESS(2,COLUMN()-1)),"I3","iný"),DATA!D2:L872,7,FALSE))</f>
        <v>0</v>
      </c>
      <c r="AE95" s="110">
        <f>IF(ISERROR(VLOOKUP(CONCATENATE(INDIRECT(ADDRESS(2,COLUMN()-2)),"I3","iný"),DATA!D2:L872,8,FALSE)),0,VLOOKUP(CONCATENATE(INDIRECT(ADDRESS(2,COLUMN()-2)),"I3","iný"),DATA!D2:L872,8,FALSE))</f>
        <v>0</v>
      </c>
      <c r="AF95" s="110">
        <f>IF(ISERROR(VLOOKUP(CONCATENATE(INDIRECT(ADDRESS(2,COLUMN())),"I3","iný"),DATA!D2:L872,6,FALSE)),0,VLOOKUP(CONCATENATE(INDIRECT(ADDRESS(2,COLUMN())),"I3","iný"),DATA!D2:L872,6,FALSE))</f>
        <v>3</v>
      </c>
      <c r="AG95" s="110">
        <f>IF(ISERROR(VLOOKUP(CONCATENATE(INDIRECT(ADDRESS(2,COLUMN()-1)),"I3","iný"),DATA!D2:L872,7,FALSE)),0,VLOOKUP(CONCATENATE(INDIRECT(ADDRESS(2,COLUMN()-1)),"I3","iný"),DATA!D2:L872,7,FALSE))</f>
        <v>0</v>
      </c>
      <c r="AH95" s="110">
        <f>IF(ISERROR(VLOOKUP(CONCATENATE(INDIRECT(ADDRESS(2,COLUMN()-2)),"I3","iný"),DATA!D2:L872,8,FALSE)),0,VLOOKUP(CONCATENATE(INDIRECT(ADDRESS(2,COLUMN()-2)),"I3","iný"),DATA!D2:L872,8,FALSE))</f>
        <v>0</v>
      </c>
      <c r="AI95" s="110">
        <f>IF(ISERROR(VLOOKUP(CONCATENATE(INDIRECT(ADDRESS(2,COLUMN())),"I3","iný"),DATA!D2:L872,6,FALSE)),0,VLOOKUP(CONCATENATE(INDIRECT(ADDRESS(2,COLUMN())),"I3","iný"),DATA!D2:L872,6,FALSE))</f>
        <v>11</v>
      </c>
      <c r="AJ95" s="110">
        <f>IF(ISERROR(VLOOKUP(CONCATENATE(INDIRECT(ADDRESS(2,COLUMN()-1)),"I3","iný"),DATA!D2:L872,7,FALSE)),0,VLOOKUP(CONCATENATE(INDIRECT(ADDRESS(2,COLUMN()-1)),"I3","iný"),DATA!D2:L872,7,FALSE))</f>
        <v>0</v>
      </c>
      <c r="AK95" s="110">
        <f>IF(ISERROR(VLOOKUP(CONCATENATE(INDIRECT(ADDRESS(2,COLUMN()-2)),"I3","iný"),DATA!D2:L872,8,FALSE)),0,VLOOKUP(CONCATENATE(INDIRECT(ADDRESS(2,COLUMN()-2)),"I3","iný"),DATA!D2:L872,8,FALSE))</f>
        <v>0</v>
      </c>
      <c r="AL95" s="110">
        <f>IF(ISERROR(VLOOKUP(CONCATENATE(INDIRECT(ADDRESS(2,COLUMN())),"I3","iný"),DATA!D2:L872,6,FALSE)),0,VLOOKUP(CONCATENATE(INDIRECT(ADDRESS(2,COLUMN())),"I3","iný"),DATA!D2:L872,6,FALSE))</f>
        <v>11</v>
      </c>
      <c r="AM95" s="110">
        <f>IF(ISERROR(VLOOKUP(CONCATENATE(INDIRECT(ADDRESS(2,COLUMN()-1)),"I3","iný"),DATA!D2:L872,7,FALSE)),0,VLOOKUP(CONCATENATE(INDIRECT(ADDRESS(2,COLUMN()-1)),"I3","iný"),DATA!D2:L872,7,FALSE))</f>
        <v>0</v>
      </c>
      <c r="AN95" s="110">
        <f>IF(ISERROR(VLOOKUP(CONCATENATE(INDIRECT(ADDRESS(2,COLUMN()-2)),"I3","iný"),DATA!D2:L872,8,FALSE)),0,VLOOKUP(CONCATENATE(INDIRECT(ADDRESS(2,COLUMN()-2)),"I3","iný"),DATA!D2:L872,8,FALSE))</f>
        <v>0</v>
      </c>
      <c r="AO95" s="110">
        <f>IF(ISERROR(VLOOKUP(CONCATENATE(INDIRECT(ADDRESS(2,COLUMN())),"I3","iný"),DATA!D2:L872,6,FALSE)),0,VLOOKUP(CONCATENATE(INDIRECT(ADDRESS(2,COLUMN())),"I3","iný"),DATA!D2:L872,6,FALSE))</f>
        <v>14</v>
      </c>
      <c r="AP95" s="110">
        <f>IF(ISERROR(VLOOKUP(CONCATENATE(INDIRECT(ADDRESS(2,COLUMN()-1)),"I3","iný"),DATA!D2:L872,7,FALSE)),0,VLOOKUP(CONCATENATE(INDIRECT(ADDRESS(2,COLUMN()-1)),"I3","iný"),DATA!D2:L872,7,FALSE))</f>
        <v>0</v>
      </c>
      <c r="AQ95" s="110">
        <f>IF(ISERROR(VLOOKUP(CONCATENATE(INDIRECT(ADDRESS(2,COLUMN()-2)),"I3","iný"),DATA!D2:L872,8,FALSE)),0,VLOOKUP(CONCATENATE(INDIRECT(ADDRESS(2,COLUMN()-2)),"I3","iný"),DATA!D2:L872,8,FALSE))</f>
        <v>0</v>
      </c>
      <c r="AR95" s="110">
        <f>IF(ISERROR(VLOOKUP(CONCATENATE(INDIRECT(ADDRESS(2,COLUMN())),"I3","iný"),DATA!D2:L872,6,FALSE)),0,VLOOKUP(CONCATENATE(INDIRECT(ADDRESS(2,COLUMN())),"I3","iný"),DATA!D2:L872,6,FALSE))</f>
        <v>11</v>
      </c>
      <c r="AS95" s="110">
        <f>IF(ISERROR(VLOOKUP(CONCATENATE(INDIRECT(ADDRESS(2,COLUMN()-1)),"I3","iný"),DATA!D2:L872,7,FALSE)),0,VLOOKUP(CONCATENATE(INDIRECT(ADDRESS(2,COLUMN()-1)),"I3","iný"),DATA!D2:L872,7,FALSE))</f>
        <v>0</v>
      </c>
      <c r="AT95" s="110">
        <f>IF(ISERROR(VLOOKUP(CONCATENATE(INDIRECT(ADDRESS(2,COLUMN()-2)),"I3","iný"),DATA!D2:L872,8,FALSE)),0,VLOOKUP(CONCATENATE(INDIRECT(ADDRESS(2,COLUMN()-2)),"I3","iný"),DATA!D2:L872,8,FALSE))</f>
        <v>0</v>
      </c>
      <c r="AU95" s="110">
        <f>IF(ISERROR(VLOOKUP(CONCATENATE(INDIRECT(ADDRESS(2,COLUMN())),"I3","iný"),DATA!D2:L872,6,FALSE)),0,VLOOKUP(CONCATENATE(INDIRECT(ADDRESS(2,COLUMN())),"I3","iný"),DATA!D2:L872,6,FALSE))</f>
        <v>42</v>
      </c>
      <c r="AV95" s="110">
        <f>IF(ISERROR(VLOOKUP(CONCATENATE(INDIRECT(ADDRESS(2,COLUMN()-1)),"I3","iný"),DATA!D2:L872,7,FALSE)),0,VLOOKUP(CONCATENATE(INDIRECT(ADDRESS(2,COLUMN()-1)),"I3","iný"),DATA!D2:L872,7,FALSE))</f>
        <v>0</v>
      </c>
      <c r="AW95" s="110">
        <f>IF(ISERROR(VLOOKUP(CONCATENATE(INDIRECT(ADDRESS(2,COLUMN()-2)),"I3","iný"),DATA!D2:L872,8,FALSE)),0,VLOOKUP(CONCATENATE(INDIRECT(ADDRESS(2,COLUMN()-2)),"I3","iný"),DATA!D2:L872,8,FALSE))</f>
        <v>0</v>
      </c>
      <c r="AX95" s="110">
        <f>IF(ISERROR(VLOOKUP(CONCATENATE(INDIRECT(ADDRESS(2,COLUMN())),"I3","iný"),DATA!D2:L872,6,FALSE)),0,VLOOKUP(CONCATENATE(INDIRECT(ADDRESS(2,COLUMN())),"I3","iný"),DATA!D2:L872,6,FALSE))</f>
        <v>11</v>
      </c>
      <c r="AY95" s="110">
        <f>IF(ISERROR(VLOOKUP(CONCATENATE(INDIRECT(ADDRESS(2,COLUMN()-1)),"I3","iný"),DATA!D2:L872,7,FALSE)),0,VLOOKUP(CONCATENATE(INDIRECT(ADDRESS(2,COLUMN()-1)),"I3","iný"),DATA!D2:L872,7,FALSE))</f>
        <v>0</v>
      </c>
      <c r="AZ95" s="110">
        <f>IF(ISERROR(VLOOKUP(CONCATENATE(INDIRECT(ADDRESS(2,COLUMN()-2)),"I3","iný"),DATA!D2:L872,8,FALSE)),0,VLOOKUP(CONCATENATE(INDIRECT(ADDRESS(2,COLUMN()-2)),"I3","iný"),DATA!D2:L872,8,FALSE))</f>
        <v>0</v>
      </c>
      <c r="BA95" s="110">
        <f>IF(ISERROR(VLOOKUP(CONCATENATE(INDIRECT(ADDRESS(2,COLUMN())),"I3","iný"),DATA!D2:L872,6,FALSE)),0,VLOOKUP(CONCATENATE(INDIRECT(ADDRESS(2,COLUMN())),"I3","iný"),DATA!D2:L872,6,FALSE))</f>
        <v>36</v>
      </c>
      <c r="BB95" s="110">
        <f>IF(ISERROR(VLOOKUP(CONCATENATE(INDIRECT(ADDRESS(2,COLUMN()-1)),"I3","iný"),DATA!D2:L872,7,FALSE)),0,VLOOKUP(CONCATENATE(INDIRECT(ADDRESS(2,COLUMN()-1)),"I3","iný"),DATA!D2:L872,7,FALSE))</f>
        <v>0</v>
      </c>
      <c r="BC95" s="110">
        <f>IF(ISERROR(VLOOKUP(CONCATENATE(INDIRECT(ADDRESS(2,COLUMN()-2)),"I3","iný"),DATA!D2:L872,8,FALSE)),0,VLOOKUP(CONCATENATE(INDIRECT(ADDRESS(2,COLUMN()-2)),"I3","iný"),DATA!D2:L872,8,FALSE))</f>
        <v>0</v>
      </c>
      <c r="BD95" s="110">
        <f>IF(ISERROR(VLOOKUP(CONCATENATE(INDIRECT(ADDRESS(2,COLUMN())),"I3","iný"),DATA!D2:L872,6,FALSE)),0,VLOOKUP(CONCATENATE(INDIRECT(ADDRESS(2,COLUMN())),"I3","iný"),DATA!D2:L872,6,FALSE))</f>
        <v>5</v>
      </c>
      <c r="BE95" s="110">
        <f>IF(ISERROR(VLOOKUP(CONCATENATE(INDIRECT(ADDRESS(2,COLUMN()-1)),"I3","iný"),DATA!D2:L872,7,FALSE)),0,VLOOKUP(CONCATENATE(INDIRECT(ADDRESS(2,COLUMN()-1)),"I3","iný"),DATA!D2:L872,7,FALSE))</f>
        <v>0</v>
      </c>
      <c r="BF95" s="110">
        <f>IF(ISERROR(VLOOKUP(CONCATENATE(INDIRECT(ADDRESS(2,COLUMN()-2)),"I3","iný"),DATA!D2:L872,8,FALSE)),0,VLOOKUP(CONCATENATE(INDIRECT(ADDRESS(2,COLUMN()-2)),"I3","iný"),DATA!D2:L872,8,FALSE))</f>
        <v>0</v>
      </c>
      <c r="BG95" s="110">
        <f>IF(ISERROR(VLOOKUP(CONCATENATE(INDIRECT(ADDRESS(2,COLUMN())),"I3","iný"),DATA!D2:L872,6,FALSE)),0,VLOOKUP(CONCATENATE(INDIRECT(ADDRESS(2,COLUMN())),"I3","iný"),DATA!D2:L872,6,FALSE))</f>
        <v>26</v>
      </c>
      <c r="BH95" s="110">
        <f>IF(ISERROR(VLOOKUP(CONCATENATE(INDIRECT(ADDRESS(2,COLUMN()-1)),"I3","iný"),DATA!D2:L872,7,FALSE)),0,VLOOKUP(CONCATENATE(INDIRECT(ADDRESS(2,COLUMN()-1)),"I3","iný"),DATA!D2:L872,7,FALSE))</f>
        <v>0</v>
      </c>
      <c r="BI95" s="110">
        <f>IF(ISERROR(VLOOKUP(CONCATENATE(INDIRECT(ADDRESS(2,COLUMN()-2)),"I3","iný"),DATA!D2:L872,8,FALSE)),0,VLOOKUP(CONCATENATE(INDIRECT(ADDRESS(2,COLUMN()-2)),"I3","iný"),DATA!D2:L872,8,FALSE))</f>
        <v>0</v>
      </c>
      <c r="BJ95" s="110">
        <f>IF(ISERROR(VLOOKUP(CONCATENATE(INDIRECT(ADDRESS(2,COLUMN())),"I3","iný"),DATA!D2:L872,6,FALSE)),0,VLOOKUP(CONCATENATE(INDIRECT(ADDRESS(2,COLUMN())),"I3","iný"),DATA!D2:L872,6,FALSE))</f>
        <v>0</v>
      </c>
      <c r="BK95" s="110">
        <f>IF(ISERROR(VLOOKUP(CONCATENATE(INDIRECT(ADDRESS(2,COLUMN()-1)),"I3","iný"),DATA!D2:L872,7,FALSE)),0,VLOOKUP(CONCATENATE(INDIRECT(ADDRESS(2,COLUMN()-1)),"I3","iný"),DATA!D2:L872,7,FALSE))</f>
        <v>0</v>
      </c>
      <c r="BL95" s="110">
        <f>IF(ISERROR(VLOOKUP(CONCATENATE(INDIRECT(ADDRESS(2,COLUMN()-2)),"I3","iný"),DATA!D2:L872,8,FALSE)),0,VLOOKUP(CONCATENATE(INDIRECT(ADDRESS(2,COLUMN()-2)),"I3","iný"),DATA!D2:L872,8,FALSE))</f>
        <v>0</v>
      </c>
      <c r="BM95" s="110">
        <f>IF(ISERROR(VLOOKUP(CONCATENATE(INDIRECT(ADDRESS(2,COLUMN())),"I3","iný"),DATA!D2:L872,6,FALSE)),0,VLOOKUP(CONCATENATE(INDIRECT(ADDRESS(2,COLUMN())),"I3","iný"),DATA!D2:L872,6,FALSE))</f>
        <v>0</v>
      </c>
      <c r="BN95" s="110">
        <f>IF(ISERROR(VLOOKUP(CONCATENATE(INDIRECT(ADDRESS(2,COLUMN()-1)),"I3","iný"),DATA!D2:L872,7,FALSE)),0,VLOOKUP(CONCATENATE(INDIRECT(ADDRESS(2,COLUMN()-1)),"I3","iný"),DATA!D2:L872,7,FALSE))</f>
        <v>0</v>
      </c>
      <c r="BO95" s="110">
        <f>IF(ISERROR(VLOOKUP(CONCATENATE(INDIRECT(ADDRESS(2,COLUMN()-2)),"I3","iný"),DATA!D2:L872,8,FALSE)),0,VLOOKUP(CONCATENATE(INDIRECT(ADDRESS(2,COLUMN()-2)),"I3","iný"),DATA!D2:L872,8,FALSE))</f>
        <v>0</v>
      </c>
      <c r="BP95" s="110">
        <f>IF(ISERROR(VLOOKUP(CONCATENATE(INDIRECT(ADDRESS(2,COLUMN())),"I3","iný"),DATA!D2:L872,6,FALSE)),0,VLOOKUP(CONCATENATE(INDIRECT(ADDRESS(2,COLUMN())),"I3","iný"),DATA!D2:L872,6,FALSE))</f>
        <v>0</v>
      </c>
      <c r="BQ95" s="110">
        <f>IF(ISERROR(VLOOKUP(CONCATENATE(INDIRECT(ADDRESS(2,COLUMN()-1)),"I3","iný"),DATA!D2:L872,7,FALSE)),0,VLOOKUP(CONCATENATE(INDIRECT(ADDRESS(2,COLUMN()-1)),"I3","iný"),DATA!D2:L872,7,FALSE))</f>
        <v>0</v>
      </c>
      <c r="BR95" s="110">
        <f>IF(ISERROR(VLOOKUP(CONCATENATE(INDIRECT(ADDRESS(2,COLUMN()-2)),"I3","iný"),DATA!D2:L872,8,FALSE)),0,VLOOKUP(CONCATENATE(INDIRECT(ADDRESS(2,COLUMN()-2)),"I3","iný"),DATA!D2:L872,8,FALSE))</f>
        <v>0</v>
      </c>
      <c r="BS95" s="110">
        <f>IF(ISERROR(VLOOKUP(CONCATENATE(INDIRECT(ADDRESS(2,COLUMN())),"I3","iný"),DATA!D2:L872,6,FALSE)),0,VLOOKUP(CONCATENATE(INDIRECT(ADDRESS(2,COLUMN())),"I3","iný"),DATA!D2:L872,6,FALSE))</f>
        <v>6</v>
      </c>
      <c r="BT95" s="110">
        <f>IF(ISERROR(VLOOKUP(CONCATENATE(INDIRECT(ADDRESS(2,COLUMN()-1)),"I3","iný"),DATA!D2:L872,7,FALSE)),0,VLOOKUP(CONCATENATE(INDIRECT(ADDRESS(2,COLUMN()-1)),"I3","iný"),DATA!D2:L872,7,FALSE))</f>
        <v>0</v>
      </c>
      <c r="BU95" s="110">
        <f>IF(ISERROR(VLOOKUP(CONCATENATE(INDIRECT(ADDRESS(2,COLUMN()-2)),"I3","iný"),DATA!D2:L872,8,FALSE)),0,VLOOKUP(CONCATENATE(INDIRECT(ADDRESS(2,COLUMN()-2)),"I3","iný"),DATA!D2:L872,8,FALSE))</f>
        <v>0</v>
      </c>
      <c r="BV95" s="110">
        <f>IF(ISERROR(VLOOKUP(CONCATENATE(INDIRECT(ADDRESS(2,COLUMN())),"I3","iný"),DATA!D2:L872,6,FALSE)),0,VLOOKUP(CONCATENATE(INDIRECT(ADDRESS(2,COLUMN())),"I3","iný"),DATA!D2:L872,6,FALSE))</f>
        <v>2</v>
      </c>
      <c r="BW95" s="110">
        <f>IF(ISERROR(VLOOKUP(CONCATENATE(INDIRECT(ADDRESS(2,COLUMN()-1)),"I3","iný"),DATA!D2:L872,7,FALSE)),0,VLOOKUP(CONCATENATE(INDIRECT(ADDRESS(2,COLUMN()-1)),"I3","iný"),DATA!D2:L872,7,FALSE))</f>
        <v>0</v>
      </c>
      <c r="BX95" s="110">
        <f>IF(ISERROR(VLOOKUP(CONCATENATE(INDIRECT(ADDRESS(2,COLUMN()-2)),"I3","iný"),DATA!D2:L872,8,FALSE)),0,VLOOKUP(CONCATENATE(INDIRECT(ADDRESS(2,COLUMN()-2)),"I3","iný"),DATA!D2:L872,8,FALSE))</f>
        <v>0</v>
      </c>
      <c r="BY95" s="110">
        <f>IF(ISERROR(VLOOKUP(CONCATENATE(INDIRECT(ADDRESS(2,COLUMN())),"I3","iný"),DATA!D2:L872,6,FALSE)),0,VLOOKUP(CONCATENATE(INDIRECT(ADDRESS(2,COLUMN())),"I3","iný"),DATA!D2:L872,6,FALSE))</f>
        <v>4</v>
      </c>
      <c r="BZ95" s="110">
        <f>IF(ISERROR(VLOOKUP(CONCATENATE(INDIRECT(ADDRESS(2,COLUMN()-1)),"I3","iný"),DATA!D2:L872,7,FALSE)),0,VLOOKUP(CONCATENATE(INDIRECT(ADDRESS(2,COLUMN()-1)),"I3","iný"),DATA!D2:L872,7,FALSE))</f>
        <v>0</v>
      </c>
      <c r="CA95" s="110">
        <f>IF(ISERROR(VLOOKUP(CONCATENATE(INDIRECT(ADDRESS(2,COLUMN()-2)),"I3","iný"),DATA!D2:L872,8,FALSE)),0,VLOOKUP(CONCATENATE(INDIRECT(ADDRESS(2,COLUMN()-2)),"I3","iný"),DATA!D2:L872,8,FALSE))</f>
        <v>0</v>
      </c>
      <c r="CB95" s="110">
        <f>IF(ISERROR(VLOOKUP(CONCATENATE(INDIRECT(ADDRESS(2,COLUMN())),"I3","iný"),DATA!D2:L872,6,FALSE)),0,VLOOKUP(CONCATENATE(INDIRECT(ADDRESS(2,COLUMN())),"I3","iný"),DATA!D2:L872,6,FALSE))</f>
        <v>0</v>
      </c>
      <c r="CC95" s="110">
        <f>IF(ISERROR(VLOOKUP(CONCATENATE(INDIRECT(ADDRESS(2,COLUMN()-1)),"I3","iný"),DATA!D2:L872,7,FALSE)),0,VLOOKUP(CONCATENATE(INDIRECT(ADDRESS(2,COLUMN()-1)),"I3","iný"),DATA!D2:L872,7,FALSE))</f>
        <v>0</v>
      </c>
      <c r="CD95" s="110">
        <f>IF(ISERROR(VLOOKUP(CONCATENATE(INDIRECT(ADDRESS(2,COLUMN()-2)),"I3","iný"),DATA!D2:L872,8,FALSE)),0,VLOOKUP(CONCATENATE(INDIRECT(ADDRESS(2,COLUMN()-2)),"I3","iný"),DATA!D2:L872,8,FALSE))</f>
        <v>0</v>
      </c>
      <c r="CE95" s="110">
        <f>IF(ISERROR(VLOOKUP(CONCATENATE(INDIRECT(ADDRESS(2,COLUMN())),"I3","iný"),DATA!D2:L872,6,FALSE)),0,VLOOKUP(CONCATENATE(INDIRECT(ADDRESS(2,COLUMN())),"I3","iný"),DATA!D2:L872,6,FALSE))</f>
        <v>0</v>
      </c>
      <c r="CF95" s="110">
        <f>IF(ISERROR(VLOOKUP(CONCATENATE(INDIRECT(ADDRESS(2,COLUMN()-1)),"I3","iný"),DATA!D2:L872,7,FALSE)),0,VLOOKUP(CONCATENATE(INDIRECT(ADDRESS(2,COLUMN()-1)),"I3","iný"),DATA!D2:L872,7,FALSE))</f>
        <v>0</v>
      </c>
      <c r="CG95" s="110">
        <f>IF(ISERROR(VLOOKUP(CONCATENATE(INDIRECT(ADDRESS(2,COLUMN()-2)),"I3","iný"),DATA!D2:L872,8,FALSE)),0,VLOOKUP(CONCATENATE(INDIRECT(ADDRESS(2,COLUMN()-2)),"I3","iný"),DATA!D2:L872,8,FALSE))</f>
        <v>0</v>
      </c>
      <c r="CH95" s="110">
        <f>IF(ISERROR(VLOOKUP(CONCATENATE(INDIRECT(ADDRESS(2,COLUMN())),"I3","iný"),DATA!D2:L872,6,FALSE)),0,VLOOKUP(CONCATENATE(INDIRECT(ADDRESS(2,COLUMN())),"I3","iný"),DATA!D2:L872,6,FALSE))</f>
        <v>1</v>
      </c>
      <c r="CI95" s="110">
        <f>IF(ISERROR(VLOOKUP(CONCATENATE(INDIRECT(ADDRESS(2,COLUMN()-1)),"I3","iný"),DATA!D2:L872,7,FALSE)),0,VLOOKUP(CONCATENATE(INDIRECT(ADDRESS(2,COLUMN()-1)),"I3","iný"),DATA!D2:L872,7,FALSE))</f>
        <v>0</v>
      </c>
      <c r="CJ95" s="110">
        <f>IF(ISERROR(VLOOKUP(CONCATENATE(INDIRECT(ADDRESS(2,COLUMN()-2)),"I3","iný"),DATA!D2:L872,8,FALSE)),0,VLOOKUP(CONCATENATE(INDIRECT(ADDRESS(2,COLUMN()-2)),"I3","iný"),DATA!D2:L872,8,FALSE))</f>
        <v>0</v>
      </c>
      <c r="CK95" s="110">
        <f>IF(ISERROR(VLOOKUP(CONCATENATE(INDIRECT(ADDRESS(2,COLUMN())),"I3","iný"),DATA!D2:L872,6,FALSE)),0,VLOOKUP(CONCATENATE(INDIRECT(ADDRESS(2,COLUMN())),"I3","iný"),DATA!D2:L872,6,FALSE))</f>
        <v>1</v>
      </c>
      <c r="CL95" s="110">
        <f>IF(ISERROR(VLOOKUP(CONCATENATE(INDIRECT(ADDRESS(2,COLUMN()-1)),"I3","iný"),DATA!D2:L872,7,FALSE)),0,VLOOKUP(CONCATENATE(INDIRECT(ADDRESS(2,COLUMN()-1)),"I3","iný"),DATA!D2:L872,7,FALSE))</f>
        <v>0</v>
      </c>
      <c r="CM95" s="110">
        <f>IF(ISERROR(VLOOKUP(CONCATENATE(INDIRECT(ADDRESS(2,COLUMN()-2)),"I3","iný"),DATA!D2:L872,8,FALSE)),0,VLOOKUP(CONCATENATE(INDIRECT(ADDRESS(2,COLUMN()-2)),"I3","iný"),DATA!D2:L872,8,FALSE))</f>
        <v>0</v>
      </c>
      <c r="CN95" s="110">
        <f>IF(ISERROR(VLOOKUP(CONCATENATE(INDIRECT(ADDRESS(2,COLUMN())),"I3","iný"),DATA!D2:L872,6,FALSE)),0,VLOOKUP(CONCATENATE(INDIRECT(ADDRESS(2,COLUMN())),"I3","iný"),DATA!D2:L872,6,FALSE))</f>
        <v>12</v>
      </c>
      <c r="CO95" s="110">
        <f>IF(ISERROR(VLOOKUP(CONCATENATE(INDIRECT(ADDRESS(2,COLUMN()-1)),"I3","iný"),DATA!D2:L872,7,FALSE)),0,VLOOKUP(CONCATENATE(INDIRECT(ADDRESS(2,COLUMN()-1)),"I3","iný"),DATA!D2:L872,7,FALSE))</f>
        <v>0</v>
      </c>
      <c r="CP95" s="110">
        <f>IF(ISERROR(VLOOKUP(CONCATENATE(INDIRECT(ADDRESS(2,COLUMN()-2)),"I3","iný"),DATA!D2:L872,8,FALSE)),0,VLOOKUP(CONCATENATE(INDIRECT(ADDRESS(2,COLUMN()-2)),"I3","iný"),DATA!D2:L872,8,FALSE))</f>
        <v>0</v>
      </c>
      <c r="CQ95" s="110">
        <f>IF(ISERROR(VLOOKUP(CONCATENATE(INDIRECT(ADDRESS(2,COLUMN())),"I3","iný"),DATA!D2:L872,6,FALSE)),0,VLOOKUP(CONCATENATE(INDIRECT(ADDRESS(2,COLUMN())),"I3","iný"),DATA!D2:L872,6,FALSE))</f>
        <v>0</v>
      </c>
      <c r="CR95" s="110">
        <f>IF(ISERROR(VLOOKUP(CONCATENATE(INDIRECT(ADDRESS(2,COLUMN()-1)),"I3","iný"),DATA!D2:L872,7,FALSE)),0,VLOOKUP(CONCATENATE(INDIRECT(ADDRESS(2,COLUMN()-1)),"I3","iný"),DATA!D2:L872,7,FALSE))</f>
        <v>0</v>
      </c>
      <c r="CS95" s="110">
        <f>IF(ISERROR(VLOOKUP(CONCATENATE(INDIRECT(ADDRESS(2,COLUMN()-2)),"I3","iný"),DATA!D2:L872,8,FALSE)),0,VLOOKUP(CONCATENATE(INDIRECT(ADDRESS(2,COLUMN()-2)),"I3","iný"),DATA!D2:L872,8,FALSE))</f>
        <v>0</v>
      </c>
      <c r="CT95" s="110">
        <f>IF(ISERROR(VLOOKUP(CONCATENATE(INDIRECT(ADDRESS(2,COLUMN())),"I3","iný"),DATA!D2:L872,6,FALSE)),0,VLOOKUP(CONCATENATE(INDIRECT(ADDRESS(2,COLUMN())),"I3","iný"),DATA!D2:L872,6,FALSE))</f>
        <v>0</v>
      </c>
      <c r="CU95" s="110">
        <f>IF(ISERROR(VLOOKUP(CONCATENATE(INDIRECT(ADDRESS(2,COLUMN()-1)),"I3","iný"),DATA!D2:L872,7,FALSE)),0,VLOOKUP(CONCATENATE(INDIRECT(ADDRESS(2,COLUMN()-1)),"I3","iný"),DATA!D2:L872,7,FALSE))</f>
        <v>0</v>
      </c>
      <c r="CV95" s="110">
        <f>IF(ISERROR(VLOOKUP(CONCATENATE(INDIRECT(ADDRESS(2,COLUMN()-2)),"I3","iný"),DATA!D2:L872,8,FALSE)),0,VLOOKUP(CONCATENATE(INDIRECT(ADDRESS(2,COLUMN()-2)),"I3","iný"),DATA!D2:L872,8,FALSE))</f>
        <v>0</v>
      </c>
      <c r="CW95" s="110">
        <f>IF(ISERROR(VLOOKUP(CONCATENATE(INDIRECT(ADDRESS(2,COLUMN())),"I3","iný"),DATA!D2:L872,6,FALSE)),0,VLOOKUP(CONCATENATE(INDIRECT(ADDRESS(2,COLUMN())),"I3","iný"),DATA!D2:L872,6,FALSE))</f>
        <v>0</v>
      </c>
      <c r="CX95" s="110">
        <f>IF(ISERROR(VLOOKUP(CONCATENATE(INDIRECT(ADDRESS(2,COLUMN()-1)),"I3","iný"),DATA!D2:L872,7,FALSE)),0,VLOOKUP(CONCATENATE(INDIRECT(ADDRESS(2,COLUMN()-1)),"I3","iný"),DATA!D2:L872,7,FALSE))</f>
        <v>0</v>
      </c>
      <c r="CY95" s="110">
        <f>IF(ISERROR(VLOOKUP(CONCATENATE(INDIRECT(ADDRESS(2,COLUMN()-2)),"I3","iný"),DATA!D2:L872,8,FALSE)),0,VLOOKUP(CONCATENATE(INDIRECT(ADDRESS(2,COLUMN()-2)),"I3","iný"),DATA!D2:L872,8,FALSE))</f>
        <v>0</v>
      </c>
      <c r="CZ95" s="110">
        <f>IF(ISERROR(VLOOKUP(CONCATENATE(INDIRECT(ADDRESS(2,COLUMN())),"I3","iný"),DATA!D2:L872,6,FALSE)),0,VLOOKUP(CONCATENATE(INDIRECT(ADDRESS(2,COLUMN())),"I3","iný"),DATA!D2:L872,6,FALSE))</f>
        <v>0</v>
      </c>
      <c r="DA95" s="110">
        <f>IF(ISERROR(VLOOKUP(CONCATENATE(INDIRECT(ADDRESS(2,COLUMN()-1)),"I3","iný"),DATA!D2:L872,7,FALSE)),0,VLOOKUP(CONCATENATE(INDIRECT(ADDRESS(2,COLUMN()-1)),"I3","iný"),DATA!D2:L872,7,FALSE))</f>
        <v>0</v>
      </c>
      <c r="DB95" s="110">
        <f>IF(ISERROR(VLOOKUP(CONCATENATE(INDIRECT(ADDRESS(2,COLUMN()-2)),"I3","iný"),DATA!D2:L872,8,FALSE)),0,VLOOKUP(CONCATENATE(INDIRECT(ADDRESS(2,COLUMN()-2)),"I3","iný"),DATA!D2:L872,8,FALSE))</f>
        <v>0</v>
      </c>
      <c r="DC95" s="110">
        <f>IF(ISERROR(VLOOKUP(CONCATENATE(INDIRECT(ADDRESS(2,COLUMN())),"I3","iný"),DATA!D2:L872,6,FALSE)),0,VLOOKUP(CONCATENATE(INDIRECT(ADDRESS(2,COLUMN())),"I3","iný"),DATA!D2:L872,6,FALSE))</f>
        <v>0</v>
      </c>
      <c r="DD95" s="110">
        <f>IF(ISERROR(VLOOKUP(CONCATENATE(INDIRECT(ADDRESS(2,COLUMN()-1)),"I3","iný"),DATA!D2:L872,7,FALSE)),0,VLOOKUP(CONCATENATE(INDIRECT(ADDRESS(2,COLUMN()-1)),"I3","iný"),DATA!D2:L872,7,FALSE))</f>
        <v>0</v>
      </c>
      <c r="DE95" s="110">
        <f>IF(ISERROR(VLOOKUP(CONCATENATE(INDIRECT(ADDRESS(2,COLUMN()-2)),"I3","iný"),DATA!D2:L872,8,FALSE)),0,VLOOKUP(CONCATENATE(INDIRECT(ADDRESS(2,COLUMN()-2)),"I3","iný"),DATA!D2:L872,8,FALSE))</f>
        <v>0</v>
      </c>
      <c r="DF95" s="110">
        <f>IF(ISERROR(VLOOKUP(CONCATENATE(INDIRECT(ADDRESS(2,COLUMN())),"I3","iný"),DATA!D2:L872,6,FALSE)),0,VLOOKUP(CONCATENATE(INDIRECT(ADDRESS(2,COLUMN())),"I3","iný"),DATA!D2:L872,6,FALSE))</f>
        <v>0</v>
      </c>
      <c r="DG95" s="110">
        <f>IF(ISERROR(VLOOKUP(CONCATENATE(INDIRECT(ADDRESS(2,COLUMN()-1)),"I3","iný"),DATA!D2:L872,7,FALSE)),0,VLOOKUP(CONCATENATE(INDIRECT(ADDRESS(2,COLUMN()-1)),"I3","iný"),DATA!D2:L872,7,FALSE))</f>
        <v>0</v>
      </c>
      <c r="DH95" s="110">
        <f>IF(ISERROR(VLOOKUP(CONCATENATE(INDIRECT(ADDRESS(2,COLUMN()-2)),"I3","iný"),DATA!D2:L872,8,FALSE)),0,VLOOKUP(CONCATENATE(INDIRECT(ADDRESS(2,COLUMN()-2)),"I3","iný"),DATA!D2:L872,8,FALSE))</f>
        <v>0</v>
      </c>
      <c r="DI95" s="110">
        <f>IF(ISERROR(VLOOKUP(CONCATENATE(INDIRECT(ADDRESS(2,COLUMN())),"I3","iný"),DATA!D2:L872,6,FALSE)),0,VLOOKUP(CONCATENATE(INDIRECT(ADDRESS(2,COLUMN())),"I3","iný"),DATA!D2:L872,6,FALSE))</f>
        <v>0</v>
      </c>
      <c r="DJ95" s="110">
        <f>IF(ISERROR(VLOOKUP(CONCATENATE(INDIRECT(ADDRESS(2,COLUMN()-1)),"I3","iný"),DATA!D2:L872,7,FALSE)),0,VLOOKUP(CONCATENATE(INDIRECT(ADDRESS(2,COLUMN()-1)),"I3","iný"),DATA!D2:L872,7,FALSE))</f>
        <v>0</v>
      </c>
      <c r="DK95" s="110">
        <f>IF(ISERROR(VLOOKUP(CONCATENATE(INDIRECT(ADDRESS(2,COLUMN()-2)),"I3","iný"),DATA!D2:L872,8,FALSE)),0,VLOOKUP(CONCATENATE(INDIRECT(ADDRESS(2,COLUMN()-2)),"I3","iný"),DATA!D2:L872,8,FALSE))</f>
        <v>0</v>
      </c>
      <c r="DL95" s="110">
        <f>IF(ISERROR(VLOOKUP(CONCATENATE(INDIRECT(ADDRESS(2,COLUMN())),"I3","iný"),DATA!D2:L872,6,FALSE)),0,VLOOKUP(CONCATENATE(INDIRECT(ADDRESS(2,COLUMN())),"I3","iný"),DATA!D2:L872,6,FALSE))</f>
        <v>0</v>
      </c>
      <c r="DM95" s="110">
        <f>IF(ISERROR(VLOOKUP(CONCATENATE(INDIRECT(ADDRESS(2,COLUMN()-1)),"I3","iný"),DATA!D2:L872,7,FALSE)),0,VLOOKUP(CONCATENATE(INDIRECT(ADDRESS(2,COLUMN()-1)),"I3","iný"),DATA!D2:L872,7,FALSE))</f>
        <v>0</v>
      </c>
      <c r="DN95" s="110">
        <f>IF(ISERROR(VLOOKUP(CONCATENATE(INDIRECT(ADDRESS(2,COLUMN()-2)),"I3","iný"),DATA!D2:L872,8,FALSE)),0,VLOOKUP(CONCATENATE(INDIRECT(ADDRESS(2,COLUMN()-2)),"I3","iný"),DATA!D2:L872,8,FALSE))</f>
        <v>0</v>
      </c>
      <c r="DO95" s="110">
        <f>IF(ISERROR(VLOOKUP(CONCATENATE(INDIRECT(ADDRESS(2,COLUMN())),"I3","iný"),DATA!D2:L872,6,FALSE)),0,VLOOKUP(CONCATENATE(INDIRECT(ADDRESS(2,COLUMN())),"I3","iný"),DATA!D2:L872,6,FALSE))</f>
        <v>0</v>
      </c>
      <c r="DP95" s="110">
        <f>IF(ISERROR(VLOOKUP(CONCATENATE(INDIRECT(ADDRESS(2,COLUMN()-1)),"I3","iný"),DATA!D2:L872,7,FALSE)),0,VLOOKUP(CONCATENATE(INDIRECT(ADDRESS(2,COLUMN()-1)),"I3","iný"),DATA!D2:L872,7,FALSE))</f>
        <v>0</v>
      </c>
      <c r="DQ95" s="110">
        <f>IF(ISERROR(VLOOKUP(CONCATENATE(INDIRECT(ADDRESS(2,COLUMN()-2)),"I3","iný"),DATA!D2:L872,8,FALSE)),0,VLOOKUP(CONCATENATE(INDIRECT(ADDRESS(2,COLUMN()-2)),"I3","iný"),DATA!D2:L872,8,FALSE))</f>
        <v>0</v>
      </c>
      <c r="DR95" s="110">
        <f>IF(ISERROR(VLOOKUP(CONCATENATE(INDIRECT(ADDRESS(2,COLUMN())),"I3","iný"),DATA!D2:L872,6,FALSE)),0,VLOOKUP(CONCATENATE(INDIRECT(ADDRESS(2,COLUMN())),"I3","iný"),DATA!D2:L872,6,FALSE))</f>
        <v>0</v>
      </c>
      <c r="DS95" s="110">
        <f>IF(ISERROR(VLOOKUP(CONCATENATE(INDIRECT(ADDRESS(2,COLUMN()-1)),"I3","iný"),DATA!D2:L872,7,FALSE)),0,VLOOKUP(CONCATENATE(INDIRECT(ADDRESS(2,COLUMN()-1)),"I3","iný"),DATA!D2:L872,7,FALSE))</f>
        <v>0</v>
      </c>
      <c r="DT95" s="110">
        <f>IF(ISERROR(VLOOKUP(CONCATENATE(INDIRECT(ADDRESS(2,COLUMN()-2)),"I3","iný"),DATA!D2:L872,8,FALSE)),0,VLOOKUP(CONCATENATE(INDIRECT(ADDRESS(2,COLUMN()-2)),"I3","iný"),DATA!D2:L872,8,FALSE))</f>
        <v>0</v>
      </c>
      <c r="DU95" s="110">
        <f>IF(ISERROR(VLOOKUP(CONCATENATE(INDIRECT(ADDRESS(2,COLUMN())),"I3","iný"),DATA!D2:L872,6,FALSE)),0,VLOOKUP(CONCATENATE(INDIRECT(ADDRESS(2,COLUMN())),"I3","iný"),DATA!D2:L872,6,FALSE))</f>
        <v>1</v>
      </c>
      <c r="DV95" s="110">
        <f>IF(ISERROR(VLOOKUP(CONCATENATE(INDIRECT(ADDRESS(2,COLUMN()-1)),"I3","iný"),DATA!D2:L872,7,FALSE)),0,VLOOKUP(CONCATENATE(INDIRECT(ADDRESS(2,COLUMN()-1)),"I3","iný"),DATA!D2:L872,7,FALSE))</f>
        <v>0</v>
      </c>
      <c r="DW95" s="110">
        <f>IF(ISERROR(VLOOKUP(CONCATENATE(INDIRECT(ADDRESS(2,COLUMN()-2)),"I3","iný"),DATA!D2:L872,8,FALSE)),0,VLOOKUP(CONCATENATE(INDIRECT(ADDRESS(2,COLUMN()-2)),"I3","iný"),DATA!D2:L872,8,FALSE))</f>
        <v>0</v>
      </c>
      <c r="DX95" s="110">
        <f>SUM(B95:INDIRECT(ADDRESS(95,127)))</f>
        <v>961</v>
      </c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</row>
    <row r="96" s="5" customFormat="1" ht="16.5" thickBot="1">
      <c r="A96" s="32" t="s">
        <v>16</v>
      </c>
      <c r="B96" s="105">
        <f>IF(COLUMN()&lt;DATA!$O$1*3+3,SUM(B92,B81,B64,B53,B26,B4)," ")</f>
        <v>8407</v>
      </c>
      <c r="C96" s="105">
        <f>IF(COLUMN()&lt;DATA!$O$1*3+3,SUM(C92,C81,C64,C53,C26,C4)," ")</f>
        <v>48</v>
      </c>
      <c r="D96" s="105">
        <f>IF(COLUMN()&lt;DATA!$O$1*3+3,SUM(D92,D81,D64,D53,D26,D4)," ")</f>
        <v>163</v>
      </c>
      <c r="E96" s="105">
        <f>IF(COLUMN()&lt;DATA!$O$1*3+3,SUM(E92,E81,E64,E53,E26,E4)," ")</f>
        <v>2549</v>
      </c>
      <c r="F96" s="105">
        <f>IF(COLUMN()&lt;DATA!$O$1*3+3,SUM(F92,F81,F64,F53,F26,F4)," ")</f>
        <v>3</v>
      </c>
      <c r="G96" s="105">
        <f>IF(COLUMN()&lt;DATA!$O$1*3+3,SUM(G92,G81,G64,G53,G26,G4)," ")</f>
        <v>49</v>
      </c>
      <c r="H96" s="105">
        <f>IF(COLUMN()&lt;DATA!$O$1*3+3,SUM(H92,H81,H64,H53,H26,H4)," ")</f>
        <v>2038</v>
      </c>
      <c r="I96" s="105">
        <f>IF(COLUMN()&lt;DATA!$O$1*3+3,SUM(I92,I81,I64,I53,I26,I4)," ")</f>
        <v>6</v>
      </c>
      <c r="J96" s="105">
        <f>IF(COLUMN()&lt;DATA!$O$1*3+3,SUM(J92,J81,J64,J53,J26,J4)," ")</f>
        <v>103</v>
      </c>
      <c r="K96" s="105">
        <f>IF(COLUMN()&lt;DATA!$O$1*3+3,SUM(K92,K81,K64,K53,K26,K4)," ")</f>
        <v>1190</v>
      </c>
      <c r="L96" s="105">
        <f>IF(COLUMN()&lt;DATA!$O$1*3+3,SUM(L92,L81,L64,L53,L26,L4)," ")</f>
        <v>4</v>
      </c>
      <c r="M96" s="105">
        <f>IF(COLUMN()&lt;DATA!$O$1*3+3,SUM(M92,M81,M64,M53,M26,M4)," ")</f>
        <v>43</v>
      </c>
      <c r="N96" s="105">
        <f>IF(COLUMN()&lt;DATA!$O$1*3+3,SUM(N92,N81,N64,N53,N26,N4)," ")</f>
        <v>914</v>
      </c>
      <c r="O96" s="105">
        <f>IF(COLUMN()&lt;DATA!$O$1*3+3,SUM(O92,O81,O64,O53,O26,O4)," ")</f>
        <v>1</v>
      </c>
      <c r="P96" s="105">
        <f>IF(COLUMN()&lt;DATA!$O$1*3+3,SUM(P92,P81,P64,P53,P26,P4)," ")</f>
        <v>7</v>
      </c>
      <c r="Q96" s="105">
        <f>IF(COLUMN()&lt;DATA!$O$1*3+3,SUM(Q92,Q81,Q64,Q53,Q26,Q4)," ")</f>
        <v>1464</v>
      </c>
      <c r="R96" s="105">
        <f>IF(COLUMN()&lt;DATA!$O$1*3+3,SUM(R92,R81,R64,R53,R26,R4)," ")</f>
        <v>12</v>
      </c>
      <c r="S96" s="105">
        <f>IF(COLUMN()&lt;DATA!$O$1*3+3,SUM(S92,S81,S64,S53,S26,S4)," ")</f>
        <v>34</v>
      </c>
      <c r="T96" s="105">
        <f>IF(COLUMN()&lt;DATA!$O$1*3+3,SUM(T92,T81,T64,T53,T26,T4)," ")</f>
        <v>1317</v>
      </c>
      <c r="U96" s="105">
        <f>IF(COLUMN()&lt;DATA!$O$1*3+3,SUM(U92,U81,U64,U53,U26,U4)," ")</f>
        <v>12</v>
      </c>
      <c r="V96" s="105">
        <f>IF(COLUMN()&lt;DATA!$O$1*3+3,SUM(V92,V81,V64,V53,V26,V4)," ")</f>
        <v>40</v>
      </c>
      <c r="W96" s="105">
        <f>IF(COLUMN()&lt;DATA!$O$1*3+3,SUM(W92,W81,W64,W53,W26,W4)," ")</f>
        <v>1281</v>
      </c>
      <c r="X96" s="105">
        <f>IF(COLUMN()&lt;DATA!$O$1*3+3,SUM(X92,X81,X64,X53,X26,X4)," ")</f>
        <v>2</v>
      </c>
      <c r="Y96" s="105">
        <f>IF(COLUMN()&lt;DATA!$O$1*3+3,SUM(Y92,Y81,Y64,Y53,Y26,Y4)," ")</f>
        <v>54</v>
      </c>
      <c r="Z96" s="105">
        <f>IF(COLUMN()&lt;DATA!$O$1*3+3,SUM(Z92,Z81,Z64,Z53,Z26,Z4)," ")</f>
        <v>2497</v>
      </c>
      <c r="AA96" s="105">
        <f>IF(COLUMN()&lt;DATA!$O$1*3+3,SUM(AA92,AA81,AA64,AA53,AA26,AA4)," ")</f>
        <v>12</v>
      </c>
      <c r="AB96" s="105">
        <f>IF(COLUMN()&lt;DATA!$O$1*3+3,SUM(AB92,AB81,AB64,AB53,AB26,AB4)," ")</f>
        <v>42</v>
      </c>
      <c r="AC96" s="105">
        <f>IF(COLUMN()&lt;DATA!$O$1*3+3,SUM(AC92,AC81,AC64,AC53,AC26,AC4)," ")</f>
        <v>1874</v>
      </c>
      <c r="AD96" s="105">
        <f>IF(COLUMN()&lt;DATA!$O$1*3+3,SUM(AD92,AD81,AD64,AD53,AD26,AD4)," ")</f>
        <v>0</v>
      </c>
      <c r="AE96" s="105">
        <f>IF(COLUMN()&lt;DATA!$O$1*3+3,SUM(AE92,AE81,AE64,AE53,AE26,AE4)," ")</f>
        <v>25</v>
      </c>
      <c r="AF96" s="105">
        <f>IF(COLUMN()&lt;DATA!$O$1*3+3,SUM(AF92,AF81,AF64,AF53,AF26,AF4)," ")</f>
        <v>497</v>
      </c>
      <c r="AG96" s="105">
        <f>IF(COLUMN()&lt;DATA!$O$1*3+3,SUM(AG92,AG81,AG64,AG53,AG26,AG4)," ")</f>
        <v>0</v>
      </c>
      <c r="AH96" s="105">
        <f>IF(COLUMN()&lt;DATA!$O$1*3+3,SUM(AH92,AH81,AH64,AH53,AH26,AH4)," ")</f>
        <v>8</v>
      </c>
      <c r="AI96" s="105">
        <f>IF(COLUMN()&lt;DATA!$O$1*3+3,SUM(AI92,AI81,AI64,AI53,AI26,AI4)," ")</f>
        <v>1512</v>
      </c>
      <c r="AJ96" s="105">
        <f>IF(COLUMN()&lt;DATA!$O$1*3+3,SUM(AJ92,AJ81,AJ64,AJ53,AJ26,AJ4)," ")</f>
        <v>0</v>
      </c>
      <c r="AK96" s="105">
        <f>IF(COLUMN()&lt;DATA!$O$1*3+3,SUM(AK92,AK81,AK64,AK53,AK26,AK4)," ")</f>
        <v>34</v>
      </c>
      <c r="AL96" s="105">
        <f>IF(COLUMN()&lt;DATA!$O$1*3+3,SUM(AL92,AL81,AL64,AL53,AL26,AL4)," ")</f>
        <v>1631</v>
      </c>
      <c r="AM96" s="105">
        <f>IF(COLUMN()&lt;DATA!$O$1*3+3,SUM(AM92,AM81,AM64,AM53,AM26,AM4)," ")</f>
        <v>0</v>
      </c>
      <c r="AN96" s="105">
        <f>IF(COLUMN()&lt;DATA!$O$1*3+3,SUM(AN92,AN81,AN64,AN53,AN26,AN4)," ")</f>
        <v>26</v>
      </c>
      <c r="AO96" s="105">
        <f>IF(COLUMN()&lt;DATA!$O$1*3+3,SUM(AO92,AO81,AO64,AO53,AO26,AO4)," ")</f>
        <v>731</v>
      </c>
      <c r="AP96" s="105">
        <f>IF(COLUMN()&lt;DATA!$O$1*3+3,SUM(AP92,AP81,AP64,AP53,AP26,AP4)," ")</f>
        <v>1</v>
      </c>
      <c r="AQ96" s="105">
        <f>IF(COLUMN()&lt;DATA!$O$1*3+3,SUM(AQ92,AQ81,AQ64,AQ53,AQ26,AQ4)," ")</f>
        <v>25</v>
      </c>
      <c r="AR96" s="105">
        <f>IF(COLUMN()&lt;DATA!$O$1*3+3,SUM(AR92,AR81,AR64,AR53,AR26,AR4)," ")</f>
        <v>144</v>
      </c>
      <c r="AS96" s="105">
        <f>IF(COLUMN()&lt;DATA!$O$1*3+3,SUM(AS92,AS81,AS64,AS53,AS26,AS4)," ")</f>
        <v>2</v>
      </c>
      <c r="AT96" s="105">
        <f>IF(COLUMN()&lt;DATA!$O$1*3+3,SUM(AT92,AT81,AT64,AT53,AT26,AT4)," ")</f>
        <v>6</v>
      </c>
      <c r="AU96" s="105">
        <f>IF(COLUMN()&lt;DATA!$O$1*3+3,SUM(AU92,AU81,AU64,AU53,AU26,AU4)," ")</f>
        <v>154</v>
      </c>
      <c r="AV96" s="105">
        <f>IF(COLUMN()&lt;DATA!$O$1*3+3,SUM(AV92,AV81,AV64,AV53,AV26,AV4)," ")</f>
        <v>3</v>
      </c>
      <c r="AW96" s="105">
        <f>IF(COLUMN()&lt;DATA!$O$1*3+3,SUM(AW92,AW81,AW64,AW53,AW26,AW4)," ")</f>
        <v>4</v>
      </c>
      <c r="AX96" s="105">
        <f>IF(COLUMN()&lt;DATA!$O$1*3+3,SUM(AX92,AX81,AX64,AX53,AX26,AX4)," ")</f>
        <v>207</v>
      </c>
      <c r="AY96" s="105">
        <f>IF(COLUMN()&lt;DATA!$O$1*3+3,SUM(AY92,AY81,AY64,AY53,AY26,AY4)," ")</f>
        <v>2</v>
      </c>
      <c r="AZ96" s="105">
        <f>IF(COLUMN()&lt;DATA!$O$1*3+3,SUM(AZ92,AZ81,AZ64,AZ53,AZ26,AZ4)," ")</f>
        <v>11</v>
      </c>
      <c r="BA96" s="105">
        <f>IF(COLUMN()&lt;DATA!$O$1*3+3,SUM(BA92,BA81,BA64,BA53,BA26,BA4)," ")</f>
        <v>763</v>
      </c>
      <c r="BB96" s="105">
        <f>IF(COLUMN()&lt;DATA!$O$1*3+3,SUM(BB92,BB81,BB64,BB53,BB26,BB4)," ")</f>
        <v>0</v>
      </c>
      <c r="BC96" s="105">
        <f>IF(COLUMN()&lt;DATA!$O$1*3+3,SUM(BC92,BC81,BC64,BC53,BC26,BC4)," ")</f>
        <v>23</v>
      </c>
      <c r="BD96" s="105">
        <f>IF(COLUMN()&lt;DATA!$O$1*3+3,SUM(BD92,BD81,BD64,BD53,BD26,BD4)," ")</f>
        <v>643</v>
      </c>
      <c r="BE96" s="105">
        <f>IF(COLUMN()&lt;DATA!$O$1*3+3,SUM(BE92,BE81,BE64,BE53,BE26,BE4)," ")</f>
        <v>1</v>
      </c>
      <c r="BF96" s="105">
        <f>IF(COLUMN()&lt;DATA!$O$1*3+3,SUM(BF92,BF81,BF64,BF53,BF26,BF4)," ")</f>
        <v>29</v>
      </c>
      <c r="BG96" s="105">
        <f>IF(COLUMN()&lt;DATA!$O$1*3+3,SUM(BG92,BG81,BG64,BG53,BG26,BG4)," ")</f>
        <v>3189</v>
      </c>
      <c r="BH96" s="105">
        <f>IF(COLUMN()&lt;DATA!$O$1*3+3,SUM(BH92,BH81,BH64,BH53,BH26,BH4)," ")</f>
        <v>1</v>
      </c>
      <c r="BI96" s="105">
        <f>IF(COLUMN()&lt;DATA!$O$1*3+3,SUM(BI92,BI81,BI64,BI53,BI26,BI4)," ")</f>
        <v>55</v>
      </c>
      <c r="BJ96" s="105">
        <f>IF(COLUMN()&lt;DATA!$O$1*3+3,SUM(BJ92,BJ81,BJ64,BJ53,BJ26,BJ4)," ")</f>
        <v>157</v>
      </c>
      <c r="BK96" s="105">
        <f>IF(COLUMN()&lt;DATA!$O$1*3+3,SUM(BK92,BK81,BK64,BK53,BK26,BK4)," ")</f>
        <v>0</v>
      </c>
      <c r="BL96" s="105">
        <f>IF(COLUMN()&lt;DATA!$O$1*3+3,SUM(BL92,BL81,BL64,BL53,BL26,BL4)," ")</f>
        <v>6</v>
      </c>
      <c r="BM96" s="105">
        <f>IF(COLUMN()&lt;DATA!$O$1*3+3,SUM(BM92,BM81,BM64,BM53,BM26,BM4)," ")</f>
        <v>0</v>
      </c>
      <c r="BN96" s="105">
        <f>IF(COLUMN()&lt;DATA!$O$1*3+3,SUM(BN92,BN81,BN64,BN53,BN26,BN4)," ")</f>
        <v>0</v>
      </c>
      <c r="BO96" s="105">
        <f>IF(COLUMN()&lt;DATA!$O$1*3+3,SUM(BO92,BO81,BO64,BO53,BO26,BO4)," ")</f>
        <v>0</v>
      </c>
      <c r="BP96" s="105">
        <f>IF(COLUMN()&lt;DATA!$O$1*3+3,SUM(BP92,BP81,BP64,BP53,BP26,BP4)," ")</f>
        <v>9</v>
      </c>
      <c r="BQ96" s="105">
        <f>IF(COLUMN()&lt;DATA!$O$1*3+3,SUM(BQ92,BQ81,BQ64,BQ53,BQ26,BQ4)," ")</f>
        <v>0</v>
      </c>
      <c r="BR96" s="105">
        <f>IF(COLUMN()&lt;DATA!$O$1*3+3,SUM(BR92,BR81,BR64,BR53,BR26,BR4)," ")</f>
        <v>0</v>
      </c>
      <c r="BS96" s="105">
        <f>IF(COLUMN()&lt;DATA!$O$1*3+3,SUM(BS92,BS81,BS64,BS53,BS26,BS4)," ")</f>
        <v>375</v>
      </c>
      <c r="BT96" s="105">
        <f>IF(COLUMN()&lt;DATA!$O$1*3+3,SUM(BT92,BT81,BT64,BT53,BT26,BT4)," ")</f>
        <v>0</v>
      </c>
      <c r="BU96" s="105">
        <f>IF(COLUMN()&lt;DATA!$O$1*3+3,SUM(BU92,BU81,BU64,BU53,BU26,BU4)," ")</f>
        <v>13</v>
      </c>
      <c r="BV96" s="105">
        <f>IF(COLUMN()&lt;DATA!$O$1*3+3,SUM(BV92,BV81,BV64,BV53,BV26,BV4)," ")</f>
        <v>237</v>
      </c>
      <c r="BW96" s="105">
        <f>IF(COLUMN()&lt;DATA!$O$1*3+3,SUM(BW92,BW81,BW64,BW53,BW26,BW4)," ")</f>
        <v>1</v>
      </c>
      <c r="BX96" s="105">
        <f>IF(COLUMN()&lt;DATA!$O$1*3+3,SUM(BX92,BX81,BX64,BX53,BX26,BX4)," ")</f>
        <v>9</v>
      </c>
      <c r="BY96" s="105">
        <f>IF(COLUMN()&lt;DATA!$O$1*3+3,SUM(BY92,BY81,BY64,BY53,BY26,BY4)," ")</f>
        <v>205</v>
      </c>
      <c r="BZ96" s="105">
        <f>IF(COLUMN()&lt;DATA!$O$1*3+3,SUM(BZ92,BZ81,BZ64,BZ53,BZ26,BZ4)," ")</f>
        <v>0</v>
      </c>
      <c r="CA96" s="105">
        <f>IF(COLUMN()&lt;DATA!$O$1*3+3,SUM(CA92,CA81,CA64,CA53,CA26,CA4)," ")</f>
        <v>7</v>
      </c>
      <c r="CB96" s="105">
        <f>IF(COLUMN()&lt;DATA!$O$1*3+3,SUM(CB92,CB81,CB64,CB53,CB26,CB4)," ")</f>
        <v>27</v>
      </c>
      <c r="CC96" s="105">
        <f>IF(COLUMN()&lt;DATA!$O$1*3+3,SUM(CC92,CC81,CC64,CC53,CC26,CC4)," ")</f>
        <v>0</v>
      </c>
      <c r="CD96" s="105">
        <f>IF(COLUMN()&lt;DATA!$O$1*3+3,SUM(CD92,CD81,CD64,CD53,CD26,CD4)," ")</f>
        <v>1</v>
      </c>
      <c r="CE96" s="105">
        <f>IF(COLUMN()&lt;DATA!$O$1*3+3,SUM(CE92,CE81,CE64,CE53,CE26,CE4)," ")</f>
        <v>1</v>
      </c>
      <c r="CF96" s="105">
        <f>IF(COLUMN()&lt;DATA!$O$1*3+3,SUM(CF92,CF81,CF64,CF53,CF26,CF4)," ")</f>
        <v>0</v>
      </c>
      <c r="CG96" s="105">
        <f>IF(COLUMN()&lt;DATA!$O$1*3+3,SUM(CG92,CG81,CG64,CG53,CG26,CG4)," ")</f>
        <v>0</v>
      </c>
      <c r="CH96" s="105">
        <f>IF(COLUMN()&lt;DATA!$O$1*3+3,SUM(CH92,CH81,CH64,CH53,CH26,CH4)," ")</f>
        <v>73</v>
      </c>
      <c r="CI96" s="105">
        <f>IF(COLUMN()&lt;DATA!$O$1*3+3,SUM(CI92,CI81,CI64,CI53,CI26,CI4)," ")</f>
        <v>0</v>
      </c>
      <c r="CJ96" s="105">
        <f>IF(COLUMN()&lt;DATA!$O$1*3+3,SUM(CJ92,CJ81,CJ64,CJ53,CJ26,CJ4)," ")</f>
        <v>1</v>
      </c>
      <c r="CK96" s="105">
        <f>IF(COLUMN()&lt;DATA!$O$1*3+3,SUM(CK92,CK81,CK64,CK53,CK26,CK4)," ")</f>
        <v>32</v>
      </c>
      <c r="CL96" s="105">
        <f>IF(COLUMN()&lt;DATA!$O$1*3+3,SUM(CL92,CL81,CL64,CL53,CL26,CL4)," ")</f>
        <v>0</v>
      </c>
      <c r="CM96" s="105">
        <f>IF(COLUMN()&lt;DATA!$O$1*3+3,SUM(CM92,CM81,CM64,CM53,CM26,CM4)," ")</f>
        <v>0</v>
      </c>
      <c r="CN96" s="105">
        <f>IF(COLUMN()&lt;DATA!$O$1*3+3,SUM(CN92,CN81,CN64,CN53,CN26,CN4)," ")</f>
        <v>468</v>
      </c>
      <c r="CO96" s="105">
        <f>IF(COLUMN()&lt;DATA!$O$1*3+3,SUM(CO92,CO81,CO64,CO53,CO26,CO4)," ")</f>
        <v>0</v>
      </c>
      <c r="CP96" s="105">
        <f>IF(COLUMN()&lt;DATA!$O$1*3+3,SUM(CP92,CP81,CP64,CP53,CP26,CP4)," ")</f>
        <v>2</v>
      </c>
      <c r="CQ96" s="105">
        <f>IF(COLUMN()&lt;DATA!$O$1*3+3,SUM(CQ92,CQ81,CQ64,CQ53,CQ26,CQ4)," ")</f>
        <v>212</v>
      </c>
      <c r="CR96" s="105">
        <f>IF(COLUMN()&lt;DATA!$O$1*3+3,SUM(CR92,CR81,CR64,CR53,CR26,CR4)," ")</f>
        <v>0</v>
      </c>
      <c r="CS96" s="105">
        <f>IF(COLUMN()&lt;DATA!$O$1*3+3,SUM(CS92,CS81,CS64,CS53,CS26,CS4)," ")</f>
        <v>7</v>
      </c>
      <c r="CT96" s="105">
        <f>IF(COLUMN()&lt;DATA!$O$1*3+3,SUM(CT92,CT81,CT64,CT53,CT26,CT4)," ")</f>
        <v>45</v>
      </c>
      <c r="CU96" s="105">
        <f>IF(COLUMN()&lt;DATA!$O$1*3+3,SUM(CU92,CU81,CU64,CU53,CU26,CU4)," ")</f>
        <v>0</v>
      </c>
      <c r="CV96" s="105">
        <f>IF(COLUMN()&lt;DATA!$O$1*3+3,SUM(CV92,CV81,CV64,CV53,CV26,CV4)," ")</f>
        <v>1</v>
      </c>
      <c r="CW96" s="105">
        <f>IF(COLUMN()&lt;DATA!$O$1*3+3,SUM(CW92,CW81,CW64,CW53,CW26,CW4)," ")</f>
        <v>0</v>
      </c>
      <c r="CX96" s="105">
        <f>IF(COLUMN()&lt;DATA!$O$1*3+3,SUM(CX92,CX81,CX64,CX53,CX26,CX4)," ")</f>
        <v>0</v>
      </c>
      <c r="CY96" s="105">
        <f>IF(COLUMN()&lt;DATA!$O$1*3+3,SUM(CY92,CY81,CY64,CY53,CY26,CY4)," ")</f>
        <v>0</v>
      </c>
      <c r="CZ96" s="105">
        <f>IF(COLUMN()&lt;DATA!$O$1*3+3,SUM(CZ92,CZ81,CZ64,CZ53,CZ26,CZ4)," ")</f>
        <v>3</v>
      </c>
      <c r="DA96" s="105">
        <f>IF(COLUMN()&lt;DATA!$O$1*3+3,SUM(DA92,DA81,DA64,DA53,DA26,DA4)," ")</f>
        <v>0</v>
      </c>
      <c r="DB96" s="105">
        <f>IF(COLUMN()&lt;DATA!$O$1*3+3,SUM(DB92,DB81,DB64,DB53,DB26,DB4)," ")</f>
        <v>0</v>
      </c>
      <c r="DC96" s="105">
        <f>IF(COLUMN()&lt;DATA!$O$1*3+3,SUM(DC92,DC81,DC64,DC53,DC26,DC4)," ")</f>
        <v>0</v>
      </c>
      <c r="DD96" s="105">
        <f>IF(COLUMN()&lt;DATA!$O$1*3+3,SUM(DD92,DD81,DD64,DD53,DD26,DD4)," ")</f>
        <v>0</v>
      </c>
      <c r="DE96" s="105">
        <f>IF(COLUMN()&lt;DATA!$O$1*3+3,SUM(DE92,DE81,DE64,DE53,DE26,DE4)," ")</f>
        <v>0</v>
      </c>
      <c r="DF96" s="105">
        <f>IF(COLUMN()&lt;DATA!$O$1*3+3,SUM(DF92,DF81,DF64,DF53,DF26,DF4)," ")</f>
        <v>22</v>
      </c>
      <c r="DG96" s="105">
        <f>IF(COLUMN()&lt;DATA!$O$1*3+3,SUM(DG92,DG81,DG64,DG53,DG26,DG4)," ")</f>
        <v>0</v>
      </c>
      <c r="DH96" s="105">
        <f>IF(COLUMN()&lt;DATA!$O$1*3+3,SUM(DH92,DH81,DH64,DH53,DH26,DH4)," ")</f>
        <v>0</v>
      </c>
      <c r="DI96" s="105">
        <f>IF(COLUMN()&lt;DATA!$O$1*3+3,SUM(DI92,DI81,DI64,DI53,DI26,DI4)," ")</f>
        <v>0</v>
      </c>
      <c r="DJ96" s="105">
        <f>IF(COLUMN()&lt;DATA!$O$1*3+3,SUM(DJ92,DJ81,DJ64,DJ53,DJ26,DJ4)," ")</f>
        <v>0</v>
      </c>
      <c r="DK96" s="105">
        <f>IF(COLUMN()&lt;DATA!$O$1*3+3,SUM(DK92,DK81,DK64,DK53,DK26,DK4)," ")</f>
        <v>0</v>
      </c>
      <c r="DL96" s="105">
        <f>IF(COLUMN()&lt;DATA!$O$1*3+3,SUM(DL92,DL81,DL64,DL53,DL26,DL4)," ")</f>
        <v>0</v>
      </c>
      <c r="DM96" s="105">
        <f>IF(COLUMN()&lt;DATA!$O$1*3+3,SUM(DM92,DM81,DM64,DM53,DM26,DM4)," ")</f>
        <v>0</v>
      </c>
      <c r="DN96" s="105">
        <f>IF(COLUMN()&lt;DATA!$O$1*3+3,SUM(DN92,DN81,DN64,DN53,DN26,DN4)," ")</f>
        <v>0</v>
      </c>
      <c r="DO96" s="105">
        <f>IF(COLUMN()&lt;DATA!$O$1*3+3,SUM(DO92,DO81,DO64,DO53,DO26,DO4)," ")</f>
        <v>0</v>
      </c>
      <c r="DP96" s="105">
        <f>IF(COLUMN()&lt;DATA!$O$1*3+3,SUM(DP92,DP81,DP64,DP53,DP26,DP4)," ")</f>
        <v>0</v>
      </c>
      <c r="DQ96" s="105">
        <f>IF(COLUMN()&lt;DATA!$O$1*3+3,SUM(DQ92,DQ81,DQ64,DQ53,DQ26,DQ4)," ")</f>
        <v>0</v>
      </c>
      <c r="DR96" s="105">
        <f>IF(COLUMN()&lt;DATA!$O$1*3+3,SUM(DR92,DR81,DR64,DR53,DR26,DR4)," ")</f>
        <v>0</v>
      </c>
      <c r="DS96" s="105">
        <f>IF(COLUMN()&lt;DATA!$O$1*3+3,SUM(DS92,DS81,DS64,DS53,DS26,DS4)," ")</f>
        <v>0</v>
      </c>
      <c r="DT96" s="105">
        <f>IF(COLUMN()&lt;DATA!$O$1*3+3,SUM(DT92,DT81,DT64,DT53,DT26,DT4)," ")</f>
        <v>0</v>
      </c>
      <c r="DU96" s="105">
        <f>IF(COLUMN()&lt;DATA!$O$1*3+3,SUM(DU92,DU81,DU64,DU53,DU26,DU4)," ")</f>
        <v>54</v>
      </c>
      <c r="DV96" s="105">
        <f>IF(COLUMN()&lt;DATA!$O$1*3+3,SUM(DV92,DV81,DV64,DV53,DV26,DV4)," ")</f>
        <v>0</v>
      </c>
      <c r="DW96" s="105">
        <f>IF(COLUMN()&lt;DATA!$O$1*3+3,SUM(DW92,DW81,DW64,DW53,DW26,DW4)," ")</f>
        <v>0</v>
      </c>
      <c r="DX96" s="105">
        <f>IF(COLUMN()&lt;DATA!$O$1*3+3,SUM(DX92,DX81,DX64,DX53,DX26,DX4)," ")</f>
        <v>35861</v>
      </c>
      <c r="DY96" s="38" t="str">
        <f>IF(COLUMN()&lt;DATA!$O$1*3+3,SUM(DY92,DY81,DY64,DY53,DY26,DY4)," ")</f>
        <v xml:space="preserve"> </v>
      </c>
      <c r="DZ96" s="38" t="str">
        <f>IF(COLUMN()&lt;DATA!$O$1*3+3,SUM(DZ92,DZ81,DZ64,DZ53,DZ26,DZ4)," ")</f>
        <v xml:space="preserve"> </v>
      </c>
      <c r="EA96" s="38" t="str">
        <f>IF(COLUMN()&lt;DATA!$O$1*3+3,SUM(EA92,EA81,EA64,EA53,EA26,EA4)," ")</f>
        <v xml:space="preserve"> </v>
      </c>
      <c r="EB96" s="38" t="str">
        <f>IF(COLUMN()&lt;DATA!$O$1*3+3,SUM(EB92,EB81,EB64,EB53,EB26,EB4)," ")</f>
        <v xml:space="preserve"> </v>
      </c>
      <c r="EC96" s="38" t="str">
        <f>IF(COLUMN()&lt;DATA!$O$1*3+3,SUM(EC92,EC81,EC64,EC53,EC26,EC4)," ")</f>
        <v xml:space="preserve"> </v>
      </c>
      <c r="ED96" s="38" t="str">
        <f>IF(COLUMN()&lt;DATA!$O$1*3+3,SUM(ED92,ED81,ED64,ED53,ED26,ED4)," ")</f>
        <v xml:space="preserve"> </v>
      </c>
      <c r="EE96" s="38" t="str">
        <f>IF(COLUMN()&lt;DATA!$O$1*3+3,SUM(EE92,EE81,EE64,EE53,EE26,EE4)," ")</f>
        <v xml:space="preserve"> </v>
      </c>
      <c r="EF96" s="38" t="str">
        <f>IF(COLUMN()&lt;DATA!$O$1*3+3,SUM(EF92,EF81,EF64,EF53,EF26,EF4)," ")</f>
        <v xml:space="preserve"> </v>
      </c>
      <c r="EG96" s="38" t="str">
        <f>IF(COLUMN()&lt;DATA!$O$1*3+3,SUM(EG92,EG81,EG64,EG53,EG26,EG4)," ")</f>
        <v xml:space="preserve"> </v>
      </c>
      <c r="EH96" s="38" t="str">
        <f>IF(COLUMN()&lt;DATA!$O$1*3+3,SUM(EH92,EH81,EH64,EH53,EH26,EH4)," ")</f>
        <v xml:space="preserve"> </v>
      </c>
      <c r="EI96" s="38" t="str">
        <f>IF(COLUMN()&lt;DATA!$O$1*3+3,SUM(EI92,EI81,EI64,EI53,EI26,EI4)," ")</f>
        <v xml:space="preserve"> </v>
      </c>
      <c r="EJ96" s="38" t="str">
        <f>IF(COLUMN()&lt;DATA!$O$1*3+3,SUM(EJ92,EJ81,EJ64,EJ53,EJ26,EJ4)," ")</f>
        <v xml:space="preserve"> </v>
      </c>
      <c r="EK96" s="38" t="str">
        <f>IF(COLUMN()&lt;DATA!$O$1*3+3,SUM(EK92,EK81,EK64,EK53,EK26,EK4)," ")</f>
        <v xml:space="preserve"> </v>
      </c>
      <c r="EL96" s="38" t="str">
        <f>IF(COLUMN()&lt;DATA!$O$1*3+3,SUM(EL92,EL81,EL64,EL53,EL26,EL4)," ")</f>
        <v xml:space="preserve"> </v>
      </c>
      <c r="EM96" s="38" t="str">
        <f>IF(COLUMN()&lt;DATA!$O$1*3+3,SUM(EM92,EM81,EM64,EM53,EM26,EM4)," ")</f>
        <v xml:space="preserve"> </v>
      </c>
      <c r="EN96" s="38" t="str">
        <f>IF(COLUMN()&lt;DATA!$O$1*3+3,SUM(EN92,EN81,EN64,EN53,EN26,EN4)," ")</f>
        <v xml:space="preserve"> </v>
      </c>
      <c r="EO96" s="38" t="str">
        <f>IF(COLUMN()&lt;DATA!$O$1*3+3,SUM(EO92,EO81,EO64,EO53,EO26,EO4)," ")</f>
        <v xml:space="preserve"> </v>
      </c>
      <c r="EP96" s="38" t="str">
        <f>IF(COLUMN()&lt;DATA!$O$1*3+3,SUM(EP92,EP81,EP64,EP53,EP26,EP4)," ")</f>
        <v xml:space="preserve"> </v>
      </c>
      <c r="EQ96" s="38" t="str">
        <f>IF(COLUMN()&lt;DATA!$O$1*3+3,SUM(EQ92,EQ81,EQ64,EQ53,EQ26,EQ4)," ")</f>
        <v xml:space="preserve"> </v>
      </c>
      <c r="ER96" s="38" t="str">
        <f>IF(COLUMN()&lt;DATA!$O$1*3+3,SUM(ER92,ER81,ER64,ER53,ER26,ER4)," ")</f>
        <v xml:space="preserve"> </v>
      </c>
      <c r="ES96" s="38" t="str">
        <f>IF(COLUMN()&lt;DATA!$O$1*3+3,SUM(ES92,ES81,ES64,ES53,ES26,ES4)," ")</f>
        <v xml:space="preserve"> </v>
      </c>
      <c r="ET96" s="38" t="str">
        <f>IF(COLUMN()&lt;DATA!$O$1*3+3,SUM(ET92,ET81,ET64,ET53,ET26,ET4)," ")</f>
        <v xml:space="preserve"> </v>
      </c>
      <c r="EU96" s="38" t="str">
        <f>IF(COLUMN()&lt;DATA!$O$1*3+3,SUM(EU92,EU81,EU64,EU53,EU26,EU4)," ")</f>
        <v xml:space="preserve"> </v>
      </c>
      <c r="EV96" s="38" t="str">
        <f>IF(COLUMN()&lt;DATA!$O$1*3+3,SUM(EV92,EV81,EV64,EV53,EV26,EV4)," ")</f>
        <v xml:space="preserve"> </v>
      </c>
      <c r="EW96" s="38" t="str">
        <f>IF(COLUMN()&lt;DATA!$O$1*3+3,SUM(EW92,EW81,EW64,EW53,EW26,EW4)," ")</f>
        <v xml:space="preserve"> </v>
      </c>
      <c r="EX96" s="38" t="str">
        <f>IF(COLUMN()&lt;DATA!$O$1*3+3,SUM(EX92,EX81,EX64,EX53,EX26,EX4)," ")</f>
        <v xml:space="preserve"> </v>
      </c>
      <c r="EY96" s="38" t="str">
        <f>IF(COLUMN()&lt;DATA!$O$1*3+3,SUM(EY92,EY81,EY64,EY53,EY26,EY4)," ")</f>
        <v xml:space="preserve"> </v>
      </c>
      <c r="EZ96" s="38" t="str">
        <f>IF(COLUMN()&lt;DATA!$O$1*3+3,SUM(EZ92,EZ81,EZ64,EZ53,EZ26,EZ4)," ")</f>
        <v xml:space="preserve"> </v>
      </c>
      <c r="FA96" s="38" t="str">
        <f>IF(COLUMN()&lt;DATA!$O$1*3+3,SUM(FA92,FA81,FA64,FA53,FA26,FA4)," ")</f>
        <v xml:space="preserve"> </v>
      </c>
      <c r="FB96" s="38" t="str">
        <f>IF(COLUMN()&lt;DATA!$O$1*3+3,SUM(FB92,FB81,FB64,FB53,FB26,FB4)," ")</f>
        <v xml:space="preserve"> </v>
      </c>
      <c r="FC96" s="38" t="str">
        <f>IF(COLUMN()&lt;DATA!$O$1*3+3,SUM(FC92,FC81,FC64,FC53,FC26,FC4)," ")</f>
        <v xml:space="preserve"> </v>
      </c>
      <c r="FD96" s="38" t="str">
        <f>IF(COLUMN()&lt;DATA!$O$1*3+3,SUM(FD92,FD81,FD64,FD53,FD26,FD4)," ")</f>
        <v xml:space="preserve"> </v>
      </c>
      <c r="FE96" s="38" t="str">
        <f>IF(COLUMN()&lt;DATA!$O$1*3+3,SUM(FE92,FE81,FE64,FE53,FE26,FE4)," ")</f>
        <v xml:space="preserve"> </v>
      </c>
      <c r="FF96" s="38" t="str">
        <f>IF(COLUMN()&lt;DATA!$O$1*3+3,SUM(FF92,FF81,FF64,FF53,FF26,FF4)," ")</f>
        <v xml:space="preserve"> </v>
      </c>
      <c r="FG96" s="38" t="str">
        <f>IF(COLUMN()&lt;DATA!$O$1*3+3,SUM(FG92,FG81,FG64,FG53,FG26,FG4)," ")</f>
        <v xml:space="preserve"> </v>
      </c>
      <c r="FH96" s="38" t="str">
        <f>IF(COLUMN()&lt;DATA!$O$1*3+3,SUM(FH92,FH81,FH64,FH53,FH26,FH4)," ")</f>
        <v xml:space="preserve"> </v>
      </c>
      <c r="FI96" s="38" t="str">
        <f>IF(COLUMN()&lt;DATA!$O$1*3+3,SUM(FI92,FI81,FI64,FI53,FI26,FI4)," ")</f>
        <v xml:space="preserve"> </v>
      </c>
      <c r="FJ96" s="38" t="str">
        <f>IF(COLUMN()&lt;DATA!$O$1*3+3,SUM(FJ92,FJ81,FJ64,FJ53,FJ26,FJ4)," ")</f>
        <v xml:space="preserve"> </v>
      </c>
      <c r="FK96" s="38" t="str">
        <f>IF(COLUMN()&lt;DATA!$O$1*3+3,SUM(FK92,FK81,FK64,FK53,FK26,FK4)," ")</f>
        <v xml:space="preserve"> </v>
      </c>
      <c r="FL96" s="38" t="str">
        <f>IF(COLUMN()&lt;DATA!$O$1*3+3,SUM(FL92,FL81,FL64,FL53,FL26,FL4)," ")</f>
        <v xml:space="preserve"> </v>
      </c>
      <c r="FM96" s="38" t="str">
        <f>IF(COLUMN()&lt;DATA!$O$1*3+3,SUM(FM92,FM81,FM64,FM53,FM26,FM4)," ")</f>
        <v xml:space="preserve"> </v>
      </c>
      <c r="FN96" s="38" t="str">
        <f>IF(COLUMN()&lt;DATA!$O$1*3+3,SUM(FN92,FN81,FN64,FN53,FN26,FN4)," ")</f>
        <v xml:space="preserve"> </v>
      </c>
      <c r="FO96" s="38" t="str">
        <f>IF(COLUMN()&lt;DATA!$O$1*3+3,SUM(FO92,FO81,FO64,FO53,FO26,FO4)," ")</f>
        <v xml:space="preserve"> </v>
      </c>
      <c r="FP96" s="38" t="str">
        <f>IF(COLUMN()&lt;DATA!$O$1*3+3,SUM(FP92,FP81,FP64,FP53,FP26,FP4)," ")</f>
        <v xml:space="preserve"> </v>
      </c>
      <c r="FQ96" s="38" t="str">
        <f>IF(COLUMN()&lt;DATA!$O$1*3+3,SUM(FQ92,FQ81,FQ64,FQ53,FQ26,FQ4)," ")</f>
        <v xml:space="preserve"> </v>
      </c>
      <c r="FR96" s="38" t="str">
        <f>IF(COLUMN()&lt;DATA!$O$1*3+3,SUM(FR92,FR81,FR64,FR53,FR26,FR4)," ")</f>
        <v xml:space="preserve"> </v>
      </c>
      <c r="FS96" s="38" t="str">
        <f>IF(COLUMN()&lt;DATA!$O$1*3+3,SUM(FS92,FS81,FS64,FS53,FS26,FS4)," ")</f>
        <v xml:space="preserve"> </v>
      </c>
      <c r="FT96" s="38" t="str">
        <f>IF(COLUMN()&lt;DATA!$O$1*3+3,SUM(FT92,FT81,FT64,FT53,FT26,FT4)," ")</f>
        <v xml:space="preserve"> </v>
      </c>
      <c r="FU96" s="38" t="str">
        <f>IF(COLUMN()&lt;DATA!$O$1*3+3,SUM(FU92,FU81,FU64,FU53,FU26,FU4)," ")</f>
        <v xml:space="preserve"> </v>
      </c>
      <c r="FV96" s="38" t="str">
        <f>IF(COLUMN()&lt;DATA!$O$1*3+3,SUM(FV92,FV81,FV64,FV53,FV26,FV4)," ")</f>
        <v xml:space="preserve"> </v>
      </c>
      <c r="FW96" s="38" t="str">
        <f>IF(COLUMN()&lt;DATA!$O$1*3+3,SUM(FW92,FW81,FW64,FW53,FW26,FW4)," ")</f>
        <v xml:space="preserve"> </v>
      </c>
      <c r="FX96" s="38" t="str">
        <f>IF(COLUMN()&lt;DATA!$O$1*3+3,SUM(FX92,FX81,FX64,FX53,FX26,FX4)," ")</f>
        <v xml:space="preserve"> </v>
      </c>
      <c r="FY96" s="38" t="str">
        <f>IF(COLUMN()&lt;DATA!$O$1*3+3,SUM(FY92,FY81,FY64,FY53,FY26,FY4)," ")</f>
        <v xml:space="preserve"> </v>
      </c>
      <c r="FZ96" s="38" t="str">
        <f>IF(COLUMN()&lt;DATA!$O$1*3+3,SUM(FZ92,FZ81,FZ64,FZ53,FZ26,FZ4)," ")</f>
        <v xml:space="preserve"> </v>
      </c>
      <c r="GA96" s="38" t="str">
        <f>IF(COLUMN()&lt;DATA!$O$1*3+3,SUM(GA92,GA81,GA64,GA53,GA26,GA4)," ")</f>
        <v xml:space="preserve"> </v>
      </c>
      <c r="GB96" s="38" t="str">
        <f>IF(COLUMN()&lt;DATA!$O$1*3+3,SUM(GB92,GB81,GB64,GB53,GB26,GB4)," ")</f>
        <v xml:space="preserve"> </v>
      </c>
      <c r="GC96" s="38" t="str">
        <f>IF(COLUMN()&lt;DATA!$O$1*3+3,SUM(GC92,GC81,GC64,GC53,GC26,GC4)," ")</f>
        <v xml:space="preserve"> </v>
      </c>
      <c r="GD96" s="38" t="str">
        <f>IF(COLUMN()&lt;DATA!$O$1*3+3,SUM(GD92,GD81,GD64,GD53,GD26,GD4)," ")</f>
        <v xml:space="preserve"> </v>
      </c>
      <c r="GE96" s="38" t="str">
        <f>IF(COLUMN()&lt;DATA!$O$1*3+3,SUM(GE92,GE81,GE64,GE53,GE26,GE4)," ")</f>
        <v xml:space="preserve"> </v>
      </c>
      <c r="GF96" s="38" t="str">
        <f>IF(COLUMN()&lt;DATA!$O$1*3+3,SUM(GF92,GF81,GF64,GF53,GF26,GF4)," ")</f>
        <v xml:space="preserve"> </v>
      </c>
      <c r="GG96" s="5" t="str">
        <f>IF(COLUMN()&lt;DATA!$O$1*3+3,SUM(GG92,GG81,GG64,GG53,GG26,GG4)," ")</f>
        <v xml:space="preserve"> </v>
      </c>
      <c r="GH96" s="5" t="str">
        <f>IF(COLUMN()&lt;DATA!$O$1*3+3,SUM(GH92,GH81,GH64,GH53,GH26,GH4)," ")</f>
        <v xml:space="preserve"> </v>
      </c>
      <c r="GI96" s="5" t="str">
        <f>IF(COLUMN()&lt;DATA!$O$1*3+3,SUM(GI92,GI81,GI64,GI53,GI26,GI4)," ")</f>
        <v xml:space="preserve"> </v>
      </c>
      <c r="GJ96" s="5" t="str">
        <f>IF(COLUMN()&lt;DATA!$O$1*3+3,SUM(GJ92,GJ81,GJ64,GJ53,GJ26,GJ4)," ")</f>
        <v xml:space="preserve"> </v>
      </c>
      <c r="GK96" s="5" t="str">
        <f>IF(COLUMN()&lt;DATA!$O$1*3+3,SUM(GK92,GK81,GK64,GK53,GK26,GK4)," ")</f>
        <v xml:space="preserve"> </v>
      </c>
      <c r="GL96" s="5" t="str">
        <f>IF(COLUMN()&lt;DATA!$O$1*3+3,SUM(GL92,GL81,GL64,GL53,GL26,GL4)," ")</f>
        <v xml:space="preserve"> </v>
      </c>
      <c r="GM96" s="5" t="str">
        <f>IF(COLUMN()&lt;DATA!$O$1*3+3,SUM(GM92,GM81,GM64,GM53,GM26,GM4)," ")</f>
        <v xml:space="preserve"> </v>
      </c>
      <c r="GN96" s="5" t="str">
        <f>IF(COLUMN()&lt;DATA!$O$1*3+3,SUM(GN92,GN81,GN64,GN53,GN26,GN4)," ")</f>
        <v xml:space="preserve"> </v>
      </c>
      <c r="GO96" s="5" t="str">
        <f>IF(COLUMN()&lt;DATA!$O$1*3+3,SUM(GO92,GO81,GO64,GO53,GO26,GO4)," ")</f>
        <v xml:space="preserve"> </v>
      </c>
      <c r="GP96" s="5" t="str">
        <f>IF(COLUMN()&lt;DATA!$O$1*3+3,SUM(GP92,GP81,GP64,GP53,GP26,GP4)," ")</f>
        <v xml:space="preserve"> </v>
      </c>
      <c r="GQ96" s="5" t="str">
        <f>IF(COLUMN()&lt;DATA!$O$1*3+3,SUM(GQ92,GQ81,GQ64,GQ53,GQ26,GQ4)," ")</f>
        <v xml:space="preserve"> </v>
      </c>
      <c r="GR96" s="5" t="str">
        <f>IF(COLUMN()&lt;DATA!$O$1*3+3,SUM(GR92,GR81,GR64,GR53,GR26,GR4)," ")</f>
        <v xml:space="preserve"> </v>
      </c>
      <c r="GS96" s="5" t="str">
        <f>IF(COLUMN()&lt;DATA!$O$1*3+3,SUM(GS92,GS81,GS64,GS53,GS26,GS4)," ")</f>
        <v xml:space="preserve"> </v>
      </c>
      <c r="GT96" s="5" t="str">
        <f>IF(COLUMN()&lt;DATA!$O$1*3+3,SUM(GT92,GT81,GT64,GT53,GT26,GT4)," ")</f>
        <v xml:space="preserve"> </v>
      </c>
      <c r="GU96" s="5" t="str">
        <f>IF(COLUMN()&lt;DATA!$O$1*3+3,SUM(GU92,GU81,GU64,GU53,GU26,GU4)," ")</f>
        <v xml:space="preserve"> </v>
      </c>
      <c r="GV96" s="5" t="str">
        <f>IF(COLUMN()&lt;DATA!$O$1*3+3,SUM(GV92,GV81,GV64,GV53,GV26,GV4)," ")</f>
        <v xml:space="preserve"> </v>
      </c>
      <c r="GW96" s="5" t="str">
        <f>IF(COLUMN()&lt;DATA!$O$1*3+3,SUM(GW92,GW81,GW64,GW53,GW26,GW4)," ")</f>
        <v xml:space="preserve"> </v>
      </c>
      <c r="GX96" s="5" t="str">
        <f>IF(COLUMN()&lt;DATA!$O$1*3+3,SUM(GX92,GX81,GX64,GX53,GX26,GX4)," ")</f>
        <v xml:space="preserve"> </v>
      </c>
      <c r="GY96" s="5" t="str">
        <f>IF(COLUMN()&lt;DATA!$O$1*3+3,SUM(GY92,GY81,GY64,GY53,GY26,GY4)," ")</f>
        <v xml:space="preserve"> </v>
      </c>
      <c r="GZ96" s="5" t="str">
        <f>IF(COLUMN()&lt;DATA!$O$1*3+3,SUM(GZ92,GZ81,GZ64,GZ53,GZ26,GZ4)," ")</f>
        <v xml:space="preserve"> </v>
      </c>
      <c r="HA96" s="5" t="str">
        <f>IF(COLUMN()&lt;DATA!$O$1*3+3,SUM(HA92,HA81,HA64,HA53,HA26,HA4)," ")</f>
        <v xml:space="preserve"> </v>
      </c>
      <c r="HB96" s="5" t="str">
        <f>IF(COLUMN()&lt;DATA!$O$1*3+3,SUM(HB92,HB81,HB64,HB53,HB26,HB4)," ")</f>
        <v xml:space="preserve"> </v>
      </c>
      <c r="HC96" s="5" t="str">
        <f>IF(COLUMN()&lt;DATA!$O$1*3+3,SUM(HC92,HC81,HC64,HC53,HC26,HC4)," ")</f>
        <v xml:space="preserve"> </v>
      </c>
      <c r="HD96" s="5" t="str">
        <f>IF(COLUMN()&lt;DATA!$O$1*3+3,SUM(HD92,HD81,HD64,HD53,HD26,HD4)," ")</f>
        <v xml:space="preserve"> </v>
      </c>
      <c r="HE96" s="5" t="str">
        <f>IF(COLUMN()&lt;DATA!$O$1*3+3,SUM(HE92,HE81,HE64,HE53,HE26,HE4)," ")</f>
        <v xml:space="preserve"> </v>
      </c>
      <c r="HF96" s="5" t="str">
        <f>IF(COLUMN()&lt;DATA!$O$1*3+3,SUM(HF92,HF81,HF64,HF53,HF26,HF4)," ")</f>
        <v xml:space="preserve"> </v>
      </c>
      <c r="HG96" s="5" t="str">
        <f>IF(COLUMN()&lt;DATA!$O$1*3+3,SUM(HG92,HG81,HG64,HG53,HG26,HG4)," ")</f>
        <v xml:space="preserve"> </v>
      </c>
      <c r="HH96" s="5" t="str">
        <f>IF(COLUMN()&lt;DATA!$O$1*3+3,SUM(HH92,HH81,HH64,HH53,HH26,HH4)," ")</f>
        <v xml:space="preserve"> </v>
      </c>
      <c r="HI96" s="5" t="str">
        <f>IF(COLUMN()&lt;DATA!$O$1*3+3,SUM(HI92,HI81,HI64,HI53,HI26,HI4)," ")</f>
        <v xml:space="preserve"> </v>
      </c>
      <c r="HJ96" s="5" t="str">
        <f>IF(COLUMN()&lt;DATA!$O$1*3+3,SUM(HJ92,HJ81,HJ64,HJ53,HJ26,HJ4)," ")</f>
        <v xml:space="preserve"> </v>
      </c>
      <c r="HK96" s="5" t="str">
        <f>IF(COLUMN()&lt;DATA!$O$1*3+3,SUM(HK92,HK81,HK64,HK53,HK26,HK4)," ")</f>
        <v xml:space="preserve"> </v>
      </c>
      <c r="HL96" s="5" t="str">
        <f>IF(COLUMN()&lt;DATA!$O$1*3+3,SUM(HL92,HL81,HL64,HL53,HL26,HL4)," ")</f>
        <v xml:space="preserve"> </v>
      </c>
      <c r="HM96" s="5" t="str">
        <f>IF(COLUMN()&lt;DATA!$O$1*3+3,SUM(HM92,HM81,HM64,HM53,HM26,HM4)," ")</f>
        <v xml:space="preserve"> </v>
      </c>
      <c r="HN96" s="5" t="str">
        <f>IF(COLUMN()&lt;DATA!$O$1*3+3,SUM(HN92,HN81,HN64,HN53,HN26,HN4)," ")</f>
        <v xml:space="preserve"> </v>
      </c>
      <c r="HO96" s="5" t="str">
        <f>IF(COLUMN()&lt;DATA!$O$1*3+3,SUM(HO92,HO81,HO64,HO53,HO26,HO4)," ")</f>
        <v xml:space="preserve"> </v>
      </c>
      <c r="HP96" s="5" t="str">
        <f>IF(COLUMN()&lt;DATA!$O$1*3+3,SUM(HP92,HP81,HP64,HP53,HP26,HP4)," ")</f>
        <v xml:space="preserve"> </v>
      </c>
      <c r="HQ96" s="5" t="str">
        <f>IF(COLUMN()&lt;DATA!$O$1*3+3,SUM(HQ92,HQ81,HQ64,HQ53,HQ26,HQ4)," ")</f>
        <v xml:space="preserve"> </v>
      </c>
      <c r="HR96" s="5" t="str">
        <f>IF(COLUMN()&lt;DATA!$O$1*3+3,SUM(HR92,HR81,HR64,HR53,HR26,HR4)," ")</f>
        <v xml:space="preserve"> </v>
      </c>
      <c r="HS96" s="5" t="str">
        <f>IF(COLUMN()&lt;DATA!$O$1*3+3,SUM(HS92,HS81,HS64,HS53,HS26,HS4)," ")</f>
        <v xml:space="preserve"> </v>
      </c>
      <c r="HT96" s="5" t="str">
        <f>IF(COLUMN()&lt;DATA!$O$1*3+3,SUM(HT92,HT81,HT64,HT53,HT26,HT4)," ")</f>
        <v xml:space="preserve"> </v>
      </c>
      <c r="HU96" s="5" t="str">
        <f>IF(COLUMN()&lt;DATA!$O$1*3+3,SUM(HU92,HU81,HU64,HU53,HU26,HU4)," ")</f>
        <v xml:space="preserve"> </v>
      </c>
      <c r="HV96" s="5" t="str">
        <f>IF(COLUMN()&lt;DATA!$O$1*3+3,SUM(HV92,HV81,HV64,HV53,HV26,HV4)," ")</f>
        <v xml:space="preserve"> </v>
      </c>
      <c r="HW96" s="5" t="str">
        <f>IF(COLUMN()&lt;DATA!$O$1*3+3,SUM(HW92,HW81,HW64,HW53,HW26,HW4)," ")</f>
        <v xml:space="preserve"> </v>
      </c>
      <c r="HX96" s="5" t="str">
        <f>IF(COLUMN()&lt;DATA!$O$1*3+3,SUM(HX92,HX81,HX64,HX53,HX26,HX4)," ")</f>
        <v xml:space="preserve"> </v>
      </c>
      <c r="HY96" s="5" t="str">
        <f>IF(COLUMN()&lt;DATA!$O$1*3+3,SUM(HY92,HY81,HY64,HY53,HY26,HY4)," ")</f>
        <v xml:space="preserve"> </v>
      </c>
      <c r="HZ96" s="5" t="str">
        <f>IF(COLUMN()&lt;DATA!$O$1*3+3,SUM(HZ92,HZ81,HZ64,HZ53,HZ26,HZ4)," ")</f>
        <v xml:space="preserve"> </v>
      </c>
      <c r="IA96" s="5" t="str">
        <f>IF(COLUMN()&lt;DATA!$O$1*3+3,SUM(IA92,IA81,IA64,IA53,IA26,IA4)," ")</f>
        <v xml:space="preserve"> </v>
      </c>
      <c r="IB96" s="5" t="str">
        <f>IF(COLUMN()&lt;DATA!$O$1*3+3,SUM(IB92,IB81,IB64,IB53,IB26,IB4)," ")</f>
        <v xml:space="preserve"> </v>
      </c>
      <c r="IC96" s="5" t="str">
        <f>IF(COLUMN()&lt;DATA!$O$1*3+3,SUM(IC92,IC81,IC64,IC53,IC26,IC4)," ")</f>
        <v xml:space="preserve"> </v>
      </c>
      <c r="ID96" s="5" t="str">
        <f>IF(COLUMN()&lt;DATA!$O$1*3+3,SUM(ID92,ID81,ID64,ID53,ID26,ID4)," ")</f>
        <v xml:space="preserve"> </v>
      </c>
      <c r="IE96" s="5" t="str">
        <f>IF(COLUMN()&lt;DATA!$O$1*3+3,SUM(IE92,IE81,IE64,IE53,IE26,IE4)," ")</f>
        <v xml:space="preserve"> </v>
      </c>
      <c r="IF96" s="5" t="str">
        <f>IF(COLUMN()&lt;DATA!$O$1*3+3,SUM(IF92,IF81,IF64,IF53,IF26,IF4)," ")</f>
        <v xml:space="preserve"> </v>
      </c>
      <c r="IG96" s="5" t="str">
        <f>IF(COLUMN()&lt;DATA!$O$1*3+3,SUM(IG92,IG81,IG64,IG53,IG26,IG4)," ")</f>
        <v xml:space="preserve"> </v>
      </c>
      <c r="IH96" s="5" t="str">
        <f>IF(COLUMN()&lt;DATA!$O$1*3+3,SUM(IH92,IH81,IH64,IH53,IH26,IH4)," ")</f>
        <v xml:space="preserve"> </v>
      </c>
      <c r="II96" s="5" t="str">
        <f>IF(COLUMN()&lt;DATA!$O$1*3+3,SUM(II92,II81,II64,II53,II26,II4)," ")</f>
        <v xml:space="preserve"> </v>
      </c>
      <c r="IJ96" s="5" t="str">
        <f>IF(COLUMN()&lt;DATA!$O$1*3+3,SUM(IJ92,IJ81,IJ64,IJ53,IJ26,IJ4)," ")</f>
        <v xml:space="preserve"> </v>
      </c>
      <c r="IK96" s="5" t="str">
        <f>IF(COLUMN()&lt;DATA!$O$1*3+3,SUM(IK92,IK81,IK64,IK53,IK26,IK4)," ")</f>
        <v xml:space="preserve"> </v>
      </c>
      <c r="IL96" s="5" t="str">
        <f>IF(COLUMN()&lt;DATA!$O$1*3+3,SUM(IL92,IL81,IL64,IL53,IL26,IL4)," ")</f>
        <v xml:space="preserve"> </v>
      </c>
      <c r="IM96" s="5" t="str">
        <f>IF(COLUMN()&lt;DATA!$O$1*3+3,SUM(IM92,IM81,IM64,IM53,IM26,IM4)," ")</f>
        <v xml:space="preserve"> </v>
      </c>
      <c r="IN96" s="5" t="str">
        <f>IF(COLUMN()&lt;DATA!$O$1*3+3,SUM(IN92,IN81,IN64,IN53,IN26,IN4)," ")</f>
        <v xml:space="preserve"> </v>
      </c>
      <c r="IO96" s="5" t="str">
        <f>IF(COLUMN()&lt;DATA!$O$1*3+3,SUM(IO92,IO81,IO64,IO53,IO26,IO4)," ")</f>
        <v xml:space="preserve"> </v>
      </c>
      <c r="IP96" s="5" t="str">
        <f>IF(COLUMN()&lt;DATA!$O$1*3+3,SUM(IP92,IP81,IP64,IP53,IP26,IP4)," ")</f>
        <v xml:space="preserve"> </v>
      </c>
      <c r="IQ96" s="5" t="str">
        <f>IF(COLUMN()&lt;DATA!$O$1*3+3,SUM(IQ92,IQ81,IQ64,IQ53,IQ26,IQ4)," ")</f>
        <v xml:space="preserve"> </v>
      </c>
      <c r="IR96" s="5" t="str">
        <f>IF(COLUMN()&lt;DATA!$O$1*3+3,SUM(IR92,IR81,IR64,IR53,IR26,IR4)," ")</f>
        <v xml:space="preserve"> </v>
      </c>
      <c r="IS96" s="5" t="str">
        <f>IF(COLUMN()&lt;DATA!$O$1*3+3,SUM(IS92,IS81,IS64,IS53,IS26,IS4)," ")</f>
        <v xml:space="preserve"> </v>
      </c>
      <c r="IT96" s="5" t="str">
        <f>IF(COLUMN()&lt;DATA!$O$1*3+3,SUM(IT92,IT81,IT64,IT53,IT26,IT4)," ")</f>
        <v xml:space="preserve"> </v>
      </c>
      <c r="IU96" s="5" t="str">
        <f>IF(COLUMN()&lt;DATA!$O$1*3+3,SUM(IU92,IU81,IU64,IU53,IU26,IU4)," ")</f>
        <v xml:space="preserve"> </v>
      </c>
      <c r="IV96" s="5" t="str">
        <f>IF(COLUMN()&lt;DATA!$O$1*3+3,SUM(IV92,IV81,IV64,IV53,IV26,IV4)," ")</f>
        <v xml:space="preserve"> </v>
      </c>
      <c r="IW96" s="5" t="str">
        <f>IF(COLUMN()&lt;DATA!$O$1*3+3,SUM(IW92,IW81,IW64,IW53,IW26,IW4)," ")</f>
        <v xml:space="preserve"> </v>
      </c>
      <c r="IX96" s="5" t="str">
        <f>IF(COLUMN()&lt;DATA!$O$1*3+3,SUM(IX92,IX81,IX64,IX53,IX26,IX4)," ")</f>
        <v xml:space="preserve"> </v>
      </c>
      <c r="IY96" s="5" t="str">
        <f>IF(COLUMN()&lt;DATA!$O$1*3+3,SUM(IY92,IY81,IY64,IY53,IY26,IY4)," ")</f>
        <v xml:space="preserve"> </v>
      </c>
      <c r="IZ96" s="5" t="str">
        <f>IF(COLUMN()&lt;DATA!$O$1*3+3,SUM(IZ92,IZ81,IZ64,IZ53,IZ26,IZ4)," ")</f>
        <v xml:space="preserve"> </v>
      </c>
      <c r="JA96" s="5" t="str">
        <f>IF(COLUMN()&lt;DATA!$O$1*3+3,SUM(JA92,JA81,JA64,JA53,JA26,JA4)," ")</f>
        <v xml:space="preserve"> </v>
      </c>
      <c r="JB96" s="5" t="str">
        <f>IF(COLUMN()&lt;DATA!$O$1*3+3,SUM(JB92,JB81,JB64,JB53,JB26,JB4)," ")</f>
        <v xml:space="preserve"> </v>
      </c>
      <c r="JC96" s="5" t="str">
        <f>IF(COLUMN()&lt;DATA!$O$1*3+3,SUM(JC92,JC81,JC64,JC53,JC26,JC4)," ")</f>
        <v xml:space="preserve"> </v>
      </c>
      <c r="JD96" s="5" t="str">
        <f>IF(COLUMN()&lt;DATA!$O$1*3+3,SUM(JD92,JD81,JD64,JD53,JD26,JD4)," ")</f>
        <v xml:space="preserve"> </v>
      </c>
      <c r="JE96" s="5" t="str">
        <f>IF(COLUMN()&lt;DATA!$O$1*3+3,SUM(JE92,JE81,JE64,JE53,JE26,JE4)," ")</f>
        <v xml:space="preserve"> </v>
      </c>
      <c r="JF96" s="5" t="str">
        <f>IF(COLUMN()&lt;DATA!$O$1*3+3,SUM(JF92,JF81,JF64,JF53,JF26,JF4)," ")</f>
        <v xml:space="preserve"> </v>
      </c>
      <c r="JG96" s="5" t="str">
        <f>IF(COLUMN()&lt;DATA!$O$1*3+3,SUM(JG92,JG81,JG64,JG53,JG26,JG4)," ")</f>
        <v xml:space="preserve"> </v>
      </c>
      <c r="JH96" s="5" t="str">
        <f>IF(COLUMN()&lt;DATA!$O$1*3+3,SUM(JH92,JH81,JH64,JH53,JH26,JH4)," ")</f>
        <v xml:space="preserve"> </v>
      </c>
      <c r="JI96" s="5" t="str">
        <f>IF(COLUMN()&lt;DATA!$O$1*3+3,SUM(JI92,JI81,JI64,JI53,JI26,JI4)," ")</f>
        <v xml:space="preserve"> </v>
      </c>
      <c r="JJ96" s="5" t="str">
        <f>IF(COLUMN()&lt;DATA!$O$1*3+3,SUM(JJ92,JJ81,JJ64,JJ53,JJ26,JJ4)," ")</f>
        <v xml:space="preserve"> </v>
      </c>
      <c r="JK96" s="5" t="str">
        <f>IF(COLUMN()&lt;DATA!$O$1*3+3,SUM(JK92,JK81,JK64,JK53,JK26,JK4)," ")</f>
        <v xml:space="preserve"> </v>
      </c>
      <c r="JL96" s="5" t="str">
        <f>IF(COLUMN()&lt;DATA!$O$1*3+3,SUM(JL92,JL81,JL64,JL53,JL26,JL4)," ")</f>
        <v xml:space="preserve"> </v>
      </c>
      <c r="JM96" s="5" t="str">
        <f>IF(COLUMN()&lt;DATA!$O$1*3+3,SUM(JM92,JM81,JM64,JM53,JM26,JM4)," ")</f>
        <v xml:space="preserve"> </v>
      </c>
      <c r="JN96" s="5" t="str">
        <f>IF(COLUMN()&lt;DATA!$O$1*3+3,SUM(JN92,JN81,JN64,JN53,JN26,JN4)," ")</f>
        <v xml:space="preserve"> </v>
      </c>
      <c r="JO96" s="5" t="str">
        <f>IF(COLUMN()&lt;DATA!$O$1*3+3,SUM(JO92,JO81,JO64,JO53,JO26,JO4)," ")</f>
        <v xml:space="preserve"> </v>
      </c>
      <c r="JP96" s="5" t="str">
        <f>IF(COLUMN()&lt;DATA!$O$1*3+3,SUM(JP92,JP81,JP64,JP53,JP26,JP4)," ")</f>
        <v xml:space="preserve"> </v>
      </c>
      <c r="JQ96" s="5" t="str">
        <f>IF(COLUMN()&lt;DATA!$O$1*3+3,SUM(JQ92,JQ81,JQ64,JQ53,JQ26,JQ4)," ")</f>
        <v xml:space="preserve"> </v>
      </c>
      <c r="JR96" s="5" t="str">
        <f>IF(COLUMN()&lt;DATA!$O$1*3+3,SUM(JR92,JR81,JR64,JR53,JR26,JR4)," ")</f>
        <v xml:space="preserve"> </v>
      </c>
      <c r="JS96" s="5" t="str">
        <f>IF(COLUMN()&lt;DATA!$O$1*3+3,SUM(JS92,JS81,JS64,JS53,JS26,JS4)," ")</f>
        <v xml:space="preserve"> </v>
      </c>
      <c r="JT96" s="5" t="str">
        <f>IF(COLUMN()&lt;DATA!$O$1*3+3,SUM(JT92,JT81,JT64,JT53,JT26,JT4)," ")</f>
        <v xml:space="preserve"> </v>
      </c>
      <c r="JU96" s="5" t="str">
        <f>IF(COLUMN()&lt;DATA!$O$1*3+3,SUM(JU92,JU81,JU64,JU53,JU26,JU4)," ")</f>
        <v xml:space="preserve"> </v>
      </c>
      <c r="JV96" s="5" t="str">
        <f>IF(COLUMN()&lt;DATA!$O$1*3+3,SUM(JV92,JV81,JV64,JV53,JV26,JV4)," ")</f>
        <v xml:space="preserve"> </v>
      </c>
      <c r="JW96" s="5" t="str">
        <f>IF(COLUMN()&lt;DATA!$O$1*3+3,SUM(JW92,JW81,JW64,JW53,JW26,JW4)," ")</f>
        <v xml:space="preserve"> </v>
      </c>
      <c r="JX96" s="5" t="str">
        <f>IF(COLUMN()&lt;DATA!$O$1*3+3,SUM(JX92,JX81,JX64,JX53,JX26,JX4)," ")</f>
        <v xml:space="preserve"> </v>
      </c>
      <c r="JY96" s="5" t="str">
        <f>IF(COLUMN()&lt;DATA!$O$1*3+3,SUM(JY92,JY81,JY64,JY53,JY26,JY4)," ")</f>
        <v xml:space="preserve"> </v>
      </c>
      <c r="JZ96" s="5" t="str">
        <f>IF(COLUMN()&lt;DATA!$O$1*3+3,SUM(JZ92,JZ81,JZ64,JZ53,JZ26,JZ4)," ")</f>
        <v xml:space="preserve"> </v>
      </c>
      <c r="KA96" s="5" t="str">
        <f>IF(COLUMN()&lt;DATA!$O$1*3+3,SUM(KA92,KA81,KA64,KA53,KA26,KA4)," ")</f>
        <v xml:space="preserve"> </v>
      </c>
      <c r="KB96" s="5" t="str">
        <f>IF(COLUMN()&lt;DATA!$O$1*3+3,SUM(KB92,KB81,KB64,KB53,KB26,KB4)," ")</f>
        <v xml:space="preserve"> </v>
      </c>
      <c r="KC96" s="5" t="str">
        <f>IF(COLUMN()&lt;DATA!$O$1*3+3,SUM(KC92,KC81,KC64,KC53,KC26,KC4)," ")</f>
        <v xml:space="preserve"> </v>
      </c>
      <c r="KD96" s="5" t="str">
        <f>IF(COLUMN()&lt;DATA!$O$1*3+3,SUM(KD92,KD81,KD64,KD53,KD26,KD4)," ")</f>
        <v xml:space="preserve"> </v>
      </c>
      <c r="KE96" s="5" t="str">
        <f>IF(COLUMN()&lt;DATA!$O$1*3+3,SUM(KE92,KE81,KE64,KE53,KE26,KE4)," ")</f>
        <v xml:space="preserve"> </v>
      </c>
      <c r="KF96" s="5" t="str">
        <f>IF(COLUMN()&lt;DATA!$O$1*3+3,SUM(KF92,KF81,KF64,KF53,KF26,KF4)," ")</f>
        <v xml:space="preserve"> </v>
      </c>
      <c r="KG96" s="5" t="str">
        <f>IF(COLUMN()&lt;DATA!$O$1*3+3,SUM(KG92,KG81,KG64,KG53,KG26,KG4)," ")</f>
        <v xml:space="preserve"> </v>
      </c>
      <c r="KH96" s="5" t="str">
        <f>IF(COLUMN()&lt;DATA!$O$1*3+3,SUM(KH92,KH81,KH64,KH53,KH26,KH4)," ")</f>
        <v xml:space="preserve"> </v>
      </c>
      <c r="KI96" s="5" t="str">
        <f>IF(COLUMN()&lt;DATA!$O$1*3+3,SUM(KI92,KI81,KI64,KI53,KI26,KI4)," ")</f>
        <v xml:space="preserve"> </v>
      </c>
      <c r="KJ96" s="5" t="str">
        <f>IF(COLUMN()&lt;DATA!$O$1*3+3,SUM(KJ92,KJ81,KJ64,KJ53,KJ26,KJ4)," ")</f>
        <v xml:space="preserve"> </v>
      </c>
      <c r="KK96" s="5" t="str">
        <f>IF(COLUMN()&lt;DATA!$O$1*3+3,SUM(KK92,KK81,KK64,KK53,KK26,KK4)," ")</f>
        <v xml:space="preserve"> </v>
      </c>
      <c r="KL96" s="5" t="str">
        <f>IF(COLUMN()&lt;DATA!$O$1*3+3,SUM(KL92,KL81,KL64,KL53,KL26,KL4)," ")</f>
        <v xml:space="preserve"> </v>
      </c>
      <c r="KM96" s="5" t="str">
        <f>IF(COLUMN()&lt;DATA!$O$1*3+3,SUM(KM92,KM81,KM64,KM53,KM26,KM4)," ")</f>
        <v xml:space="preserve"> </v>
      </c>
      <c r="KN96" s="5" t="str">
        <f>IF(COLUMN()&lt;DATA!$O$1*3+3,SUM(KN92,KN81,KN64,KN53,KN26,KN4)," ")</f>
        <v xml:space="preserve"> </v>
      </c>
      <c r="KO96" s="5" t="str">
        <f>IF(COLUMN()&lt;DATA!$O$1*3+3,SUM(KO92,KO81,KO64,KO53,KO26,KO4)," ")</f>
        <v xml:space="preserve"> </v>
      </c>
      <c r="KP96" s="5" t="str">
        <f>IF(COLUMN()&lt;DATA!$O$1*3+3,SUM(KP92,KP81,KP64,KP53,KP26,KP4)," ")</f>
        <v xml:space="preserve"> </v>
      </c>
      <c r="KQ96" s="5" t="str">
        <f>IF(COLUMN()&lt;DATA!$O$1*3+3,SUM(KQ92,KQ81,KQ64,KQ53,KQ26,KQ4)," ")</f>
        <v xml:space="preserve"> </v>
      </c>
      <c r="KR96" s="5" t="str">
        <f>IF(COLUMN()&lt;DATA!$O$1*3+3,SUM(KR92,KR81,KR64,KR53,KR26,KR4)," ")</f>
        <v xml:space="preserve"> </v>
      </c>
      <c r="KS96" s="5" t="str">
        <f>IF(COLUMN()&lt;DATA!$O$1*3+3,SUM(KS92,KS81,KS64,KS53,KS26,KS4)," ")</f>
        <v xml:space="preserve"> </v>
      </c>
      <c r="KT96" s="5" t="str">
        <f>IF(COLUMN()&lt;DATA!$O$1*3+3,SUM(KT92,KT81,KT64,KT53,KT26,KT4)," ")</f>
        <v xml:space="preserve"> </v>
      </c>
      <c r="KU96" s="5" t="str">
        <f>IF(COLUMN()&lt;DATA!$O$1*3+3,SUM(KU92,KU81,KU64,KU53,KU26,KU4)," ")</f>
        <v xml:space="preserve"> </v>
      </c>
      <c r="KV96" s="5" t="str">
        <f>IF(COLUMN()&lt;DATA!$O$1*3+3,SUM(KV92,KV81,KV64,KV53,KV26,KV4)," ")</f>
        <v xml:space="preserve"> </v>
      </c>
      <c r="KW96" s="5" t="str">
        <f>IF(COLUMN()&lt;DATA!$O$1*3+3,SUM(KW92,KW81,KW64,KW53,KW26,KW4)," ")</f>
        <v xml:space="preserve"> </v>
      </c>
      <c r="KX96" s="5" t="str">
        <f>IF(COLUMN()&lt;DATA!$O$1*3+3,SUM(KX92,KX81,KX64,KX53,KX26,KX4)," ")</f>
        <v xml:space="preserve"> </v>
      </c>
      <c r="KY96" s="5" t="str">
        <f>IF(COLUMN()&lt;DATA!$O$1*3+3,SUM(KY92,KY81,KY64,KY53,KY26,KY4)," ")</f>
        <v xml:space="preserve"> </v>
      </c>
      <c r="KZ96" s="5" t="str">
        <f>IF(COLUMN()&lt;DATA!$O$1*3+3,SUM(KZ92,KZ81,KZ64,KZ53,KZ26,KZ4)," ")</f>
        <v xml:space="preserve"> </v>
      </c>
    </row>
    <row r="97">
      <c r="A97" s="18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</row>
    <row r="98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</row>
    <row r="99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</row>
    <row r="100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</row>
  </sheetData>
  <mergeCells>
    <mergeCell ref="A1:D1"/>
    <mergeCell ref="E1:G1"/>
    <mergeCell ref="A2:A3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BA2:BC2"/>
    <mergeCell ref="BD2:BF2"/>
    <mergeCell ref="BG2:BI2"/>
    <mergeCell ref="BJ2:BL2"/>
    <mergeCell ref="BM2:BO2"/>
    <mergeCell ref="BP2:BR2"/>
    <mergeCell ref="BS2:BU2"/>
    <mergeCell ref="BV2:BX2"/>
    <mergeCell ref="BY2:CA2"/>
    <mergeCell ref="CB2:CD2"/>
    <mergeCell ref="CE2:CG2"/>
    <mergeCell ref="CH2:CJ2"/>
    <mergeCell ref="CK2:CM2"/>
    <mergeCell ref="CN2:CP2"/>
    <mergeCell ref="CQ2:CS2"/>
    <mergeCell ref="CT2:CV2"/>
    <mergeCell ref="CW2:CY2"/>
    <mergeCell ref="CZ2:DB2"/>
    <mergeCell ref="DC2:DE2"/>
    <mergeCell ref="DF2:DH2"/>
    <mergeCell ref="DI2:DK2"/>
    <mergeCell ref="DL2:DN2"/>
    <mergeCell ref="DO2:DQ2"/>
    <mergeCell ref="DR2:DT2"/>
    <mergeCell ref="DU2:DW2"/>
    <mergeCell ref="DX2:DX3"/>
  </mergeCells>
  <pageMargins left="0.7" right="0.7" top="0.75" bottom="0.75" header="0.3" footer="0.3"/>
  <pageSetup paperSize="9" orientation="portrait" r:id="fl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Z100"/>
  <sheetViews>
    <sheetView topLeftCell="A1" workbookViewId="0">
      <selection activeCell="A36" sqref="A36"/>
    </sheetView>
  </sheetViews>
  <sheetFormatPr defaultColWidth="25.7109375" defaultRowHeight="15"/>
  <cols>
    <col min="1" max="1" width="77.42578125" bestFit="1" customWidth="1"/>
    <col min="2" max="12" width="25.7109375" style="15"/>
  </cols>
  <sheetData>
    <row r="1" ht="27" thickBot="1">
      <c r="A1" s="51" t="s">
        <v>214</v>
      </c>
      <c r="B1" s="51"/>
      <c r="C1" s="51"/>
      <c r="D1" s="51"/>
      <c r="E1" s="52">
        <f ca="1">DATA!$M$1</f>
        <v>45595</v>
      </c>
      <c r="F1" s="52"/>
      <c r="G1" s="52"/>
      <c r="H1" s="14"/>
      <c r="I1" s="14"/>
      <c r="J1"/>
      <c r="K1"/>
      <c r="L1"/>
    </row>
    <row r="2" s="12" customFormat="1" ht="16.5" customHeight="1">
      <c r="A2" s="53" t="s">
        <v>0</v>
      </c>
      <c r="B2" s="58" t="s">
        <v>102</v>
      </c>
      <c r="C2" s="58"/>
      <c r="D2" s="58"/>
      <c r="E2" s="58" t="s">
        <v>103</v>
      </c>
      <c r="F2" s="58"/>
      <c r="G2" s="58"/>
      <c r="H2" s="58" t="s">
        <v>104</v>
      </c>
      <c r="I2" s="58"/>
      <c r="J2" s="58"/>
      <c r="K2" s="58" t="s">
        <v>105</v>
      </c>
      <c r="L2" s="58"/>
      <c r="M2" s="58"/>
      <c r="N2" s="58" t="s">
        <v>106</v>
      </c>
      <c r="O2" s="58"/>
      <c r="P2" s="58"/>
      <c r="Q2" s="58" t="s">
        <v>107</v>
      </c>
      <c r="R2" s="58"/>
      <c r="S2" s="58"/>
      <c r="T2" s="58" t="s">
        <v>108</v>
      </c>
      <c r="U2" s="58"/>
      <c r="V2" s="58"/>
      <c r="W2" s="58" t="s">
        <v>109</v>
      </c>
      <c r="X2" s="58"/>
      <c r="Y2" s="58"/>
      <c r="Z2" s="58" t="s">
        <v>110</v>
      </c>
      <c r="AA2" s="58"/>
      <c r="AB2" s="58"/>
      <c r="AC2" s="58" t="s">
        <v>111</v>
      </c>
      <c r="AD2" s="58"/>
      <c r="AE2" s="58"/>
      <c r="AF2" s="58" t="s">
        <v>112</v>
      </c>
      <c r="AG2" s="58"/>
      <c r="AH2" s="58"/>
      <c r="AI2" s="58" t="s">
        <v>113</v>
      </c>
      <c r="AJ2" s="58"/>
      <c r="AK2" s="58"/>
      <c r="AL2" s="58" t="s">
        <v>114</v>
      </c>
      <c r="AM2" s="58"/>
      <c r="AN2" s="58"/>
      <c r="AO2" s="58" t="s">
        <v>115</v>
      </c>
      <c r="AP2" s="58"/>
      <c r="AQ2" s="58"/>
      <c r="AR2" s="58" t="s">
        <v>116</v>
      </c>
      <c r="AS2" s="58"/>
      <c r="AT2" s="58"/>
      <c r="AU2" s="58" t="s">
        <v>117</v>
      </c>
      <c r="AV2" s="58"/>
      <c r="AW2" s="58"/>
      <c r="AX2" s="58" t="s">
        <v>118</v>
      </c>
      <c r="AY2" s="58"/>
      <c r="AZ2" s="58"/>
      <c r="BA2" s="58" t="s">
        <v>119</v>
      </c>
      <c r="BB2" s="58"/>
      <c r="BC2" s="58"/>
      <c r="BD2" s="58" t="s">
        <v>120</v>
      </c>
      <c r="BE2" s="58"/>
      <c r="BF2" s="58"/>
      <c r="BG2" s="58" t="s">
        <v>121</v>
      </c>
      <c r="BH2" s="58"/>
      <c r="BI2" s="58"/>
      <c r="BJ2" s="58" t="s">
        <v>122</v>
      </c>
      <c r="BK2" s="58"/>
      <c r="BL2" s="58"/>
      <c r="BM2" s="58" t="s">
        <v>123</v>
      </c>
      <c r="BN2" s="58"/>
      <c r="BO2" s="58"/>
      <c r="BP2" s="58" t="s">
        <v>124</v>
      </c>
      <c r="BQ2" s="58"/>
      <c r="BR2" s="58"/>
      <c r="BS2" s="58" t="s">
        <v>125</v>
      </c>
      <c r="BT2" s="58"/>
      <c r="BU2" s="58"/>
      <c r="BV2" s="58" t="s">
        <v>126</v>
      </c>
      <c r="BW2" s="58"/>
      <c r="BX2" s="58"/>
      <c r="BY2" s="58" t="s">
        <v>127</v>
      </c>
      <c r="BZ2" s="58"/>
      <c r="CA2" s="58"/>
      <c r="CB2" s="58" t="s">
        <v>128</v>
      </c>
      <c r="CC2" s="58"/>
      <c r="CD2" s="58"/>
      <c r="CE2" s="58" t="s">
        <v>129</v>
      </c>
      <c r="CF2" s="58"/>
      <c r="CG2" s="58"/>
      <c r="CH2" s="58" t="s">
        <v>130</v>
      </c>
      <c r="CI2" s="58"/>
      <c r="CJ2" s="58"/>
      <c r="CK2" s="58" t="s">
        <v>131</v>
      </c>
      <c r="CL2" s="58"/>
      <c r="CM2" s="58"/>
      <c r="CN2" s="58" t="s">
        <v>132</v>
      </c>
      <c r="CO2" s="58"/>
      <c r="CP2" s="58"/>
      <c r="CQ2" s="58" t="s">
        <v>133</v>
      </c>
      <c r="CR2" s="58"/>
      <c r="CS2" s="58"/>
      <c r="CT2" s="58" t="s">
        <v>134</v>
      </c>
      <c r="CU2" s="58"/>
      <c r="CV2" s="58"/>
      <c r="CW2" s="58" t="s">
        <v>135</v>
      </c>
      <c r="CX2" s="58"/>
      <c r="CY2" s="58"/>
      <c r="CZ2" s="58" t="s">
        <v>136</v>
      </c>
      <c r="DA2" s="58"/>
      <c r="DB2" s="58"/>
      <c r="DC2" s="58" t="s">
        <v>137</v>
      </c>
      <c r="DD2" s="58"/>
      <c r="DE2" s="58"/>
      <c r="DF2" s="58" t="s">
        <v>138</v>
      </c>
      <c r="DG2" s="58"/>
      <c r="DH2" s="58"/>
      <c r="DI2" s="58" t="s">
        <v>139</v>
      </c>
      <c r="DJ2" s="58"/>
      <c r="DK2" s="58"/>
      <c r="DL2" s="58" t="s">
        <v>140</v>
      </c>
      <c r="DM2" s="58"/>
      <c r="DN2" s="58"/>
      <c r="DO2" s="58" t="s">
        <v>141</v>
      </c>
      <c r="DP2" s="58"/>
      <c r="DQ2" s="58"/>
      <c r="DR2" s="58" t="s">
        <v>142</v>
      </c>
      <c r="DS2" s="58"/>
      <c r="DT2" s="58"/>
      <c r="DU2" s="58" t="s">
        <v>143</v>
      </c>
      <c r="DV2" s="58"/>
      <c r="DW2" s="58"/>
      <c r="DX2" s="12" t="s">
        <v>208</v>
      </c>
    </row>
    <row r="3" s="12" customFormat="1" ht="15.75" thickBot="1">
      <c r="A3" s="54"/>
      <c r="B3" s="58" t="s">
        <v>211</v>
      </c>
      <c r="C3" s="58" t="s">
        <v>212</v>
      </c>
      <c r="D3" s="58" t="s">
        <v>213</v>
      </c>
      <c r="E3" s="58" t="s">
        <v>211</v>
      </c>
      <c r="F3" s="58" t="s">
        <v>212</v>
      </c>
      <c r="G3" s="58" t="s">
        <v>213</v>
      </c>
      <c r="H3" s="58" t="s">
        <v>211</v>
      </c>
      <c r="I3" s="58" t="s">
        <v>212</v>
      </c>
      <c r="J3" s="58" t="s">
        <v>213</v>
      </c>
      <c r="K3" s="58" t="s">
        <v>211</v>
      </c>
      <c r="L3" s="58" t="s">
        <v>212</v>
      </c>
      <c r="M3" s="58" t="s">
        <v>213</v>
      </c>
      <c r="N3" s="58" t="s">
        <v>211</v>
      </c>
      <c r="O3" s="58" t="s">
        <v>212</v>
      </c>
      <c r="P3" s="58" t="s">
        <v>213</v>
      </c>
      <c r="Q3" s="58" t="s">
        <v>211</v>
      </c>
      <c r="R3" s="58" t="s">
        <v>212</v>
      </c>
      <c r="S3" s="58" t="s">
        <v>213</v>
      </c>
      <c r="T3" s="58" t="s">
        <v>211</v>
      </c>
      <c r="U3" s="58" t="s">
        <v>212</v>
      </c>
      <c r="V3" s="58" t="s">
        <v>213</v>
      </c>
      <c r="W3" s="58" t="s">
        <v>211</v>
      </c>
      <c r="X3" s="58" t="s">
        <v>212</v>
      </c>
      <c r="Y3" s="58" t="s">
        <v>213</v>
      </c>
      <c r="Z3" s="58" t="s">
        <v>211</v>
      </c>
      <c r="AA3" s="58" t="s">
        <v>212</v>
      </c>
      <c r="AB3" s="58" t="s">
        <v>213</v>
      </c>
      <c r="AC3" s="58" t="s">
        <v>211</v>
      </c>
      <c r="AD3" s="58" t="s">
        <v>212</v>
      </c>
      <c r="AE3" s="58" t="s">
        <v>213</v>
      </c>
      <c r="AF3" s="58" t="s">
        <v>211</v>
      </c>
      <c r="AG3" s="58" t="s">
        <v>212</v>
      </c>
      <c r="AH3" s="58" t="s">
        <v>213</v>
      </c>
      <c r="AI3" s="58" t="s">
        <v>211</v>
      </c>
      <c r="AJ3" s="58" t="s">
        <v>212</v>
      </c>
      <c r="AK3" s="58" t="s">
        <v>213</v>
      </c>
      <c r="AL3" s="58" t="s">
        <v>211</v>
      </c>
      <c r="AM3" s="58" t="s">
        <v>212</v>
      </c>
      <c r="AN3" s="58" t="s">
        <v>213</v>
      </c>
      <c r="AO3" s="58" t="s">
        <v>211</v>
      </c>
      <c r="AP3" s="58" t="s">
        <v>212</v>
      </c>
      <c r="AQ3" s="58" t="s">
        <v>213</v>
      </c>
      <c r="AR3" s="58" t="s">
        <v>211</v>
      </c>
      <c r="AS3" s="58" t="s">
        <v>212</v>
      </c>
      <c r="AT3" s="58" t="s">
        <v>213</v>
      </c>
      <c r="AU3" s="58" t="s">
        <v>211</v>
      </c>
      <c r="AV3" s="58" t="s">
        <v>212</v>
      </c>
      <c r="AW3" s="58" t="s">
        <v>213</v>
      </c>
      <c r="AX3" s="58" t="s">
        <v>211</v>
      </c>
      <c r="AY3" s="58" t="s">
        <v>212</v>
      </c>
      <c r="AZ3" s="58" t="s">
        <v>213</v>
      </c>
      <c r="BA3" s="58" t="s">
        <v>211</v>
      </c>
      <c r="BB3" s="58" t="s">
        <v>212</v>
      </c>
      <c r="BC3" s="58" t="s">
        <v>213</v>
      </c>
      <c r="BD3" s="58" t="s">
        <v>211</v>
      </c>
      <c r="BE3" s="58" t="s">
        <v>212</v>
      </c>
      <c r="BF3" s="58" t="s">
        <v>213</v>
      </c>
      <c r="BG3" s="58" t="s">
        <v>211</v>
      </c>
      <c r="BH3" s="58" t="s">
        <v>212</v>
      </c>
      <c r="BI3" s="58" t="s">
        <v>213</v>
      </c>
      <c r="BJ3" s="58" t="s">
        <v>211</v>
      </c>
      <c r="BK3" s="58" t="s">
        <v>212</v>
      </c>
      <c r="BL3" s="58" t="s">
        <v>213</v>
      </c>
      <c r="BM3" s="58" t="s">
        <v>211</v>
      </c>
      <c r="BN3" s="58" t="s">
        <v>212</v>
      </c>
      <c r="BO3" s="58" t="s">
        <v>213</v>
      </c>
      <c r="BP3" s="58" t="s">
        <v>211</v>
      </c>
      <c r="BQ3" s="58" t="s">
        <v>212</v>
      </c>
      <c r="BR3" s="58" t="s">
        <v>213</v>
      </c>
      <c r="BS3" s="58" t="s">
        <v>211</v>
      </c>
      <c r="BT3" s="58" t="s">
        <v>212</v>
      </c>
      <c r="BU3" s="58" t="s">
        <v>213</v>
      </c>
      <c r="BV3" s="58" t="s">
        <v>211</v>
      </c>
      <c r="BW3" s="58" t="s">
        <v>212</v>
      </c>
      <c r="BX3" s="58" t="s">
        <v>213</v>
      </c>
      <c r="BY3" s="58" t="s">
        <v>211</v>
      </c>
      <c r="BZ3" s="58" t="s">
        <v>212</v>
      </c>
      <c r="CA3" s="58" t="s">
        <v>213</v>
      </c>
      <c r="CB3" s="58" t="s">
        <v>211</v>
      </c>
      <c r="CC3" s="58" t="s">
        <v>212</v>
      </c>
      <c r="CD3" s="58" t="s">
        <v>213</v>
      </c>
      <c r="CE3" s="58" t="s">
        <v>211</v>
      </c>
      <c r="CF3" s="58" t="s">
        <v>212</v>
      </c>
      <c r="CG3" s="58" t="s">
        <v>213</v>
      </c>
      <c r="CH3" s="58" t="s">
        <v>211</v>
      </c>
      <c r="CI3" s="58" t="s">
        <v>212</v>
      </c>
      <c r="CJ3" s="58" t="s">
        <v>213</v>
      </c>
      <c r="CK3" s="58" t="s">
        <v>211</v>
      </c>
      <c r="CL3" s="58" t="s">
        <v>212</v>
      </c>
      <c r="CM3" s="58" t="s">
        <v>213</v>
      </c>
      <c r="CN3" s="58" t="s">
        <v>211</v>
      </c>
      <c r="CO3" s="58" t="s">
        <v>212</v>
      </c>
      <c r="CP3" s="58" t="s">
        <v>213</v>
      </c>
      <c r="CQ3" s="58" t="s">
        <v>211</v>
      </c>
      <c r="CR3" s="58" t="s">
        <v>212</v>
      </c>
      <c r="CS3" s="58" t="s">
        <v>213</v>
      </c>
      <c r="CT3" s="58" t="s">
        <v>211</v>
      </c>
      <c r="CU3" s="58" t="s">
        <v>212</v>
      </c>
      <c r="CV3" s="58" t="s">
        <v>213</v>
      </c>
      <c r="CW3" s="58" t="s">
        <v>211</v>
      </c>
      <c r="CX3" s="58" t="s">
        <v>212</v>
      </c>
      <c r="CY3" s="58" t="s">
        <v>213</v>
      </c>
      <c r="CZ3" s="58" t="s">
        <v>211</v>
      </c>
      <c r="DA3" s="58" t="s">
        <v>212</v>
      </c>
      <c r="DB3" s="58" t="s">
        <v>213</v>
      </c>
      <c r="DC3" s="58" t="s">
        <v>211</v>
      </c>
      <c r="DD3" s="58" t="s">
        <v>212</v>
      </c>
      <c r="DE3" s="58" t="s">
        <v>213</v>
      </c>
      <c r="DF3" s="58" t="s">
        <v>211</v>
      </c>
      <c r="DG3" s="58" t="s">
        <v>212</v>
      </c>
      <c r="DH3" s="58" t="s">
        <v>213</v>
      </c>
      <c r="DI3" s="58" t="s">
        <v>211</v>
      </c>
      <c r="DJ3" s="58" t="s">
        <v>212</v>
      </c>
      <c r="DK3" s="58" t="s">
        <v>213</v>
      </c>
      <c r="DL3" s="58" t="s">
        <v>211</v>
      </c>
      <c r="DM3" s="58" t="s">
        <v>212</v>
      </c>
      <c r="DN3" s="58" t="s">
        <v>213</v>
      </c>
      <c r="DO3" s="58" t="s">
        <v>211</v>
      </c>
      <c r="DP3" s="58" t="s">
        <v>212</v>
      </c>
      <c r="DQ3" s="58" t="s">
        <v>213</v>
      </c>
      <c r="DR3" s="58" t="s">
        <v>211</v>
      </c>
      <c r="DS3" s="58" t="s">
        <v>212</v>
      </c>
      <c r="DT3" s="58" t="s">
        <v>213</v>
      </c>
      <c r="DU3" s="58" t="s">
        <v>211</v>
      </c>
      <c r="DV3" s="58" t="s">
        <v>212</v>
      </c>
      <c r="DW3" s="58" t="s">
        <v>213</v>
      </c>
    </row>
    <row r="4" s="5" customFormat="1" ht="16.5" thickBot="1">
      <c r="A4" s="87" t="s">
        <v>14</v>
      </c>
      <c r="B4" s="105">
        <f>IF(COLUMN()&lt;DATA!$O$1*3+3,SUM(B5,B13,B20)," ")</f>
        <v>3444.2602399999994</v>
      </c>
      <c r="C4" s="105">
        <f>IF(COLUMN()&lt;DATA!$O$1*3+3,SUM(C5,C13,C20)," ")</f>
        <v>2</v>
      </c>
      <c r="D4" s="105">
        <f>IF(COLUMN()&lt;DATA!$O$1*3+3,SUM(D5,D13,D20)," ")</f>
        <v>85.547840000000013</v>
      </c>
      <c r="E4" s="105">
        <f>IF(COLUMN()&lt;DATA!$O$1*3+3,SUM(E5,E13,E20)," ")</f>
        <v>1161.36132</v>
      </c>
      <c r="F4" s="105">
        <f>IF(COLUMN()&lt;DATA!$O$1*3+3,SUM(F5,F13,F20)," ")</f>
        <v>0</v>
      </c>
      <c r="G4" s="105">
        <f>IF(COLUMN()&lt;DATA!$O$1*3+3,SUM(G5,G13,G20)," ")</f>
        <v>28.21333</v>
      </c>
      <c r="H4" s="105">
        <f>IF(COLUMN()&lt;DATA!$O$1*3+3,SUM(H5,H13,H20)," ")</f>
        <v>1210.77096</v>
      </c>
      <c r="I4" s="105">
        <f>IF(COLUMN()&lt;DATA!$O$1*3+3,SUM(I5,I13,I20)," ")</f>
        <v>0</v>
      </c>
      <c r="J4" s="105">
        <f>IF(COLUMN()&lt;DATA!$O$1*3+3,SUM(J5,J13,J20)," ")</f>
        <v>71.27</v>
      </c>
      <c r="K4" s="105">
        <f>IF(COLUMN()&lt;DATA!$O$1*3+3,SUM(K5,K13,K20)," ")</f>
        <v>709.32552</v>
      </c>
      <c r="L4" s="105">
        <f>IF(COLUMN()&lt;DATA!$O$1*3+3,SUM(L5,L13,L20)," ")</f>
        <v>1</v>
      </c>
      <c r="M4" s="105">
        <f>IF(COLUMN()&lt;DATA!$O$1*3+3,SUM(M5,M13,M20)," ")</f>
        <v>20.54334</v>
      </c>
      <c r="N4" s="105">
        <f>IF(COLUMN()&lt;DATA!$O$1*3+3,SUM(N5,N13,N20)," ")</f>
        <v>501.83541</v>
      </c>
      <c r="O4" s="105">
        <f>IF(COLUMN()&lt;DATA!$O$1*3+3,SUM(O5,O13,O20)," ")</f>
        <v>0</v>
      </c>
      <c r="P4" s="105">
        <f>IF(COLUMN()&lt;DATA!$O$1*3+3,SUM(P5,P13,P20)," ")</f>
        <v>7</v>
      </c>
      <c r="Q4" s="105">
        <f>IF(COLUMN()&lt;DATA!$O$1*3+3,SUM(Q5,Q13,Q20)," ")</f>
        <v>743.14586</v>
      </c>
      <c r="R4" s="105">
        <f>IF(COLUMN()&lt;DATA!$O$1*3+3,SUM(R5,R13,R20)," ")</f>
        <v>0</v>
      </c>
      <c r="S4" s="105">
        <f>IF(COLUMN()&lt;DATA!$O$1*3+3,SUM(S5,S13,S20)," ")</f>
        <v>14.430000000000003</v>
      </c>
      <c r="T4" s="105">
        <f>IF(COLUMN()&lt;DATA!$O$1*3+3,SUM(T5,T13,T20)," ")</f>
        <v>727.56825</v>
      </c>
      <c r="U4" s="105">
        <f>IF(COLUMN()&lt;DATA!$O$1*3+3,SUM(U5,U13,U20)," ")</f>
        <v>4</v>
      </c>
      <c r="V4" s="105">
        <f>IF(COLUMN()&lt;DATA!$O$1*3+3,SUM(V5,V13,V20)," ")</f>
        <v>22.909999999999997</v>
      </c>
      <c r="W4" s="105">
        <f>IF(COLUMN()&lt;DATA!$O$1*3+3,SUM(W5,W13,W20)," ")</f>
        <v>662.55329</v>
      </c>
      <c r="X4" s="105">
        <f>IF(COLUMN()&lt;DATA!$O$1*3+3,SUM(X5,X13,X20)," ")</f>
        <v>0.55</v>
      </c>
      <c r="Y4" s="105">
        <f>IF(COLUMN()&lt;DATA!$O$1*3+3,SUM(Y5,Y13,Y20)," ")</f>
        <v>35.25</v>
      </c>
      <c r="Z4" s="105">
        <f>IF(COLUMN()&lt;DATA!$O$1*3+3,SUM(Z5,Z13,Z20)," ")</f>
        <v>1751.1376</v>
      </c>
      <c r="AA4" s="105">
        <f>IF(COLUMN()&lt;DATA!$O$1*3+3,SUM(AA5,AA13,AA20)," ")</f>
        <v>0</v>
      </c>
      <c r="AB4" s="105">
        <f>IF(COLUMN()&lt;DATA!$O$1*3+3,SUM(AB5,AB13,AB20)," ")</f>
        <v>26.6567</v>
      </c>
      <c r="AC4" s="105">
        <f>IF(COLUMN()&lt;DATA!$O$1*3+3,SUM(AC5,AC13,AC20)," ")</f>
        <v>1300.1484</v>
      </c>
      <c r="AD4" s="105">
        <f>IF(COLUMN()&lt;DATA!$O$1*3+3,SUM(AD5,AD13,AD20)," ")</f>
        <v>0</v>
      </c>
      <c r="AE4" s="105">
        <f>IF(COLUMN()&lt;DATA!$O$1*3+3,SUM(AE5,AE13,AE20)," ")</f>
        <v>17.81665</v>
      </c>
      <c r="AF4" s="105">
        <f>IF(COLUMN()&lt;DATA!$O$1*3+3,SUM(AF5,AF13,AF20)," ")</f>
        <v>307.70556999999994</v>
      </c>
      <c r="AG4" s="105">
        <f>IF(COLUMN()&lt;DATA!$O$1*3+3,SUM(AG5,AG13,AG20)," ")</f>
        <v>0</v>
      </c>
      <c r="AH4" s="105">
        <f>IF(COLUMN()&lt;DATA!$O$1*3+3,SUM(AH5,AH13,AH20)," ")</f>
        <v>3.33333</v>
      </c>
      <c r="AI4" s="105">
        <f>IF(COLUMN()&lt;DATA!$O$1*3+3,SUM(AI5,AI13,AI20)," ")</f>
        <v>1171.06171</v>
      </c>
      <c r="AJ4" s="105">
        <f>IF(COLUMN()&lt;DATA!$O$1*3+3,SUM(AJ5,AJ13,AJ20)," ")</f>
        <v>0</v>
      </c>
      <c r="AK4" s="105">
        <f>IF(COLUMN()&lt;DATA!$O$1*3+3,SUM(AK5,AK13,AK20)," ")</f>
        <v>31.8</v>
      </c>
      <c r="AL4" s="105">
        <f>IF(COLUMN()&lt;DATA!$O$1*3+3,SUM(AL5,AL13,AL20)," ")</f>
        <v>701.71106</v>
      </c>
      <c r="AM4" s="105">
        <f>IF(COLUMN()&lt;DATA!$O$1*3+3,SUM(AM5,AM13,AM20)," ")</f>
        <v>0</v>
      </c>
      <c r="AN4" s="105">
        <f>IF(COLUMN()&lt;DATA!$O$1*3+3,SUM(AN5,AN13,AN20)," ")</f>
        <v>16.46667</v>
      </c>
      <c r="AO4" s="105">
        <f>IF(COLUMN()&lt;DATA!$O$1*3+3,SUM(AO5,AO13,AO20)," ")</f>
        <v>347.79419</v>
      </c>
      <c r="AP4" s="105">
        <f>IF(COLUMN()&lt;DATA!$O$1*3+3,SUM(AP5,AP13,AP20)," ")</f>
        <v>0</v>
      </c>
      <c r="AQ4" s="105">
        <f>IF(COLUMN()&lt;DATA!$O$1*3+3,SUM(AQ5,AQ13,AQ20)," ")</f>
        <v>13.07</v>
      </c>
      <c r="AR4" s="105">
        <f>IF(COLUMN()&lt;DATA!$O$1*3+3,SUM(AR5,AR13,AR20)," ")</f>
        <v>35</v>
      </c>
      <c r="AS4" s="105">
        <f>IF(COLUMN()&lt;DATA!$O$1*3+3,SUM(AS5,AS13,AS20)," ")</f>
        <v>0</v>
      </c>
      <c r="AT4" s="105">
        <f>IF(COLUMN()&lt;DATA!$O$1*3+3,SUM(AT5,AT13,AT20)," ")</f>
        <v>1</v>
      </c>
      <c r="AU4" s="105">
        <f>IF(COLUMN()&lt;DATA!$O$1*3+3,SUM(AU5,AU13,AU20)," ")</f>
        <v>15.47</v>
      </c>
      <c r="AV4" s="105">
        <f>IF(COLUMN()&lt;DATA!$O$1*3+3,SUM(AV5,AV13,AV20)," ")</f>
        <v>2.45</v>
      </c>
      <c r="AW4" s="105">
        <f>IF(COLUMN()&lt;DATA!$O$1*3+3,SUM(AW5,AW13,AW20)," ")</f>
        <v>0.33333</v>
      </c>
      <c r="AX4" s="105">
        <f>IF(COLUMN()&lt;DATA!$O$1*3+3,SUM(AX5,AX13,AX20)," ")</f>
        <v>43.35</v>
      </c>
      <c r="AY4" s="105">
        <f>IF(COLUMN()&lt;DATA!$O$1*3+3,SUM(AY5,AY13,AY20)," ")</f>
        <v>0</v>
      </c>
      <c r="AZ4" s="105">
        <f>IF(COLUMN()&lt;DATA!$O$1*3+3,SUM(AZ5,AZ13,AZ20)," ")</f>
        <v>2.33333</v>
      </c>
      <c r="BA4" s="105">
        <f>IF(COLUMN()&lt;DATA!$O$1*3+3,SUM(BA5,BA13,BA20)," ")</f>
        <v>354.54499</v>
      </c>
      <c r="BB4" s="105">
        <f>IF(COLUMN()&lt;DATA!$O$1*3+3,SUM(BB5,BB13,BB20)," ")</f>
        <v>0</v>
      </c>
      <c r="BC4" s="105">
        <f>IF(COLUMN()&lt;DATA!$O$1*3+3,SUM(BC5,BC13,BC20)," ")</f>
        <v>14.32</v>
      </c>
      <c r="BD4" s="105">
        <f>IF(COLUMN()&lt;DATA!$O$1*3+3,SUM(BD5,BD13,BD20)," ")</f>
        <v>331.13457</v>
      </c>
      <c r="BE4" s="105">
        <f>IF(COLUMN()&lt;DATA!$O$1*3+3,SUM(BE5,BE13,BE20)," ")</f>
        <v>0</v>
      </c>
      <c r="BF4" s="105">
        <f>IF(COLUMN()&lt;DATA!$O$1*3+3,SUM(BF5,BF13,BF20)," ")</f>
        <v>15.05</v>
      </c>
      <c r="BG4" s="105">
        <f>IF(COLUMN()&lt;DATA!$O$1*3+3,SUM(BG5,BG13,BG20)," ")</f>
        <v>1451.88151</v>
      </c>
      <c r="BH4" s="105">
        <f>IF(COLUMN()&lt;DATA!$O$1*3+3,SUM(BH5,BH13,BH20)," ")</f>
        <v>0</v>
      </c>
      <c r="BI4" s="105">
        <f>IF(COLUMN()&lt;DATA!$O$1*3+3,SUM(BI5,BI13,BI20)," ")</f>
        <v>28.71667</v>
      </c>
      <c r="BJ4" s="105">
        <f>IF(COLUMN()&lt;DATA!$O$1*3+3,SUM(BJ5,BJ13,BJ20)," ")</f>
        <v>101.66999999999998</v>
      </c>
      <c r="BK4" s="105">
        <f>IF(COLUMN()&lt;DATA!$O$1*3+3,SUM(BK5,BK13,BK20)," ")</f>
        <v>0</v>
      </c>
      <c r="BL4" s="105">
        <f>IF(COLUMN()&lt;DATA!$O$1*3+3,SUM(BL5,BL13,BL20)," ")</f>
        <v>4</v>
      </c>
      <c r="BM4" s="105">
        <f>IF(COLUMN()&lt;DATA!$O$1*3+3,SUM(BM5,BM13,BM20)," ")</f>
        <v>0</v>
      </c>
      <c r="BN4" s="105">
        <f>IF(COLUMN()&lt;DATA!$O$1*3+3,SUM(BN5,BN13,BN20)," ")</f>
        <v>0</v>
      </c>
      <c r="BO4" s="105">
        <f>IF(COLUMN()&lt;DATA!$O$1*3+3,SUM(BO5,BO13,BO20)," ")</f>
        <v>0</v>
      </c>
      <c r="BP4" s="105">
        <f>IF(COLUMN()&lt;DATA!$O$1*3+3,SUM(BP5,BP13,BP20)," ")</f>
        <v>5.34</v>
      </c>
      <c r="BQ4" s="105">
        <f>IF(COLUMN()&lt;DATA!$O$1*3+3,SUM(BQ5,BQ13,BQ20)," ")</f>
        <v>0</v>
      </c>
      <c r="BR4" s="105">
        <f>IF(COLUMN()&lt;DATA!$O$1*3+3,SUM(BR5,BR13,BR20)," ")</f>
        <v>0</v>
      </c>
      <c r="BS4" s="105">
        <f>IF(COLUMN()&lt;DATA!$O$1*3+3,SUM(BS5,BS13,BS20)," ")</f>
        <v>246.87832999999997</v>
      </c>
      <c r="BT4" s="105">
        <f>IF(COLUMN()&lt;DATA!$O$1*3+3,SUM(BT5,BT13,BT20)," ")</f>
        <v>0</v>
      </c>
      <c r="BU4" s="105">
        <f>IF(COLUMN()&lt;DATA!$O$1*3+3,SUM(BU5,BU13,BU20)," ")</f>
        <v>11.5</v>
      </c>
      <c r="BV4" s="105">
        <f>IF(COLUMN()&lt;DATA!$O$1*3+3,SUM(BV5,BV13,BV20)," ")</f>
        <v>142.57199</v>
      </c>
      <c r="BW4" s="105">
        <f>IF(COLUMN()&lt;DATA!$O$1*3+3,SUM(BW5,BW13,BW20)," ")</f>
        <v>0</v>
      </c>
      <c r="BX4" s="105">
        <f>IF(COLUMN()&lt;DATA!$O$1*3+3,SUM(BX5,BX13,BX20)," ")</f>
        <v>6.33</v>
      </c>
      <c r="BY4" s="105">
        <f>IF(COLUMN()&lt;DATA!$O$1*3+3,SUM(BY5,BY13,BY20)," ")</f>
        <v>93.04057</v>
      </c>
      <c r="BZ4" s="105">
        <f>IF(COLUMN()&lt;DATA!$O$1*3+3,SUM(BZ5,BZ13,BZ20)," ")</f>
        <v>0</v>
      </c>
      <c r="CA4" s="105">
        <f>IF(COLUMN()&lt;DATA!$O$1*3+3,SUM(CA5,CA13,CA20)," ")</f>
        <v>2.43334</v>
      </c>
      <c r="CB4" s="105">
        <f>IF(COLUMN()&lt;DATA!$O$1*3+3,SUM(CB5,CB13,CB20)," ")</f>
        <v>14.4022</v>
      </c>
      <c r="CC4" s="105">
        <f>IF(COLUMN()&lt;DATA!$O$1*3+3,SUM(CC5,CC13,CC20)," ")</f>
        <v>0</v>
      </c>
      <c r="CD4" s="105">
        <f>IF(COLUMN()&lt;DATA!$O$1*3+3,SUM(CD5,CD13,CD20)," ")</f>
        <v>1</v>
      </c>
      <c r="CE4" s="105">
        <f>IF(COLUMN()&lt;DATA!$O$1*3+3,SUM(CE5,CE13,CE20)," ")</f>
        <v>1</v>
      </c>
      <c r="CF4" s="105">
        <f>IF(COLUMN()&lt;DATA!$O$1*3+3,SUM(CF5,CF13,CF20)," ")</f>
        <v>0</v>
      </c>
      <c r="CG4" s="105">
        <f>IF(COLUMN()&lt;DATA!$O$1*3+3,SUM(CG5,CG13,CG20)," ")</f>
        <v>0</v>
      </c>
      <c r="CH4" s="105">
        <f>IF(COLUMN()&lt;DATA!$O$1*3+3,SUM(CH5,CH13,CH20)," ")</f>
        <v>40.823260000000006</v>
      </c>
      <c r="CI4" s="105">
        <f>IF(COLUMN()&lt;DATA!$O$1*3+3,SUM(CI5,CI13,CI20)," ")</f>
        <v>0</v>
      </c>
      <c r="CJ4" s="105">
        <f>IF(COLUMN()&lt;DATA!$O$1*3+3,SUM(CJ5,CJ13,CJ20)," ")</f>
        <v>0</v>
      </c>
      <c r="CK4" s="105">
        <f>IF(COLUMN()&lt;DATA!$O$1*3+3,SUM(CK5,CK13,CK20)," ")</f>
        <v>17.009999999999997</v>
      </c>
      <c r="CL4" s="105">
        <f>IF(COLUMN()&lt;DATA!$O$1*3+3,SUM(CL5,CL13,CL20)," ")</f>
        <v>0</v>
      </c>
      <c r="CM4" s="105">
        <f>IF(COLUMN()&lt;DATA!$O$1*3+3,SUM(CM5,CM13,CM20)," ")</f>
        <v>0</v>
      </c>
      <c r="CN4" s="105">
        <f>IF(COLUMN()&lt;DATA!$O$1*3+3,SUM(CN5,CN13,CN20)," ")</f>
        <v>129.65658000000002</v>
      </c>
      <c r="CO4" s="105">
        <f>IF(COLUMN()&lt;DATA!$O$1*3+3,SUM(CO5,CO13,CO20)," ")</f>
        <v>0</v>
      </c>
      <c r="CP4" s="105">
        <f>IF(COLUMN()&lt;DATA!$O$1*3+3,SUM(CP5,CP13,CP20)," ")</f>
        <v>0</v>
      </c>
      <c r="CQ4" s="105">
        <f>IF(COLUMN()&lt;DATA!$O$1*3+3,SUM(CQ5,CQ13,CQ20)," ")</f>
        <v>162.50284000000003</v>
      </c>
      <c r="CR4" s="105">
        <f>IF(COLUMN()&lt;DATA!$O$1*3+3,SUM(CR5,CR13,CR20)," ")</f>
        <v>0</v>
      </c>
      <c r="CS4" s="105">
        <f>IF(COLUMN()&lt;DATA!$O$1*3+3,SUM(CS5,CS13,CS20)," ")</f>
        <v>3.96667</v>
      </c>
      <c r="CT4" s="105">
        <f>IF(COLUMN()&lt;DATA!$O$1*3+3,SUM(CT5,CT13,CT20)," ")</f>
        <v>30.755</v>
      </c>
      <c r="CU4" s="105">
        <f>IF(COLUMN()&lt;DATA!$O$1*3+3,SUM(CU5,CU13,CU20)," ")</f>
        <v>0</v>
      </c>
      <c r="CV4" s="105">
        <f>IF(COLUMN()&lt;DATA!$O$1*3+3,SUM(CV5,CV13,CV20)," ")</f>
        <v>0.5</v>
      </c>
      <c r="CW4" s="105">
        <f>IF(COLUMN()&lt;DATA!$O$1*3+3,SUM(CW5,CW13,CW20)," ")</f>
        <v>0</v>
      </c>
      <c r="CX4" s="105">
        <f>IF(COLUMN()&lt;DATA!$O$1*3+3,SUM(CX5,CX13,CX20)," ")</f>
        <v>0</v>
      </c>
      <c r="CY4" s="105">
        <f>IF(COLUMN()&lt;DATA!$O$1*3+3,SUM(CY5,CY13,CY20)," ")</f>
        <v>0</v>
      </c>
      <c r="CZ4" s="105">
        <f>IF(COLUMN()&lt;DATA!$O$1*3+3,SUM(CZ5,CZ13,CZ20)," ")</f>
        <v>0.05263</v>
      </c>
      <c r="DA4" s="105">
        <f>IF(COLUMN()&lt;DATA!$O$1*3+3,SUM(DA5,DA13,DA20)," ")</f>
        <v>0</v>
      </c>
      <c r="DB4" s="105">
        <f>IF(COLUMN()&lt;DATA!$O$1*3+3,SUM(DB5,DB13,DB20)," ")</f>
        <v>0</v>
      </c>
      <c r="DC4" s="105">
        <f>IF(COLUMN()&lt;DATA!$O$1*3+3,SUM(DC5,DC13,DC20)," ")</f>
        <v>0</v>
      </c>
      <c r="DD4" s="105">
        <f>IF(COLUMN()&lt;DATA!$O$1*3+3,SUM(DD5,DD13,DD20)," ")</f>
        <v>0</v>
      </c>
      <c r="DE4" s="105">
        <f>IF(COLUMN()&lt;DATA!$O$1*3+3,SUM(DE5,DE13,DE20)," ")</f>
        <v>0</v>
      </c>
      <c r="DF4" s="105">
        <f>IF(COLUMN()&lt;DATA!$O$1*3+3,SUM(DF5,DF13,DF20)," ")</f>
        <v>6.5333399999999987</v>
      </c>
      <c r="DG4" s="105">
        <f>IF(COLUMN()&lt;DATA!$O$1*3+3,SUM(DG5,DG13,DG20)," ")</f>
        <v>0</v>
      </c>
      <c r="DH4" s="105">
        <f>IF(COLUMN()&lt;DATA!$O$1*3+3,SUM(DH5,DH13,DH20)," ")</f>
        <v>0</v>
      </c>
      <c r="DI4" s="105">
        <f>IF(COLUMN()&lt;DATA!$O$1*3+3,SUM(DI5,DI13,DI20)," ")</f>
        <v>0</v>
      </c>
      <c r="DJ4" s="105">
        <f>IF(COLUMN()&lt;DATA!$O$1*3+3,SUM(DJ5,DJ13,DJ20)," ")</f>
        <v>0</v>
      </c>
      <c r="DK4" s="105">
        <f>IF(COLUMN()&lt;DATA!$O$1*3+3,SUM(DK5,DK13,DK20)," ")</f>
        <v>0</v>
      </c>
      <c r="DL4" s="105">
        <f>IF(COLUMN()&lt;DATA!$O$1*3+3,SUM(DL5,DL13,DL20)," ")</f>
        <v>0</v>
      </c>
      <c r="DM4" s="105">
        <f>IF(COLUMN()&lt;DATA!$O$1*3+3,SUM(DM5,DM13,DM20)," ")</f>
        <v>0</v>
      </c>
      <c r="DN4" s="105">
        <f>IF(COLUMN()&lt;DATA!$O$1*3+3,SUM(DN5,DN13,DN20)," ")</f>
        <v>0</v>
      </c>
      <c r="DO4" s="105">
        <f>IF(COLUMN()&lt;DATA!$O$1*3+3,SUM(DO5,DO13,DO20)," ")</f>
        <v>0</v>
      </c>
      <c r="DP4" s="105">
        <f>IF(COLUMN()&lt;DATA!$O$1*3+3,SUM(DP5,DP13,DP20)," ")</f>
        <v>0</v>
      </c>
      <c r="DQ4" s="105">
        <f>IF(COLUMN()&lt;DATA!$O$1*3+3,SUM(DQ5,DQ13,DQ20)," ")</f>
        <v>0</v>
      </c>
      <c r="DR4" s="105">
        <f>IF(COLUMN()&lt;DATA!$O$1*3+3,SUM(DR5,DR13,DR20)," ")</f>
        <v>0</v>
      </c>
      <c r="DS4" s="105">
        <f>IF(COLUMN()&lt;DATA!$O$1*3+3,SUM(DS5,DS13,DS20)," ")</f>
        <v>0</v>
      </c>
      <c r="DT4" s="105">
        <f>IF(COLUMN()&lt;DATA!$O$1*3+3,SUM(DT5,DT13,DT20)," ")</f>
        <v>0</v>
      </c>
      <c r="DU4" s="105">
        <f>IF(COLUMN()&lt;DATA!$O$1*3+3,SUM(DU5,DU13,DU20)," ")</f>
        <v>25.643400000000003</v>
      </c>
      <c r="DV4" s="105">
        <f>IF(COLUMN()&lt;DATA!$O$1*3+3,SUM(DV5,DV13,DV20)," ")</f>
        <v>0</v>
      </c>
      <c r="DW4" s="105">
        <f>IF(COLUMN()&lt;DATA!$O$1*3+3,SUM(DW5,DW13,DW20)," ")</f>
        <v>0</v>
      </c>
      <c r="DX4" s="105">
        <f>IF(COLUMN()&lt;DATA!$O$1*3+3,SUM(DX5,DX13,DX20)," ")</f>
        <v>18485.43179</v>
      </c>
      <c r="DY4" s="38" t="str">
        <f>IF(COLUMN()&lt;DATA!$O$1*3+3,SUM(DY5,DY13,DY20)," ")</f>
        <v xml:space="preserve"> </v>
      </c>
      <c r="DZ4" s="38" t="str">
        <f>IF(COLUMN()&lt;DATA!$O$1*3+3,SUM(DZ5,DZ13,DZ20)," ")</f>
        <v xml:space="preserve"> </v>
      </c>
      <c r="EA4" s="38" t="str">
        <f>IF(COLUMN()&lt;DATA!$O$1*3+3,SUM(EA5,EA13,EA20)," ")</f>
        <v xml:space="preserve"> </v>
      </c>
      <c r="EB4" s="38" t="str">
        <f>IF(COLUMN()&lt;DATA!$O$1*3+3,SUM(EB5,EB13,EB20)," ")</f>
        <v xml:space="preserve"> </v>
      </c>
      <c r="EC4" s="38" t="str">
        <f>IF(COLUMN()&lt;DATA!$O$1*3+3,SUM(EC5,EC13,EC20)," ")</f>
        <v xml:space="preserve"> </v>
      </c>
      <c r="ED4" s="38" t="str">
        <f>IF(COLUMN()&lt;DATA!$O$1*3+3,SUM(ED5,ED13,ED20)," ")</f>
        <v xml:space="preserve"> </v>
      </c>
      <c r="EE4" s="38" t="str">
        <f>IF(COLUMN()&lt;DATA!$O$1*3+3,SUM(EE5,EE13,EE20)," ")</f>
        <v xml:space="preserve"> </v>
      </c>
      <c r="EF4" s="38" t="str">
        <f>IF(COLUMN()&lt;DATA!$O$1*3+3,SUM(EF5,EF13,EF20)," ")</f>
        <v xml:space="preserve"> </v>
      </c>
      <c r="EG4" s="38" t="str">
        <f>IF(COLUMN()&lt;DATA!$O$1*3+3,SUM(EG5,EG13,EG20)," ")</f>
        <v xml:space="preserve"> </v>
      </c>
      <c r="EH4" s="38" t="str">
        <f>IF(COLUMN()&lt;DATA!$O$1*3+3,SUM(EH5,EH13,EH20)," ")</f>
        <v xml:space="preserve"> </v>
      </c>
      <c r="EI4" s="38" t="str">
        <f>IF(COLUMN()&lt;DATA!$O$1*3+3,SUM(EI5,EI13,EI20)," ")</f>
        <v xml:space="preserve"> </v>
      </c>
      <c r="EJ4" s="38" t="str">
        <f>IF(COLUMN()&lt;DATA!$O$1*3+3,SUM(EJ5,EJ13,EJ20)," ")</f>
        <v xml:space="preserve"> </v>
      </c>
      <c r="EK4" s="38" t="str">
        <f>IF(COLUMN()&lt;DATA!$O$1*3+3,SUM(EK5,EK13,EK20)," ")</f>
        <v xml:space="preserve"> </v>
      </c>
      <c r="EL4" s="38" t="str">
        <f>IF(COLUMN()&lt;DATA!$O$1*3+3,SUM(EL5,EL13,EL20)," ")</f>
        <v xml:space="preserve"> </v>
      </c>
      <c r="EM4" s="38" t="str">
        <f>IF(COLUMN()&lt;DATA!$O$1*3+3,SUM(EM5,EM13,EM20)," ")</f>
        <v xml:space="preserve"> </v>
      </c>
      <c r="EN4" s="38" t="str">
        <f>IF(COLUMN()&lt;DATA!$O$1*3+3,SUM(EN5,EN13,EN20)," ")</f>
        <v xml:space="preserve"> </v>
      </c>
      <c r="EO4" s="38" t="str">
        <f>IF(COLUMN()&lt;DATA!$O$1*3+3,SUM(EO5,EO13,EO20)," ")</f>
        <v xml:space="preserve"> </v>
      </c>
      <c r="EP4" s="38" t="str">
        <f>IF(COLUMN()&lt;DATA!$O$1*3+3,SUM(EP5,EP13,EP20)," ")</f>
        <v xml:space="preserve"> </v>
      </c>
      <c r="EQ4" s="38" t="str">
        <f>IF(COLUMN()&lt;DATA!$O$1*3+3,SUM(EQ5,EQ13,EQ20)," ")</f>
        <v xml:space="preserve"> </v>
      </c>
      <c r="ER4" s="38" t="str">
        <f>IF(COLUMN()&lt;DATA!$O$1*3+3,SUM(ER5,ER13,ER20)," ")</f>
        <v xml:space="preserve"> </v>
      </c>
      <c r="ES4" s="38" t="str">
        <f>IF(COLUMN()&lt;DATA!$O$1*3+3,SUM(ES5,ES13,ES20)," ")</f>
        <v xml:space="preserve"> </v>
      </c>
      <c r="ET4" s="38" t="str">
        <f>IF(COLUMN()&lt;DATA!$O$1*3+3,SUM(ET5,ET13,ET20)," ")</f>
        <v xml:space="preserve"> </v>
      </c>
      <c r="EU4" s="38" t="str">
        <f>IF(COLUMN()&lt;DATA!$O$1*3+3,SUM(EU5,EU13,EU20)," ")</f>
        <v xml:space="preserve"> </v>
      </c>
      <c r="EV4" s="38" t="str">
        <f>IF(COLUMN()&lt;DATA!$O$1*3+3,SUM(EV5,EV13,EV20)," ")</f>
        <v xml:space="preserve"> </v>
      </c>
      <c r="EW4" s="38" t="str">
        <f>IF(COLUMN()&lt;DATA!$O$1*3+3,SUM(EW5,EW13,EW20)," ")</f>
        <v xml:space="preserve"> </v>
      </c>
      <c r="EX4" s="38" t="str">
        <f>IF(COLUMN()&lt;DATA!$O$1*3+3,SUM(EX5,EX13,EX20)," ")</f>
        <v xml:space="preserve"> </v>
      </c>
      <c r="EY4" s="38" t="str">
        <f>IF(COLUMN()&lt;DATA!$O$1*3+3,SUM(EY5,EY13,EY20)," ")</f>
        <v xml:space="preserve"> </v>
      </c>
      <c r="EZ4" s="38" t="str">
        <f>IF(COLUMN()&lt;DATA!$O$1*3+3,SUM(EZ5,EZ13,EZ20)," ")</f>
        <v xml:space="preserve"> </v>
      </c>
      <c r="FA4" s="38" t="str">
        <f>IF(COLUMN()&lt;DATA!$O$1*3+3,SUM(FA5,FA13,FA20)," ")</f>
        <v xml:space="preserve"> </v>
      </c>
      <c r="FB4" s="38" t="str">
        <f>IF(COLUMN()&lt;DATA!$O$1*3+3,SUM(FB5,FB13,FB20)," ")</f>
        <v xml:space="preserve"> </v>
      </c>
      <c r="FC4" s="38" t="str">
        <f>IF(COLUMN()&lt;DATA!$O$1*3+3,SUM(FC5,FC13,FC20)," ")</f>
        <v xml:space="preserve"> </v>
      </c>
      <c r="FD4" s="38" t="str">
        <f>IF(COLUMN()&lt;DATA!$O$1*3+3,SUM(FD5,FD13,FD20)," ")</f>
        <v xml:space="preserve"> </v>
      </c>
      <c r="FE4" s="38" t="str">
        <f>IF(COLUMN()&lt;DATA!$O$1*3+3,SUM(FE5,FE13,FE20)," ")</f>
        <v xml:space="preserve"> </v>
      </c>
      <c r="FF4" s="38" t="str">
        <f>IF(COLUMN()&lt;DATA!$O$1*3+3,SUM(FF5,FF13,FF20)," ")</f>
        <v xml:space="preserve"> </v>
      </c>
      <c r="FG4" s="38" t="str">
        <f>IF(COLUMN()&lt;DATA!$O$1*3+3,SUM(FG5,FG13,FG20)," ")</f>
        <v xml:space="preserve"> </v>
      </c>
      <c r="FH4" s="38" t="str">
        <f>IF(COLUMN()&lt;DATA!$O$1*3+3,SUM(FH5,FH13,FH20)," ")</f>
        <v xml:space="preserve"> </v>
      </c>
      <c r="FI4" s="38" t="str">
        <f>IF(COLUMN()&lt;DATA!$O$1*3+3,SUM(FI5,FI13,FI20)," ")</f>
        <v xml:space="preserve"> </v>
      </c>
      <c r="FJ4" s="38" t="str">
        <f>IF(COLUMN()&lt;DATA!$O$1*3+3,SUM(FJ5,FJ13,FJ20)," ")</f>
        <v xml:space="preserve"> </v>
      </c>
      <c r="FK4" s="38" t="str">
        <f>IF(COLUMN()&lt;DATA!$O$1*3+3,SUM(FK5,FK13,FK20)," ")</f>
        <v xml:space="preserve"> </v>
      </c>
      <c r="FL4" s="38" t="str">
        <f>IF(COLUMN()&lt;DATA!$O$1*3+3,SUM(FL5,FL13,FL20)," ")</f>
        <v xml:space="preserve"> </v>
      </c>
      <c r="FM4" s="37" t="str">
        <f>IF(COLUMN()&lt;DATA!$O$1*3+3,SUM(FM5,FM13,FM20)," ")</f>
        <v xml:space="preserve"> </v>
      </c>
      <c r="FN4" s="37" t="str">
        <f>IF(COLUMN()&lt;DATA!$O$1*3+3,SUM(FN5,FN13,FN20)," ")</f>
        <v xml:space="preserve"> </v>
      </c>
      <c r="FO4" s="37" t="str">
        <f>IF(COLUMN()&lt;DATA!$O$1*3+3,SUM(FO5,FO13,FO20)," ")</f>
        <v xml:space="preserve"> </v>
      </c>
      <c r="FP4" s="37" t="str">
        <f>IF(COLUMN()&lt;DATA!$O$1*3+3,SUM(FP5,FP13,FP20)," ")</f>
        <v xml:space="preserve"> </v>
      </c>
      <c r="FQ4" s="37" t="str">
        <f>IF(COLUMN()&lt;DATA!$O$1*3+3,SUM(FQ5,FQ13,FQ20)," ")</f>
        <v xml:space="preserve"> </v>
      </c>
      <c r="FR4" s="37" t="str">
        <f>IF(COLUMN()&lt;DATA!$O$1*3+3,SUM(FR5,FR13,FR20)," ")</f>
        <v xml:space="preserve"> </v>
      </c>
      <c r="FS4" s="37" t="str">
        <f>IF(COLUMN()&lt;DATA!$O$1*3+3,SUM(FS5,FS13,FS20)," ")</f>
        <v xml:space="preserve"> </v>
      </c>
      <c r="FT4" s="37" t="str">
        <f>IF(COLUMN()&lt;DATA!$O$1*3+3,SUM(FT5,FT13,FT20)," ")</f>
        <v xml:space="preserve"> </v>
      </c>
      <c r="FU4" s="37" t="str">
        <f>IF(COLUMN()&lt;DATA!$O$1*3+3,SUM(FU5,FU13,FU20)," ")</f>
        <v xml:space="preserve"> </v>
      </c>
      <c r="FV4" s="37" t="str">
        <f>IF(COLUMN()&lt;DATA!$O$1*3+3,SUM(FV5,FV13,FV20)," ")</f>
        <v xml:space="preserve"> </v>
      </c>
      <c r="FW4" s="37" t="str">
        <f>IF(COLUMN()&lt;DATA!$O$1*3+3,SUM(FW5,FW13,FW20)," ")</f>
        <v xml:space="preserve"> </v>
      </c>
      <c r="FX4" s="37" t="str">
        <f>IF(COLUMN()&lt;DATA!$O$1*3+3,SUM(FX5,FX13,FX20)," ")</f>
        <v xml:space="preserve"> </v>
      </c>
      <c r="FY4" s="5" t="str">
        <f>IF(COLUMN()&lt;DATA!$O$1*3+3,SUM(FY5,FY13,FY20)," ")</f>
        <v xml:space="preserve"> </v>
      </c>
      <c r="FZ4" s="5" t="str">
        <f>IF(COLUMN()&lt;DATA!$O$1*3+3,SUM(FZ5,FZ13,FZ20)," ")</f>
        <v xml:space="preserve"> </v>
      </c>
      <c r="GA4" s="5" t="str">
        <f>IF(COLUMN()&lt;DATA!$O$1*3+3,SUM(GA5,GA13,GA20)," ")</f>
        <v xml:space="preserve"> </v>
      </c>
      <c r="GB4" s="5" t="str">
        <f>IF(COLUMN()&lt;DATA!$O$1*3+3,SUM(GB5,GB13,GB20)," ")</f>
        <v xml:space="preserve"> </v>
      </c>
      <c r="GC4" s="5" t="str">
        <f>IF(COLUMN()&lt;DATA!$O$1*3+3,SUM(GC5,GC13,GC20)," ")</f>
        <v xml:space="preserve"> </v>
      </c>
      <c r="GD4" s="5" t="str">
        <f>IF(COLUMN()&lt;DATA!$O$1*3+3,SUM(GD5,GD13,GD20)," ")</f>
        <v xml:space="preserve"> </v>
      </c>
      <c r="GE4" s="5" t="str">
        <f>IF(COLUMN()&lt;DATA!$O$1*3+3,SUM(GE5,GE13,GE20)," ")</f>
        <v xml:space="preserve"> </v>
      </c>
      <c r="GF4" s="5" t="str">
        <f>IF(COLUMN()&lt;DATA!$O$1*3+3,SUM(GF5,GF13,GF20)," ")</f>
        <v xml:space="preserve"> </v>
      </c>
      <c r="GG4" s="5" t="str">
        <f>IF(COLUMN()&lt;DATA!$O$1*3+3,SUM(GG5,GG13,GG20)," ")</f>
        <v xml:space="preserve"> </v>
      </c>
      <c r="GH4" s="5" t="str">
        <f>IF(COLUMN()&lt;DATA!$O$1*3+3,SUM(GH5,GH13,GH20)," ")</f>
        <v xml:space="preserve"> </v>
      </c>
      <c r="GI4" s="5" t="str">
        <f>IF(COLUMN()&lt;DATA!$O$1*3+3,SUM(GI5,GI13,GI20)," ")</f>
        <v xml:space="preserve"> </v>
      </c>
      <c r="GJ4" s="5" t="str">
        <f>IF(COLUMN()&lt;DATA!$O$1*3+3,SUM(GJ5,GJ13,GJ20)," ")</f>
        <v xml:space="preserve"> </v>
      </c>
      <c r="GK4" s="5" t="str">
        <f>IF(COLUMN()&lt;DATA!$O$1*3+3,SUM(GK5,GK13,GK20)," ")</f>
        <v xml:space="preserve"> </v>
      </c>
      <c r="GL4" s="5" t="str">
        <f>IF(COLUMN()&lt;DATA!$O$1*3+3,SUM(GL5,GL13,GL20)," ")</f>
        <v xml:space="preserve"> </v>
      </c>
      <c r="GM4" s="5" t="str">
        <f>IF(COLUMN()&lt;DATA!$O$1*3+3,SUM(GM5,GM13,GM20)," ")</f>
        <v xml:space="preserve"> </v>
      </c>
      <c r="GN4" s="5" t="str">
        <f>IF(COLUMN()&lt;DATA!$O$1*3+3,SUM(GN5,GN13,GN20)," ")</f>
        <v xml:space="preserve"> </v>
      </c>
      <c r="GO4" s="5" t="str">
        <f>IF(COLUMN()&lt;DATA!$O$1*3+3,SUM(GO5,GO13,GO20)," ")</f>
        <v xml:space="preserve"> </v>
      </c>
      <c r="GP4" s="5" t="str">
        <f>IF(COLUMN()&lt;DATA!$O$1*3+3,SUM(GP5,GP13,GP20)," ")</f>
        <v xml:space="preserve"> </v>
      </c>
      <c r="GQ4" s="5" t="str">
        <f>IF(COLUMN()&lt;DATA!$O$1*3+3,SUM(GQ5,GQ13,GQ20)," ")</f>
        <v xml:space="preserve"> </v>
      </c>
      <c r="GR4" s="5" t="str">
        <f>IF(COLUMN()&lt;DATA!$O$1*3+3,SUM(GR5,GR13,GR20)," ")</f>
        <v xml:space="preserve"> </v>
      </c>
      <c r="GS4" s="5" t="str">
        <f>IF(COLUMN()&lt;DATA!$O$1*3+3,SUM(GS5,GS13,GS20)," ")</f>
        <v xml:space="preserve"> </v>
      </c>
      <c r="GT4" s="5" t="str">
        <f>IF(COLUMN()&lt;DATA!$O$1*3+3,SUM(GT5,GT13,GT20)," ")</f>
        <v xml:space="preserve"> </v>
      </c>
      <c r="GU4" s="5" t="str">
        <f>IF(COLUMN()&lt;DATA!$O$1*3+3,SUM(GU5,GU13,GU20)," ")</f>
        <v xml:space="preserve"> </v>
      </c>
      <c r="GV4" s="5" t="str">
        <f>IF(COLUMN()&lt;DATA!$O$1*3+3,SUM(GV5,GV13,GV20)," ")</f>
        <v xml:space="preserve"> </v>
      </c>
      <c r="GW4" s="5" t="str">
        <f>IF(COLUMN()&lt;DATA!$O$1*3+3,SUM(GW5,GW13,GW20)," ")</f>
        <v xml:space="preserve"> </v>
      </c>
      <c r="GX4" s="5" t="str">
        <f>IF(COLUMN()&lt;DATA!$O$1*3+3,SUM(GX5,GX13,GX20)," ")</f>
        <v xml:space="preserve"> </v>
      </c>
      <c r="GY4" s="5" t="str">
        <f>IF(COLUMN()&lt;DATA!$O$1*3+3,SUM(GY5,GY13,GY20)," ")</f>
        <v xml:space="preserve"> </v>
      </c>
      <c r="GZ4" s="5" t="str">
        <f>IF(COLUMN()&lt;DATA!$O$1*3+3,SUM(GZ5,GZ13,GZ20)," ")</f>
        <v xml:space="preserve"> </v>
      </c>
      <c r="HA4" s="5" t="str">
        <f>IF(COLUMN()&lt;DATA!$O$1*3+3,SUM(HA5,HA13,HA20)," ")</f>
        <v xml:space="preserve"> </v>
      </c>
      <c r="HB4" s="5" t="str">
        <f>IF(COLUMN()&lt;DATA!$O$1*3+3,SUM(HB5,HB13,HB20)," ")</f>
        <v xml:space="preserve"> </v>
      </c>
      <c r="HC4" s="5" t="str">
        <f>IF(COLUMN()&lt;DATA!$O$1*3+3,SUM(HC5,HC13,HC20)," ")</f>
        <v xml:space="preserve"> </v>
      </c>
      <c r="HD4" s="5" t="str">
        <f>IF(COLUMN()&lt;DATA!$O$1*3+3,SUM(HD5,HD13,HD20)," ")</f>
        <v xml:space="preserve"> </v>
      </c>
      <c r="HE4" s="5" t="str">
        <f>IF(COLUMN()&lt;DATA!$O$1*3+3,SUM(HE5,HE13,HE20)," ")</f>
        <v xml:space="preserve"> </v>
      </c>
      <c r="HF4" s="5" t="str">
        <f>IF(COLUMN()&lt;DATA!$O$1*3+3,SUM(HF5,HF13,HF20)," ")</f>
        <v xml:space="preserve"> </v>
      </c>
      <c r="HG4" s="5" t="str">
        <f>IF(COLUMN()&lt;DATA!$O$1*3+3,SUM(HG5,HG13,HG20)," ")</f>
        <v xml:space="preserve"> </v>
      </c>
      <c r="HH4" s="5" t="str">
        <f>IF(COLUMN()&lt;DATA!$O$1*3+3,SUM(HH5,HH13,HH20)," ")</f>
        <v xml:space="preserve"> </v>
      </c>
      <c r="HI4" s="5" t="str">
        <f>IF(COLUMN()&lt;DATA!$O$1*3+3,SUM(HI5,HI13,HI20)," ")</f>
        <v xml:space="preserve"> </v>
      </c>
      <c r="HJ4" s="5" t="str">
        <f>IF(COLUMN()&lt;DATA!$O$1*3+3,SUM(HJ5,HJ13,HJ20)," ")</f>
        <v xml:space="preserve"> </v>
      </c>
      <c r="HK4" s="5" t="str">
        <f>IF(COLUMN()&lt;DATA!$O$1*3+3,SUM(HK5,HK13,HK20)," ")</f>
        <v xml:space="preserve"> </v>
      </c>
      <c r="HL4" s="5" t="str">
        <f>IF(COLUMN()&lt;DATA!$O$1*3+3,SUM(HL5,HL13,HL20)," ")</f>
        <v xml:space="preserve"> </v>
      </c>
      <c r="HM4" s="5" t="str">
        <f>IF(COLUMN()&lt;DATA!$O$1*3+3,SUM(HM5,HM13,HM20)," ")</f>
        <v xml:space="preserve"> </v>
      </c>
      <c r="HN4" s="5" t="str">
        <f>IF(COLUMN()&lt;DATA!$O$1*3+3,SUM(HN5,HN13,HN20)," ")</f>
        <v xml:space="preserve"> </v>
      </c>
      <c r="HO4" s="5" t="str">
        <f>IF(COLUMN()&lt;DATA!$O$1*3+3,SUM(HO5,HO13,HO20)," ")</f>
        <v xml:space="preserve"> </v>
      </c>
      <c r="HP4" s="5" t="str">
        <f>IF(COLUMN()&lt;DATA!$O$1*3+3,SUM(HP5,HP13,HP20)," ")</f>
        <v xml:space="preserve"> </v>
      </c>
      <c r="HQ4" s="5" t="str">
        <f>IF(COLUMN()&lt;DATA!$O$1*3+3,SUM(HQ5,HQ13,HQ20)," ")</f>
        <v xml:space="preserve"> </v>
      </c>
      <c r="HR4" s="5" t="str">
        <f>IF(COLUMN()&lt;DATA!$O$1*3+3,SUM(HR5,HR13,HR20)," ")</f>
        <v xml:space="preserve"> </v>
      </c>
      <c r="HS4" s="5" t="str">
        <f>IF(COLUMN()&lt;DATA!$O$1*3+3,SUM(HS5,HS13,HS20)," ")</f>
        <v xml:space="preserve"> </v>
      </c>
      <c r="HT4" s="5" t="str">
        <f>IF(COLUMN()&lt;DATA!$O$1*3+3,SUM(HT5,HT13,HT20)," ")</f>
        <v xml:space="preserve"> </v>
      </c>
      <c r="HU4" s="5" t="str">
        <f>IF(COLUMN()&lt;DATA!$O$1*3+3,SUM(HU5,HU13,HU20)," ")</f>
        <v xml:space="preserve"> </v>
      </c>
      <c r="HV4" s="5" t="str">
        <f>IF(COLUMN()&lt;DATA!$O$1*3+3,SUM(HV5,HV13,HV20)," ")</f>
        <v xml:space="preserve"> </v>
      </c>
      <c r="HW4" s="5" t="str">
        <f>IF(COLUMN()&lt;DATA!$O$1*3+3,SUM(HW5,HW13,HW20)," ")</f>
        <v xml:space="preserve"> </v>
      </c>
      <c r="HX4" s="5" t="str">
        <f>IF(COLUMN()&lt;DATA!$O$1*3+3,SUM(HX5,HX13,HX20)," ")</f>
        <v xml:space="preserve"> </v>
      </c>
      <c r="HY4" s="5" t="str">
        <f>IF(COLUMN()&lt;DATA!$O$1*3+3,SUM(HY5,HY13,HY20)," ")</f>
        <v xml:space="preserve"> </v>
      </c>
      <c r="HZ4" s="5" t="str">
        <f>IF(COLUMN()&lt;DATA!$O$1*3+3,SUM(HZ5,HZ13,HZ20)," ")</f>
        <v xml:space="preserve"> </v>
      </c>
      <c r="IA4" s="5" t="str">
        <f>IF(COLUMN()&lt;DATA!$O$1*3+3,SUM(IA5,IA13,IA20)," ")</f>
        <v xml:space="preserve"> </v>
      </c>
      <c r="IB4" s="5" t="str">
        <f>IF(COLUMN()&lt;DATA!$O$1*3+3,SUM(IB5,IB13,IB20)," ")</f>
        <v xml:space="preserve"> </v>
      </c>
      <c r="IC4" s="5" t="str">
        <f>IF(COLUMN()&lt;DATA!$O$1*3+3,SUM(IC5,IC13,IC20)," ")</f>
        <v xml:space="preserve"> </v>
      </c>
      <c r="ID4" s="5" t="str">
        <f>IF(COLUMN()&lt;DATA!$O$1*3+3,SUM(ID5,ID13,ID20)," ")</f>
        <v xml:space="preserve"> </v>
      </c>
      <c r="IE4" s="5" t="str">
        <f>IF(COLUMN()&lt;DATA!$O$1*3+3,SUM(IE5,IE13,IE20)," ")</f>
        <v xml:space="preserve"> </v>
      </c>
      <c r="IF4" s="5" t="str">
        <f>IF(COLUMN()&lt;DATA!$O$1*3+3,SUM(IF5,IF13,IF20)," ")</f>
        <v xml:space="preserve"> </v>
      </c>
      <c r="IG4" s="5" t="str">
        <f>IF(COLUMN()&lt;DATA!$O$1*3+3,SUM(IG5,IG13,IG20)," ")</f>
        <v xml:space="preserve"> </v>
      </c>
      <c r="IH4" s="5" t="str">
        <f>IF(COLUMN()&lt;DATA!$O$1*3+3,SUM(IH5,IH13,IH20)," ")</f>
        <v xml:space="preserve"> </v>
      </c>
      <c r="II4" s="5" t="str">
        <f>IF(COLUMN()&lt;DATA!$O$1*3+3,SUM(II5,II13,II20)," ")</f>
        <v xml:space="preserve"> </v>
      </c>
      <c r="IJ4" s="5" t="str">
        <f>IF(COLUMN()&lt;DATA!$O$1*3+3,SUM(IJ5,IJ13,IJ20)," ")</f>
        <v xml:space="preserve"> </v>
      </c>
      <c r="IK4" s="5" t="str">
        <f>IF(COLUMN()&lt;DATA!$O$1*3+3,SUM(IK5,IK13,IK20)," ")</f>
        <v xml:space="preserve"> </v>
      </c>
      <c r="IL4" s="5" t="str">
        <f>IF(COLUMN()&lt;DATA!$O$1*3+3,SUM(IL5,IL13,IL20)," ")</f>
        <v xml:space="preserve"> </v>
      </c>
      <c r="IM4" s="5" t="str">
        <f>IF(COLUMN()&lt;DATA!$O$1*3+3,SUM(IM5,IM13,IM20)," ")</f>
        <v xml:space="preserve"> </v>
      </c>
      <c r="IN4" s="5" t="str">
        <f>IF(COLUMN()&lt;DATA!$O$1*3+3,SUM(IN5,IN13,IN20)," ")</f>
        <v xml:space="preserve"> </v>
      </c>
      <c r="IO4" s="5" t="str">
        <f>IF(COLUMN()&lt;DATA!$O$1*3+3,SUM(IO5,IO13,IO20)," ")</f>
        <v xml:space="preserve"> </v>
      </c>
      <c r="IP4" s="5" t="str">
        <f>IF(COLUMN()&lt;DATA!$O$1*3+3,SUM(IP5,IP13,IP20)," ")</f>
        <v xml:space="preserve"> </v>
      </c>
      <c r="IQ4" s="5" t="str">
        <f>IF(COLUMN()&lt;DATA!$O$1*3+3,SUM(IQ5,IQ13,IQ20)," ")</f>
        <v xml:space="preserve"> </v>
      </c>
      <c r="IR4" s="5" t="str">
        <f>IF(COLUMN()&lt;DATA!$O$1*3+3,SUM(IR5,IR13,IR20)," ")</f>
        <v xml:space="preserve"> </v>
      </c>
      <c r="IS4" s="5" t="str">
        <f>IF(COLUMN()&lt;DATA!$O$1*3+3,SUM(IS5,IS13,IS20)," ")</f>
        <v xml:space="preserve"> </v>
      </c>
      <c r="IT4" s="5" t="str">
        <f>IF(COLUMN()&lt;DATA!$O$1*3+3,SUM(IT5,IT13,IT20)," ")</f>
        <v xml:space="preserve"> </v>
      </c>
      <c r="IU4" s="5" t="str">
        <f>IF(COLUMN()&lt;DATA!$O$1*3+3,SUM(IU5,IU13,IU20)," ")</f>
        <v xml:space="preserve"> </v>
      </c>
      <c r="IV4" s="5" t="str">
        <f>IF(COLUMN()&lt;DATA!$O$1*3+3,SUM(IV5,IV13,IV20)," ")</f>
        <v xml:space="preserve"> </v>
      </c>
      <c r="IW4" s="5" t="str">
        <f>IF(COLUMN()&lt;DATA!$O$1*3+3,SUM(IW5,IW13,IW20)," ")</f>
        <v xml:space="preserve"> </v>
      </c>
      <c r="IX4" s="5" t="str">
        <f>IF(COLUMN()&lt;DATA!$O$1*3+3,SUM(IX5,IX13,IX20)," ")</f>
        <v xml:space="preserve"> </v>
      </c>
      <c r="IY4" s="5" t="str">
        <f>IF(COLUMN()&lt;DATA!$O$1*3+3,SUM(IY5,IY13,IY20)," ")</f>
        <v xml:space="preserve"> </v>
      </c>
      <c r="IZ4" s="5" t="str">
        <f>IF(COLUMN()&lt;DATA!$O$1*3+3,SUM(IZ5,IZ13,IZ20)," ")</f>
        <v xml:space="preserve"> </v>
      </c>
      <c r="JA4" s="5" t="str">
        <f>IF(COLUMN()&lt;DATA!$O$1*3+3,SUM(JA5,JA13,JA20)," ")</f>
        <v xml:space="preserve"> </v>
      </c>
      <c r="JB4" s="5" t="str">
        <f>IF(COLUMN()&lt;DATA!$O$1*3+3,SUM(JB5,JB13,JB20)," ")</f>
        <v xml:space="preserve"> </v>
      </c>
      <c r="JC4" s="5" t="str">
        <f>IF(COLUMN()&lt;DATA!$O$1*3+3,SUM(JC5,JC13,JC20)," ")</f>
        <v xml:space="preserve"> </v>
      </c>
      <c r="JD4" s="5" t="str">
        <f>IF(COLUMN()&lt;DATA!$O$1*3+3,SUM(JD5,JD13,JD20)," ")</f>
        <v xml:space="preserve"> </v>
      </c>
      <c r="JE4" s="5" t="str">
        <f>IF(COLUMN()&lt;DATA!$O$1*3+3,SUM(JE5,JE13,JE20)," ")</f>
        <v xml:space="preserve"> </v>
      </c>
      <c r="JF4" s="5" t="str">
        <f>IF(COLUMN()&lt;DATA!$O$1*3+3,SUM(JF5,JF13,JF20)," ")</f>
        <v xml:space="preserve"> </v>
      </c>
      <c r="JG4" s="5" t="str">
        <f>IF(COLUMN()&lt;DATA!$O$1*3+3,SUM(JG5,JG13,JG20)," ")</f>
        <v xml:space="preserve"> </v>
      </c>
      <c r="JH4" s="5" t="str">
        <f>IF(COLUMN()&lt;DATA!$O$1*3+3,SUM(JH5,JH13,JH20)," ")</f>
        <v xml:space="preserve"> </v>
      </c>
      <c r="JI4" s="5" t="str">
        <f>IF(COLUMN()&lt;DATA!$O$1*3+3,SUM(JI5,JI13,JI20)," ")</f>
        <v xml:space="preserve"> </v>
      </c>
      <c r="JJ4" s="5" t="str">
        <f>IF(COLUMN()&lt;DATA!$O$1*3+3,SUM(JJ5,JJ13,JJ20)," ")</f>
        <v xml:space="preserve"> </v>
      </c>
      <c r="JK4" s="5" t="str">
        <f>IF(COLUMN()&lt;DATA!$O$1*3+3,SUM(JK5,JK13,JK20)," ")</f>
        <v xml:space="preserve"> </v>
      </c>
      <c r="JL4" s="5" t="str">
        <f>IF(COLUMN()&lt;DATA!$O$1*3+3,SUM(JL5,JL13,JL20)," ")</f>
        <v xml:space="preserve"> </v>
      </c>
      <c r="JM4" s="5" t="str">
        <f>IF(COLUMN()&lt;DATA!$O$1*3+3,SUM(JM5,JM13,JM20)," ")</f>
        <v xml:space="preserve"> </v>
      </c>
      <c r="JN4" s="5" t="str">
        <f>IF(COLUMN()&lt;DATA!$O$1*3+3,SUM(JN5,JN13,JN20)," ")</f>
        <v xml:space="preserve"> </v>
      </c>
      <c r="JO4" s="5" t="str">
        <f>IF(COLUMN()&lt;DATA!$O$1*3+3,SUM(JO5,JO13,JO20)," ")</f>
        <v xml:space="preserve"> </v>
      </c>
      <c r="JP4" s="5" t="str">
        <f>IF(COLUMN()&lt;DATA!$O$1*3+3,SUM(JP5,JP13,JP20)," ")</f>
        <v xml:space="preserve"> </v>
      </c>
      <c r="JQ4" s="5" t="str">
        <f>IF(COLUMN()&lt;DATA!$O$1*3+3,SUM(JQ5,JQ13,JQ20)," ")</f>
        <v xml:space="preserve"> </v>
      </c>
      <c r="JR4" s="5" t="str">
        <f>IF(COLUMN()&lt;DATA!$O$1*3+3,SUM(JR5,JR13,JR20)," ")</f>
        <v xml:space="preserve"> </v>
      </c>
      <c r="JS4" s="5" t="str">
        <f>IF(COLUMN()&lt;DATA!$O$1*3+3,SUM(JS5,JS13,JS20)," ")</f>
        <v xml:space="preserve"> </v>
      </c>
      <c r="JT4" s="5" t="str">
        <f>IF(COLUMN()&lt;DATA!$O$1*3+3,SUM(JT5,JT13,JT20)," ")</f>
        <v xml:space="preserve"> </v>
      </c>
      <c r="JU4" s="5" t="str">
        <f>IF(COLUMN()&lt;DATA!$O$1*3+3,SUM(JU5,JU13,JU20)," ")</f>
        <v xml:space="preserve"> </v>
      </c>
      <c r="JV4" s="5" t="str">
        <f>IF(COLUMN()&lt;DATA!$O$1*3+3,SUM(JV5,JV13,JV20)," ")</f>
        <v xml:space="preserve"> </v>
      </c>
      <c r="JW4" s="5" t="str">
        <f>IF(COLUMN()&lt;DATA!$O$1*3+3,SUM(JW5,JW13,JW20)," ")</f>
        <v xml:space="preserve"> </v>
      </c>
      <c r="JX4" s="5" t="str">
        <f>IF(COLUMN()&lt;DATA!$O$1*3+3,SUM(JX5,JX13,JX20)," ")</f>
        <v xml:space="preserve"> </v>
      </c>
      <c r="JY4" s="5" t="str">
        <f>IF(COLUMN()&lt;DATA!$O$1*3+3,SUM(JY5,JY13,JY20)," ")</f>
        <v xml:space="preserve"> </v>
      </c>
      <c r="JZ4" s="5" t="str">
        <f>IF(COLUMN()&lt;DATA!$O$1*3+3,SUM(JZ5,JZ13,JZ20)," ")</f>
        <v xml:space="preserve"> </v>
      </c>
      <c r="KA4" s="5" t="str">
        <f>IF(COLUMN()&lt;DATA!$O$1*3+3,SUM(KA5,KA13,KA20)," ")</f>
        <v xml:space="preserve"> </v>
      </c>
      <c r="KB4" s="5" t="str">
        <f>IF(COLUMN()&lt;DATA!$O$1*3+3,SUM(KB5,KB13,KB20)," ")</f>
        <v xml:space="preserve"> </v>
      </c>
      <c r="KC4" s="5" t="str">
        <f>IF(COLUMN()&lt;DATA!$O$1*3+3,SUM(KC5,KC13,KC20)," ")</f>
        <v xml:space="preserve"> </v>
      </c>
      <c r="KD4" s="5" t="str">
        <f>IF(COLUMN()&lt;DATA!$O$1*3+3,SUM(KD5,KD13,KD20)," ")</f>
        <v xml:space="preserve"> </v>
      </c>
      <c r="KE4" s="5" t="str">
        <f>IF(COLUMN()&lt;DATA!$O$1*3+3,SUM(KE5,KE13,KE20)," ")</f>
        <v xml:space="preserve"> </v>
      </c>
      <c r="KF4" s="5" t="str">
        <f>IF(COLUMN()&lt;DATA!$O$1*3+3,SUM(KF5,KF13,KF20)," ")</f>
        <v xml:space="preserve"> </v>
      </c>
      <c r="KG4" s="5" t="str">
        <f>IF(COLUMN()&lt;DATA!$O$1*3+3,SUM(KG5,KG13,KG20)," ")</f>
        <v xml:space="preserve"> </v>
      </c>
      <c r="KH4" s="5" t="str">
        <f>IF(COLUMN()&lt;DATA!$O$1*3+3,SUM(KH5,KH13,KH20)," ")</f>
        <v xml:space="preserve"> </v>
      </c>
      <c r="KI4" s="5" t="str">
        <f>IF(COLUMN()&lt;DATA!$O$1*3+3,SUM(KI5,KI13,KI20)," ")</f>
        <v xml:space="preserve"> </v>
      </c>
      <c r="KJ4" s="5" t="str">
        <f>IF(COLUMN()&lt;DATA!$O$1*3+3,SUM(KJ5,KJ13,KJ20)," ")</f>
        <v xml:space="preserve"> </v>
      </c>
      <c r="KK4" s="5" t="str">
        <f>IF(COLUMN()&lt;DATA!$O$1*3+3,SUM(KK5,KK13,KK20)," ")</f>
        <v xml:space="preserve"> </v>
      </c>
      <c r="KL4" s="5" t="str">
        <f>IF(COLUMN()&lt;DATA!$O$1*3+3,SUM(KL5,KL13,KL20)," ")</f>
        <v xml:space="preserve"> </v>
      </c>
      <c r="KM4" s="5" t="str">
        <f>IF(COLUMN()&lt;DATA!$O$1*3+3,SUM(KM5,KM13,KM20)," ")</f>
        <v xml:space="preserve"> </v>
      </c>
      <c r="KN4" s="5" t="str">
        <f>IF(COLUMN()&lt;DATA!$O$1*3+3,SUM(KN5,KN13,KN20)," ")</f>
        <v xml:space="preserve"> </v>
      </c>
      <c r="KO4" s="5" t="str">
        <f>IF(COLUMN()&lt;DATA!$O$1*3+3,SUM(KO5,KO13,KO20)," ")</f>
        <v xml:space="preserve"> </v>
      </c>
      <c r="KP4" s="5" t="str">
        <f>IF(COLUMN()&lt;DATA!$O$1*3+3,SUM(KP5,KP13,KP20)," ")</f>
        <v xml:space="preserve"> </v>
      </c>
      <c r="KQ4" s="5" t="str">
        <f>IF(COLUMN()&lt;DATA!$O$1*3+3,SUM(KQ5,KQ13,KQ20)," ")</f>
        <v xml:space="preserve"> </v>
      </c>
      <c r="KR4" s="5" t="str">
        <f>IF(COLUMN()&lt;DATA!$O$1*3+3,SUM(KR5,KR13,KR20)," ")</f>
        <v xml:space="preserve"> </v>
      </c>
      <c r="KS4" s="5" t="str">
        <f>IF(COLUMN()&lt;DATA!$O$1*3+3,SUM(KS5,KS13,KS20)," ")</f>
        <v xml:space="preserve"> </v>
      </c>
      <c r="KT4" s="5" t="str">
        <f>IF(COLUMN()&lt;DATA!$O$1*3+3,SUM(KT5,KT13,KT20)," ")</f>
        <v xml:space="preserve"> </v>
      </c>
      <c r="KU4" s="5" t="str">
        <f>IF(COLUMN()&lt;DATA!$O$1*3+3,SUM(KU5,KU13,KU20)," ")</f>
        <v xml:space="preserve"> </v>
      </c>
      <c r="KV4" s="5" t="str">
        <f>IF(COLUMN()&lt;DATA!$O$1*3+3,SUM(KV5,KV13,KV20)," ")</f>
        <v xml:space="preserve"> </v>
      </c>
      <c r="KW4" s="5" t="str">
        <f>IF(COLUMN()&lt;DATA!$O$1*3+3,SUM(KW5,KW13,KW20)," ")</f>
        <v xml:space="preserve"> </v>
      </c>
      <c r="KX4" s="5" t="str">
        <f>IF(COLUMN()&lt;DATA!$O$1*3+3,SUM(KX5,KX13,KX20)," ")</f>
        <v xml:space="preserve"> </v>
      </c>
      <c r="KY4" s="5" t="str">
        <f>IF(COLUMN()&lt;DATA!$O$1*3+3,SUM(KY5,KY13,KY20)," ")</f>
        <v xml:space="preserve"> </v>
      </c>
      <c r="KZ4" s="5" t="str">
        <f>IF(COLUMN()&lt;DATA!$O$1*3+3,SUM(KZ5,KZ13,KZ20)," ")</f>
        <v xml:space="preserve"> </v>
      </c>
    </row>
    <row r="5" ht="15.75">
      <c r="A5" s="91" t="s">
        <v>63</v>
      </c>
      <c r="B5" s="110">
        <f>IF(COLUMN()&lt;DATA!$O$1*3+3,SUM(B6:B12)," ")</f>
        <v>42.270990000000006</v>
      </c>
      <c r="C5" s="110">
        <f>IF(COLUMN()&lt;DATA!$O$1*3+3,SUM(C6:C12)," ")</f>
        <v>0</v>
      </c>
      <c r="D5" s="110">
        <f>IF(COLUMN()&lt;DATA!$O$1*3+3,SUM(D6:D12)," ")</f>
        <v>85.547840000000013</v>
      </c>
      <c r="E5" s="110">
        <f>IF(COLUMN()&lt;DATA!$O$1*3+3,SUM(E6:E12)," ")</f>
        <v>19.67</v>
      </c>
      <c r="F5" s="110">
        <f>IF(COLUMN()&lt;DATA!$O$1*3+3,SUM(F6:F12)," ")</f>
        <v>0</v>
      </c>
      <c r="G5" s="110">
        <f>IF(COLUMN()&lt;DATA!$O$1*3+3,SUM(G6:G12)," ")</f>
        <v>28.21333</v>
      </c>
      <c r="H5" s="110">
        <f>IF(COLUMN()&lt;DATA!$O$1*3+3,SUM(H6:H12)," ")</f>
        <v>58.72</v>
      </c>
      <c r="I5" s="110">
        <f>IF(COLUMN()&lt;DATA!$O$1*3+3,SUM(I6:I12)," ")</f>
        <v>0</v>
      </c>
      <c r="J5" s="110">
        <f>IF(COLUMN()&lt;DATA!$O$1*3+3,SUM(J6:J12)," ")</f>
        <v>71.27</v>
      </c>
      <c r="K5" s="110">
        <f>IF(COLUMN()&lt;DATA!$O$1*3+3,SUM(K6:K12)," ")</f>
        <v>25.19333</v>
      </c>
      <c r="L5" s="110">
        <f>IF(COLUMN()&lt;DATA!$O$1*3+3,SUM(L6:L12)," ")</f>
        <v>1</v>
      </c>
      <c r="M5" s="110">
        <f>IF(COLUMN()&lt;DATA!$O$1*3+3,SUM(M6:M12)," ")</f>
        <v>20.54334</v>
      </c>
      <c r="N5" s="110">
        <f>IF(COLUMN()&lt;DATA!$O$1*3+3,SUM(N6:N12)," ")</f>
        <v>2</v>
      </c>
      <c r="O5" s="110">
        <f>IF(COLUMN()&lt;DATA!$O$1*3+3,SUM(O6:O12)," ")</f>
        <v>0</v>
      </c>
      <c r="P5" s="110">
        <f>IF(COLUMN()&lt;DATA!$O$1*3+3,SUM(P6:P12)," ")</f>
        <v>7</v>
      </c>
      <c r="Q5" s="110">
        <f>IF(COLUMN()&lt;DATA!$O$1*3+3,SUM(Q6:Q12)," ")</f>
        <v>23.07</v>
      </c>
      <c r="R5" s="110">
        <f>IF(COLUMN()&lt;DATA!$O$1*3+3,SUM(R6:R12)," ")</f>
        <v>0</v>
      </c>
      <c r="S5" s="110">
        <f>IF(COLUMN()&lt;DATA!$O$1*3+3,SUM(S6:S12)," ")</f>
        <v>14.430000000000003</v>
      </c>
      <c r="T5" s="110">
        <f>IF(COLUMN()&lt;DATA!$O$1*3+3,SUM(T6:T12)," ")</f>
        <v>31.72667</v>
      </c>
      <c r="U5" s="110">
        <f>IF(COLUMN()&lt;DATA!$O$1*3+3,SUM(U6:U12)," ")</f>
        <v>0</v>
      </c>
      <c r="V5" s="110">
        <f>IF(COLUMN()&lt;DATA!$O$1*3+3,SUM(V6:V12)," ")</f>
        <v>22.909999999999997</v>
      </c>
      <c r="W5" s="110">
        <f>IF(COLUMN()&lt;DATA!$O$1*3+3,SUM(W6:W12)," ")</f>
        <v>24.39667</v>
      </c>
      <c r="X5" s="110">
        <f>IF(COLUMN()&lt;DATA!$O$1*3+3,SUM(X6:X12)," ")</f>
        <v>0.55</v>
      </c>
      <c r="Y5" s="110">
        <f>IF(COLUMN()&lt;DATA!$O$1*3+3,SUM(Y6:Y12)," ")</f>
        <v>35.25</v>
      </c>
      <c r="Z5" s="110">
        <f>IF(COLUMN()&lt;DATA!$O$1*3+3,SUM(Z6:Z12)," ")</f>
        <v>24.450000000000003</v>
      </c>
      <c r="AA5" s="110">
        <f>IF(COLUMN()&lt;DATA!$O$1*3+3,SUM(AA6:AA12)," ")</f>
        <v>0</v>
      </c>
      <c r="AB5" s="110">
        <f>IF(COLUMN()&lt;DATA!$O$1*3+3,SUM(AB6:AB12)," ")</f>
        <v>26.6567</v>
      </c>
      <c r="AC5" s="110">
        <f>IF(COLUMN()&lt;DATA!$O$1*3+3,SUM(AC6:AC12)," ")</f>
        <v>9.5634</v>
      </c>
      <c r="AD5" s="110">
        <f>IF(COLUMN()&lt;DATA!$O$1*3+3,SUM(AD6:AD12)," ")</f>
        <v>0</v>
      </c>
      <c r="AE5" s="110">
        <f>IF(COLUMN()&lt;DATA!$O$1*3+3,SUM(AE6:AE12)," ")</f>
        <v>17.81665</v>
      </c>
      <c r="AF5" s="110">
        <f>IF(COLUMN()&lt;DATA!$O$1*3+3,SUM(AF6:AF12)," ")</f>
        <v>12</v>
      </c>
      <c r="AG5" s="110">
        <f>IF(COLUMN()&lt;DATA!$O$1*3+3,SUM(AG6:AG12)," ")</f>
        <v>0</v>
      </c>
      <c r="AH5" s="110">
        <f>IF(COLUMN()&lt;DATA!$O$1*3+3,SUM(AH6:AH12)," ")</f>
        <v>3.33333</v>
      </c>
      <c r="AI5" s="110">
        <f>IF(COLUMN()&lt;DATA!$O$1*3+3,SUM(AI6:AI12)," ")</f>
        <v>18.65</v>
      </c>
      <c r="AJ5" s="110">
        <f>IF(COLUMN()&lt;DATA!$O$1*3+3,SUM(AJ6:AJ12)," ")</f>
        <v>0</v>
      </c>
      <c r="AK5" s="110">
        <f>IF(COLUMN()&lt;DATA!$O$1*3+3,SUM(AK6:AK12)," ")</f>
        <v>31.8</v>
      </c>
      <c r="AL5" s="110">
        <f>IF(COLUMN()&lt;DATA!$O$1*3+3,SUM(AL6:AL12)," ")</f>
        <v>19.79</v>
      </c>
      <c r="AM5" s="110">
        <f>IF(COLUMN()&lt;DATA!$O$1*3+3,SUM(AM6:AM12)," ")</f>
        <v>0</v>
      </c>
      <c r="AN5" s="110">
        <f>IF(COLUMN()&lt;DATA!$O$1*3+3,SUM(AN6:AN12)," ")</f>
        <v>16.46667</v>
      </c>
      <c r="AO5" s="110">
        <f>IF(COLUMN()&lt;DATA!$O$1*3+3,SUM(AO6:AO12)," ")</f>
        <v>10.559999999999998</v>
      </c>
      <c r="AP5" s="110">
        <f>IF(COLUMN()&lt;DATA!$O$1*3+3,SUM(AP6:AP12)," ")</f>
        <v>0</v>
      </c>
      <c r="AQ5" s="110">
        <f>IF(COLUMN()&lt;DATA!$O$1*3+3,SUM(AQ6:AQ12)," ")</f>
        <v>13.07</v>
      </c>
      <c r="AR5" s="110">
        <f>IF(COLUMN()&lt;DATA!$O$1*3+3,SUM(AR6:AR12)," ")</f>
        <v>2</v>
      </c>
      <c r="AS5" s="110">
        <f>IF(COLUMN()&lt;DATA!$O$1*3+3,SUM(AS6:AS12)," ")</f>
        <v>0</v>
      </c>
      <c r="AT5" s="110">
        <f>IF(COLUMN()&lt;DATA!$O$1*3+3,SUM(AT6:AT12)," ")</f>
        <v>1</v>
      </c>
      <c r="AU5" s="110">
        <f>IF(COLUMN()&lt;DATA!$O$1*3+3,SUM(AU6:AU12)," ")</f>
        <v>1</v>
      </c>
      <c r="AV5" s="110">
        <f>IF(COLUMN()&lt;DATA!$O$1*3+3,SUM(AV6:AV12)," ")</f>
        <v>1.45</v>
      </c>
      <c r="AW5" s="110">
        <f>IF(COLUMN()&lt;DATA!$O$1*3+3,SUM(AW6:AW12)," ")</f>
        <v>0.33333</v>
      </c>
      <c r="AX5" s="110">
        <f>IF(COLUMN()&lt;DATA!$O$1*3+3,SUM(AX6:AX12)," ")</f>
        <v>2</v>
      </c>
      <c r="AY5" s="110">
        <f>IF(COLUMN()&lt;DATA!$O$1*3+3,SUM(AY6:AY12)," ")</f>
        <v>0</v>
      </c>
      <c r="AZ5" s="110">
        <f>IF(COLUMN()&lt;DATA!$O$1*3+3,SUM(AZ6:AZ12)," ")</f>
        <v>2.33333</v>
      </c>
      <c r="BA5" s="110">
        <f>IF(COLUMN()&lt;DATA!$O$1*3+3,SUM(BA6:BA12)," ")</f>
        <v>14.51</v>
      </c>
      <c r="BB5" s="110">
        <f>IF(COLUMN()&lt;DATA!$O$1*3+3,SUM(BB6:BB12)," ")</f>
        <v>0</v>
      </c>
      <c r="BC5" s="110">
        <f>IF(COLUMN()&lt;DATA!$O$1*3+3,SUM(BC6:BC12)," ")</f>
        <v>14.32</v>
      </c>
      <c r="BD5" s="110">
        <f>IF(COLUMN()&lt;DATA!$O$1*3+3,SUM(BD6:BD12)," ")</f>
        <v>3</v>
      </c>
      <c r="BE5" s="110">
        <f>IF(COLUMN()&lt;DATA!$O$1*3+3,SUM(BE6:BE12)," ")</f>
        <v>0</v>
      </c>
      <c r="BF5" s="110">
        <f>IF(COLUMN()&lt;DATA!$O$1*3+3,SUM(BF6:BF12)," ")</f>
        <v>15.05</v>
      </c>
      <c r="BG5" s="110">
        <f>IF(COLUMN()&lt;DATA!$O$1*3+3,SUM(BG6:BG12)," ")</f>
        <v>13.43142</v>
      </c>
      <c r="BH5" s="110">
        <f>IF(COLUMN()&lt;DATA!$O$1*3+3,SUM(BH6:BH12)," ")</f>
        <v>0</v>
      </c>
      <c r="BI5" s="110">
        <f>IF(COLUMN()&lt;DATA!$O$1*3+3,SUM(BI6:BI12)," ")</f>
        <v>28.71667</v>
      </c>
      <c r="BJ5" s="110">
        <f>IF(COLUMN()&lt;DATA!$O$1*3+3,SUM(BJ6:BJ12)," ")</f>
        <v>1</v>
      </c>
      <c r="BK5" s="110">
        <f>IF(COLUMN()&lt;DATA!$O$1*3+3,SUM(BK6:BK12)," ")</f>
        <v>0</v>
      </c>
      <c r="BL5" s="110">
        <f>IF(COLUMN()&lt;DATA!$O$1*3+3,SUM(BL6:BL12)," ")</f>
        <v>4</v>
      </c>
      <c r="BM5" s="110">
        <f>IF(COLUMN()&lt;DATA!$O$1*3+3,SUM(BM6:BM12)," ")</f>
        <v>0</v>
      </c>
      <c r="BN5" s="110">
        <f>IF(COLUMN()&lt;DATA!$O$1*3+3,SUM(BN6:BN12)," ")</f>
        <v>0</v>
      </c>
      <c r="BO5" s="110">
        <f>IF(COLUMN()&lt;DATA!$O$1*3+3,SUM(BO6:BO12)," ")</f>
        <v>0</v>
      </c>
      <c r="BP5" s="110">
        <f>IF(COLUMN()&lt;DATA!$O$1*3+3,SUM(BP6:BP12)," ")</f>
        <v>0</v>
      </c>
      <c r="BQ5" s="110">
        <f>IF(COLUMN()&lt;DATA!$O$1*3+3,SUM(BQ6:BQ12)," ")</f>
        <v>0</v>
      </c>
      <c r="BR5" s="110">
        <f>IF(COLUMN()&lt;DATA!$O$1*3+3,SUM(BR6:BR12)," ")</f>
        <v>0</v>
      </c>
      <c r="BS5" s="110">
        <f>IF(COLUMN()&lt;DATA!$O$1*3+3,SUM(BS6:BS12)," ")</f>
        <v>2.16</v>
      </c>
      <c r="BT5" s="110">
        <f>IF(COLUMN()&lt;DATA!$O$1*3+3,SUM(BT6:BT12)," ")</f>
        <v>0</v>
      </c>
      <c r="BU5" s="110">
        <f>IF(COLUMN()&lt;DATA!$O$1*3+3,SUM(BU6:BU12)," ")</f>
        <v>11.5</v>
      </c>
      <c r="BV5" s="110">
        <f>IF(COLUMN()&lt;DATA!$O$1*3+3,SUM(BV6:BV12)," ")</f>
        <v>3.66</v>
      </c>
      <c r="BW5" s="110">
        <f>IF(COLUMN()&lt;DATA!$O$1*3+3,SUM(BW6:BW12)," ")</f>
        <v>0</v>
      </c>
      <c r="BX5" s="110">
        <f>IF(COLUMN()&lt;DATA!$O$1*3+3,SUM(BX6:BX12)," ")</f>
        <v>6.33</v>
      </c>
      <c r="BY5" s="110">
        <f>IF(COLUMN()&lt;DATA!$O$1*3+3,SUM(BY6:BY12)," ")</f>
        <v>3</v>
      </c>
      <c r="BZ5" s="110">
        <f>IF(COLUMN()&lt;DATA!$O$1*3+3,SUM(BZ6:BZ12)," ")</f>
        <v>0</v>
      </c>
      <c r="CA5" s="110">
        <f>IF(COLUMN()&lt;DATA!$O$1*3+3,SUM(CA6:CA12)," ")</f>
        <v>2.43334</v>
      </c>
      <c r="CB5" s="110">
        <f>IF(COLUMN()&lt;DATA!$O$1*3+3,SUM(CB6:CB12)," ")</f>
        <v>1.5</v>
      </c>
      <c r="CC5" s="110">
        <f>IF(COLUMN()&lt;DATA!$O$1*3+3,SUM(CC6:CC12)," ")</f>
        <v>0</v>
      </c>
      <c r="CD5" s="110">
        <f>IF(COLUMN()&lt;DATA!$O$1*3+3,SUM(CD6:CD12)," ")</f>
        <v>1</v>
      </c>
      <c r="CE5" s="110">
        <f>IF(COLUMN()&lt;DATA!$O$1*3+3,SUM(CE6:CE12)," ")</f>
        <v>0</v>
      </c>
      <c r="CF5" s="110">
        <f>IF(COLUMN()&lt;DATA!$O$1*3+3,SUM(CF6:CF12)," ")</f>
        <v>0</v>
      </c>
      <c r="CG5" s="110">
        <f>IF(COLUMN()&lt;DATA!$O$1*3+3,SUM(CG6:CG12)," ")</f>
        <v>0</v>
      </c>
      <c r="CH5" s="110">
        <f>IF(COLUMN()&lt;DATA!$O$1*3+3,SUM(CH6:CH12)," ")</f>
        <v>0.6666</v>
      </c>
      <c r="CI5" s="110">
        <f>IF(COLUMN()&lt;DATA!$O$1*3+3,SUM(CI6:CI12)," ")</f>
        <v>0</v>
      </c>
      <c r="CJ5" s="110">
        <f>IF(COLUMN()&lt;DATA!$O$1*3+3,SUM(CJ6:CJ12)," ")</f>
        <v>0</v>
      </c>
      <c r="CK5" s="110">
        <f>IF(COLUMN()&lt;DATA!$O$1*3+3,SUM(CK6:CK12)," ")</f>
        <v>3</v>
      </c>
      <c r="CL5" s="110">
        <f>IF(COLUMN()&lt;DATA!$O$1*3+3,SUM(CL6:CL12)," ")</f>
        <v>0</v>
      </c>
      <c r="CM5" s="110">
        <f>IF(COLUMN()&lt;DATA!$O$1*3+3,SUM(CM6:CM12)," ")</f>
        <v>0</v>
      </c>
      <c r="CN5" s="110">
        <f>IF(COLUMN()&lt;DATA!$O$1*3+3,SUM(CN6:CN12)," ")</f>
        <v>3</v>
      </c>
      <c r="CO5" s="110">
        <f>IF(COLUMN()&lt;DATA!$O$1*3+3,SUM(CO6:CO12)," ")</f>
        <v>0</v>
      </c>
      <c r="CP5" s="110">
        <f>IF(COLUMN()&lt;DATA!$O$1*3+3,SUM(CP6:CP12)," ")</f>
        <v>0</v>
      </c>
      <c r="CQ5" s="110">
        <f>IF(COLUMN()&lt;DATA!$O$1*3+3,SUM(CQ6:CQ12)," ")</f>
        <v>7.27</v>
      </c>
      <c r="CR5" s="110">
        <f>IF(COLUMN()&lt;DATA!$O$1*3+3,SUM(CR6:CR12)," ")</f>
        <v>0</v>
      </c>
      <c r="CS5" s="110">
        <f>IF(COLUMN()&lt;DATA!$O$1*3+3,SUM(CS6:CS12)," ")</f>
        <v>3.96667</v>
      </c>
      <c r="CT5" s="110">
        <f>IF(COLUMN()&lt;DATA!$O$1*3+3,SUM(CT6:CT12)," ")</f>
        <v>1.34</v>
      </c>
      <c r="CU5" s="110">
        <f>IF(COLUMN()&lt;DATA!$O$1*3+3,SUM(CU6:CU12)," ")</f>
        <v>0</v>
      </c>
      <c r="CV5" s="110">
        <f>IF(COLUMN()&lt;DATA!$O$1*3+3,SUM(CV6:CV12)," ")</f>
        <v>0.5</v>
      </c>
      <c r="CW5" s="110">
        <f>IF(COLUMN()&lt;DATA!$O$1*3+3,SUM(CW6:CW12)," ")</f>
        <v>0</v>
      </c>
      <c r="CX5" s="110">
        <f>IF(COLUMN()&lt;DATA!$O$1*3+3,SUM(CX6:CX12)," ")</f>
        <v>0</v>
      </c>
      <c r="CY5" s="110">
        <f>IF(COLUMN()&lt;DATA!$O$1*3+3,SUM(CY6:CY12)," ")</f>
        <v>0</v>
      </c>
      <c r="CZ5" s="110">
        <f>IF(COLUMN()&lt;DATA!$O$1*3+3,SUM(CZ6:CZ12)," ")</f>
        <v>0.05263</v>
      </c>
      <c r="DA5" s="110">
        <f>IF(COLUMN()&lt;DATA!$O$1*3+3,SUM(DA6:DA12)," ")</f>
        <v>0</v>
      </c>
      <c r="DB5" s="110">
        <f>IF(COLUMN()&lt;DATA!$O$1*3+3,SUM(DB6:DB12)," ")</f>
        <v>0</v>
      </c>
      <c r="DC5" s="110">
        <f>IF(COLUMN()&lt;DATA!$O$1*3+3,SUM(DC6:DC12)," ")</f>
        <v>0</v>
      </c>
      <c r="DD5" s="110">
        <f>IF(COLUMN()&lt;DATA!$O$1*3+3,SUM(DD6:DD12)," ")</f>
        <v>0</v>
      </c>
      <c r="DE5" s="110">
        <f>IF(COLUMN()&lt;DATA!$O$1*3+3,SUM(DE6:DE12)," ")</f>
        <v>0</v>
      </c>
      <c r="DF5" s="110">
        <f>IF(COLUMN()&lt;DATA!$O$1*3+3,SUM(DF6:DF12)," ")</f>
        <v>0</v>
      </c>
      <c r="DG5" s="110">
        <f>IF(COLUMN()&lt;DATA!$O$1*3+3,SUM(DG6:DG12)," ")</f>
        <v>0</v>
      </c>
      <c r="DH5" s="110">
        <f>IF(COLUMN()&lt;DATA!$O$1*3+3,SUM(DH6:DH12)," ")</f>
        <v>0</v>
      </c>
      <c r="DI5" s="110">
        <f>IF(COLUMN()&lt;DATA!$O$1*3+3,SUM(DI6:DI12)," ")</f>
        <v>0</v>
      </c>
      <c r="DJ5" s="110">
        <f>IF(COLUMN()&lt;DATA!$O$1*3+3,SUM(DJ6:DJ12)," ")</f>
        <v>0</v>
      </c>
      <c r="DK5" s="110">
        <f>IF(COLUMN()&lt;DATA!$O$1*3+3,SUM(DK6:DK12)," ")</f>
        <v>0</v>
      </c>
      <c r="DL5" s="110">
        <f>IF(COLUMN()&lt;DATA!$O$1*3+3,SUM(DL6:DL12)," ")</f>
        <v>0</v>
      </c>
      <c r="DM5" s="110">
        <f>IF(COLUMN()&lt;DATA!$O$1*3+3,SUM(DM6:DM12)," ")</f>
        <v>0</v>
      </c>
      <c r="DN5" s="110">
        <f>IF(COLUMN()&lt;DATA!$O$1*3+3,SUM(DN6:DN12)," ")</f>
        <v>0</v>
      </c>
      <c r="DO5" s="110">
        <f>IF(COLUMN()&lt;DATA!$O$1*3+3,SUM(DO6:DO12)," ")</f>
        <v>0</v>
      </c>
      <c r="DP5" s="110">
        <f>IF(COLUMN()&lt;DATA!$O$1*3+3,SUM(DP6:DP12)," ")</f>
        <v>0</v>
      </c>
      <c r="DQ5" s="110">
        <f>IF(COLUMN()&lt;DATA!$O$1*3+3,SUM(DQ6:DQ12)," ")</f>
        <v>0</v>
      </c>
      <c r="DR5" s="110">
        <f>IF(COLUMN()&lt;DATA!$O$1*3+3,SUM(DR6:DR12)," ")</f>
        <v>0</v>
      </c>
      <c r="DS5" s="110">
        <f>IF(COLUMN()&lt;DATA!$O$1*3+3,SUM(DS6:DS12)," ")</f>
        <v>0</v>
      </c>
      <c r="DT5" s="110">
        <f>IF(COLUMN()&lt;DATA!$O$1*3+3,SUM(DT6:DT12)," ")</f>
        <v>0</v>
      </c>
      <c r="DU5" s="110">
        <f>IF(COLUMN()&lt;DATA!$O$1*3+3,SUM(DU6:DU12)," ")</f>
        <v>0.9734</v>
      </c>
      <c r="DV5" s="110">
        <f>IF(COLUMN()&lt;DATA!$O$1*3+3,SUM(DV6:DV12)," ")</f>
        <v>0</v>
      </c>
      <c r="DW5" s="110">
        <f>IF(COLUMN()&lt;DATA!$O$1*3+3,SUM(DW6:DW12)," ")</f>
        <v>0</v>
      </c>
      <c r="DX5" s="110">
        <f>IF(COLUMN()&lt;DATA!$O$1*3+3,SUM(DX6:DX12)," ")</f>
        <v>874.41630999999987</v>
      </c>
      <c r="DY5" s="38" t="str">
        <f>IF(COLUMN()&lt;DATA!$O$1*3+3,SUM(DY6:DY12)," ")</f>
        <v xml:space="preserve"> </v>
      </c>
      <c r="DZ5" s="38" t="str">
        <f>IF(COLUMN()&lt;DATA!$O$1*3+3,SUM(DZ6:DZ12)," ")</f>
        <v xml:space="preserve"> </v>
      </c>
      <c r="EA5" s="38" t="str">
        <f>IF(COLUMN()&lt;DATA!$O$1*3+3,SUM(EA6:EA12)," ")</f>
        <v xml:space="preserve"> </v>
      </c>
      <c r="EB5" s="38" t="str">
        <f>IF(COLUMN()&lt;DATA!$O$1*3+3,SUM(EB6:EB12)," ")</f>
        <v xml:space="preserve"> </v>
      </c>
      <c r="EC5" s="38" t="str">
        <f>IF(COLUMN()&lt;DATA!$O$1*3+3,SUM(EC6:EC12)," ")</f>
        <v xml:space="preserve"> </v>
      </c>
      <c r="ED5" s="38" t="str">
        <f>IF(COLUMN()&lt;DATA!$O$1*3+3,SUM(ED6:ED12)," ")</f>
        <v xml:space="preserve"> </v>
      </c>
      <c r="EE5" s="38" t="str">
        <f>IF(COLUMN()&lt;DATA!$O$1*3+3,SUM(EE6:EE12)," ")</f>
        <v xml:space="preserve"> </v>
      </c>
      <c r="EF5" s="38" t="str">
        <f>IF(COLUMN()&lt;DATA!$O$1*3+3,SUM(EF6:EF12)," ")</f>
        <v xml:space="preserve"> </v>
      </c>
      <c r="EG5" s="38" t="str">
        <f>IF(COLUMN()&lt;DATA!$O$1*3+3,SUM(EG6:EG12)," ")</f>
        <v xml:space="preserve"> </v>
      </c>
      <c r="EH5" s="38" t="str">
        <f>IF(COLUMN()&lt;DATA!$O$1*3+3,SUM(EH6:EH12)," ")</f>
        <v xml:space="preserve"> </v>
      </c>
      <c r="EI5" s="38" t="str">
        <f>IF(COLUMN()&lt;DATA!$O$1*3+3,SUM(EI6:EI12)," ")</f>
        <v xml:space="preserve"> </v>
      </c>
      <c r="EJ5" s="38" t="str">
        <f>IF(COLUMN()&lt;DATA!$O$1*3+3,SUM(EJ6:EJ12)," ")</f>
        <v xml:space="preserve"> </v>
      </c>
      <c r="EK5" s="38" t="str">
        <f>IF(COLUMN()&lt;DATA!$O$1*3+3,SUM(EK6:EK12)," ")</f>
        <v xml:space="preserve"> </v>
      </c>
      <c r="EL5" s="38" t="str">
        <f>IF(COLUMN()&lt;DATA!$O$1*3+3,SUM(EL6:EL12)," ")</f>
        <v xml:space="preserve"> </v>
      </c>
      <c r="EM5" s="38" t="str">
        <f>IF(COLUMN()&lt;DATA!$O$1*3+3,SUM(EM6:EM12)," ")</f>
        <v xml:space="preserve"> </v>
      </c>
      <c r="EN5" s="38" t="str">
        <f>IF(COLUMN()&lt;DATA!$O$1*3+3,SUM(EN6:EN12)," ")</f>
        <v xml:space="preserve"> </v>
      </c>
      <c r="EO5" s="38" t="str">
        <f>IF(COLUMN()&lt;DATA!$O$1*3+3,SUM(EO6:EO12)," ")</f>
        <v xml:space="preserve"> </v>
      </c>
      <c r="EP5" s="38" t="str">
        <f>IF(COLUMN()&lt;DATA!$O$1*3+3,SUM(EP6:EP12)," ")</f>
        <v xml:space="preserve"> </v>
      </c>
      <c r="EQ5" s="38" t="str">
        <f>IF(COLUMN()&lt;DATA!$O$1*3+3,SUM(EQ6:EQ12)," ")</f>
        <v xml:space="preserve"> </v>
      </c>
      <c r="ER5" s="38" t="str">
        <f>IF(COLUMN()&lt;DATA!$O$1*3+3,SUM(ER6:ER12)," ")</f>
        <v xml:space="preserve"> </v>
      </c>
      <c r="ES5" s="38" t="str">
        <f>IF(COLUMN()&lt;DATA!$O$1*3+3,SUM(ES6:ES12)," ")</f>
        <v xml:space="preserve"> </v>
      </c>
      <c r="ET5" s="38" t="str">
        <f>IF(COLUMN()&lt;DATA!$O$1*3+3,SUM(ET6:ET12)," ")</f>
        <v xml:space="preserve"> </v>
      </c>
      <c r="EU5" s="38" t="str">
        <f>IF(COLUMN()&lt;DATA!$O$1*3+3,SUM(EU6:EU12)," ")</f>
        <v xml:space="preserve"> </v>
      </c>
      <c r="EV5" s="38" t="str">
        <f>IF(COLUMN()&lt;DATA!$O$1*3+3,SUM(EV6:EV12)," ")</f>
        <v xml:space="preserve"> </v>
      </c>
      <c r="EW5" s="38" t="str">
        <f>IF(COLUMN()&lt;DATA!$O$1*3+3,SUM(EW6:EW12)," ")</f>
        <v xml:space="preserve"> </v>
      </c>
      <c r="EX5" s="38" t="str">
        <f>IF(COLUMN()&lt;DATA!$O$1*3+3,SUM(EX6:EX12)," ")</f>
        <v xml:space="preserve"> </v>
      </c>
      <c r="EY5" s="38" t="str">
        <f>IF(COLUMN()&lt;DATA!$O$1*3+3,SUM(EY6:EY12)," ")</f>
        <v xml:space="preserve"> </v>
      </c>
      <c r="EZ5" s="38" t="str">
        <f>IF(COLUMN()&lt;DATA!$O$1*3+3,SUM(EZ6:EZ12)," ")</f>
        <v xml:space="preserve"> </v>
      </c>
      <c r="FA5" s="38" t="str">
        <f>IF(COLUMN()&lt;DATA!$O$1*3+3,SUM(FA6:FA12)," ")</f>
        <v xml:space="preserve"> </v>
      </c>
      <c r="FB5" s="38" t="str">
        <f>IF(COLUMN()&lt;DATA!$O$1*3+3,SUM(FB6:FB12)," ")</f>
        <v xml:space="preserve"> </v>
      </c>
      <c r="FC5" s="38" t="str">
        <f>IF(COLUMN()&lt;DATA!$O$1*3+3,SUM(FC6:FC12)," ")</f>
        <v xml:space="preserve"> </v>
      </c>
      <c r="FD5" s="38" t="str">
        <f>IF(COLUMN()&lt;DATA!$O$1*3+3,SUM(FD6:FD12)," ")</f>
        <v xml:space="preserve"> </v>
      </c>
      <c r="FE5" s="38" t="str">
        <f>IF(COLUMN()&lt;DATA!$O$1*3+3,SUM(FE6:FE12)," ")</f>
        <v xml:space="preserve"> </v>
      </c>
      <c r="FF5" s="38" t="str">
        <f>IF(COLUMN()&lt;DATA!$O$1*3+3,SUM(FF6:FF12)," ")</f>
        <v xml:space="preserve"> </v>
      </c>
      <c r="FG5" s="38" t="str">
        <f>IF(COLUMN()&lt;DATA!$O$1*3+3,SUM(FG6:FG12)," ")</f>
        <v xml:space="preserve"> </v>
      </c>
      <c r="FH5" s="38" t="str">
        <f>IF(COLUMN()&lt;DATA!$O$1*3+3,SUM(FH6:FH12)," ")</f>
        <v xml:space="preserve"> </v>
      </c>
      <c r="FI5" s="38" t="str">
        <f>IF(COLUMN()&lt;DATA!$O$1*3+3,SUM(FI6:FI12)," ")</f>
        <v xml:space="preserve"> </v>
      </c>
      <c r="FJ5" s="38" t="str">
        <f>IF(COLUMN()&lt;DATA!$O$1*3+3,SUM(FJ6:FJ12)," ")</f>
        <v xml:space="preserve"> </v>
      </c>
      <c r="FK5" s="38" t="str">
        <f>IF(COLUMN()&lt;DATA!$O$1*3+3,SUM(FK6:FK12)," ")</f>
        <v xml:space="preserve"> </v>
      </c>
      <c r="FL5" s="38" t="str">
        <f>IF(COLUMN()&lt;DATA!$O$1*3+3,SUM(FL6:FL12)," ")</f>
        <v xml:space="preserve"> </v>
      </c>
      <c r="FM5" s="37" t="str">
        <f>IF(COLUMN()&lt;DATA!$O$1*3+3,SUM(FM6:FM12)," ")</f>
        <v xml:space="preserve"> </v>
      </c>
      <c r="FN5" s="37" t="str">
        <f>IF(COLUMN()&lt;DATA!$O$1*3+3,SUM(FN6:FN12)," ")</f>
        <v xml:space="preserve"> </v>
      </c>
      <c r="FO5" s="37" t="str">
        <f>IF(COLUMN()&lt;DATA!$O$1*3+3,SUM(FO6:FO12)," ")</f>
        <v xml:space="preserve"> </v>
      </c>
      <c r="FP5" s="37" t="str">
        <f>IF(COLUMN()&lt;DATA!$O$1*3+3,SUM(FP6:FP12)," ")</f>
        <v xml:space="preserve"> </v>
      </c>
      <c r="FQ5" s="37" t="str">
        <f>IF(COLUMN()&lt;DATA!$O$1*3+3,SUM(FQ6:FQ12)," ")</f>
        <v xml:space="preserve"> </v>
      </c>
      <c r="FR5" s="37" t="str">
        <f>IF(COLUMN()&lt;DATA!$O$1*3+3,SUM(FR6:FR12)," ")</f>
        <v xml:space="preserve"> </v>
      </c>
      <c r="FS5" s="37" t="str">
        <f>IF(COLUMN()&lt;DATA!$O$1*3+3,SUM(FS6:FS12)," ")</f>
        <v xml:space="preserve"> </v>
      </c>
      <c r="FT5" s="37" t="str">
        <f>IF(COLUMN()&lt;DATA!$O$1*3+3,SUM(FT6:FT12)," ")</f>
        <v xml:space="preserve"> </v>
      </c>
      <c r="FU5" s="37" t="str">
        <f>IF(COLUMN()&lt;DATA!$O$1*3+3,SUM(FU6:FU12)," ")</f>
        <v xml:space="preserve"> </v>
      </c>
      <c r="FV5" s="37" t="str">
        <f>IF(COLUMN()&lt;DATA!$O$1*3+3,SUM(FV6:FV12)," ")</f>
        <v xml:space="preserve"> </v>
      </c>
      <c r="FW5" s="37" t="str">
        <f>IF(COLUMN()&lt;DATA!$O$1*3+3,SUM(FW6:FW12)," ")</f>
        <v xml:space="preserve"> </v>
      </c>
      <c r="FX5" s="37" t="str">
        <f>IF(COLUMN()&lt;DATA!$O$1*3+3,SUM(FX6:FX12)," ")</f>
        <v xml:space="preserve"> </v>
      </c>
      <c r="FY5" s="5" t="str">
        <f>IF(COLUMN()&lt;DATA!$O$1*3+3,SUM(FY6:FY12)," ")</f>
        <v xml:space="preserve"> </v>
      </c>
      <c r="FZ5" s="5" t="str">
        <f>IF(COLUMN()&lt;DATA!$O$1*3+3,SUM(FZ6:FZ12)," ")</f>
        <v xml:space="preserve"> </v>
      </c>
      <c r="GA5" s="5" t="str">
        <f>IF(COLUMN()&lt;DATA!$O$1*3+3,SUM(GA6:GA12)," ")</f>
        <v xml:space="preserve"> </v>
      </c>
      <c r="GB5" s="5" t="str">
        <f>IF(COLUMN()&lt;DATA!$O$1*3+3,SUM(GB6:GB12)," ")</f>
        <v xml:space="preserve"> </v>
      </c>
      <c r="GC5" s="5" t="str">
        <f>IF(COLUMN()&lt;DATA!$O$1*3+3,SUM(GC6:GC12)," ")</f>
        <v xml:space="preserve"> </v>
      </c>
      <c r="GD5" s="5" t="str">
        <f>IF(COLUMN()&lt;DATA!$O$1*3+3,SUM(GD6:GD12)," ")</f>
        <v xml:space="preserve"> </v>
      </c>
      <c r="GE5" s="5" t="str">
        <f>IF(COLUMN()&lt;DATA!$O$1*3+3,SUM(GE6:GE12)," ")</f>
        <v xml:space="preserve"> </v>
      </c>
      <c r="GF5" s="5" t="str">
        <f>IF(COLUMN()&lt;DATA!$O$1*3+3,SUM(GF6:GF12)," ")</f>
        <v xml:space="preserve"> </v>
      </c>
      <c r="GG5" s="5" t="str">
        <f>IF(COLUMN()&lt;DATA!$O$1*3+3,SUM(GG6:GG12)," ")</f>
        <v xml:space="preserve"> </v>
      </c>
      <c r="GH5" s="5" t="str">
        <f>IF(COLUMN()&lt;DATA!$O$1*3+3,SUM(GH6:GH12)," ")</f>
        <v xml:space="preserve"> </v>
      </c>
      <c r="GI5" s="5" t="str">
        <f>IF(COLUMN()&lt;DATA!$O$1*3+3,SUM(GI6:GI12)," ")</f>
        <v xml:space="preserve"> </v>
      </c>
      <c r="GJ5" s="5" t="str">
        <f>IF(COLUMN()&lt;DATA!$O$1*3+3,SUM(GJ6:GJ12)," ")</f>
        <v xml:space="preserve"> </v>
      </c>
      <c r="GK5" s="5" t="str">
        <f>IF(COLUMN()&lt;DATA!$O$1*3+3,SUM(GK6:GK12)," ")</f>
        <v xml:space="preserve"> </v>
      </c>
      <c r="GL5" s="5" t="str">
        <f>IF(COLUMN()&lt;DATA!$O$1*3+3,SUM(GL6:GL12)," ")</f>
        <v xml:space="preserve"> </v>
      </c>
      <c r="GM5" s="5" t="str">
        <f>IF(COLUMN()&lt;DATA!$O$1*3+3,SUM(GM6:GM12)," ")</f>
        <v xml:space="preserve"> </v>
      </c>
      <c r="GN5" s="5" t="str">
        <f>IF(COLUMN()&lt;DATA!$O$1*3+3,SUM(GN6:GN12)," ")</f>
        <v xml:space="preserve"> </v>
      </c>
      <c r="GO5" s="5" t="str">
        <f>IF(COLUMN()&lt;DATA!$O$1*3+3,SUM(GO6:GO12)," ")</f>
        <v xml:space="preserve"> </v>
      </c>
      <c r="GP5" s="5" t="str">
        <f>IF(COLUMN()&lt;DATA!$O$1*3+3,SUM(GP6:GP12)," ")</f>
        <v xml:space="preserve"> </v>
      </c>
      <c r="GQ5" s="5" t="str">
        <f>IF(COLUMN()&lt;DATA!$O$1*3+3,SUM(GQ6:GQ12)," ")</f>
        <v xml:space="preserve"> </v>
      </c>
      <c r="GR5" s="5" t="str">
        <f>IF(COLUMN()&lt;DATA!$O$1*3+3,SUM(GR6:GR12)," ")</f>
        <v xml:space="preserve"> </v>
      </c>
      <c r="GS5" s="5" t="str">
        <f>IF(COLUMN()&lt;DATA!$O$1*3+3,SUM(GS6:GS12)," ")</f>
        <v xml:space="preserve"> </v>
      </c>
      <c r="GT5" s="5" t="str">
        <f>IF(COLUMN()&lt;DATA!$O$1*3+3,SUM(GT6:GT12)," ")</f>
        <v xml:space="preserve"> </v>
      </c>
      <c r="GU5" s="5" t="str">
        <f>IF(COLUMN()&lt;DATA!$O$1*3+3,SUM(GU6:GU12)," ")</f>
        <v xml:space="preserve"> </v>
      </c>
      <c r="GV5" s="5" t="str">
        <f>IF(COLUMN()&lt;DATA!$O$1*3+3,SUM(GV6:GV12)," ")</f>
        <v xml:space="preserve"> </v>
      </c>
      <c r="GW5" s="5" t="str">
        <f>IF(COLUMN()&lt;DATA!$O$1*3+3,SUM(GW6:GW12)," ")</f>
        <v xml:space="preserve"> </v>
      </c>
      <c r="GX5" s="5" t="str">
        <f>IF(COLUMN()&lt;DATA!$O$1*3+3,SUM(GX6:GX12)," ")</f>
        <v xml:space="preserve"> </v>
      </c>
      <c r="GY5" s="5" t="str">
        <f>IF(COLUMN()&lt;DATA!$O$1*3+3,SUM(GY6:GY12)," ")</f>
        <v xml:space="preserve"> </v>
      </c>
      <c r="GZ5" s="5" t="str">
        <f>IF(COLUMN()&lt;DATA!$O$1*3+3,SUM(GZ6:GZ12)," ")</f>
        <v xml:space="preserve"> </v>
      </c>
      <c r="HA5" s="5" t="str">
        <f>IF(COLUMN()&lt;DATA!$O$1*3+3,SUM(HA6:HA12)," ")</f>
        <v xml:space="preserve"> </v>
      </c>
      <c r="HB5" s="5" t="str">
        <f>IF(COLUMN()&lt;DATA!$O$1*3+3,SUM(HB6:HB12)," ")</f>
        <v xml:space="preserve"> </v>
      </c>
      <c r="HC5" s="5" t="str">
        <f>IF(COLUMN()&lt;DATA!$O$1*3+3,SUM(HC6:HC12)," ")</f>
        <v xml:space="preserve"> </v>
      </c>
      <c r="HD5" s="5" t="str">
        <f>IF(COLUMN()&lt;DATA!$O$1*3+3,SUM(HD6:HD12)," ")</f>
        <v xml:space="preserve"> </v>
      </c>
      <c r="HE5" s="5" t="str">
        <f>IF(COLUMN()&lt;DATA!$O$1*3+3,SUM(HE6:HE12)," ")</f>
        <v xml:space="preserve"> </v>
      </c>
      <c r="HF5" s="5" t="str">
        <f>IF(COLUMN()&lt;DATA!$O$1*3+3,SUM(HF6:HF12)," ")</f>
        <v xml:space="preserve"> </v>
      </c>
      <c r="HG5" s="5" t="str">
        <f>IF(COLUMN()&lt;DATA!$O$1*3+3,SUM(HG6:HG12)," ")</f>
        <v xml:space="preserve"> </v>
      </c>
      <c r="HH5" s="5" t="str">
        <f>IF(COLUMN()&lt;DATA!$O$1*3+3,SUM(HH6:HH12)," ")</f>
        <v xml:space="preserve"> </v>
      </c>
      <c r="HI5" s="5" t="str">
        <f>IF(COLUMN()&lt;DATA!$O$1*3+3,SUM(HI6:HI12)," ")</f>
        <v xml:space="preserve"> </v>
      </c>
      <c r="HJ5" s="5" t="str">
        <f>IF(COLUMN()&lt;DATA!$O$1*3+3,SUM(HJ6:HJ12)," ")</f>
        <v xml:space="preserve"> </v>
      </c>
      <c r="HK5" s="5" t="str">
        <f>IF(COLUMN()&lt;DATA!$O$1*3+3,SUM(HK6:HK12)," ")</f>
        <v xml:space="preserve"> </v>
      </c>
      <c r="HL5" s="5" t="str">
        <f>IF(COLUMN()&lt;DATA!$O$1*3+3,SUM(HL6:HL12)," ")</f>
        <v xml:space="preserve"> </v>
      </c>
      <c r="HM5" s="5" t="str">
        <f>IF(COLUMN()&lt;DATA!$O$1*3+3,SUM(HM6:HM12)," ")</f>
        <v xml:space="preserve"> </v>
      </c>
      <c r="HN5" s="5" t="str">
        <f>IF(COLUMN()&lt;DATA!$O$1*3+3,SUM(HN6:HN12)," ")</f>
        <v xml:space="preserve"> </v>
      </c>
      <c r="HO5" s="5" t="str">
        <f>IF(COLUMN()&lt;DATA!$O$1*3+3,SUM(HO6:HO12)," ")</f>
        <v xml:space="preserve"> </v>
      </c>
      <c r="HP5" s="5" t="str">
        <f>IF(COLUMN()&lt;DATA!$O$1*3+3,SUM(HP6:HP12)," ")</f>
        <v xml:space="preserve"> </v>
      </c>
      <c r="HQ5" s="5" t="str">
        <f>IF(COLUMN()&lt;DATA!$O$1*3+3,SUM(HQ6:HQ12)," ")</f>
        <v xml:space="preserve"> </v>
      </c>
      <c r="HR5" s="5" t="str">
        <f>IF(COLUMN()&lt;DATA!$O$1*3+3,SUM(HR6:HR12)," ")</f>
        <v xml:space="preserve"> </v>
      </c>
      <c r="HS5" s="5" t="str">
        <f>IF(COLUMN()&lt;DATA!$O$1*3+3,SUM(HS6:HS12)," ")</f>
        <v xml:space="preserve"> </v>
      </c>
      <c r="HT5" s="5" t="str">
        <f>IF(COLUMN()&lt;DATA!$O$1*3+3,SUM(HT6:HT12)," ")</f>
        <v xml:space="preserve"> </v>
      </c>
      <c r="HU5" s="5" t="str">
        <f>IF(COLUMN()&lt;DATA!$O$1*3+3,SUM(HU6:HU12)," ")</f>
        <v xml:space="preserve"> </v>
      </c>
      <c r="HV5" s="5" t="str">
        <f>IF(COLUMN()&lt;DATA!$O$1*3+3,SUM(HV6:HV12)," ")</f>
        <v xml:space="preserve"> </v>
      </c>
      <c r="HW5" s="5" t="str">
        <f>IF(COLUMN()&lt;DATA!$O$1*3+3,SUM(HW6:HW12)," ")</f>
        <v xml:space="preserve"> </v>
      </c>
      <c r="HX5" s="5" t="str">
        <f>IF(COLUMN()&lt;DATA!$O$1*3+3,SUM(HX6:HX12)," ")</f>
        <v xml:space="preserve"> </v>
      </c>
      <c r="HY5" s="5" t="str">
        <f>IF(COLUMN()&lt;DATA!$O$1*3+3,SUM(HY6:HY12)," ")</f>
        <v xml:space="preserve"> </v>
      </c>
      <c r="HZ5" s="5" t="str">
        <f>IF(COLUMN()&lt;DATA!$O$1*3+3,SUM(HZ6:HZ12)," ")</f>
        <v xml:space="preserve"> </v>
      </c>
      <c r="IA5" s="5" t="str">
        <f>IF(COLUMN()&lt;DATA!$O$1*3+3,SUM(IA6:IA12)," ")</f>
        <v xml:space="preserve"> </v>
      </c>
      <c r="IB5" s="5" t="str">
        <f>IF(COLUMN()&lt;DATA!$O$1*3+3,SUM(IB6:IB12)," ")</f>
        <v xml:space="preserve"> </v>
      </c>
      <c r="IC5" s="5" t="str">
        <f>IF(COLUMN()&lt;DATA!$O$1*3+3,SUM(IC6:IC12)," ")</f>
        <v xml:space="preserve"> </v>
      </c>
      <c r="ID5" s="5" t="str">
        <f>IF(COLUMN()&lt;DATA!$O$1*3+3,SUM(ID6:ID12)," ")</f>
        <v xml:space="preserve"> </v>
      </c>
      <c r="IE5" s="5" t="str">
        <f>IF(COLUMN()&lt;DATA!$O$1*3+3,SUM(IE6:IE12)," ")</f>
        <v xml:space="preserve"> </v>
      </c>
      <c r="IF5" s="5" t="str">
        <f>IF(COLUMN()&lt;DATA!$O$1*3+3,SUM(IF6:IF12)," ")</f>
        <v xml:space="preserve"> </v>
      </c>
      <c r="IG5" s="5" t="str">
        <f>IF(COLUMN()&lt;DATA!$O$1*3+3,SUM(IG6:IG12)," ")</f>
        <v xml:space="preserve"> </v>
      </c>
      <c r="IH5" s="5" t="str">
        <f>IF(COLUMN()&lt;DATA!$O$1*3+3,SUM(IH6:IH12)," ")</f>
        <v xml:space="preserve"> </v>
      </c>
      <c r="II5" s="5" t="str">
        <f>IF(COLUMN()&lt;DATA!$O$1*3+3,SUM(II6:II12)," ")</f>
        <v xml:space="preserve"> </v>
      </c>
      <c r="IJ5" s="5" t="str">
        <f>IF(COLUMN()&lt;DATA!$O$1*3+3,SUM(IJ6:IJ12)," ")</f>
        <v xml:space="preserve"> </v>
      </c>
      <c r="IK5" s="5" t="str">
        <f>IF(COLUMN()&lt;DATA!$O$1*3+3,SUM(IK6:IK12)," ")</f>
        <v xml:space="preserve"> </v>
      </c>
      <c r="IL5" s="5" t="str">
        <f>IF(COLUMN()&lt;DATA!$O$1*3+3,SUM(IL6:IL12)," ")</f>
        <v xml:space="preserve"> </v>
      </c>
      <c r="IM5" s="5" t="str">
        <f>IF(COLUMN()&lt;DATA!$O$1*3+3,SUM(IM6:IM12)," ")</f>
        <v xml:space="preserve"> </v>
      </c>
      <c r="IN5" s="5" t="str">
        <f>IF(COLUMN()&lt;DATA!$O$1*3+3,SUM(IN6:IN12)," ")</f>
        <v xml:space="preserve"> </v>
      </c>
      <c r="IO5" s="5" t="str">
        <f>IF(COLUMN()&lt;DATA!$O$1*3+3,SUM(IO6:IO12)," ")</f>
        <v xml:space="preserve"> </v>
      </c>
      <c r="IP5" s="5" t="str">
        <f>IF(COLUMN()&lt;DATA!$O$1*3+3,SUM(IP6:IP12)," ")</f>
        <v xml:space="preserve"> </v>
      </c>
      <c r="IQ5" s="5" t="str">
        <f>IF(COLUMN()&lt;DATA!$O$1*3+3,SUM(IQ6:IQ12)," ")</f>
        <v xml:space="preserve"> </v>
      </c>
      <c r="IR5" s="5" t="str">
        <f>IF(COLUMN()&lt;DATA!$O$1*3+3,SUM(IR6:IR12)," ")</f>
        <v xml:space="preserve"> </v>
      </c>
      <c r="IS5" s="5" t="str">
        <f>IF(COLUMN()&lt;DATA!$O$1*3+3,SUM(IS6:IS12)," ")</f>
        <v xml:space="preserve"> </v>
      </c>
      <c r="IT5" s="5" t="str">
        <f>IF(COLUMN()&lt;DATA!$O$1*3+3,SUM(IT6:IT12)," ")</f>
        <v xml:space="preserve"> </v>
      </c>
      <c r="IU5" s="5" t="str">
        <f>IF(COLUMN()&lt;DATA!$O$1*3+3,SUM(IU6:IU12)," ")</f>
        <v xml:space="preserve"> </v>
      </c>
      <c r="IV5" s="5" t="str">
        <f>IF(COLUMN()&lt;DATA!$O$1*3+3,SUM(IV6:IV12)," ")</f>
        <v xml:space="preserve"> </v>
      </c>
      <c r="IW5" s="5" t="str">
        <f>IF(COLUMN()&lt;DATA!$O$1*3+3,SUM(IW6:IW12)," ")</f>
        <v xml:space="preserve"> </v>
      </c>
      <c r="IX5" s="5" t="str">
        <f>IF(COLUMN()&lt;DATA!$O$1*3+3,SUM(IX6:IX12)," ")</f>
        <v xml:space="preserve"> </v>
      </c>
      <c r="IY5" s="5" t="str">
        <f>IF(COLUMN()&lt;DATA!$O$1*3+3,SUM(IY6:IY12)," ")</f>
        <v xml:space="preserve"> </v>
      </c>
      <c r="IZ5" s="5" t="str">
        <f>IF(COLUMN()&lt;DATA!$O$1*3+3,SUM(IZ6:IZ12)," ")</f>
        <v xml:space="preserve"> </v>
      </c>
      <c r="JA5" s="5" t="str">
        <f>IF(COLUMN()&lt;DATA!$O$1*3+3,SUM(JA6:JA12)," ")</f>
        <v xml:space="preserve"> </v>
      </c>
      <c r="JB5" s="5" t="str">
        <f>IF(COLUMN()&lt;DATA!$O$1*3+3,SUM(JB6:JB12)," ")</f>
        <v xml:space="preserve"> </v>
      </c>
      <c r="JC5" s="5" t="str">
        <f>IF(COLUMN()&lt;DATA!$O$1*3+3,SUM(JC6:JC12)," ")</f>
        <v xml:space="preserve"> </v>
      </c>
      <c r="JD5" s="5" t="str">
        <f>IF(COLUMN()&lt;DATA!$O$1*3+3,SUM(JD6:JD12)," ")</f>
        <v xml:space="preserve"> </v>
      </c>
      <c r="JE5" s="5" t="str">
        <f>IF(COLUMN()&lt;DATA!$O$1*3+3,SUM(JE6:JE12)," ")</f>
        <v xml:space="preserve"> </v>
      </c>
      <c r="JF5" s="5" t="str">
        <f>IF(COLUMN()&lt;DATA!$O$1*3+3,SUM(JF6:JF12)," ")</f>
        <v xml:space="preserve"> </v>
      </c>
      <c r="JG5" s="5" t="str">
        <f>IF(COLUMN()&lt;DATA!$O$1*3+3,SUM(JG6:JG12)," ")</f>
        <v xml:space="preserve"> </v>
      </c>
      <c r="JH5" s="5" t="str">
        <f>IF(COLUMN()&lt;DATA!$O$1*3+3,SUM(JH6:JH12)," ")</f>
        <v xml:space="preserve"> </v>
      </c>
      <c r="JI5" s="5" t="str">
        <f>IF(COLUMN()&lt;DATA!$O$1*3+3,SUM(JI6:JI12)," ")</f>
        <v xml:space="preserve"> </v>
      </c>
      <c r="JJ5" s="5" t="str">
        <f>IF(COLUMN()&lt;DATA!$O$1*3+3,SUM(JJ6:JJ12)," ")</f>
        <v xml:space="preserve"> </v>
      </c>
      <c r="JK5" s="5" t="str">
        <f>IF(COLUMN()&lt;DATA!$O$1*3+3,SUM(JK6:JK12)," ")</f>
        <v xml:space="preserve"> </v>
      </c>
      <c r="JL5" s="5" t="str">
        <f>IF(COLUMN()&lt;DATA!$O$1*3+3,SUM(JL6:JL12)," ")</f>
        <v xml:space="preserve"> </v>
      </c>
      <c r="JM5" s="5" t="str">
        <f>IF(COLUMN()&lt;DATA!$O$1*3+3,SUM(JM6:JM12)," ")</f>
        <v xml:space="preserve"> </v>
      </c>
      <c r="JN5" s="5" t="str">
        <f>IF(COLUMN()&lt;DATA!$O$1*3+3,SUM(JN6:JN12)," ")</f>
        <v xml:space="preserve"> </v>
      </c>
      <c r="JO5" s="5" t="str">
        <f>IF(COLUMN()&lt;DATA!$O$1*3+3,SUM(JO6:JO12)," ")</f>
        <v xml:space="preserve"> </v>
      </c>
      <c r="JP5" s="5" t="str">
        <f>IF(COLUMN()&lt;DATA!$O$1*3+3,SUM(JP6:JP12)," ")</f>
        <v xml:space="preserve"> </v>
      </c>
      <c r="JQ5" s="5" t="str">
        <f>IF(COLUMN()&lt;DATA!$O$1*3+3,SUM(JQ6:JQ12)," ")</f>
        <v xml:space="preserve"> </v>
      </c>
      <c r="JR5" s="5" t="str">
        <f>IF(COLUMN()&lt;DATA!$O$1*3+3,SUM(JR6:JR12)," ")</f>
        <v xml:space="preserve"> </v>
      </c>
      <c r="JS5" s="5" t="str">
        <f>IF(COLUMN()&lt;DATA!$O$1*3+3,SUM(JS6:JS12)," ")</f>
        <v xml:space="preserve"> </v>
      </c>
      <c r="JT5" s="5" t="str">
        <f>IF(COLUMN()&lt;DATA!$O$1*3+3,SUM(JT6:JT12)," ")</f>
        <v xml:space="preserve"> </v>
      </c>
      <c r="JU5" s="5" t="str">
        <f>IF(COLUMN()&lt;DATA!$O$1*3+3,SUM(JU6:JU12)," ")</f>
        <v xml:space="preserve"> </v>
      </c>
      <c r="JV5" s="5" t="str">
        <f>IF(COLUMN()&lt;DATA!$O$1*3+3,SUM(JV6:JV12)," ")</f>
        <v xml:space="preserve"> </v>
      </c>
      <c r="JW5" s="5" t="str">
        <f>IF(COLUMN()&lt;DATA!$O$1*3+3,SUM(JW6:JW12)," ")</f>
        <v xml:space="preserve"> </v>
      </c>
      <c r="JX5" s="5" t="str">
        <f>IF(COLUMN()&lt;DATA!$O$1*3+3,SUM(JX6:JX12)," ")</f>
        <v xml:space="preserve"> </v>
      </c>
      <c r="JY5" s="5" t="str">
        <f>IF(COLUMN()&lt;DATA!$O$1*3+3,SUM(JY6:JY12)," ")</f>
        <v xml:space="preserve"> </v>
      </c>
      <c r="JZ5" s="5" t="str">
        <f>IF(COLUMN()&lt;DATA!$O$1*3+3,SUM(JZ6:JZ12)," ")</f>
        <v xml:space="preserve"> </v>
      </c>
      <c r="KA5" s="5" t="str">
        <f>IF(COLUMN()&lt;DATA!$O$1*3+3,SUM(KA6:KA12)," ")</f>
        <v xml:space="preserve"> </v>
      </c>
      <c r="KB5" s="5" t="str">
        <f>IF(COLUMN()&lt;DATA!$O$1*3+3,SUM(KB6:KB12)," ")</f>
        <v xml:space="preserve"> </v>
      </c>
      <c r="KC5" s="5" t="str">
        <f>IF(COLUMN()&lt;DATA!$O$1*3+3,SUM(KC6:KC12)," ")</f>
        <v xml:space="preserve"> </v>
      </c>
      <c r="KD5" s="5" t="str">
        <f>IF(COLUMN()&lt;DATA!$O$1*3+3,SUM(KD6:KD12)," ")</f>
        <v xml:space="preserve"> </v>
      </c>
      <c r="KE5" s="5" t="str">
        <f>IF(COLUMN()&lt;DATA!$O$1*3+3,SUM(KE6:KE12)," ")</f>
        <v xml:space="preserve"> </v>
      </c>
      <c r="KF5" s="5" t="str">
        <f>IF(COLUMN()&lt;DATA!$O$1*3+3,SUM(KF6:KF12)," ")</f>
        <v xml:space="preserve"> </v>
      </c>
      <c r="KG5" s="5" t="str">
        <f>IF(COLUMN()&lt;DATA!$O$1*3+3,SUM(KG6:KG12)," ")</f>
        <v xml:space="preserve"> </v>
      </c>
      <c r="KH5" s="5" t="str">
        <f>IF(COLUMN()&lt;DATA!$O$1*3+3,SUM(KH6:KH12)," ")</f>
        <v xml:space="preserve"> </v>
      </c>
      <c r="KI5" s="5" t="str">
        <f>IF(COLUMN()&lt;DATA!$O$1*3+3,SUM(KI6:KI12)," ")</f>
        <v xml:space="preserve"> </v>
      </c>
      <c r="KJ5" s="5" t="str">
        <f>IF(COLUMN()&lt;DATA!$O$1*3+3,SUM(KJ6:KJ12)," ")</f>
        <v xml:space="preserve"> </v>
      </c>
      <c r="KK5" s="5" t="str">
        <f>IF(COLUMN()&lt;DATA!$O$1*3+3,SUM(KK6:KK12)," ")</f>
        <v xml:space="preserve"> </v>
      </c>
      <c r="KL5" s="5" t="str">
        <f>IF(COLUMN()&lt;DATA!$O$1*3+3,SUM(KL6:KL12)," ")</f>
        <v xml:space="preserve"> </v>
      </c>
      <c r="KM5" s="5" t="str">
        <f>IF(COLUMN()&lt;DATA!$O$1*3+3,SUM(KM6:KM12)," ")</f>
        <v xml:space="preserve"> </v>
      </c>
      <c r="KN5" s="5" t="str">
        <f>IF(COLUMN()&lt;DATA!$O$1*3+3,SUM(KN6:KN12)," ")</f>
        <v xml:space="preserve"> </v>
      </c>
      <c r="KO5" s="5" t="str">
        <f>IF(COLUMN()&lt;DATA!$O$1*3+3,SUM(KO6:KO12)," ")</f>
        <v xml:space="preserve"> </v>
      </c>
      <c r="KP5" s="5" t="str">
        <f>IF(COLUMN()&lt;DATA!$O$1*3+3,SUM(KP6:KP12)," ")</f>
        <v xml:space="preserve"> </v>
      </c>
      <c r="KQ5" s="5" t="str">
        <f>IF(COLUMN()&lt;DATA!$O$1*3+3,SUM(KQ6:KQ12)," ")</f>
        <v xml:space="preserve"> </v>
      </c>
      <c r="KR5" s="5" t="str">
        <f>IF(COLUMN()&lt;DATA!$O$1*3+3,SUM(KR6:KR12)," ")</f>
        <v xml:space="preserve"> </v>
      </c>
      <c r="KS5" s="5" t="str">
        <f>IF(COLUMN()&lt;DATA!$O$1*3+3,SUM(KS6:KS12)," ")</f>
        <v xml:space="preserve"> </v>
      </c>
      <c r="KT5" s="5" t="str">
        <f>IF(COLUMN()&lt;DATA!$O$1*3+3,SUM(KT6:KT12)," ")</f>
        <v xml:space="preserve"> </v>
      </c>
      <c r="KU5" s="5" t="str">
        <f>IF(COLUMN()&lt;DATA!$O$1*3+3,SUM(KU6:KU12)," ")</f>
        <v xml:space="preserve"> </v>
      </c>
      <c r="KV5" s="5" t="str">
        <f>IF(COLUMN()&lt;DATA!$O$1*3+3,SUM(KV6:KV12)," ")</f>
        <v xml:space="preserve"> </v>
      </c>
      <c r="KW5" s="5" t="str">
        <f>IF(COLUMN()&lt;DATA!$O$1*3+3,SUM(KW6:KW12)," ")</f>
        <v xml:space="preserve"> </v>
      </c>
      <c r="KX5" s="5" t="str">
        <f>IF(COLUMN()&lt;DATA!$O$1*3+3,SUM(KX6:KX12)," ")</f>
        <v xml:space="preserve"> </v>
      </c>
      <c r="KY5" s="5" t="str">
        <f>IF(COLUMN()&lt;DATA!$O$1*3+3,SUM(KY6:KY12)," ")</f>
        <v xml:space="preserve"> </v>
      </c>
      <c r="KZ5" s="5" t="str">
        <f>IF(COLUMN()&lt;DATA!$O$1*3+3,SUM(KZ6:KZ12)," ")</f>
        <v xml:space="preserve"> </v>
      </c>
    </row>
    <row r="6" ht="15.75">
      <c r="A6" s="95" t="s">
        <v>21</v>
      </c>
      <c r="B6" s="11">
        <f>IF(ISERROR(VLOOKUP(CONCATENATE(INDIRECT(ADDRESS(2,COLUMN())),"V1",A6),DATA!D2:L872,2,FALSE)),0,VLOOKUP(CONCATENATE(INDIRECT(ADDRESS(2,COLUMN())),"V1",A6),DATA!D2:L872,2,FALSE))</f>
        <v>36.28333</v>
      </c>
      <c r="C6" s="11">
        <f>IF(ISERROR(VLOOKUP(CONCATENATE(INDIRECT(ADDRESS(2,COLUMN()-1)),"V1",A6),DATA!D2:L872,3,FALSE)),0,VLOOKUP(CONCATENATE(INDIRECT(ADDRESS(2,COLUMN()-1)),"V1",A6),DATA!D2:L872,3,FALSE))</f>
        <v>0</v>
      </c>
      <c r="D6" s="11">
        <f>IF(ISERROR(VLOOKUP(CONCATENATE(INDIRECT(ADDRESS(2,COLUMN()-2)),"V1",A6),DATA!D2:L872,4,FALSE)),0,VLOOKUP(CONCATENATE(INDIRECT(ADDRESS(2,COLUMN()-2)),"V1",A6),DATA!D2:L872,4,FALSE))</f>
        <v>0</v>
      </c>
      <c r="E6" s="11">
        <f>IF(ISERROR(VLOOKUP(CONCATENATE(INDIRECT(ADDRESS(2,COLUMN())),"V1",A6),DATA!D2:L872,2,FALSE)),0,VLOOKUP(CONCATENATE(INDIRECT(ADDRESS(2,COLUMN())),"V1",A6),DATA!D2:L872,2,FALSE))</f>
        <v>17.8</v>
      </c>
      <c r="F6" s="11">
        <f>IF(ISERROR(VLOOKUP(CONCATENATE(INDIRECT(ADDRESS(2,COLUMN()-1)),"V1",A6),DATA!D2:L872,3,FALSE)),0,VLOOKUP(CONCATENATE(INDIRECT(ADDRESS(2,COLUMN()-1)),"V1",A6),DATA!D2:L872,3,FALSE))</f>
        <v>0</v>
      </c>
      <c r="G6" s="11">
        <f>IF(ISERROR(VLOOKUP(CONCATENATE(INDIRECT(ADDRESS(2,COLUMN()-2)),"V1",A6),DATA!D2:L872,4,FALSE)),0,VLOOKUP(CONCATENATE(INDIRECT(ADDRESS(2,COLUMN()-2)),"V1",A6),DATA!D2:L872,4,FALSE))</f>
        <v>0</v>
      </c>
      <c r="H6" s="11">
        <f>IF(ISERROR(VLOOKUP(CONCATENATE(INDIRECT(ADDRESS(2,COLUMN())),"V1",A6),DATA!D2:L872,2,FALSE)),0,VLOOKUP(CONCATENATE(INDIRECT(ADDRESS(2,COLUMN())),"V1",A6),DATA!D2:L872,2,FALSE))</f>
        <v>52.84</v>
      </c>
      <c r="I6" s="11">
        <f>IF(ISERROR(VLOOKUP(CONCATENATE(INDIRECT(ADDRESS(2,COLUMN()-1)),"V1",A6),DATA!D2:L872,3,FALSE)),0,VLOOKUP(CONCATENATE(INDIRECT(ADDRESS(2,COLUMN()-1)),"V1",A6),DATA!D2:L872,3,FALSE))</f>
        <v>0</v>
      </c>
      <c r="J6" s="11">
        <f>IF(ISERROR(VLOOKUP(CONCATENATE(INDIRECT(ADDRESS(2,COLUMN()-2)),"V1",A6),DATA!D2:L872,4,FALSE)),0,VLOOKUP(CONCATENATE(INDIRECT(ADDRESS(2,COLUMN()-2)),"V1",A6),DATA!D2:L872,4,FALSE))</f>
        <v>0</v>
      </c>
      <c r="K6" s="11">
        <f>IF(ISERROR(VLOOKUP(CONCATENATE(INDIRECT(ADDRESS(2,COLUMN())),"V1",A6),DATA!D2:L872,2,FALSE)),0,VLOOKUP(CONCATENATE(INDIRECT(ADDRESS(2,COLUMN())),"V1",A6),DATA!D2:L872,2,FALSE))</f>
        <v>24.16333</v>
      </c>
      <c r="L6" s="11">
        <f>IF(ISERROR(VLOOKUP(CONCATENATE(INDIRECT(ADDRESS(2,COLUMN()-1)),"V1",A6),DATA!D2:L872,3,FALSE)),0,VLOOKUP(CONCATENATE(INDIRECT(ADDRESS(2,COLUMN()-1)),"V1",A6),DATA!D2:L872,3,FALSE))</f>
        <v>0</v>
      </c>
      <c r="M6" s="11">
        <f>IF(ISERROR(VLOOKUP(CONCATENATE(INDIRECT(ADDRESS(2,COLUMN()-2)),"V1",A6),DATA!D2:L872,4,FALSE)),0,VLOOKUP(CONCATENATE(INDIRECT(ADDRESS(2,COLUMN()-2)),"V1",A6),DATA!D2:L872,4,FALSE))</f>
        <v>0</v>
      </c>
      <c r="N6" s="11">
        <f>IF(ISERROR(VLOOKUP(CONCATENATE(INDIRECT(ADDRESS(2,COLUMN())),"V1",A6),DATA!D2:L872,2,FALSE)),0,VLOOKUP(CONCATENATE(INDIRECT(ADDRESS(2,COLUMN())),"V1",A6),DATA!D2:L872,2,FALSE))</f>
        <v>2</v>
      </c>
      <c r="O6" s="11">
        <f>IF(ISERROR(VLOOKUP(CONCATENATE(INDIRECT(ADDRESS(2,COLUMN()-1)),"V1",A6),DATA!D2:L872,3,FALSE)),0,VLOOKUP(CONCATENATE(INDIRECT(ADDRESS(2,COLUMN()-1)),"V1",A6),DATA!D2:L872,3,FALSE))</f>
        <v>0</v>
      </c>
      <c r="P6" s="11">
        <f>IF(ISERROR(VLOOKUP(CONCATENATE(INDIRECT(ADDRESS(2,COLUMN()-2)),"V1",A6),DATA!D2:L872,4,FALSE)),0,VLOOKUP(CONCATENATE(INDIRECT(ADDRESS(2,COLUMN()-2)),"V1",A6),DATA!D2:L872,4,FALSE))</f>
        <v>0</v>
      </c>
      <c r="Q6" s="11">
        <f>IF(ISERROR(VLOOKUP(CONCATENATE(INDIRECT(ADDRESS(2,COLUMN())),"V1",A6),DATA!D2:L872,2,FALSE)),0,VLOOKUP(CONCATENATE(INDIRECT(ADDRESS(2,COLUMN())),"V1",A6),DATA!D2:L872,2,FALSE))</f>
        <v>20.03</v>
      </c>
      <c r="R6" s="11">
        <f>IF(ISERROR(VLOOKUP(CONCATENATE(INDIRECT(ADDRESS(2,COLUMN()-1)),"V1",A6),DATA!D2:L872,3,FALSE)),0,VLOOKUP(CONCATENATE(INDIRECT(ADDRESS(2,COLUMN()-1)),"V1",A6),DATA!D2:L872,3,FALSE))</f>
        <v>0</v>
      </c>
      <c r="S6" s="11">
        <f>IF(ISERROR(VLOOKUP(CONCATENATE(INDIRECT(ADDRESS(2,COLUMN()-2)),"V1",A6),DATA!D2:L872,4,FALSE)),0,VLOOKUP(CONCATENATE(INDIRECT(ADDRESS(2,COLUMN()-2)),"V1",A6),DATA!D2:L872,4,FALSE))</f>
        <v>0</v>
      </c>
      <c r="T6" s="11">
        <f>IF(ISERROR(VLOOKUP(CONCATENATE(INDIRECT(ADDRESS(2,COLUMN())),"V1",A6),DATA!D2:L872,2,FALSE)),0,VLOOKUP(CONCATENATE(INDIRECT(ADDRESS(2,COLUMN())),"V1",A6),DATA!D2:L872,2,FALSE))</f>
        <v>28.97667</v>
      </c>
      <c r="U6" s="11">
        <f>IF(ISERROR(VLOOKUP(CONCATENATE(INDIRECT(ADDRESS(2,COLUMN()-1)),"V1",A6),DATA!D2:L872,3,FALSE)),0,VLOOKUP(CONCATENATE(INDIRECT(ADDRESS(2,COLUMN()-1)),"V1",A6),DATA!D2:L872,3,FALSE))</f>
        <v>0</v>
      </c>
      <c r="V6" s="11">
        <f>IF(ISERROR(VLOOKUP(CONCATENATE(INDIRECT(ADDRESS(2,COLUMN()-2)),"V1",A6),DATA!D2:L872,4,FALSE)),0,VLOOKUP(CONCATENATE(INDIRECT(ADDRESS(2,COLUMN()-2)),"V1",A6),DATA!D2:L872,4,FALSE))</f>
        <v>0</v>
      </c>
      <c r="W6" s="11">
        <f>IF(ISERROR(VLOOKUP(CONCATENATE(INDIRECT(ADDRESS(2,COLUMN())),"V1",A6),DATA!D2:L872,2,FALSE)),0,VLOOKUP(CONCATENATE(INDIRECT(ADDRESS(2,COLUMN())),"V1",A6),DATA!D2:L872,2,FALSE))</f>
        <v>22.27667</v>
      </c>
      <c r="X6" s="11">
        <f>IF(ISERROR(VLOOKUP(CONCATENATE(INDIRECT(ADDRESS(2,COLUMN()-1)),"V1",A6),DATA!D2:L872,3,FALSE)),0,VLOOKUP(CONCATENATE(INDIRECT(ADDRESS(2,COLUMN()-1)),"V1",A6),DATA!D2:L872,3,FALSE))</f>
        <v>0</v>
      </c>
      <c r="Y6" s="11">
        <f>IF(ISERROR(VLOOKUP(CONCATENATE(INDIRECT(ADDRESS(2,COLUMN()-2)),"V1",A6),DATA!D2:L872,4,FALSE)),0,VLOOKUP(CONCATENATE(INDIRECT(ADDRESS(2,COLUMN()-2)),"V1",A6),DATA!D2:L872,4,FALSE))</f>
        <v>0</v>
      </c>
      <c r="Z6" s="11">
        <f>IF(ISERROR(VLOOKUP(CONCATENATE(INDIRECT(ADDRESS(2,COLUMN())),"V1",A6),DATA!D2:L872,2,FALSE)),0,VLOOKUP(CONCATENATE(INDIRECT(ADDRESS(2,COLUMN())),"V1",A6),DATA!D2:L872,2,FALSE))</f>
        <v>21.78</v>
      </c>
      <c r="AA6" s="11">
        <f>IF(ISERROR(VLOOKUP(CONCATENATE(INDIRECT(ADDRESS(2,COLUMN()-1)),"V1",A6),DATA!D2:L872,3,FALSE)),0,VLOOKUP(CONCATENATE(INDIRECT(ADDRESS(2,COLUMN()-1)),"V1",A6),DATA!D2:L872,3,FALSE))</f>
        <v>0</v>
      </c>
      <c r="AB6" s="11">
        <f>IF(ISERROR(VLOOKUP(CONCATENATE(INDIRECT(ADDRESS(2,COLUMN()-2)),"V1",A6),DATA!D2:L872,4,FALSE)),0,VLOOKUP(CONCATENATE(INDIRECT(ADDRESS(2,COLUMN()-2)),"V1",A6),DATA!D2:L872,4,FALSE))</f>
        <v>0</v>
      </c>
      <c r="AC6" s="11">
        <f>IF(ISERROR(VLOOKUP(CONCATENATE(INDIRECT(ADDRESS(2,COLUMN())),"V1",A6),DATA!D2:L872,2,FALSE)),0,VLOOKUP(CONCATENATE(INDIRECT(ADDRESS(2,COLUMN())),"V1",A6),DATA!D2:L872,2,FALSE))</f>
        <v>8.5634</v>
      </c>
      <c r="AD6" s="11">
        <f>IF(ISERROR(VLOOKUP(CONCATENATE(INDIRECT(ADDRESS(2,COLUMN()-1)),"V1",A6),DATA!D2:L872,3,FALSE)),0,VLOOKUP(CONCATENATE(INDIRECT(ADDRESS(2,COLUMN()-1)),"V1",A6),DATA!D2:L872,3,FALSE))</f>
        <v>0</v>
      </c>
      <c r="AE6" s="11">
        <f>IF(ISERROR(VLOOKUP(CONCATENATE(INDIRECT(ADDRESS(2,COLUMN()-2)),"V1",A6),DATA!D2:L872,4,FALSE)),0,VLOOKUP(CONCATENATE(INDIRECT(ADDRESS(2,COLUMN()-2)),"V1",A6),DATA!D2:L872,4,FALSE))</f>
        <v>0</v>
      </c>
      <c r="AF6" s="11">
        <f>IF(ISERROR(VLOOKUP(CONCATENATE(INDIRECT(ADDRESS(2,COLUMN())),"V1",A6),DATA!D2:L872,2,FALSE)),0,VLOOKUP(CONCATENATE(INDIRECT(ADDRESS(2,COLUMN())),"V1",A6),DATA!D2:L872,2,FALSE))</f>
        <v>12</v>
      </c>
      <c r="AG6" s="11">
        <f>IF(ISERROR(VLOOKUP(CONCATENATE(INDIRECT(ADDRESS(2,COLUMN()-1)),"V1",A6),DATA!D2:L872,3,FALSE)),0,VLOOKUP(CONCATENATE(INDIRECT(ADDRESS(2,COLUMN()-1)),"V1",A6),DATA!D2:L872,3,FALSE))</f>
        <v>0</v>
      </c>
      <c r="AH6" s="11">
        <f>IF(ISERROR(VLOOKUP(CONCATENATE(INDIRECT(ADDRESS(2,COLUMN()-2)),"V1",A6),DATA!D2:L872,4,FALSE)),0,VLOOKUP(CONCATENATE(INDIRECT(ADDRESS(2,COLUMN()-2)),"V1",A6),DATA!D2:L872,4,FALSE))</f>
        <v>0</v>
      </c>
      <c r="AI6" s="11">
        <f>IF(ISERROR(VLOOKUP(CONCATENATE(INDIRECT(ADDRESS(2,COLUMN())),"V1",A6),DATA!D2:L872,2,FALSE)),0,VLOOKUP(CONCATENATE(INDIRECT(ADDRESS(2,COLUMN())),"V1",A6),DATA!D2:L872,2,FALSE))</f>
        <v>17.27</v>
      </c>
      <c r="AJ6" s="11">
        <f>IF(ISERROR(VLOOKUP(CONCATENATE(INDIRECT(ADDRESS(2,COLUMN()-1)),"V1",A6),DATA!D2:L872,3,FALSE)),0,VLOOKUP(CONCATENATE(INDIRECT(ADDRESS(2,COLUMN()-1)),"V1",A6),DATA!D2:L872,3,FALSE))</f>
        <v>0</v>
      </c>
      <c r="AK6" s="11">
        <f>IF(ISERROR(VLOOKUP(CONCATENATE(INDIRECT(ADDRESS(2,COLUMN()-2)),"V1",A6),DATA!D2:L872,4,FALSE)),0,VLOOKUP(CONCATENATE(INDIRECT(ADDRESS(2,COLUMN()-2)),"V1",A6),DATA!D2:L872,4,FALSE))</f>
        <v>0</v>
      </c>
      <c r="AL6" s="11">
        <f>IF(ISERROR(VLOOKUP(CONCATENATE(INDIRECT(ADDRESS(2,COLUMN())),"V1",A6),DATA!D2:L872,2,FALSE)),0,VLOOKUP(CONCATENATE(INDIRECT(ADDRESS(2,COLUMN())),"V1",A6),DATA!D2:L872,2,FALSE))</f>
        <v>16.13</v>
      </c>
      <c r="AM6" s="11">
        <f>IF(ISERROR(VLOOKUP(CONCATENATE(INDIRECT(ADDRESS(2,COLUMN()-1)),"V1",A6),DATA!D2:L872,3,FALSE)),0,VLOOKUP(CONCATENATE(INDIRECT(ADDRESS(2,COLUMN()-1)),"V1",A6),DATA!D2:L872,3,FALSE))</f>
        <v>0</v>
      </c>
      <c r="AN6" s="11">
        <f>IF(ISERROR(VLOOKUP(CONCATENATE(INDIRECT(ADDRESS(2,COLUMN()-2)),"V1",A6),DATA!D2:L872,4,FALSE)),0,VLOOKUP(CONCATENATE(INDIRECT(ADDRESS(2,COLUMN()-2)),"V1",A6),DATA!D2:L872,4,FALSE))</f>
        <v>0</v>
      </c>
      <c r="AO6" s="11">
        <f>IF(ISERROR(VLOOKUP(CONCATENATE(INDIRECT(ADDRESS(2,COLUMN())),"V1",A6),DATA!D2:L872,2,FALSE)),0,VLOOKUP(CONCATENATE(INDIRECT(ADDRESS(2,COLUMN())),"V1",A6),DATA!D2:L872,2,FALSE))</f>
        <v>7.85</v>
      </c>
      <c r="AP6" s="11">
        <f>IF(ISERROR(VLOOKUP(CONCATENATE(INDIRECT(ADDRESS(2,COLUMN()-1)),"V1",A6),DATA!D2:L872,3,FALSE)),0,VLOOKUP(CONCATENATE(INDIRECT(ADDRESS(2,COLUMN()-1)),"V1",A6),DATA!D2:L872,3,FALSE))</f>
        <v>0</v>
      </c>
      <c r="AQ6" s="11">
        <f>IF(ISERROR(VLOOKUP(CONCATENATE(INDIRECT(ADDRESS(2,COLUMN()-2)),"V1",A6),DATA!D2:L872,4,FALSE)),0,VLOOKUP(CONCATENATE(INDIRECT(ADDRESS(2,COLUMN()-2)),"V1",A6),DATA!D2:L872,4,FALSE))</f>
        <v>0</v>
      </c>
      <c r="AR6" s="11">
        <f>IF(ISERROR(VLOOKUP(CONCATENATE(INDIRECT(ADDRESS(2,COLUMN())),"V1",A6),DATA!D2:L872,2,FALSE)),0,VLOOKUP(CONCATENATE(INDIRECT(ADDRESS(2,COLUMN())),"V1",A6),DATA!D2:L872,2,FALSE))</f>
        <v>1</v>
      </c>
      <c r="AS6" s="11">
        <f>IF(ISERROR(VLOOKUP(CONCATENATE(INDIRECT(ADDRESS(2,COLUMN()-1)),"V1",A6),DATA!D2:L872,3,FALSE)),0,VLOOKUP(CONCATENATE(INDIRECT(ADDRESS(2,COLUMN()-1)),"V1",A6),DATA!D2:L872,3,FALSE))</f>
        <v>0</v>
      </c>
      <c r="AT6" s="11">
        <f>IF(ISERROR(VLOOKUP(CONCATENATE(INDIRECT(ADDRESS(2,COLUMN()-2)),"V1",A6),DATA!D2:L872,4,FALSE)),0,VLOOKUP(CONCATENATE(INDIRECT(ADDRESS(2,COLUMN()-2)),"V1",A6),DATA!D2:L872,4,FALSE))</f>
        <v>0</v>
      </c>
      <c r="AU6" s="11">
        <f>IF(ISERROR(VLOOKUP(CONCATENATE(INDIRECT(ADDRESS(2,COLUMN())),"V1",A6),DATA!D2:L872,2,FALSE)),0,VLOOKUP(CONCATENATE(INDIRECT(ADDRESS(2,COLUMN())),"V1",A6),DATA!D2:L872,2,FALSE))</f>
        <v>1</v>
      </c>
      <c r="AV6" s="11">
        <f>IF(ISERROR(VLOOKUP(CONCATENATE(INDIRECT(ADDRESS(2,COLUMN()-1)),"V1",A6),DATA!D2:L872,3,FALSE)),0,VLOOKUP(CONCATENATE(INDIRECT(ADDRESS(2,COLUMN()-1)),"V1",A6),DATA!D2:L872,3,FALSE))</f>
        <v>1</v>
      </c>
      <c r="AW6" s="11">
        <f>IF(ISERROR(VLOOKUP(CONCATENATE(INDIRECT(ADDRESS(2,COLUMN()-2)),"V1",A6),DATA!D2:L872,4,FALSE)),0,VLOOKUP(CONCATENATE(INDIRECT(ADDRESS(2,COLUMN()-2)),"V1",A6),DATA!D2:L872,4,FALSE))</f>
        <v>0</v>
      </c>
      <c r="AX6" s="11">
        <f>IF(ISERROR(VLOOKUP(CONCATENATE(INDIRECT(ADDRESS(2,COLUMN())),"V1",A6),DATA!D2:L872,2,FALSE)),0,VLOOKUP(CONCATENATE(INDIRECT(ADDRESS(2,COLUMN())),"V1",A6),DATA!D2:L872,2,FALSE))</f>
        <v>2</v>
      </c>
      <c r="AY6" s="11">
        <f>IF(ISERROR(VLOOKUP(CONCATENATE(INDIRECT(ADDRESS(2,COLUMN()-1)),"V1",A6),DATA!D2:L872,3,FALSE)),0,VLOOKUP(CONCATENATE(INDIRECT(ADDRESS(2,COLUMN()-1)),"V1",A6),DATA!D2:L872,3,FALSE))</f>
        <v>0</v>
      </c>
      <c r="AZ6" s="11">
        <f>IF(ISERROR(VLOOKUP(CONCATENATE(INDIRECT(ADDRESS(2,COLUMN()-2)),"V1",A6),DATA!D2:L872,4,FALSE)),0,VLOOKUP(CONCATENATE(INDIRECT(ADDRESS(2,COLUMN()-2)),"V1",A6),DATA!D2:L872,4,FALSE))</f>
        <v>0</v>
      </c>
      <c r="BA6" s="11">
        <f>IF(ISERROR(VLOOKUP(CONCATENATE(INDIRECT(ADDRESS(2,COLUMN())),"V1",A6),DATA!D2:L872,2,FALSE)),0,VLOOKUP(CONCATENATE(INDIRECT(ADDRESS(2,COLUMN())),"V1",A6),DATA!D2:L872,2,FALSE))</f>
        <v>13</v>
      </c>
      <c r="BB6" s="11">
        <f>IF(ISERROR(VLOOKUP(CONCATENATE(INDIRECT(ADDRESS(2,COLUMN()-1)),"V1",A6),DATA!D2:L872,3,FALSE)),0,VLOOKUP(CONCATENATE(INDIRECT(ADDRESS(2,COLUMN()-1)),"V1",A6),DATA!D2:L872,3,FALSE))</f>
        <v>0</v>
      </c>
      <c r="BC6" s="11">
        <f>IF(ISERROR(VLOOKUP(CONCATENATE(INDIRECT(ADDRESS(2,COLUMN()-2)),"V1",A6),DATA!D2:L872,4,FALSE)),0,VLOOKUP(CONCATENATE(INDIRECT(ADDRESS(2,COLUMN()-2)),"V1",A6),DATA!D2:L872,4,FALSE))</f>
        <v>0</v>
      </c>
      <c r="BD6" s="11">
        <f>IF(ISERROR(VLOOKUP(CONCATENATE(INDIRECT(ADDRESS(2,COLUMN())),"V1",A6),DATA!D2:L872,2,FALSE)),0,VLOOKUP(CONCATENATE(INDIRECT(ADDRESS(2,COLUMN())),"V1",A6),DATA!D2:L872,2,FALSE))</f>
        <v>3</v>
      </c>
      <c r="BE6" s="11">
        <f>IF(ISERROR(VLOOKUP(CONCATENATE(INDIRECT(ADDRESS(2,COLUMN()-1)),"V1",A6),DATA!D2:L872,3,FALSE)),0,VLOOKUP(CONCATENATE(INDIRECT(ADDRESS(2,COLUMN()-1)),"V1",A6),DATA!D2:L872,3,FALSE))</f>
        <v>0</v>
      </c>
      <c r="BF6" s="11">
        <f>IF(ISERROR(VLOOKUP(CONCATENATE(INDIRECT(ADDRESS(2,COLUMN()-2)),"V1",A6),DATA!D2:L872,4,FALSE)),0,VLOOKUP(CONCATENATE(INDIRECT(ADDRESS(2,COLUMN()-2)),"V1",A6),DATA!D2:L872,4,FALSE))</f>
        <v>0</v>
      </c>
      <c r="BG6" s="11">
        <f>IF(ISERROR(VLOOKUP(CONCATENATE(INDIRECT(ADDRESS(2,COLUMN())),"V1",A6),DATA!D2:L872,2,FALSE)),0,VLOOKUP(CONCATENATE(INDIRECT(ADDRESS(2,COLUMN())),"V1",A6),DATA!D2:L872,2,FALSE))</f>
        <v>13.11</v>
      </c>
      <c r="BH6" s="11">
        <f>IF(ISERROR(VLOOKUP(CONCATENATE(INDIRECT(ADDRESS(2,COLUMN()-1)),"V1",A6),DATA!D2:L872,3,FALSE)),0,VLOOKUP(CONCATENATE(INDIRECT(ADDRESS(2,COLUMN()-1)),"V1",A6),DATA!D2:L872,3,FALSE))</f>
        <v>0</v>
      </c>
      <c r="BI6" s="11">
        <f>IF(ISERROR(VLOOKUP(CONCATENATE(INDIRECT(ADDRESS(2,COLUMN()-2)),"V1",A6),DATA!D2:L872,4,FALSE)),0,VLOOKUP(CONCATENATE(INDIRECT(ADDRESS(2,COLUMN()-2)),"V1",A6),DATA!D2:L872,4,FALSE))</f>
        <v>0</v>
      </c>
      <c r="BJ6" s="11">
        <f>IF(ISERROR(VLOOKUP(CONCATENATE(INDIRECT(ADDRESS(2,COLUMN())),"V1",A6),DATA!D2:L872,2,FALSE)),0,VLOOKUP(CONCATENATE(INDIRECT(ADDRESS(2,COLUMN())),"V1",A6),DATA!D2:L872,2,FALSE))</f>
        <v>1</v>
      </c>
      <c r="BK6" s="11">
        <f>IF(ISERROR(VLOOKUP(CONCATENATE(INDIRECT(ADDRESS(2,COLUMN()-1)),"V1",A6),DATA!D2:L872,3,FALSE)),0,VLOOKUP(CONCATENATE(INDIRECT(ADDRESS(2,COLUMN()-1)),"V1",A6),DATA!D2:L872,3,FALSE))</f>
        <v>0</v>
      </c>
      <c r="BL6" s="11">
        <f>IF(ISERROR(VLOOKUP(CONCATENATE(INDIRECT(ADDRESS(2,COLUMN()-2)),"V1",A6),DATA!D2:L872,4,FALSE)),0,VLOOKUP(CONCATENATE(INDIRECT(ADDRESS(2,COLUMN()-2)),"V1",A6),DATA!D2:L872,4,FALSE))</f>
        <v>0</v>
      </c>
      <c r="BM6" s="11">
        <f>IF(ISERROR(VLOOKUP(CONCATENATE(INDIRECT(ADDRESS(2,COLUMN())),"V1",A6),DATA!D2:L872,2,FALSE)),0,VLOOKUP(CONCATENATE(INDIRECT(ADDRESS(2,COLUMN())),"V1",A6),DATA!D2:L872,2,FALSE))</f>
        <v>0</v>
      </c>
      <c r="BN6" s="11">
        <f>IF(ISERROR(VLOOKUP(CONCATENATE(INDIRECT(ADDRESS(2,COLUMN()-1)),"V1",A6),DATA!D2:L872,3,FALSE)),0,VLOOKUP(CONCATENATE(INDIRECT(ADDRESS(2,COLUMN()-1)),"V1",A6),DATA!D2:L872,3,FALSE))</f>
        <v>0</v>
      </c>
      <c r="BO6" s="11">
        <f>IF(ISERROR(VLOOKUP(CONCATENATE(INDIRECT(ADDRESS(2,COLUMN()-2)),"V1",A6),DATA!D2:L872,4,FALSE)),0,VLOOKUP(CONCATENATE(INDIRECT(ADDRESS(2,COLUMN()-2)),"V1",A6),DATA!D2:L872,4,FALSE))</f>
        <v>0</v>
      </c>
      <c r="BP6" s="11">
        <f>IF(ISERROR(VLOOKUP(CONCATENATE(INDIRECT(ADDRESS(2,COLUMN())),"V1",A6),DATA!D2:L872,2,FALSE)),0,VLOOKUP(CONCATENATE(INDIRECT(ADDRESS(2,COLUMN())),"V1",A6),DATA!D2:L872,2,FALSE))</f>
        <v>0</v>
      </c>
      <c r="BQ6" s="11">
        <f>IF(ISERROR(VLOOKUP(CONCATENATE(INDIRECT(ADDRESS(2,COLUMN()-1)),"V1",A6),DATA!D2:L872,3,FALSE)),0,VLOOKUP(CONCATENATE(INDIRECT(ADDRESS(2,COLUMN()-1)),"V1",A6),DATA!D2:L872,3,FALSE))</f>
        <v>0</v>
      </c>
      <c r="BR6" s="11">
        <f>IF(ISERROR(VLOOKUP(CONCATENATE(INDIRECT(ADDRESS(2,COLUMN()-2)),"V1",A6),DATA!D2:L872,4,FALSE)),0,VLOOKUP(CONCATENATE(INDIRECT(ADDRESS(2,COLUMN()-2)),"V1",A6),DATA!D2:L872,4,FALSE))</f>
        <v>0</v>
      </c>
      <c r="BS6" s="11">
        <f>IF(ISERROR(VLOOKUP(CONCATENATE(INDIRECT(ADDRESS(2,COLUMN())),"V1",A6),DATA!D2:L872,2,FALSE)),0,VLOOKUP(CONCATENATE(INDIRECT(ADDRESS(2,COLUMN())),"V1",A6),DATA!D2:L872,2,FALSE))</f>
        <v>2.16</v>
      </c>
      <c r="BT6" s="11">
        <f>IF(ISERROR(VLOOKUP(CONCATENATE(INDIRECT(ADDRESS(2,COLUMN()-1)),"V1",A6),DATA!D2:L872,3,FALSE)),0,VLOOKUP(CONCATENATE(INDIRECT(ADDRESS(2,COLUMN()-1)),"V1",A6),DATA!D2:L872,3,FALSE))</f>
        <v>0</v>
      </c>
      <c r="BU6" s="11">
        <f>IF(ISERROR(VLOOKUP(CONCATENATE(INDIRECT(ADDRESS(2,COLUMN()-2)),"V1",A6),DATA!D2:L872,4,FALSE)),0,VLOOKUP(CONCATENATE(INDIRECT(ADDRESS(2,COLUMN()-2)),"V1",A6),DATA!D2:L872,4,FALSE))</f>
        <v>0</v>
      </c>
      <c r="BV6" s="11">
        <f>IF(ISERROR(VLOOKUP(CONCATENATE(INDIRECT(ADDRESS(2,COLUMN())),"V1",A6),DATA!D2:L872,2,FALSE)),0,VLOOKUP(CONCATENATE(INDIRECT(ADDRESS(2,COLUMN())),"V1",A6),DATA!D2:L872,2,FALSE))</f>
        <v>2.46</v>
      </c>
      <c r="BW6" s="11">
        <f>IF(ISERROR(VLOOKUP(CONCATENATE(INDIRECT(ADDRESS(2,COLUMN()-1)),"V1",A6),DATA!D2:L872,3,FALSE)),0,VLOOKUP(CONCATENATE(INDIRECT(ADDRESS(2,COLUMN()-1)),"V1",A6),DATA!D2:L872,3,FALSE))</f>
        <v>0</v>
      </c>
      <c r="BX6" s="11">
        <f>IF(ISERROR(VLOOKUP(CONCATENATE(INDIRECT(ADDRESS(2,COLUMN()-2)),"V1",A6),DATA!D2:L872,4,FALSE)),0,VLOOKUP(CONCATENATE(INDIRECT(ADDRESS(2,COLUMN()-2)),"V1",A6),DATA!D2:L872,4,FALSE))</f>
        <v>0</v>
      </c>
      <c r="BY6" s="11">
        <f>IF(ISERROR(VLOOKUP(CONCATENATE(INDIRECT(ADDRESS(2,COLUMN())),"V1",A6),DATA!D2:L872,2,FALSE)),0,VLOOKUP(CONCATENATE(INDIRECT(ADDRESS(2,COLUMN())),"V1",A6),DATA!D2:L872,2,FALSE))</f>
        <v>3</v>
      </c>
      <c r="BZ6" s="11">
        <f>IF(ISERROR(VLOOKUP(CONCATENATE(INDIRECT(ADDRESS(2,COLUMN()-1)),"V1",A6),DATA!D2:L872,3,FALSE)),0,VLOOKUP(CONCATENATE(INDIRECT(ADDRESS(2,COLUMN()-1)),"V1",A6),DATA!D2:L872,3,FALSE))</f>
        <v>0</v>
      </c>
      <c r="CA6" s="11">
        <f>IF(ISERROR(VLOOKUP(CONCATENATE(INDIRECT(ADDRESS(2,COLUMN()-2)),"V1",A6),DATA!D2:L872,4,FALSE)),0,VLOOKUP(CONCATENATE(INDIRECT(ADDRESS(2,COLUMN()-2)),"V1",A6),DATA!D2:L872,4,FALSE))</f>
        <v>0</v>
      </c>
      <c r="CB6" s="11">
        <f>IF(ISERROR(VLOOKUP(CONCATENATE(INDIRECT(ADDRESS(2,COLUMN())),"V1",A6),DATA!D2:L872,2,FALSE)),0,VLOOKUP(CONCATENATE(INDIRECT(ADDRESS(2,COLUMN())),"V1",A6),DATA!D2:L872,2,FALSE))</f>
        <v>1</v>
      </c>
      <c r="CC6" s="11">
        <f>IF(ISERROR(VLOOKUP(CONCATENATE(INDIRECT(ADDRESS(2,COLUMN()-1)),"V1",A6),DATA!D2:L872,3,FALSE)),0,VLOOKUP(CONCATENATE(INDIRECT(ADDRESS(2,COLUMN()-1)),"V1",A6),DATA!D2:L872,3,FALSE))</f>
        <v>0</v>
      </c>
      <c r="CD6" s="11">
        <f>IF(ISERROR(VLOOKUP(CONCATENATE(INDIRECT(ADDRESS(2,COLUMN()-2)),"V1",A6),DATA!D2:L872,4,FALSE)),0,VLOOKUP(CONCATENATE(INDIRECT(ADDRESS(2,COLUMN()-2)),"V1",A6),DATA!D2:L872,4,FALSE))</f>
        <v>0</v>
      </c>
      <c r="CE6" s="11">
        <f>IF(ISERROR(VLOOKUP(CONCATENATE(INDIRECT(ADDRESS(2,COLUMN())),"V1",A6),DATA!D2:L872,2,FALSE)),0,VLOOKUP(CONCATENATE(INDIRECT(ADDRESS(2,COLUMN())),"V1",A6),DATA!D2:L872,2,FALSE))</f>
        <v>0</v>
      </c>
      <c r="CF6" s="11">
        <f>IF(ISERROR(VLOOKUP(CONCATENATE(INDIRECT(ADDRESS(2,COLUMN()-1)),"V1",A6),DATA!D2:L872,3,FALSE)),0,VLOOKUP(CONCATENATE(INDIRECT(ADDRESS(2,COLUMN()-1)),"V1",A6),DATA!D2:L872,3,FALSE))</f>
        <v>0</v>
      </c>
      <c r="CG6" s="11">
        <f>IF(ISERROR(VLOOKUP(CONCATENATE(INDIRECT(ADDRESS(2,COLUMN()-2)),"V1",A6),DATA!D2:L872,4,FALSE)),0,VLOOKUP(CONCATENATE(INDIRECT(ADDRESS(2,COLUMN()-2)),"V1",A6),DATA!D2:L872,4,FALSE))</f>
        <v>0</v>
      </c>
      <c r="CH6" s="11">
        <f>IF(ISERROR(VLOOKUP(CONCATENATE(INDIRECT(ADDRESS(2,COLUMN())),"V1",A6),DATA!D2:L872,2,FALSE)),0,VLOOKUP(CONCATENATE(INDIRECT(ADDRESS(2,COLUMN())),"V1",A6),DATA!D2:L872,2,FALSE))</f>
        <v>0</v>
      </c>
      <c r="CI6" s="11">
        <f>IF(ISERROR(VLOOKUP(CONCATENATE(INDIRECT(ADDRESS(2,COLUMN()-1)),"V1",A6),DATA!D2:L872,3,FALSE)),0,VLOOKUP(CONCATENATE(INDIRECT(ADDRESS(2,COLUMN()-1)),"V1",A6),DATA!D2:L872,3,FALSE))</f>
        <v>0</v>
      </c>
      <c r="CJ6" s="11">
        <f>IF(ISERROR(VLOOKUP(CONCATENATE(INDIRECT(ADDRESS(2,COLUMN()-2)),"V1",A6),DATA!D2:L872,4,FALSE)),0,VLOOKUP(CONCATENATE(INDIRECT(ADDRESS(2,COLUMN()-2)),"V1",A6),DATA!D2:L872,4,FALSE))</f>
        <v>0</v>
      </c>
      <c r="CK6" s="11">
        <f>IF(ISERROR(VLOOKUP(CONCATENATE(INDIRECT(ADDRESS(2,COLUMN())),"V1",A6),DATA!D2:L872,2,FALSE)),0,VLOOKUP(CONCATENATE(INDIRECT(ADDRESS(2,COLUMN())),"V1",A6),DATA!D2:L872,2,FALSE))</f>
        <v>3</v>
      </c>
      <c r="CL6" s="11">
        <f>IF(ISERROR(VLOOKUP(CONCATENATE(INDIRECT(ADDRESS(2,COLUMN()-1)),"V1",A6),DATA!D2:L872,3,FALSE)),0,VLOOKUP(CONCATENATE(INDIRECT(ADDRESS(2,COLUMN()-1)),"V1",A6),DATA!D2:L872,3,FALSE))</f>
        <v>0</v>
      </c>
      <c r="CM6" s="11">
        <f>IF(ISERROR(VLOOKUP(CONCATENATE(INDIRECT(ADDRESS(2,COLUMN()-2)),"V1",A6),DATA!D2:L872,4,FALSE)),0,VLOOKUP(CONCATENATE(INDIRECT(ADDRESS(2,COLUMN()-2)),"V1",A6),DATA!D2:L872,4,FALSE))</f>
        <v>0</v>
      </c>
      <c r="CN6" s="11">
        <f>IF(ISERROR(VLOOKUP(CONCATENATE(INDIRECT(ADDRESS(2,COLUMN())),"V1",A6),DATA!D2:L872,2,FALSE)),0,VLOOKUP(CONCATENATE(INDIRECT(ADDRESS(2,COLUMN())),"V1",A6),DATA!D2:L872,2,FALSE))</f>
        <v>3</v>
      </c>
      <c r="CO6" s="11">
        <f>IF(ISERROR(VLOOKUP(CONCATENATE(INDIRECT(ADDRESS(2,COLUMN()-1)),"V1",A6),DATA!D2:L872,3,FALSE)),0,VLOOKUP(CONCATENATE(INDIRECT(ADDRESS(2,COLUMN()-1)),"V1",A6),DATA!D2:L872,3,FALSE))</f>
        <v>0</v>
      </c>
      <c r="CP6" s="11">
        <f>IF(ISERROR(VLOOKUP(CONCATENATE(INDIRECT(ADDRESS(2,COLUMN()-2)),"V1",A6),DATA!D2:L872,4,FALSE)),0,VLOOKUP(CONCATENATE(INDIRECT(ADDRESS(2,COLUMN()-2)),"V1",A6),DATA!D2:L872,4,FALSE))</f>
        <v>0</v>
      </c>
      <c r="CQ6" s="11">
        <f>IF(ISERROR(VLOOKUP(CONCATENATE(INDIRECT(ADDRESS(2,COLUMN())),"V1",A6),DATA!D2:L872,2,FALSE)),0,VLOOKUP(CONCATENATE(INDIRECT(ADDRESS(2,COLUMN())),"V1",A6),DATA!D2:L872,2,FALSE))</f>
        <v>7.27</v>
      </c>
      <c r="CR6" s="11">
        <f>IF(ISERROR(VLOOKUP(CONCATENATE(INDIRECT(ADDRESS(2,COLUMN()-1)),"V1",A6),DATA!D2:L872,3,FALSE)),0,VLOOKUP(CONCATENATE(INDIRECT(ADDRESS(2,COLUMN()-1)),"V1",A6),DATA!D2:L872,3,FALSE))</f>
        <v>0</v>
      </c>
      <c r="CS6" s="11">
        <f>IF(ISERROR(VLOOKUP(CONCATENATE(INDIRECT(ADDRESS(2,COLUMN()-2)),"V1",A6),DATA!D2:L872,4,FALSE)),0,VLOOKUP(CONCATENATE(INDIRECT(ADDRESS(2,COLUMN()-2)),"V1",A6),DATA!D2:L872,4,FALSE))</f>
        <v>0</v>
      </c>
      <c r="CT6" s="11">
        <f>IF(ISERROR(VLOOKUP(CONCATENATE(INDIRECT(ADDRESS(2,COLUMN())),"V1",A6),DATA!D2:L872,2,FALSE)),0,VLOOKUP(CONCATENATE(INDIRECT(ADDRESS(2,COLUMN())),"V1",A6),DATA!D2:L872,2,FALSE))</f>
        <v>1.34</v>
      </c>
      <c r="CU6" s="11">
        <f>IF(ISERROR(VLOOKUP(CONCATENATE(INDIRECT(ADDRESS(2,COLUMN()-1)),"V1",A6),DATA!D2:L872,3,FALSE)),0,VLOOKUP(CONCATENATE(INDIRECT(ADDRESS(2,COLUMN()-1)),"V1",A6),DATA!D2:L872,3,FALSE))</f>
        <v>0</v>
      </c>
      <c r="CV6" s="11">
        <f>IF(ISERROR(VLOOKUP(CONCATENATE(INDIRECT(ADDRESS(2,COLUMN()-2)),"V1",A6),DATA!D2:L872,4,FALSE)),0,VLOOKUP(CONCATENATE(INDIRECT(ADDRESS(2,COLUMN()-2)),"V1",A6),DATA!D2:L872,4,FALSE))</f>
        <v>0</v>
      </c>
      <c r="CW6" s="11">
        <f>IF(ISERROR(VLOOKUP(CONCATENATE(INDIRECT(ADDRESS(2,COLUMN())),"V1",A6),DATA!D2:L872,2,FALSE)),0,VLOOKUP(CONCATENATE(INDIRECT(ADDRESS(2,COLUMN())),"V1",A6),DATA!D2:L872,2,FALSE))</f>
        <v>0</v>
      </c>
      <c r="CX6" s="11">
        <f>IF(ISERROR(VLOOKUP(CONCATENATE(INDIRECT(ADDRESS(2,COLUMN()-1)),"V1",A6),DATA!D2:L872,3,FALSE)),0,VLOOKUP(CONCATENATE(INDIRECT(ADDRESS(2,COLUMN()-1)),"V1",A6),DATA!D2:L872,3,FALSE))</f>
        <v>0</v>
      </c>
      <c r="CY6" s="11">
        <f>IF(ISERROR(VLOOKUP(CONCATENATE(INDIRECT(ADDRESS(2,COLUMN()-2)),"V1",A6),DATA!D2:L872,4,FALSE)),0,VLOOKUP(CONCATENATE(INDIRECT(ADDRESS(2,COLUMN()-2)),"V1",A6),DATA!D2:L872,4,FALSE))</f>
        <v>0</v>
      </c>
      <c r="CZ6" s="11">
        <f>IF(ISERROR(VLOOKUP(CONCATENATE(INDIRECT(ADDRESS(2,COLUMN())),"V1",A6),DATA!D2:L872,2,FALSE)),0,VLOOKUP(CONCATENATE(INDIRECT(ADDRESS(2,COLUMN())),"V1",A6),DATA!D2:L872,2,FALSE))</f>
        <v>0</v>
      </c>
      <c r="DA6" s="11">
        <f>IF(ISERROR(VLOOKUP(CONCATENATE(INDIRECT(ADDRESS(2,COLUMN()-1)),"V1",A6),DATA!D2:L872,3,FALSE)),0,VLOOKUP(CONCATENATE(INDIRECT(ADDRESS(2,COLUMN()-1)),"V1",A6),DATA!D2:L872,3,FALSE))</f>
        <v>0</v>
      </c>
      <c r="DB6" s="11">
        <f>IF(ISERROR(VLOOKUP(CONCATENATE(INDIRECT(ADDRESS(2,COLUMN()-2)),"V1",A6),DATA!D2:L872,4,FALSE)),0,VLOOKUP(CONCATENATE(INDIRECT(ADDRESS(2,COLUMN()-2)),"V1",A6),DATA!D2:L872,4,FALSE))</f>
        <v>0</v>
      </c>
      <c r="DC6" s="11">
        <f>IF(ISERROR(VLOOKUP(CONCATENATE(INDIRECT(ADDRESS(2,COLUMN())),"V1",A6),DATA!D2:L872,2,FALSE)),0,VLOOKUP(CONCATENATE(INDIRECT(ADDRESS(2,COLUMN())),"V1",A6),DATA!D2:L872,2,FALSE))</f>
        <v>0</v>
      </c>
      <c r="DD6" s="11">
        <f>IF(ISERROR(VLOOKUP(CONCATENATE(INDIRECT(ADDRESS(2,COLUMN()-1)),"V1",A6),DATA!D2:L872,3,FALSE)),0,VLOOKUP(CONCATENATE(INDIRECT(ADDRESS(2,COLUMN()-1)),"V1",A6),DATA!D2:L872,3,FALSE))</f>
        <v>0</v>
      </c>
      <c r="DE6" s="11">
        <f>IF(ISERROR(VLOOKUP(CONCATENATE(INDIRECT(ADDRESS(2,COLUMN()-2)),"V1",A6),DATA!D2:L872,4,FALSE)),0,VLOOKUP(CONCATENATE(INDIRECT(ADDRESS(2,COLUMN()-2)),"V1",A6),DATA!D2:L872,4,FALSE))</f>
        <v>0</v>
      </c>
      <c r="DF6" s="11">
        <f>IF(ISERROR(VLOOKUP(CONCATENATE(INDIRECT(ADDRESS(2,COLUMN())),"V1",A6),DATA!D2:L872,2,FALSE)),0,VLOOKUP(CONCATENATE(INDIRECT(ADDRESS(2,COLUMN())),"V1",A6),DATA!D2:L872,2,FALSE))</f>
        <v>0</v>
      </c>
      <c r="DG6" s="11">
        <f>IF(ISERROR(VLOOKUP(CONCATENATE(INDIRECT(ADDRESS(2,COLUMN()-1)),"V1",A6),DATA!D2:L872,3,FALSE)),0,VLOOKUP(CONCATENATE(INDIRECT(ADDRESS(2,COLUMN()-1)),"V1",A6),DATA!D2:L872,3,FALSE))</f>
        <v>0</v>
      </c>
      <c r="DH6" s="11">
        <f>IF(ISERROR(VLOOKUP(CONCATENATE(INDIRECT(ADDRESS(2,COLUMN()-2)),"V1",A6),DATA!D2:L872,4,FALSE)),0,VLOOKUP(CONCATENATE(INDIRECT(ADDRESS(2,COLUMN()-2)),"V1",A6),DATA!D2:L872,4,FALSE))</f>
        <v>0</v>
      </c>
      <c r="DI6" s="11">
        <f>IF(ISERROR(VLOOKUP(CONCATENATE(INDIRECT(ADDRESS(2,COLUMN())),"V1",A6),DATA!D2:L872,2,FALSE)),0,VLOOKUP(CONCATENATE(INDIRECT(ADDRESS(2,COLUMN())),"V1",A6),DATA!D2:L872,2,FALSE))</f>
        <v>0</v>
      </c>
      <c r="DJ6" s="11">
        <f>IF(ISERROR(VLOOKUP(CONCATENATE(INDIRECT(ADDRESS(2,COLUMN()-1)),"V1",A6),DATA!D2:L872,3,FALSE)),0,VLOOKUP(CONCATENATE(INDIRECT(ADDRESS(2,COLUMN()-1)),"V1",A6),DATA!D2:L872,3,FALSE))</f>
        <v>0</v>
      </c>
      <c r="DK6" s="11">
        <f>IF(ISERROR(VLOOKUP(CONCATENATE(INDIRECT(ADDRESS(2,COLUMN()-2)),"V1",A6),DATA!D2:L872,4,FALSE)),0,VLOOKUP(CONCATENATE(INDIRECT(ADDRESS(2,COLUMN()-2)),"V1",A6),DATA!D2:L872,4,FALSE))</f>
        <v>0</v>
      </c>
      <c r="DL6" s="11">
        <f>IF(ISERROR(VLOOKUP(CONCATENATE(INDIRECT(ADDRESS(2,COLUMN())),"V1",A6),DATA!D2:L872,2,FALSE)),0,VLOOKUP(CONCATENATE(INDIRECT(ADDRESS(2,COLUMN())),"V1",A6),DATA!D2:L872,2,FALSE))</f>
        <v>0</v>
      </c>
      <c r="DM6" s="11">
        <f>IF(ISERROR(VLOOKUP(CONCATENATE(INDIRECT(ADDRESS(2,COLUMN()-1)),"V1",A6),DATA!D2:L872,3,FALSE)),0,VLOOKUP(CONCATENATE(INDIRECT(ADDRESS(2,COLUMN()-1)),"V1",A6),DATA!D2:L872,3,FALSE))</f>
        <v>0</v>
      </c>
      <c r="DN6" s="11">
        <f>IF(ISERROR(VLOOKUP(CONCATENATE(INDIRECT(ADDRESS(2,COLUMN()-2)),"V1",A6),DATA!D2:L872,4,FALSE)),0,VLOOKUP(CONCATENATE(INDIRECT(ADDRESS(2,COLUMN()-2)),"V1",A6),DATA!D2:L872,4,FALSE))</f>
        <v>0</v>
      </c>
      <c r="DO6" s="11">
        <f>IF(ISERROR(VLOOKUP(CONCATENATE(INDIRECT(ADDRESS(2,COLUMN())),"V1",A6),DATA!D2:L872,2,FALSE)),0,VLOOKUP(CONCATENATE(INDIRECT(ADDRESS(2,COLUMN())),"V1",A6),DATA!D2:L872,2,FALSE))</f>
        <v>0</v>
      </c>
      <c r="DP6" s="11">
        <f>IF(ISERROR(VLOOKUP(CONCATENATE(INDIRECT(ADDRESS(2,COLUMN()-1)),"V1",A6),DATA!D2:L872,3,FALSE)),0,VLOOKUP(CONCATENATE(INDIRECT(ADDRESS(2,COLUMN()-1)),"V1",A6),DATA!D2:L872,3,FALSE))</f>
        <v>0</v>
      </c>
      <c r="DQ6" s="11">
        <f>IF(ISERROR(VLOOKUP(CONCATENATE(INDIRECT(ADDRESS(2,COLUMN()-2)),"V1",A6),DATA!D2:L872,4,FALSE)),0,VLOOKUP(CONCATENATE(INDIRECT(ADDRESS(2,COLUMN()-2)),"V1",A6),DATA!D2:L872,4,FALSE))</f>
        <v>0</v>
      </c>
      <c r="DR6" s="11">
        <f>IF(ISERROR(VLOOKUP(CONCATENATE(INDIRECT(ADDRESS(2,COLUMN())),"V1",A6),DATA!D2:L872,2,FALSE)),0,VLOOKUP(CONCATENATE(INDIRECT(ADDRESS(2,COLUMN())),"V1",A6),DATA!D2:L872,2,FALSE))</f>
        <v>0</v>
      </c>
      <c r="DS6" s="11">
        <f>IF(ISERROR(VLOOKUP(CONCATENATE(INDIRECT(ADDRESS(2,COLUMN()-1)),"V1",A6),DATA!D2:L872,3,FALSE)),0,VLOOKUP(CONCATENATE(INDIRECT(ADDRESS(2,COLUMN()-1)),"V1",A6),DATA!D2:L872,3,FALSE))</f>
        <v>0</v>
      </c>
      <c r="DT6" s="11">
        <f>IF(ISERROR(VLOOKUP(CONCATENATE(INDIRECT(ADDRESS(2,COLUMN()-2)),"V1",A6),DATA!D2:L872,4,FALSE)),0,VLOOKUP(CONCATENATE(INDIRECT(ADDRESS(2,COLUMN()-2)),"V1",A6),DATA!D2:L872,4,FALSE))</f>
        <v>0</v>
      </c>
      <c r="DU6" s="11">
        <f>IF(ISERROR(VLOOKUP(CONCATENATE(INDIRECT(ADDRESS(2,COLUMN())),"V1",A6),DATA!D2:L872,2,FALSE)),0,VLOOKUP(CONCATENATE(INDIRECT(ADDRESS(2,COLUMN())),"V1",A6),DATA!D2:L872,2,FALSE))</f>
        <v>0.64</v>
      </c>
      <c r="DV6" s="11">
        <f>IF(ISERROR(VLOOKUP(CONCATENATE(INDIRECT(ADDRESS(2,COLUMN()-1)),"V1",A6),DATA!D2:L872,3,FALSE)),0,VLOOKUP(CONCATENATE(INDIRECT(ADDRESS(2,COLUMN()-1)),"V1",A6),DATA!D2:L872,3,FALSE))</f>
        <v>0</v>
      </c>
      <c r="DW6" s="11">
        <f>IF(ISERROR(VLOOKUP(CONCATENATE(INDIRECT(ADDRESS(2,COLUMN()-2)),"V1",A6),DATA!D2:L872,4,FALSE)),0,VLOOKUP(CONCATENATE(INDIRECT(ADDRESS(2,COLUMN()-2)),"V1",A6),DATA!D2:L872,4,FALSE))</f>
        <v>0</v>
      </c>
      <c r="DX6" s="62">
        <f>SUM(B6:INDIRECT(ADDRESS(6,127)))</f>
        <v>346.94339999999994</v>
      </c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</row>
    <row r="7" ht="15.75">
      <c r="A7" s="95" t="s">
        <v>22</v>
      </c>
      <c r="B7" s="11">
        <f>IF(ISERROR(VLOOKUP(CONCATENATE(INDIRECT(ADDRESS(2,COLUMN())),"V1",A7),DATA!D2:L872,2,FALSE)),0,VLOOKUP(CONCATENATE(INDIRECT(ADDRESS(2,COLUMN())),"V1",A7),DATA!D2:L872,2,FALSE))</f>
        <v>0</v>
      </c>
      <c r="C7" s="11">
        <f>IF(ISERROR(VLOOKUP(CONCATENATE(INDIRECT(ADDRESS(2,COLUMN()-1)),"V1",A7),DATA!D2:L872,3,FALSE)),0,VLOOKUP(CONCATENATE(INDIRECT(ADDRESS(2,COLUMN()-1)),"V1",A7),DATA!D2:L872,3,FALSE))</f>
        <v>0</v>
      </c>
      <c r="D7" s="11">
        <f>IF(ISERROR(VLOOKUP(CONCATENATE(INDIRECT(ADDRESS(2,COLUMN()-2)),"V1",A7),DATA!D2:L872,4,FALSE)),0,VLOOKUP(CONCATENATE(INDIRECT(ADDRESS(2,COLUMN()-2)),"V1",A7),DATA!D2:L872,4,FALSE))</f>
        <v>1</v>
      </c>
      <c r="E7" s="11">
        <f>IF(ISERROR(VLOOKUP(CONCATENATE(INDIRECT(ADDRESS(2,COLUMN())),"V1",A7),DATA!D2:L872,2,FALSE)),0,VLOOKUP(CONCATENATE(INDIRECT(ADDRESS(2,COLUMN())),"V1",A7),DATA!D2:L872,2,FALSE))</f>
        <v>0</v>
      </c>
      <c r="F7" s="11">
        <f>IF(ISERROR(VLOOKUP(CONCATENATE(INDIRECT(ADDRESS(2,COLUMN()-1)),"V1",A7),DATA!D2:L872,3,FALSE)),0,VLOOKUP(CONCATENATE(INDIRECT(ADDRESS(2,COLUMN()-1)),"V1",A7),DATA!D2:L872,3,FALSE))</f>
        <v>0</v>
      </c>
      <c r="G7" s="11">
        <f>IF(ISERROR(VLOOKUP(CONCATENATE(INDIRECT(ADDRESS(2,COLUMN()-2)),"V1",A7),DATA!D2:L872,4,FALSE)),0,VLOOKUP(CONCATENATE(INDIRECT(ADDRESS(2,COLUMN()-2)),"V1",A7),DATA!D2:L872,4,FALSE))</f>
        <v>0</v>
      </c>
      <c r="H7" s="11">
        <f>IF(ISERROR(VLOOKUP(CONCATENATE(INDIRECT(ADDRESS(2,COLUMN())),"V1",A7),DATA!D2:L872,2,FALSE)),0,VLOOKUP(CONCATENATE(INDIRECT(ADDRESS(2,COLUMN())),"V1",A7),DATA!D2:L872,2,FALSE))</f>
        <v>2.5</v>
      </c>
      <c r="I7" s="11">
        <f>IF(ISERROR(VLOOKUP(CONCATENATE(INDIRECT(ADDRESS(2,COLUMN()-1)),"V1",A7),DATA!D2:L872,3,FALSE)),0,VLOOKUP(CONCATENATE(INDIRECT(ADDRESS(2,COLUMN()-1)),"V1",A7),DATA!D2:L872,3,FALSE))</f>
        <v>0</v>
      </c>
      <c r="J7" s="11">
        <f>IF(ISERROR(VLOOKUP(CONCATENATE(INDIRECT(ADDRESS(2,COLUMN()-2)),"V1",A7),DATA!D2:L872,4,FALSE)),0,VLOOKUP(CONCATENATE(INDIRECT(ADDRESS(2,COLUMN()-2)),"V1",A7),DATA!D2:L872,4,FALSE))</f>
        <v>0</v>
      </c>
      <c r="K7" s="11">
        <f>IF(ISERROR(VLOOKUP(CONCATENATE(INDIRECT(ADDRESS(2,COLUMN())),"V1",A7),DATA!D2:L872,2,FALSE)),0,VLOOKUP(CONCATENATE(INDIRECT(ADDRESS(2,COLUMN())),"V1",A7),DATA!D2:L872,2,FALSE))</f>
        <v>0</v>
      </c>
      <c r="L7" s="11">
        <f>IF(ISERROR(VLOOKUP(CONCATENATE(INDIRECT(ADDRESS(2,COLUMN()-1)),"V1",A7),DATA!D2:L872,3,FALSE)),0,VLOOKUP(CONCATENATE(INDIRECT(ADDRESS(2,COLUMN()-1)),"V1",A7),DATA!D2:L872,3,FALSE))</f>
        <v>0</v>
      </c>
      <c r="M7" s="11">
        <f>IF(ISERROR(VLOOKUP(CONCATENATE(INDIRECT(ADDRESS(2,COLUMN()-2)),"V1",A7),DATA!D2:L872,4,FALSE)),0,VLOOKUP(CONCATENATE(INDIRECT(ADDRESS(2,COLUMN()-2)),"V1",A7),DATA!D2:L872,4,FALSE))</f>
        <v>0</v>
      </c>
      <c r="N7" s="11">
        <f>IF(ISERROR(VLOOKUP(CONCATENATE(INDIRECT(ADDRESS(2,COLUMN())),"V1",A7),DATA!D2:L872,2,FALSE)),0,VLOOKUP(CONCATENATE(INDIRECT(ADDRESS(2,COLUMN())),"V1",A7),DATA!D2:L872,2,FALSE))</f>
        <v>0</v>
      </c>
      <c r="O7" s="11">
        <f>IF(ISERROR(VLOOKUP(CONCATENATE(INDIRECT(ADDRESS(2,COLUMN()-1)),"V1",A7),DATA!D2:L872,3,FALSE)),0,VLOOKUP(CONCATENATE(INDIRECT(ADDRESS(2,COLUMN()-1)),"V1",A7),DATA!D2:L872,3,FALSE))</f>
        <v>0</v>
      </c>
      <c r="P7" s="11">
        <f>IF(ISERROR(VLOOKUP(CONCATENATE(INDIRECT(ADDRESS(2,COLUMN()-2)),"V1",A7),DATA!D2:L872,4,FALSE)),0,VLOOKUP(CONCATENATE(INDIRECT(ADDRESS(2,COLUMN()-2)),"V1",A7),DATA!D2:L872,4,FALSE))</f>
        <v>0</v>
      </c>
      <c r="Q7" s="11">
        <f>IF(ISERROR(VLOOKUP(CONCATENATE(INDIRECT(ADDRESS(2,COLUMN())),"V1",A7),DATA!D2:L872,2,FALSE)),0,VLOOKUP(CONCATENATE(INDIRECT(ADDRESS(2,COLUMN())),"V1",A7),DATA!D2:L872,2,FALSE))</f>
        <v>0</v>
      </c>
      <c r="R7" s="11">
        <f>IF(ISERROR(VLOOKUP(CONCATENATE(INDIRECT(ADDRESS(2,COLUMN()-1)),"V1",A7),DATA!D2:L872,3,FALSE)),0,VLOOKUP(CONCATENATE(INDIRECT(ADDRESS(2,COLUMN()-1)),"V1",A7),DATA!D2:L872,3,FALSE))</f>
        <v>0</v>
      </c>
      <c r="S7" s="11">
        <f>IF(ISERROR(VLOOKUP(CONCATENATE(INDIRECT(ADDRESS(2,COLUMN()-2)),"V1",A7),DATA!D2:L872,4,FALSE)),0,VLOOKUP(CONCATENATE(INDIRECT(ADDRESS(2,COLUMN()-2)),"V1",A7),DATA!D2:L872,4,FALSE))</f>
        <v>0</v>
      </c>
      <c r="T7" s="11">
        <f>IF(ISERROR(VLOOKUP(CONCATENATE(INDIRECT(ADDRESS(2,COLUMN())),"V1",A7),DATA!D2:L872,2,FALSE)),0,VLOOKUP(CONCATENATE(INDIRECT(ADDRESS(2,COLUMN())),"V1",A7),DATA!D2:L872,2,FALSE))</f>
        <v>0</v>
      </c>
      <c r="U7" s="11">
        <f>IF(ISERROR(VLOOKUP(CONCATENATE(INDIRECT(ADDRESS(2,COLUMN()-1)),"V1",A7),DATA!D2:L872,3,FALSE)),0,VLOOKUP(CONCATENATE(INDIRECT(ADDRESS(2,COLUMN()-1)),"V1",A7),DATA!D2:L872,3,FALSE))</f>
        <v>0</v>
      </c>
      <c r="V7" s="11">
        <f>IF(ISERROR(VLOOKUP(CONCATENATE(INDIRECT(ADDRESS(2,COLUMN()-2)),"V1",A7),DATA!D2:L872,4,FALSE)),0,VLOOKUP(CONCATENATE(INDIRECT(ADDRESS(2,COLUMN()-2)),"V1",A7),DATA!D2:L872,4,FALSE))</f>
        <v>0</v>
      </c>
      <c r="W7" s="11">
        <f>IF(ISERROR(VLOOKUP(CONCATENATE(INDIRECT(ADDRESS(2,COLUMN())),"V1",A7),DATA!D2:L872,2,FALSE)),0,VLOOKUP(CONCATENATE(INDIRECT(ADDRESS(2,COLUMN())),"V1",A7),DATA!D2:L872,2,FALSE))</f>
        <v>0</v>
      </c>
      <c r="X7" s="11">
        <f>IF(ISERROR(VLOOKUP(CONCATENATE(INDIRECT(ADDRESS(2,COLUMN()-1)),"V1",A7),DATA!D2:L872,3,FALSE)),0,VLOOKUP(CONCATENATE(INDIRECT(ADDRESS(2,COLUMN()-1)),"V1",A7),DATA!D2:L872,3,FALSE))</f>
        <v>0</v>
      </c>
      <c r="Y7" s="11">
        <f>IF(ISERROR(VLOOKUP(CONCATENATE(INDIRECT(ADDRESS(2,COLUMN()-2)),"V1",A7),DATA!D2:L872,4,FALSE)),0,VLOOKUP(CONCATENATE(INDIRECT(ADDRESS(2,COLUMN()-2)),"V1",A7),DATA!D2:L872,4,FALSE))</f>
        <v>0</v>
      </c>
      <c r="Z7" s="11">
        <f>IF(ISERROR(VLOOKUP(CONCATENATE(INDIRECT(ADDRESS(2,COLUMN())),"V1",A7),DATA!D2:L872,2,FALSE)),0,VLOOKUP(CONCATENATE(INDIRECT(ADDRESS(2,COLUMN())),"V1",A7),DATA!D2:L872,2,FALSE))</f>
        <v>0</v>
      </c>
      <c r="AA7" s="11">
        <f>IF(ISERROR(VLOOKUP(CONCATENATE(INDIRECT(ADDRESS(2,COLUMN()-1)),"V1",A7),DATA!D2:L872,3,FALSE)),0,VLOOKUP(CONCATENATE(INDIRECT(ADDRESS(2,COLUMN()-1)),"V1",A7),DATA!D2:L872,3,FALSE))</f>
        <v>0</v>
      </c>
      <c r="AB7" s="11">
        <f>IF(ISERROR(VLOOKUP(CONCATENATE(INDIRECT(ADDRESS(2,COLUMN()-2)),"V1",A7),DATA!D2:L872,4,FALSE)),0,VLOOKUP(CONCATENATE(INDIRECT(ADDRESS(2,COLUMN()-2)),"V1",A7),DATA!D2:L872,4,FALSE))</f>
        <v>0</v>
      </c>
      <c r="AC7" s="11">
        <f>IF(ISERROR(VLOOKUP(CONCATENATE(INDIRECT(ADDRESS(2,COLUMN())),"V1",A7),DATA!D2:L872,2,FALSE)),0,VLOOKUP(CONCATENATE(INDIRECT(ADDRESS(2,COLUMN())),"V1",A7),DATA!D2:L872,2,FALSE))</f>
        <v>0</v>
      </c>
      <c r="AD7" s="11">
        <f>IF(ISERROR(VLOOKUP(CONCATENATE(INDIRECT(ADDRESS(2,COLUMN()-1)),"V1",A7),DATA!D2:L872,3,FALSE)),0,VLOOKUP(CONCATENATE(INDIRECT(ADDRESS(2,COLUMN()-1)),"V1",A7),DATA!D2:L872,3,FALSE))</f>
        <v>0</v>
      </c>
      <c r="AE7" s="11">
        <f>IF(ISERROR(VLOOKUP(CONCATENATE(INDIRECT(ADDRESS(2,COLUMN()-2)),"V1",A7),DATA!D2:L872,4,FALSE)),0,VLOOKUP(CONCATENATE(INDIRECT(ADDRESS(2,COLUMN()-2)),"V1",A7),DATA!D2:L872,4,FALSE))</f>
        <v>0</v>
      </c>
      <c r="AF7" s="11">
        <f>IF(ISERROR(VLOOKUP(CONCATENATE(INDIRECT(ADDRESS(2,COLUMN())),"V1",A7),DATA!D2:L872,2,FALSE)),0,VLOOKUP(CONCATENATE(INDIRECT(ADDRESS(2,COLUMN())),"V1",A7),DATA!D2:L872,2,FALSE))</f>
        <v>0</v>
      </c>
      <c r="AG7" s="11">
        <f>IF(ISERROR(VLOOKUP(CONCATENATE(INDIRECT(ADDRESS(2,COLUMN()-1)),"V1",A7),DATA!D2:L872,3,FALSE)),0,VLOOKUP(CONCATENATE(INDIRECT(ADDRESS(2,COLUMN()-1)),"V1",A7),DATA!D2:L872,3,FALSE))</f>
        <v>0</v>
      </c>
      <c r="AH7" s="11">
        <f>IF(ISERROR(VLOOKUP(CONCATENATE(INDIRECT(ADDRESS(2,COLUMN()-2)),"V1",A7),DATA!D2:L872,4,FALSE)),0,VLOOKUP(CONCATENATE(INDIRECT(ADDRESS(2,COLUMN()-2)),"V1",A7),DATA!D2:L872,4,FALSE))</f>
        <v>0</v>
      </c>
      <c r="AI7" s="11">
        <f>IF(ISERROR(VLOOKUP(CONCATENATE(INDIRECT(ADDRESS(2,COLUMN())),"V1",A7),DATA!D2:L872,2,FALSE)),0,VLOOKUP(CONCATENATE(INDIRECT(ADDRESS(2,COLUMN())),"V1",A7),DATA!D2:L872,2,FALSE))</f>
        <v>0</v>
      </c>
      <c r="AJ7" s="11">
        <f>IF(ISERROR(VLOOKUP(CONCATENATE(INDIRECT(ADDRESS(2,COLUMN()-1)),"V1",A7),DATA!D2:L872,3,FALSE)),0,VLOOKUP(CONCATENATE(INDIRECT(ADDRESS(2,COLUMN()-1)),"V1",A7),DATA!D2:L872,3,FALSE))</f>
        <v>0</v>
      </c>
      <c r="AK7" s="11">
        <f>IF(ISERROR(VLOOKUP(CONCATENATE(INDIRECT(ADDRESS(2,COLUMN()-2)),"V1",A7),DATA!D2:L872,4,FALSE)),0,VLOOKUP(CONCATENATE(INDIRECT(ADDRESS(2,COLUMN()-2)),"V1",A7),DATA!D2:L872,4,FALSE))</f>
        <v>0</v>
      </c>
      <c r="AL7" s="11">
        <f>IF(ISERROR(VLOOKUP(CONCATENATE(INDIRECT(ADDRESS(2,COLUMN())),"V1",A7),DATA!D2:L872,2,FALSE)),0,VLOOKUP(CONCATENATE(INDIRECT(ADDRESS(2,COLUMN())),"V1",A7),DATA!D2:L872,2,FALSE))</f>
        <v>0</v>
      </c>
      <c r="AM7" s="11">
        <f>IF(ISERROR(VLOOKUP(CONCATENATE(INDIRECT(ADDRESS(2,COLUMN()-1)),"V1",A7),DATA!D2:L872,3,FALSE)),0,VLOOKUP(CONCATENATE(INDIRECT(ADDRESS(2,COLUMN()-1)),"V1",A7),DATA!D2:L872,3,FALSE))</f>
        <v>0</v>
      </c>
      <c r="AN7" s="11">
        <f>IF(ISERROR(VLOOKUP(CONCATENATE(INDIRECT(ADDRESS(2,COLUMN()-2)),"V1",A7),DATA!D2:L872,4,FALSE)),0,VLOOKUP(CONCATENATE(INDIRECT(ADDRESS(2,COLUMN()-2)),"V1",A7),DATA!D2:L872,4,FALSE))</f>
        <v>0</v>
      </c>
      <c r="AO7" s="11">
        <f>IF(ISERROR(VLOOKUP(CONCATENATE(INDIRECT(ADDRESS(2,COLUMN())),"V1",A7),DATA!D2:L872,2,FALSE)),0,VLOOKUP(CONCATENATE(INDIRECT(ADDRESS(2,COLUMN())),"V1",A7),DATA!D2:L872,2,FALSE))</f>
        <v>0</v>
      </c>
      <c r="AP7" s="11">
        <f>IF(ISERROR(VLOOKUP(CONCATENATE(INDIRECT(ADDRESS(2,COLUMN()-1)),"V1",A7),DATA!D2:L872,3,FALSE)),0,VLOOKUP(CONCATENATE(INDIRECT(ADDRESS(2,COLUMN()-1)),"V1",A7),DATA!D2:L872,3,FALSE))</f>
        <v>0</v>
      </c>
      <c r="AQ7" s="11">
        <f>IF(ISERROR(VLOOKUP(CONCATENATE(INDIRECT(ADDRESS(2,COLUMN()-2)),"V1",A7),DATA!D2:L872,4,FALSE)),0,VLOOKUP(CONCATENATE(INDIRECT(ADDRESS(2,COLUMN()-2)),"V1",A7),DATA!D2:L872,4,FALSE))</f>
        <v>0</v>
      </c>
      <c r="AR7" s="11">
        <f>IF(ISERROR(VLOOKUP(CONCATENATE(INDIRECT(ADDRESS(2,COLUMN())),"V1",A7),DATA!D2:L872,2,FALSE)),0,VLOOKUP(CONCATENATE(INDIRECT(ADDRESS(2,COLUMN())),"V1",A7),DATA!D2:L872,2,FALSE))</f>
        <v>1</v>
      </c>
      <c r="AS7" s="11">
        <f>IF(ISERROR(VLOOKUP(CONCATENATE(INDIRECT(ADDRESS(2,COLUMN()-1)),"V1",A7),DATA!D2:L872,3,FALSE)),0,VLOOKUP(CONCATENATE(INDIRECT(ADDRESS(2,COLUMN()-1)),"V1",A7),DATA!D2:L872,3,FALSE))</f>
        <v>0</v>
      </c>
      <c r="AT7" s="11">
        <f>IF(ISERROR(VLOOKUP(CONCATENATE(INDIRECT(ADDRESS(2,COLUMN()-2)),"V1",A7),DATA!D2:L872,4,FALSE)),0,VLOOKUP(CONCATENATE(INDIRECT(ADDRESS(2,COLUMN()-2)),"V1",A7),DATA!D2:L872,4,FALSE))</f>
        <v>0</v>
      </c>
      <c r="AU7" s="11">
        <f>IF(ISERROR(VLOOKUP(CONCATENATE(INDIRECT(ADDRESS(2,COLUMN())),"V1",A7),DATA!D2:L872,2,FALSE)),0,VLOOKUP(CONCATENATE(INDIRECT(ADDRESS(2,COLUMN())),"V1",A7),DATA!D2:L872,2,FALSE))</f>
        <v>0</v>
      </c>
      <c r="AV7" s="11">
        <f>IF(ISERROR(VLOOKUP(CONCATENATE(INDIRECT(ADDRESS(2,COLUMN()-1)),"V1",A7),DATA!D2:L872,3,FALSE)),0,VLOOKUP(CONCATENATE(INDIRECT(ADDRESS(2,COLUMN()-1)),"V1",A7),DATA!D2:L872,3,FALSE))</f>
        <v>0</v>
      </c>
      <c r="AW7" s="11">
        <f>IF(ISERROR(VLOOKUP(CONCATENATE(INDIRECT(ADDRESS(2,COLUMN()-2)),"V1",A7),DATA!D2:L872,4,FALSE)),0,VLOOKUP(CONCATENATE(INDIRECT(ADDRESS(2,COLUMN()-2)),"V1",A7),DATA!D2:L872,4,FALSE))</f>
        <v>0</v>
      </c>
      <c r="AX7" s="11">
        <f>IF(ISERROR(VLOOKUP(CONCATENATE(INDIRECT(ADDRESS(2,COLUMN())),"V1",A7),DATA!D2:L872,2,FALSE)),0,VLOOKUP(CONCATENATE(INDIRECT(ADDRESS(2,COLUMN())),"V1",A7),DATA!D2:L872,2,FALSE))</f>
        <v>0</v>
      </c>
      <c r="AY7" s="11">
        <f>IF(ISERROR(VLOOKUP(CONCATENATE(INDIRECT(ADDRESS(2,COLUMN()-1)),"V1",A7),DATA!D2:L872,3,FALSE)),0,VLOOKUP(CONCATENATE(INDIRECT(ADDRESS(2,COLUMN()-1)),"V1",A7),DATA!D2:L872,3,FALSE))</f>
        <v>0</v>
      </c>
      <c r="AZ7" s="11">
        <f>IF(ISERROR(VLOOKUP(CONCATENATE(INDIRECT(ADDRESS(2,COLUMN()-2)),"V1",A7),DATA!D2:L872,4,FALSE)),0,VLOOKUP(CONCATENATE(INDIRECT(ADDRESS(2,COLUMN()-2)),"V1",A7),DATA!D2:L872,4,FALSE))</f>
        <v>0</v>
      </c>
      <c r="BA7" s="11">
        <f>IF(ISERROR(VLOOKUP(CONCATENATE(INDIRECT(ADDRESS(2,COLUMN())),"V1",A7),DATA!D2:L872,2,FALSE)),0,VLOOKUP(CONCATENATE(INDIRECT(ADDRESS(2,COLUMN())),"V1",A7),DATA!D2:L872,2,FALSE))</f>
        <v>0</v>
      </c>
      <c r="BB7" s="11">
        <f>IF(ISERROR(VLOOKUP(CONCATENATE(INDIRECT(ADDRESS(2,COLUMN()-1)),"V1",A7),DATA!D2:L872,3,FALSE)),0,VLOOKUP(CONCATENATE(INDIRECT(ADDRESS(2,COLUMN()-1)),"V1",A7),DATA!D2:L872,3,FALSE))</f>
        <v>0</v>
      </c>
      <c r="BC7" s="11">
        <f>IF(ISERROR(VLOOKUP(CONCATENATE(INDIRECT(ADDRESS(2,COLUMN()-2)),"V1",A7),DATA!D2:L872,4,FALSE)),0,VLOOKUP(CONCATENATE(INDIRECT(ADDRESS(2,COLUMN()-2)),"V1",A7),DATA!D2:L872,4,FALSE))</f>
        <v>0</v>
      </c>
      <c r="BD7" s="11">
        <f>IF(ISERROR(VLOOKUP(CONCATENATE(INDIRECT(ADDRESS(2,COLUMN())),"V1",A7),DATA!D2:L872,2,FALSE)),0,VLOOKUP(CONCATENATE(INDIRECT(ADDRESS(2,COLUMN())),"V1",A7),DATA!D2:L872,2,FALSE))</f>
        <v>0</v>
      </c>
      <c r="BE7" s="11">
        <f>IF(ISERROR(VLOOKUP(CONCATENATE(INDIRECT(ADDRESS(2,COLUMN()-1)),"V1",A7),DATA!D2:L872,3,FALSE)),0,VLOOKUP(CONCATENATE(INDIRECT(ADDRESS(2,COLUMN()-1)),"V1",A7),DATA!D2:L872,3,FALSE))</f>
        <v>0</v>
      </c>
      <c r="BF7" s="11">
        <f>IF(ISERROR(VLOOKUP(CONCATENATE(INDIRECT(ADDRESS(2,COLUMN()-2)),"V1",A7),DATA!D2:L872,4,FALSE)),0,VLOOKUP(CONCATENATE(INDIRECT(ADDRESS(2,COLUMN()-2)),"V1",A7),DATA!D2:L872,4,FALSE))</f>
        <v>0</v>
      </c>
      <c r="BG7" s="11">
        <f>IF(ISERROR(VLOOKUP(CONCATENATE(INDIRECT(ADDRESS(2,COLUMN())),"V1",A7),DATA!D2:L872,2,FALSE)),0,VLOOKUP(CONCATENATE(INDIRECT(ADDRESS(2,COLUMN())),"V1",A7),DATA!D2:L872,2,FALSE))</f>
        <v>0</v>
      </c>
      <c r="BH7" s="11">
        <f>IF(ISERROR(VLOOKUP(CONCATENATE(INDIRECT(ADDRESS(2,COLUMN()-1)),"V1",A7),DATA!D2:L872,3,FALSE)),0,VLOOKUP(CONCATENATE(INDIRECT(ADDRESS(2,COLUMN()-1)),"V1",A7),DATA!D2:L872,3,FALSE))</f>
        <v>0</v>
      </c>
      <c r="BI7" s="11">
        <f>IF(ISERROR(VLOOKUP(CONCATENATE(INDIRECT(ADDRESS(2,COLUMN()-2)),"V1",A7),DATA!D2:L872,4,FALSE)),0,VLOOKUP(CONCATENATE(INDIRECT(ADDRESS(2,COLUMN()-2)),"V1",A7),DATA!D2:L872,4,FALSE))</f>
        <v>0</v>
      </c>
      <c r="BJ7" s="11">
        <f>IF(ISERROR(VLOOKUP(CONCATENATE(INDIRECT(ADDRESS(2,COLUMN())),"V1",A7),DATA!D2:L872,2,FALSE)),0,VLOOKUP(CONCATENATE(INDIRECT(ADDRESS(2,COLUMN())),"V1",A7),DATA!D2:L872,2,FALSE))</f>
        <v>0</v>
      </c>
      <c r="BK7" s="11">
        <f>IF(ISERROR(VLOOKUP(CONCATENATE(INDIRECT(ADDRESS(2,COLUMN()-1)),"V1",A7),DATA!D2:L872,3,FALSE)),0,VLOOKUP(CONCATENATE(INDIRECT(ADDRESS(2,COLUMN()-1)),"V1",A7),DATA!D2:L872,3,FALSE))</f>
        <v>0</v>
      </c>
      <c r="BL7" s="11">
        <f>IF(ISERROR(VLOOKUP(CONCATENATE(INDIRECT(ADDRESS(2,COLUMN()-2)),"V1",A7),DATA!D2:L872,4,FALSE)),0,VLOOKUP(CONCATENATE(INDIRECT(ADDRESS(2,COLUMN()-2)),"V1",A7),DATA!D2:L872,4,FALSE))</f>
        <v>0</v>
      </c>
      <c r="BM7" s="11">
        <f>IF(ISERROR(VLOOKUP(CONCATENATE(INDIRECT(ADDRESS(2,COLUMN())),"V1",A7),DATA!D2:L872,2,FALSE)),0,VLOOKUP(CONCATENATE(INDIRECT(ADDRESS(2,COLUMN())),"V1",A7),DATA!D2:L872,2,FALSE))</f>
        <v>0</v>
      </c>
      <c r="BN7" s="11">
        <f>IF(ISERROR(VLOOKUP(CONCATENATE(INDIRECT(ADDRESS(2,COLUMN()-1)),"V1",A7),DATA!D2:L872,3,FALSE)),0,VLOOKUP(CONCATENATE(INDIRECT(ADDRESS(2,COLUMN()-1)),"V1",A7),DATA!D2:L872,3,FALSE))</f>
        <v>0</v>
      </c>
      <c r="BO7" s="11">
        <f>IF(ISERROR(VLOOKUP(CONCATENATE(INDIRECT(ADDRESS(2,COLUMN()-2)),"V1",A7),DATA!D2:L872,4,FALSE)),0,VLOOKUP(CONCATENATE(INDIRECT(ADDRESS(2,COLUMN()-2)),"V1",A7),DATA!D2:L872,4,FALSE))</f>
        <v>0</v>
      </c>
      <c r="BP7" s="11">
        <f>IF(ISERROR(VLOOKUP(CONCATENATE(INDIRECT(ADDRESS(2,COLUMN())),"V1",A7),DATA!D2:L872,2,FALSE)),0,VLOOKUP(CONCATENATE(INDIRECT(ADDRESS(2,COLUMN())),"V1",A7),DATA!D2:L872,2,FALSE))</f>
        <v>0</v>
      </c>
      <c r="BQ7" s="11">
        <f>IF(ISERROR(VLOOKUP(CONCATENATE(INDIRECT(ADDRESS(2,COLUMN()-1)),"V1",A7),DATA!D2:L872,3,FALSE)),0,VLOOKUP(CONCATENATE(INDIRECT(ADDRESS(2,COLUMN()-1)),"V1",A7),DATA!D2:L872,3,FALSE))</f>
        <v>0</v>
      </c>
      <c r="BR7" s="11">
        <f>IF(ISERROR(VLOOKUP(CONCATENATE(INDIRECT(ADDRESS(2,COLUMN()-2)),"V1",A7),DATA!D2:L872,4,FALSE)),0,VLOOKUP(CONCATENATE(INDIRECT(ADDRESS(2,COLUMN()-2)),"V1",A7),DATA!D2:L872,4,FALSE))</f>
        <v>0</v>
      </c>
      <c r="BS7" s="11">
        <f>IF(ISERROR(VLOOKUP(CONCATENATE(INDIRECT(ADDRESS(2,COLUMN())),"V1",A7),DATA!D2:L872,2,FALSE)),0,VLOOKUP(CONCATENATE(INDIRECT(ADDRESS(2,COLUMN())),"V1",A7),DATA!D2:L872,2,FALSE))</f>
        <v>0</v>
      </c>
      <c r="BT7" s="11">
        <f>IF(ISERROR(VLOOKUP(CONCATENATE(INDIRECT(ADDRESS(2,COLUMN()-1)),"V1",A7),DATA!D2:L872,3,FALSE)),0,VLOOKUP(CONCATENATE(INDIRECT(ADDRESS(2,COLUMN()-1)),"V1",A7),DATA!D2:L872,3,FALSE))</f>
        <v>0</v>
      </c>
      <c r="BU7" s="11">
        <f>IF(ISERROR(VLOOKUP(CONCATENATE(INDIRECT(ADDRESS(2,COLUMN()-2)),"V1",A7),DATA!D2:L872,4,FALSE)),0,VLOOKUP(CONCATENATE(INDIRECT(ADDRESS(2,COLUMN()-2)),"V1",A7),DATA!D2:L872,4,FALSE))</f>
        <v>0</v>
      </c>
      <c r="BV7" s="11">
        <f>IF(ISERROR(VLOOKUP(CONCATENATE(INDIRECT(ADDRESS(2,COLUMN())),"V1",A7),DATA!D2:L872,2,FALSE)),0,VLOOKUP(CONCATENATE(INDIRECT(ADDRESS(2,COLUMN())),"V1",A7),DATA!D2:L872,2,FALSE))</f>
        <v>0</v>
      </c>
      <c r="BW7" s="11">
        <f>IF(ISERROR(VLOOKUP(CONCATENATE(INDIRECT(ADDRESS(2,COLUMN()-1)),"V1",A7),DATA!D2:L872,3,FALSE)),0,VLOOKUP(CONCATENATE(INDIRECT(ADDRESS(2,COLUMN()-1)),"V1",A7),DATA!D2:L872,3,FALSE))</f>
        <v>0</v>
      </c>
      <c r="BX7" s="11">
        <f>IF(ISERROR(VLOOKUP(CONCATENATE(INDIRECT(ADDRESS(2,COLUMN()-2)),"V1",A7),DATA!D2:L872,4,FALSE)),0,VLOOKUP(CONCATENATE(INDIRECT(ADDRESS(2,COLUMN()-2)),"V1",A7),DATA!D2:L872,4,FALSE))</f>
        <v>0</v>
      </c>
      <c r="BY7" s="11">
        <f>IF(ISERROR(VLOOKUP(CONCATENATE(INDIRECT(ADDRESS(2,COLUMN())),"V1",A7),DATA!D2:L872,2,FALSE)),0,VLOOKUP(CONCATENATE(INDIRECT(ADDRESS(2,COLUMN())),"V1",A7),DATA!D2:L872,2,FALSE))</f>
        <v>0</v>
      </c>
      <c r="BZ7" s="11">
        <f>IF(ISERROR(VLOOKUP(CONCATENATE(INDIRECT(ADDRESS(2,COLUMN()-1)),"V1",A7),DATA!D2:L872,3,FALSE)),0,VLOOKUP(CONCATENATE(INDIRECT(ADDRESS(2,COLUMN()-1)),"V1",A7),DATA!D2:L872,3,FALSE))</f>
        <v>0</v>
      </c>
      <c r="CA7" s="11">
        <f>IF(ISERROR(VLOOKUP(CONCATENATE(INDIRECT(ADDRESS(2,COLUMN()-2)),"V1",A7),DATA!D2:L872,4,FALSE)),0,VLOOKUP(CONCATENATE(INDIRECT(ADDRESS(2,COLUMN()-2)),"V1",A7),DATA!D2:L872,4,FALSE))</f>
        <v>0</v>
      </c>
      <c r="CB7" s="11">
        <f>IF(ISERROR(VLOOKUP(CONCATENATE(INDIRECT(ADDRESS(2,COLUMN())),"V1",A7),DATA!D2:L872,2,FALSE)),0,VLOOKUP(CONCATENATE(INDIRECT(ADDRESS(2,COLUMN())),"V1",A7),DATA!D2:L872,2,FALSE))</f>
        <v>0</v>
      </c>
      <c r="CC7" s="11">
        <f>IF(ISERROR(VLOOKUP(CONCATENATE(INDIRECT(ADDRESS(2,COLUMN()-1)),"V1",A7),DATA!D2:L872,3,FALSE)),0,VLOOKUP(CONCATENATE(INDIRECT(ADDRESS(2,COLUMN()-1)),"V1",A7),DATA!D2:L872,3,FALSE))</f>
        <v>0</v>
      </c>
      <c r="CD7" s="11">
        <f>IF(ISERROR(VLOOKUP(CONCATENATE(INDIRECT(ADDRESS(2,COLUMN()-2)),"V1",A7),DATA!D2:L872,4,FALSE)),0,VLOOKUP(CONCATENATE(INDIRECT(ADDRESS(2,COLUMN()-2)),"V1",A7),DATA!D2:L872,4,FALSE))</f>
        <v>0</v>
      </c>
      <c r="CE7" s="11">
        <f>IF(ISERROR(VLOOKUP(CONCATENATE(INDIRECT(ADDRESS(2,COLUMN())),"V1",A7),DATA!D2:L872,2,FALSE)),0,VLOOKUP(CONCATENATE(INDIRECT(ADDRESS(2,COLUMN())),"V1",A7),DATA!D2:L872,2,FALSE))</f>
        <v>0</v>
      </c>
      <c r="CF7" s="11">
        <f>IF(ISERROR(VLOOKUP(CONCATENATE(INDIRECT(ADDRESS(2,COLUMN()-1)),"V1",A7),DATA!D2:L872,3,FALSE)),0,VLOOKUP(CONCATENATE(INDIRECT(ADDRESS(2,COLUMN()-1)),"V1",A7),DATA!D2:L872,3,FALSE))</f>
        <v>0</v>
      </c>
      <c r="CG7" s="11">
        <f>IF(ISERROR(VLOOKUP(CONCATENATE(INDIRECT(ADDRESS(2,COLUMN()-2)),"V1",A7),DATA!D2:L872,4,FALSE)),0,VLOOKUP(CONCATENATE(INDIRECT(ADDRESS(2,COLUMN()-2)),"V1",A7),DATA!D2:L872,4,FALSE))</f>
        <v>0</v>
      </c>
      <c r="CH7" s="11">
        <f>IF(ISERROR(VLOOKUP(CONCATENATE(INDIRECT(ADDRESS(2,COLUMN())),"V1",A7),DATA!D2:L872,2,FALSE)),0,VLOOKUP(CONCATENATE(INDIRECT(ADDRESS(2,COLUMN())),"V1",A7),DATA!D2:L872,2,FALSE))</f>
        <v>0</v>
      </c>
      <c r="CI7" s="11">
        <f>IF(ISERROR(VLOOKUP(CONCATENATE(INDIRECT(ADDRESS(2,COLUMN()-1)),"V1",A7),DATA!D2:L872,3,FALSE)),0,VLOOKUP(CONCATENATE(INDIRECT(ADDRESS(2,COLUMN()-1)),"V1",A7),DATA!D2:L872,3,FALSE))</f>
        <v>0</v>
      </c>
      <c r="CJ7" s="11">
        <f>IF(ISERROR(VLOOKUP(CONCATENATE(INDIRECT(ADDRESS(2,COLUMN()-2)),"V1",A7),DATA!D2:L872,4,FALSE)),0,VLOOKUP(CONCATENATE(INDIRECT(ADDRESS(2,COLUMN()-2)),"V1",A7),DATA!D2:L872,4,FALSE))</f>
        <v>0</v>
      </c>
      <c r="CK7" s="11">
        <f>IF(ISERROR(VLOOKUP(CONCATENATE(INDIRECT(ADDRESS(2,COLUMN())),"V1",A7),DATA!D2:L872,2,FALSE)),0,VLOOKUP(CONCATENATE(INDIRECT(ADDRESS(2,COLUMN())),"V1",A7),DATA!D2:L872,2,FALSE))</f>
        <v>0</v>
      </c>
      <c r="CL7" s="11">
        <f>IF(ISERROR(VLOOKUP(CONCATENATE(INDIRECT(ADDRESS(2,COLUMN()-1)),"V1",A7),DATA!D2:L872,3,FALSE)),0,VLOOKUP(CONCATENATE(INDIRECT(ADDRESS(2,COLUMN()-1)),"V1",A7),DATA!D2:L872,3,FALSE))</f>
        <v>0</v>
      </c>
      <c r="CM7" s="11">
        <f>IF(ISERROR(VLOOKUP(CONCATENATE(INDIRECT(ADDRESS(2,COLUMN()-2)),"V1",A7),DATA!D2:L872,4,FALSE)),0,VLOOKUP(CONCATENATE(INDIRECT(ADDRESS(2,COLUMN()-2)),"V1",A7),DATA!D2:L872,4,FALSE))</f>
        <v>0</v>
      </c>
      <c r="CN7" s="11">
        <f>IF(ISERROR(VLOOKUP(CONCATENATE(INDIRECT(ADDRESS(2,COLUMN())),"V1",A7),DATA!D2:L872,2,FALSE)),0,VLOOKUP(CONCATENATE(INDIRECT(ADDRESS(2,COLUMN())),"V1",A7),DATA!D2:L872,2,FALSE))</f>
        <v>0</v>
      </c>
      <c r="CO7" s="11">
        <f>IF(ISERROR(VLOOKUP(CONCATENATE(INDIRECT(ADDRESS(2,COLUMN()-1)),"V1",A7),DATA!D2:L872,3,FALSE)),0,VLOOKUP(CONCATENATE(INDIRECT(ADDRESS(2,COLUMN()-1)),"V1",A7),DATA!D2:L872,3,FALSE))</f>
        <v>0</v>
      </c>
      <c r="CP7" s="11">
        <f>IF(ISERROR(VLOOKUP(CONCATENATE(INDIRECT(ADDRESS(2,COLUMN()-2)),"V1",A7),DATA!D2:L872,4,FALSE)),0,VLOOKUP(CONCATENATE(INDIRECT(ADDRESS(2,COLUMN()-2)),"V1",A7),DATA!D2:L872,4,FALSE))</f>
        <v>0</v>
      </c>
      <c r="CQ7" s="11">
        <f>IF(ISERROR(VLOOKUP(CONCATENATE(INDIRECT(ADDRESS(2,COLUMN())),"V1",A7),DATA!D2:L872,2,FALSE)),0,VLOOKUP(CONCATENATE(INDIRECT(ADDRESS(2,COLUMN())),"V1",A7),DATA!D2:L872,2,FALSE))</f>
        <v>0</v>
      </c>
      <c r="CR7" s="11">
        <f>IF(ISERROR(VLOOKUP(CONCATENATE(INDIRECT(ADDRESS(2,COLUMN()-1)),"V1",A7),DATA!D2:L872,3,FALSE)),0,VLOOKUP(CONCATENATE(INDIRECT(ADDRESS(2,COLUMN()-1)),"V1",A7),DATA!D2:L872,3,FALSE))</f>
        <v>0</v>
      </c>
      <c r="CS7" s="11">
        <f>IF(ISERROR(VLOOKUP(CONCATENATE(INDIRECT(ADDRESS(2,COLUMN()-2)),"V1",A7),DATA!D2:L872,4,FALSE)),0,VLOOKUP(CONCATENATE(INDIRECT(ADDRESS(2,COLUMN()-2)),"V1",A7),DATA!D2:L872,4,FALSE))</f>
        <v>0</v>
      </c>
      <c r="CT7" s="11">
        <f>IF(ISERROR(VLOOKUP(CONCATENATE(INDIRECT(ADDRESS(2,COLUMN())),"V1",A7),DATA!D2:L872,2,FALSE)),0,VLOOKUP(CONCATENATE(INDIRECT(ADDRESS(2,COLUMN())),"V1",A7),DATA!D2:L872,2,FALSE))</f>
        <v>0</v>
      </c>
      <c r="CU7" s="11">
        <f>IF(ISERROR(VLOOKUP(CONCATENATE(INDIRECT(ADDRESS(2,COLUMN()-1)),"V1",A7),DATA!D2:L872,3,FALSE)),0,VLOOKUP(CONCATENATE(INDIRECT(ADDRESS(2,COLUMN()-1)),"V1",A7),DATA!D2:L872,3,FALSE))</f>
        <v>0</v>
      </c>
      <c r="CV7" s="11">
        <f>IF(ISERROR(VLOOKUP(CONCATENATE(INDIRECT(ADDRESS(2,COLUMN()-2)),"V1",A7),DATA!D2:L872,4,FALSE)),0,VLOOKUP(CONCATENATE(INDIRECT(ADDRESS(2,COLUMN()-2)),"V1",A7),DATA!D2:L872,4,FALSE))</f>
        <v>0</v>
      </c>
      <c r="CW7" s="11">
        <f>IF(ISERROR(VLOOKUP(CONCATENATE(INDIRECT(ADDRESS(2,COLUMN())),"V1",A7),DATA!D2:L872,2,FALSE)),0,VLOOKUP(CONCATENATE(INDIRECT(ADDRESS(2,COLUMN())),"V1",A7),DATA!D2:L872,2,FALSE))</f>
        <v>0</v>
      </c>
      <c r="CX7" s="11">
        <f>IF(ISERROR(VLOOKUP(CONCATENATE(INDIRECT(ADDRESS(2,COLUMN()-1)),"V1",A7),DATA!D2:L872,3,FALSE)),0,VLOOKUP(CONCATENATE(INDIRECT(ADDRESS(2,COLUMN()-1)),"V1",A7),DATA!D2:L872,3,FALSE))</f>
        <v>0</v>
      </c>
      <c r="CY7" s="11">
        <f>IF(ISERROR(VLOOKUP(CONCATENATE(INDIRECT(ADDRESS(2,COLUMN()-2)),"V1",A7),DATA!D2:L872,4,FALSE)),0,VLOOKUP(CONCATENATE(INDIRECT(ADDRESS(2,COLUMN()-2)),"V1",A7),DATA!D2:L872,4,FALSE))</f>
        <v>0</v>
      </c>
      <c r="CZ7" s="11">
        <f>IF(ISERROR(VLOOKUP(CONCATENATE(INDIRECT(ADDRESS(2,COLUMN())),"V1",A7),DATA!D2:L872,2,FALSE)),0,VLOOKUP(CONCATENATE(INDIRECT(ADDRESS(2,COLUMN())),"V1",A7),DATA!D2:L872,2,FALSE))</f>
        <v>0</v>
      </c>
      <c r="DA7" s="11">
        <f>IF(ISERROR(VLOOKUP(CONCATENATE(INDIRECT(ADDRESS(2,COLUMN()-1)),"V1",A7),DATA!D2:L872,3,FALSE)),0,VLOOKUP(CONCATENATE(INDIRECT(ADDRESS(2,COLUMN()-1)),"V1",A7),DATA!D2:L872,3,FALSE))</f>
        <v>0</v>
      </c>
      <c r="DB7" s="11">
        <f>IF(ISERROR(VLOOKUP(CONCATENATE(INDIRECT(ADDRESS(2,COLUMN()-2)),"V1",A7),DATA!D2:L872,4,FALSE)),0,VLOOKUP(CONCATENATE(INDIRECT(ADDRESS(2,COLUMN()-2)),"V1",A7),DATA!D2:L872,4,FALSE))</f>
        <v>0</v>
      </c>
      <c r="DC7" s="11">
        <f>IF(ISERROR(VLOOKUP(CONCATENATE(INDIRECT(ADDRESS(2,COLUMN())),"V1",A7),DATA!D2:L872,2,FALSE)),0,VLOOKUP(CONCATENATE(INDIRECT(ADDRESS(2,COLUMN())),"V1",A7),DATA!D2:L872,2,FALSE))</f>
        <v>0</v>
      </c>
      <c r="DD7" s="11">
        <f>IF(ISERROR(VLOOKUP(CONCATENATE(INDIRECT(ADDRESS(2,COLUMN()-1)),"V1",A7),DATA!D2:L872,3,FALSE)),0,VLOOKUP(CONCATENATE(INDIRECT(ADDRESS(2,COLUMN()-1)),"V1",A7),DATA!D2:L872,3,FALSE))</f>
        <v>0</v>
      </c>
      <c r="DE7" s="11">
        <f>IF(ISERROR(VLOOKUP(CONCATENATE(INDIRECT(ADDRESS(2,COLUMN()-2)),"V1",A7),DATA!D2:L872,4,FALSE)),0,VLOOKUP(CONCATENATE(INDIRECT(ADDRESS(2,COLUMN()-2)),"V1",A7),DATA!D2:L872,4,FALSE))</f>
        <v>0</v>
      </c>
      <c r="DF7" s="11">
        <f>IF(ISERROR(VLOOKUP(CONCATENATE(INDIRECT(ADDRESS(2,COLUMN())),"V1",A7),DATA!D2:L872,2,FALSE)),0,VLOOKUP(CONCATENATE(INDIRECT(ADDRESS(2,COLUMN())),"V1",A7),DATA!D2:L872,2,FALSE))</f>
        <v>0</v>
      </c>
      <c r="DG7" s="11">
        <f>IF(ISERROR(VLOOKUP(CONCATENATE(INDIRECT(ADDRESS(2,COLUMN()-1)),"V1",A7),DATA!D2:L872,3,FALSE)),0,VLOOKUP(CONCATENATE(INDIRECT(ADDRESS(2,COLUMN()-1)),"V1",A7),DATA!D2:L872,3,FALSE))</f>
        <v>0</v>
      </c>
      <c r="DH7" s="11">
        <f>IF(ISERROR(VLOOKUP(CONCATENATE(INDIRECT(ADDRESS(2,COLUMN()-2)),"V1",A7),DATA!D2:L872,4,FALSE)),0,VLOOKUP(CONCATENATE(INDIRECT(ADDRESS(2,COLUMN()-2)),"V1",A7),DATA!D2:L872,4,FALSE))</f>
        <v>0</v>
      </c>
      <c r="DI7" s="11">
        <f>IF(ISERROR(VLOOKUP(CONCATENATE(INDIRECT(ADDRESS(2,COLUMN())),"V1",A7),DATA!D2:L872,2,FALSE)),0,VLOOKUP(CONCATENATE(INDIRECT(ADDRESS(2,COLUMN())),"V1",A7),DATA!D2:L872,2,FALSE))</f>
        <v>0</v>
      </c>
      <c r="DJ7" s="11">
        <f>IF(ISERROR(VLOOKUP(CONCATENATE(INDIRECT(ADDRESS(2,COLUMN()-1)),"V1",A7),DATA!D2:L872,3,FALSE)),0,VLOOKUP(CONCATENATE(INDIRECT(ADDRESS(2,COLUMN()-1)),"V1",A7),DATA!D2:L872,3,FALSE))</f>
        <v>0</v>
      </c>
      <c r="DK7" s="11">
        <f>IF(ISERROR(VLOOKUP(CONCATENATE(INDIRECT(ADDRESS(2,COLUMN()-2)),"V1",A7),DATA!D2:L872,4,FALSE)),0,VLOOKUP(CONCATENATE(INDIRECT(ADDRESS(2,COLUMN()-2)),"V1",A7),DATA!D2:L872,4,FALSE))</f>
        <v>0</v>
      </c>
      <c r="DL7" s="11">
        <f>IF(ISERROR(VLOOKUP(CONCATENATE(INDIRECT(ADDRESS(2,COLUMN())),"V1",A7),DATA!D2:L872,2,FALSE)),0,VLOOKUP(CONCATENATE(INDIRECT(ADDRESS(2,COLUMN())),"V1",A7),DATA!D2:L872,2,FALSE))</f>
        <v>0</v>
      </c>
      <c r="DM7" s="11">
        <f>IF(ISERROR(VLOOKUP(CONCATENATE(INDIRECT(ADDRESS(2,COLUMN()-1)),"V1",A7),DATA!D2:L872,3,FALSE)),0,VLOOKUP(CONCATENATE(INDIRECT(ADDRESS(2,COLUMN()-1)),"V1",A7),DATA!D2:L872,3,FALSE))</f>
        <v>0</v>
      </c>
      <c r="DN7" s="11">
        <f>IF(ISERROR(VLOOKUP(CONCATENATE(INDIRECT(ADDRESS(2,COLUMN()-2)),"V1",A7),DATA!D2:L872,4,FALSE)),0,VLOOKUP(CONCATENATE(INDIRECT(ADDRESS(2,COLUMN()-2)),"V1",A7),DATA!D2:L872,4,FALSE))</f>
        <v>0</v>
      </c>
      <c r="DO7" s="11">
        <f>IF(ISERROR(VLOOKUP(CONCATENATE(INDIRECT(ADDRESS(2,COLUMN())),"V1",A7),DATA!D2:L872,2,FALSE)),0,VLOOKUP(CONCATENATE(INDIRECT(ADDRESS(2,COLUMN())),"V1",A7),DATA!D2:L872,2,FALSE))</f>
        <v>0</v>
      </c>
      <c r="DP7" s="11">
        <f>IF(ISERROR(VLOOKUP(CONCATENATE(INDIRECT(ADDRESS(2,COLUMN()-1)),"V1",A7),DATA!D2:L872,3,FALSE)),0,VLOOKUP(CONCATENATE(INDIRECT(ADDRESS(2,COLUMN()-1)),"V1",A7),DATA!D2:L872,3,FALSE))</f>
        <v>0</v>
      </c>
      <c r="DQ7" s="11">
        <f>IF(ISERROR(VLOOKUP(CONCATENATE(INDIRECT(ADDRESS(2,COLUMN()-2)),"V1",A7),DATA!D2:L872,4,FALSE)),0,VLOOKUP(CONCATENATE(INDIRECT(ADDRESS(2,COLUMN()-2)),"V1",A7),DATA!D2:L872,4,FALSE))</f>
        <v>0</v>
      </c>
      <c r="DR7" s="11">
        <f>IF(ISERROR(VLOOKUP(CONCATENATE(INDIRECT(ADDRESS(2,COLUMN())),"V1",A7),DATA!D2:L872,2,FALSE)),0,VLOOKUP(CONCATENATE(INDIRECT(ADDRESS(2,COLUMN())),"V1",A7),DATA!D2:L872,2,FALSE))</f>
        <v>0</v>
      </c>
      <c r="DS7" s="11">
        <f>IF(ISERROR(VLOOKUP(CONCATENATE(INDIRECT(ADDRESS(2,COLUMN()-1)),"V1",A7),DATA!D2:L872,3,FALSE)),0,VLOOKUP(CONCATENATE(INDIRECT(ADDRESS(2,COLUMN()-1)),"V1",A7),DATA!D2:L872,3,FALSE))</f>
        <v>0</v>
      </c>
      <c r="DT7" s="11">
        <f>IF(ISERROR(VLOOKUP(CONCATENATE(INDIRECT(ADDRESS(2,COLUMN()-2)),"V1",A7),DATA!D2:L872,4,FALSE)),0,VLOOKUP(CONCATENATE(INDIRECT(ADDRESS(2,COLUMN()-2)),"V1",A7),DATA!D2:L872,4,FALSE))</f>
        <v>0</v>
      </c>
      <c r="DU7" s="11">
        <f>IF(ISERROR(VLOOKUP(CONCATENATE(INDIRECT(ADDRESS(2,COLUMN())),"V1",A7),DATA!D2:L872,2,FALSE)),0,VLOOKUP(CONCATENATE(INDIRECT(ADDRESS(2,COLUMN())),"V1",A7),DATA!D2:L872,2,FALSE))</f>
        <v>0</v>
      </c>
      <c r="DV7" s="11">
        <f>IF(ISERROR(VLOOKUP(CONCATENATE(INDIRECT(ADDRESS(2,COLUMN()-1)),"V1",A7),DATA!D2:L872,3,FALSE)),0,VLOOKUP(CONCATENATE(INDIRECT(ADDRESS(2,COLUMN()-1)),"V1",A7),DATA!D2:L872,3,FALSE))</f>
        <v>0</v>
      </c>
      <c r="DW7" s="11">
        <f>IF(ISERROR(VLOOKUP(CONCATENATE(INDIRECT(ADDRESS(2,COLUMN()-2)),"V1",A7),DATA!D2:L872,4,FALSE)),0,VLOOKUP(CONCATENATE(INDIRECT(ADDRESS(2,COLUMN()-2)),"V1",A7),DATA!D2:L872,4,FALSE))</f>
        <v>0</v>
      </c>
      <c r="DX7" s="62">
        <f>SUM(B7:INDIRECT(ADDRESS(7,127)))</f>
        <v>4.5</v>
      </c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</row>
    <row r="8" ht="15.75">
      <c r="A8" s="95" t="s">
        <v>23</v>
      </c>
      <c r="B8" s="11">
        <f>IF(ISERROR(VLOOKUP(CONCATENATE(INDIRECT(ADDRESS(2,COLUMN())),"V1",A8),DATA!D2:L872,2,FALSE)),0,VLOOKUP(CONCATENATE(INDIRECT(ADDRESS(2,COLUMN())),"V1",A8),DATA!D2:L872,2,FALSE))</f>
        <v>0.7</v>
      </c>
      <c r="C8" s="11">
        <f>IF(ISERROR(VLOOKUP(CONCATENATE(INDIRECT(ADDRESS(2,COLUMN()-1)),"V1",A8),DATA!D2:L872,3,FALSE)),0,VLOOKUP(CONCATENATE(INDIRECT(ADDRESS(2,COLUMN()-1)),"V1",A8),DATA!D2:L872,3,FALSE))</f>
        <v>0</v>
      </c>
      <c r="D8" s="11">
        <f>IF(ISERROR(VLOOKUP(CONCATENATE(INDIRECT(ADDRESS(2,COLUMN()-2)),"V1",A8),DATA!D2:L872,4,FALSE)),0,VLOOKUP(CONCATENATE(INDIRECT(ADDRESS(2,COLUMN()-2)),"V1",A8),DATA!D2:L872,4,FALSE))</f>
        <v>0</v>
      </c>
      <c r="E8" s="11">
        <f>IF(ISERROR(VLOOKUP(CONCATENATE(INDIRECT(ADDRESS(2,COLUMN())),"V1",A8),DATA!D2:L872,2,FALSE)),0,VLOOKUP(CONCATENATE(INDIRECT(ADDRESS(2,COLUMN())),"V1",A8),DATA!D2:L872,2,FALSE))</f>
        <v>0</v>
      </c>
      <c r="F8" s="11">
        <f>IF(ISERROR(VLOOKUP(CONCATENATE(INDIRECT(ADDRESS(2,COLUMN()-1)),"V1",A8),DATA!D2:L872,3,FALSE)),0,VLOOKUP(CONCATENATE(INDIRECT(ADDRESS(2,COLUMN()-1)),"V1",A8),DATA!D2:L872,3,FALSE))</f>
        <v>0</v>
      </c>
      <c r="G8" s="11">
        <f>IF(ISERROR(VLOOKUP(CONCATENATE(INDIRECT(ADDRESS(2,COLUMN()-2)),"V1",A8),DATA!D2:L872,4,FALSE)),0,VLOOKUP(CONCATENATE(INDIRECT(ADDRESS(2,COLUMN()-2)),"V1",A8),DATA!D2:L872,4,FALSE))</f>
        <v>0</v>
      </c>
      <c r="H8" s="11">
        <f>IF(ISERROR(VLOOKUP(CONCATENATE(INDIRECT(ADDRESS(2,COLUMN())),"V1",A8),DATA!D2:L872,2,FALSE)),0,VLOOKUP(CONCATENATE(INDIRECT(ADDRESS(2,COLUMN())),"V1",A8),DATA!D2:L872,2,FALSE))</f>
        <v>0</v>
      </c>
      <c r="I8" s="11">
        <f>IF(ISERROR(VLOOKUP(CONCATENATE(INDIRECT(ADDRESS(2,COLUMN()-1)),"V1",A8),DATA!D2:L872,3,FALSE)),0,VLOOKUP(CONCATENATE(INDIRECT(ADDRESS(2,COLUMN()-1)),"V1",A8),DATA!D2:L872,3,FALSE))</f>
        <v>0</v>
      </c>
      <c r="J8" s="11">
        <f>IF(ISERROR(VLOOKUP(CONCATENATE(INDIRECT(ADDRESS(2,COLUMN()-2)),"V1",A8),DATA!D2:L872,4,FALSE)),0,VLOOKUP(CONCATENATE(INDIRECT(ADDRESS(2,COLUMN()-2)),"V1",A8),DATA!D2:L872,4,FALSE))</f>
        <v>0</v>
      </c>
      <c r="K8" s="11">
        <f>IF(ISERROR(VLOOKUP(CONCATENATE(INDIRECT(ADDRESS(2,COLUMN())),"V1",A8),DATA!D2:L872,2,FALSE)),0,VLOOKUP(CONCATENATE(INDIRECT(ADDRESS(2,COLUMN())),"V1",A8),DATA!D2:L872,2,FALSE))</f>
        <v>0</v>
      </c>
      <c r="L8" s="11">
        <f>IF(ISERROR(VLOOKUP(CONCATENATE(INDIRECT(ADDRESS(2,COLUMN()-1)),"V1",A8),DATA!D2:L872,3,FALSE)),0,VLOOKUP(CONCATENATE(INDIRECT(ADDRESS(2,COLUMN()-1)),"V1",A8),DATA!D2:L872,3,FALSE))</f>
        <v>0</v>
      </c>
      <c r="M8" s="11">
        <f>IF(ISERROR(VLOOKUP(CONCATENATE(INDIRECT(ADDRESS(2,COLUMN()-2)),"V1",A8),DATA!D2:L872,4,FALSE)),0,VLOOKUP(CONCATENATE(INDIRECT(ADDRESS(2,COLUMN()-2)),"V1",A8),DATA!D2:L872,4,FALSE))</f>
        <v>0</v>
      </c>
      <c r="N8" s="11">
        <f>IF(ISERROR(VLOOKUP(CONCATENATE(INDIRECT(ADDRESS(2,COLUMN())),"V1",A8),DATA!D2:L872,2,FALSE)),0,VLOOKUP(CONCATENATE(INDIRECT(ADDRESS(2,COLUMN())),"V1",A8),DATA!D2:L872,2,FALSE))</f>
        <v>0</v>
      </c>
      <c r="O8" s="11">
        <f>IF(ISERROR(VLOOKUP(CONCATENATE(INDIRECT(ADDRESS(2,COLUMN()-1)),"V1",A8),DATA!D2:L872,3,FALSE)),0,VLOOKUP(CONCATENATE(INDIRECT(ADDRESS(2,COLUMN()-1)),"V1",A8),DATA!D2:L872,3,FALSE))</f>
        <v>0</v>
      </c>
      <c r="P8" s="11">
        <f>IF(ISERROR(VLOOKUP(CONCATENATE(INDIRECT(ADDRESS(2,COLUMN()-2)),"V1",A8),DATA!D2:L872,4,FALSE)),0,VLOOKUP(CONCATENATE(INDIRECT(ADDRESS(2,COLUMN()-2)),"V1",A8),DATA!D2:L872,4,FALSE))</f>
        <v>0</v>
      </c>
      <c r="Q8" s="11">
        <f>IF(ISERROR(VLOOKUP(CONCATENATE(INDIRECT(ADDRESS(2,COLUMN())),"V1",A8),DATA!D2:L872,2,FALSE)),0,VLOOKUP(CONCATENATE(INDIRECT(ADDRESS(2,COLUMN())),"V1",A8),DATA!D2:L872,2,FALSE))</f>
        <v>0.45</v>
      </c>
      <c r="R8" s="11">
        <f>IF(ISERROR(VLOOKUP(CONCATENATE(INDIRECT(ADDRESS(2,COLUMN()-1)),"V1",A8),DATA!D2:L872,3,FALSE)),0,VLOOKUP(CONCATENATE(INDIRECT(ADDRESS(2,COLUMN()-1)),"V1",A8),DATA!D2:L872,3,FALSE))</f>
        <v>0</v>
      </c>
      <c r="S8" s="11">
        <f>IF(ISERROR(VLOOKUP(CONCATENATE(INDIRECT(ADDRESS(2,COLUMN()-2)),"V1",A8),DATA!D2:L872,4,FALSE)),0,VLOOKUP(CONCATENATE(INDIRECT(ADDRESS(2,COLUMN()-2)),"V1",A8),DATA!D2:L872,4,FALSE))</f>
        <v>0</v>
      </c>
      <c r="T8" s="11">
        <f>IF(ISERROR(VLOOKUP(CONCATENATE(INDIRECT(ADDRESS(2,COLUMN())),"V1",A8),DATA!D2:L872,2,FALSE)),0,VLOOKUP(CONCATENATE(INDIRECT(ADDRESS(2,COLUMN())),"V1",A8),DATA!D2:L872,2,FALSE))</f>
        <v>1</v>
      </c>
      <c r="U8" s="11">
        <f>IF(ISERROR(VLOOKUP(CONCATENATE(INDIRECT(ADDRESS(2,COLUMN()-1)),"V1",A8),DATA!D2:L872,3,FALSE)),0,VLOOKUP(CONCATENATE(INDIRECT(ADDRESS(2,COLUMN()-1)),"V1",A8),DATA!D2:L872,3,FALSE))</f>
        <v>0</v>
      </c>
      <c r="V8" s="11">
        <f>IF(ISERROR(VLOOKUP(CONCATENATE(INDIRECT(ADDRESS(2,COLUMN()-2)),"V1",A8),DATA!D2:L872,4,FALSE)),0,VLOOKUP(CONCATENATE(INDIRECT(ADDRESS(2,COLUMN()-2)),"V1",A8),DATA!D2:L872,4,FALSE))</f>
        <v>0</v>
      </c>
      <c r="W8" s="11">
        <f>IF(ISERROR(VLOOKUP(CONCATENATE(INDIRECT(ADDRESS(2,COLUMN())),"V1",A8),DATA!D2:L872,2,FALSE)),0,VLOOKUP(CONCATENATE(INDIRECT(ADDRESS(2,COLUMN())),"V1",A8),DATA!D2:L872,2,FALSE))</f>
        <v>2</v>
      </c>
      <c r="X8" s="11">
        <f>IF(ISERROR(VLOOKUP(CONCATENATE(INDIRECT(ADDRESS(2,COLUMN()-1)),"V1",A8),DATA!D2:L872,3,FALSE)),0,VLOOKUP(CONCATENATE(INDIRECT(ADDRESS(2,COLUMN()-1)),"V1",A8),DATA!D2:L872,3,FALSE))</f>
        <v>0.55</v>
      </c>
      <c r="Y8" s="11">
        <f>IF(ISERROR(VLOOKUP(CONCATENATE(INDIRECT(ADDRESS(2,COLUMN()-2)),"V1",A8),DATA!D2:L872,4,FALSE)),0,VLOOKUP(CONCATENATE(INDIRECT(ADDRESS(2,COLUMN()-2)),"V1",A8),DATA!D2:L872,4,FALSE))</f>
        <v>0</v>
      </c>
      <c r="Z8" s="11">
        <f>IF(ISERROR(VLOOKUP(CONCATENATE(INDIRECT(ADDRESS(2,COLUMN())),"V1",A8),DATA!D2:L872,2,FALSE)),0,VLOOKUP(CONCATENATE(INDIRECT(ADDRESS(2,COLUMN())),"V1",A8),DATA!D2:L872,2,FALSE))</f>
        <v>0</v>
      </c>
      <c r="AA8" s="11">
        <f>IF(ISERROR(VLOOKUP(CONCATENATE(INDIRECT(ADDRESS(2,COLUMN()-1)),"V1",A8),DATA!D2:L872,3,FALSE)),0,VLOOKUP(CONCATENATE(INDIRECT(ADDRESS(2,COLUMN()-1)),"V1",A8),DATA!D2:L872,3,FALSE))</f>
        <v>0</v>
      </c>
      <c r="AB8" s="11">
        <f>IF(ISERROR(VLOOKUP(CONCATENATE(INDIRECT(ADDRESS(2,COLUMN()-2)),"V1",A8),DATA!D2:L872,4,FALSE)),0,VLOOKUP(CONCATENATE(INDIRECT(ADDRESS(2,COLUMN()-2)),"V1",A8),DATA!D2:L872,4,FALSE))</f>
        <v>0</v>
      </c>
      <c r="AC8" s="11">
        <f>IF(ISERROR(VLOOKUP(CONCATENATE(INDIRECT(ADDRESS(2,COLUMN())),"V1",A8),DATA!D2:L872,2,FALSE)),0,VLOOKUP(CONCATENATE(INDIRECT(ADDRESS(2,COLUMN())),"V1",A8),DATA!D2:L872,2,FALSE))</f>
        <v>0</v>
      </c>
      <c r="AD8" s="11">
        <f>IF(ISERROR(VLOOKUP(CONCATENATE(INDIRECT(ADDRESS(2,COLUMN()-1)),"V1",A8),DATA!D2:L872,3,FALSE)),0,VLOOKUP(CONCATENATE(INDIRECT(ADDRESS(2,COLUMN()-1)),"V1",A8),DATA!D2:L872,3,FALSE))</f>
        <v>0</v>
      </c>
      <c r="AE8" s="11">
        <f>IF(ISERROR(VLOOKUP(CONCATENATE(INDIRECT(ADDRESS(2,COLUMN()-2)),"V1",A8),DATA!D2:L872,4,FALSE)),0,VLOOKUP(CONCATENATE(INDIRECT(ADDRESS(2,COLUMN()-2)),"V1",A8),DATA!D2:L872,4,FALSE))</f>
        <v>0</v>
      </c>
      <c r="AF8" s="11">
        <f>IF(ISERROR(VLOOKUP(CONCATENATE(INDIRECT(ADDRESS(2,COLUMN())),"V1",A8),DATA!D2:L872,2,FALSE)),0,VLOOKUP(CONCATENATE(INDIRECT(ADDRESS(2,COLUMN())),"V1",A8),DATA!D2:L872,2,FALSE))</f>
        <v>0</v>
      </c>
      <c r="AG8" s="11">
        <f>IF(ISERROR(VLOOKUP(CONCATENATE(INDIRECT(ADDRESS(2,COLUMN()-1)),"V1",A8),DATA!D2:L872,3,FALSE)),0,VLOOKUP(CONCATENATE(INDIRECT(ADDRESS(2,COLUMN()-1)),"V1",A8),DATA!D2:L872,3,FALSE))</f>
        <v>0</v>
      </c>
      <c r="AH8" s="11">
        <f>IF(ISERROR(VLOOKUP(CONCATENATE(INDIRECT(ADDRESS(2,COLUMN()-2)),"V1",A8),DATA!D2:L872,4,FALSE)),0,VLOOKUP(CONCATENATE(INDIRECT(ADDRESS(2,COLUMN()-2)),"V1",A8),DATA!D2:L872,4,FALSE))</f>
        <v>0</v>
      </c>
      <c r="AI8" s="11">
        <f>IF(ISERROR(VLOOKUP(CONCATENATE(INDIRECT(ADDRESS(2,COLUMN())),"V1",A8),DATA!D2:L872,2,FALSE)),0,VLOOKUP(CONCATENATE(INDIRECT(ADDRESS(2,COLUMN())),"V1",A8),DATA!D2:L872,2,FALSE))</f>
        <v>0</v>
      </c>
      <c r="AJ8" s="11">
        <f>IF(ISERROR(VLOOKUP(CONCATENATE(INDIRECT(ADDRESS(2,COLUMN()-1)),"V1",A8),DATA!D2:L872,3,FALSE)),0,VLOOKUP(CONCATENATE(INDIRECT(ADDRESS(2,COLUMN()-1)),"V1",A8),DATA!D2:L872,3,FALSE))</f>
        <v>0</v>
      </c>
      <c r="AK8" s="11">
        <f>IF(ISERROR(VLOOKUP(CONCATENATE(INDIRECT(ADDRESS(2,COLUMN()-2)),"V1",A8),DATA!D2:L872,4,FALSE)),0,VLOOKUP(CONCATENATE(INDIRECT(ADDRESS(2,COLUMN()-2)),"V1",A8),DATA!D2:L872,4,FALSE))</f>
        <v>0</v>
      </c>
      <c r="AL8" s="11">
        <f>IF(ISERROR(VLOOKUP(CONCATENATE(INDIRECT(ADDRESS(2,COLUMN())),"V1",A8),DATA!D2:L872,2,FALSE)),0,VLOOKUP(CONCATENATE(INDIRECT(ADDRESS(2,COLUMN())),"V1",A8),DATA!D2:L872,2,FALSE))</f>
        <v>0</v>
      </c>
      <c r="AM8" s="11">
        <f>IF(ISERROR(VLOOKUP(CONCATENATE(INDIRECT(ADDRESS(2,COLUMN()-1)),"V1",A8),DATA!D2:L872,3,FALSE)),0,VLOOKUP(CONCATENATE(INDIRECT(ADDRESS(2,COLUMN()-1)),"V1",A8),DATA!D2:L872,3,FALSE))</f>
        <v>0</v>
      </c>
      <c r="AN8" s="11">
        <f>IF(ISERROR(VLOOKUP(CONCATENATE(INDIRECT(ADDRESS(2,COLUMN()-2)),"V1",A8),DATA!D2:L872,4,FALSE)),0,VLOOKUP(CONCATENATE(INDIRECT(ADDRESS(2,COLUMN()-2)),"V1",A8),DATA!D2:L872,4,FALSE))</f>
        <v>0</v>
      </c>
      <c r="AO8" s="11">
        <f>IF(ISERROR(VLOOKUP(CONCATENATE(INDIRECT(ADDRESS(2,COLUMN())),"V1",A8),DATA!D2:L872,2,FALSE)),0,VLOOKUP(CONCATENATE(INDIRECT(ADDRESS(2,COLUMN())),"V1",A8),DATA!D2:L872,2,FALSE))</f>
        <v>0</v>
      </c>
      <c r="AP8" s="11">
        <f>IF(ISERROR(VLOOKUP(CONCATENATE(INDIRECT(ADDRESS(2,COLUMN()-1)),"V1",A8),DATA!D2:L872,3,FALSE)),0,VLOOKUP(CONCATENATE(INDIRECT(ADDRESS(2,COLUMN()-1)),"V1",A8),DATA!D2:L872,3,FALSE))</f>
        <v>0</v>
      </c>
      <c r="AQ8" s="11">
        <f>IF(ISERROR(VLOOKUP(CONCATENATE(INDIRECT(ADDRESS(2,COLUMN()-2)),"V1",A8),DATA!D2:L872,4,FALSE)),0,VLOOKUP(CONCATENATE(INDIRECT(ADDRESS(2,COLUMN()-2)),"V1",A8),DATA!D2:L872,4,FALSE))</f>
        <v>0</v>
      </c>
      <c r="AR8" s="11">
        <f>IF(ISERROR(VLOOKUP(CONCATENATE(INDIRECT(ADDRESS(2,COLUMN())),"V1",A8),DATA!D2:L872,2,FALSE)),0,VLOOKUP(CONCATENATE(INDIRECT(ADDRESS(2,COLUMN())),"V1",A8),DATA!D2:L872,2,FALSE))</f>
        <v>0</v>
      </c>
      <c r="AS8" s="11">
        <f>IF(ISERROR(VLOOKUP(CONCATENATE(INDIRECT(ADDRESS(2,COLUMN()-1)),"V1",A8),DATA!D2:L872,3,FALSE)),0,VLOOKUP(CONCATENATE(INDIRECT(ADDRESS(2,COLUMN()-1)),"V1",A8),DATA!D2:L872,3,FALSE))</f>
        <v>0</v>
      </c>
      <c r="AT8" s="11">
        <f>IF(ISERROR(VLOOKUP(CONCATENATE(INDIRECT(ADDRESS(2,COLUMN()-2)),"V1",A8),DATA!D2:L872,4,FALSE)),0,VLOOKUP(CONCATENATE(INDIRECT(ADDRESS(2,COLUMN()-2)),"V1",A8),DATA!D2:L872,4,FALSE))</f>
        <v>0</v>
      </c>
      <c r="AU8" s="11">
        <f>IF(ISERROR(VLOOKUP(CONCATENATE(INDIRECT(ADDRESS(2,COLUMN())),"V1",A8),DATA!D2:L872,2,FALSE)),0,VLOOKUP(CONCATENATE(INDIRECT(ADDRESS(2,COLUMN())),"V1",A8),DATA!D2:L872,2,FALSE))</f>
        <v>0</v>
      </c>
      <c r="AV8" s="11">
        <f>IF(ISERROR(VLOOKUP(CONCATENATE(INDIRECT(ADDRESS(2,COLUMN()-1)),"V1",A8),DATA!D2:L872,3,FALSE)),0,VLOOKUP(CONCATENATE(INDIRECT(ADDRESS(2,COLUMN()-1)),"V1",A8),DATA!D2:L872,3,FALSE))</f>
        <v>0.45</v>
      </c>
      <c r="AW8" s="11">
        <f>IF(ISERROR(VLOOKUP(CONCATENATE(INDIRECT(ADDRESS(2,COLUMN()-2)),"V1",A8),DATA!D2:L872,4,FALSE)),0,VLOOKUP(CONCATENATE(INDIRECT(ADDRESS(2,COLUMN()-2)),"V1",A8),DATA!D2:L872,4,FALSE))</f>
        <v>0</v>
      </c>
      <c r="AX8" s="11">
        <f>IF(ISERROR(VLOOKUP(CONCATENATE(INDIRECT(ADDRESS(2,COLUMN())),"V1",A8),DATA!D2:L872,2,FALSE)),0,VLOOKUP(CONCATENATE(INDIRECT(ADDRESS(2,COLUMN())),"V1",A8),DATA!D2:L872,2,FALSE))</f>
        <v>0</v>
      </c>
      <c r="AY8" s="11">
        <f>IF(ISERROR(VLOOKUP(CONCATENATE(INDIRECT(ADDRESS(2,COLUMN()-1)),"V1",A8),DATA!D2:L872,3,FALSE)),0,VLOOKUP(CONCATENATE(INDIRECT(ADDRESS(2,COLUMN()-1)),"V1",A8),DATA!D2:L872,3,FALSE))</f>
        <v>0</v>
      </c>
      <c r="AZ8" s="11">
        <f>IF(ISERROR(VLOOKUP(CONCATENATE(INDIRECT(ADDRESS(2,COLUMN()-2)),"V1",A8),DATA!D2:L872,4,FALSE)),0,VLOOKUP(CONCATENATE(INDIRECT(ADDRESS(2,COLUMN()-2)),"V1",A8),DATA!D2:L872,4,FALSE))</f>
        <v>0</v>
      </c>
      <c r="BA8" s="11">
        <f>IF(ISERROR(VLOOKUP(CONCATENATE(INDIRECT(ADDRESS(2,COLUMN())),"V1",A8),DATA!D2:L872,2,FALSE)),0,VLOOKUP(CONCATENATE(INDIRECT(ADDRESS(2,COLUMN())),"V1",A8),DATA!D2:L872,2,FALSE))</f>
        <v>1.4</v>
      </c>
      <c r="BB8" s="11">
        <f>IF(ISERROR(VLOOKUP(CONCATENATE(INDIRECT(ADDRESS(2,COLUMN()-1)),"V1",A8),DATA!D2:L872,3,FALSE)),0,VLOOKUP(CONCATENATE(INDIRECT(ADDRESS(2,COLUMN()-1)),"V1",A8),DATA!D2:L872,3,FALSE))</f>
        <v>0</v>
      </c>
      <c r="BC8" s="11">
        <f>IF(ISERROR(VLOOKUP(CONCATENATE(INDIRECT(ADDRESS(2,COLUMN()-2)),"V1",A8),DATA!D2:L872,4,FALSE)),0,VLOOKUP(CONCATENATE(INDIRECT(ADDRESS(2,COLUMN()-2)),"V1",A8),DATA!D2:L872,4,FALSE))</f>
        <v>3</v>
      </c>
      <c r="BD8" s="11">
        <f>IF(ISERROR(VLOOKUP(CONCATENATE(INDIRECT(ADDRESS(2,COLUMN())),"V1",A8),DATA!D2:L872,2,FALSE)),0,VLOOKUP(CONCATENATE(INDIRECT(ADDRESS(2,COLUMN())),"V1",A8),DATA!D2:L872,2,FALSE))</f>
        <v>0</v>
      </c>
      <c r="BE8" s="11">
        <f>IF(ISERROR(VLOOKUP(CONCATENATE(INDIRECT(ADDRESS(2,COLUMN()-1)),"V1",A8),DATA!D2:L872,3,FALSE)),0,VLOOKUP(CONCATENATE(INDIRECT(ADDRESS(2,COLUMN()-1)),"V1",A8),DATA!D2:L872,3,FALSE))</f>
        <v>0</v>
      </c>
      <c r="BF8" s="11">
        <f>IF(ISERROR(VLOOKUP(CONCATENATE(INDIRECT(ADDRESS(2,COLUMN()-2)),"V1",A8),DATA!D2:L872,4,FALSE)),0,VLOOKUP(CONCATENATE(INDIRECT(ADDRESS(2,COLUMN()-2)),"V1",A8),DATA!D2:L872,4,FALSE))</f>
        <v>0</v>
      </c>
      <c r="BG8" s="11">
        <f>IF(ISERROR(VLOOKUP(CONCATENATE(INDIRECT(ADDRESS(2,COLUMN())),"V1",A8),DATA!D2:L872,2,FALSE)),0,VLOOKUP(CONCATENATE(INDIRECT(ADDRESS(2,COLUMN())),"V1",A8),DATA!D2:L872,2,FALSE))</f>
        <v>0</v>
      </c>
      <c r="BH8" s="11">
        <f>IF(ISERROR(VLOOKUP(CONCATENATE(INDIRECT(ADDRESS(2,COLUMN()-1)),"V1",A8),DATA!D2:L872,3,FALSE)),0,VLOOKUP(CONCATENATE(INDIRECT(ADDRESS(2,COLUMN()-1)),"V1",A8),DATA!D2:L872,3,FALSE))</f>
        <v>0</v>
      </c>
      <c r="BI8" s="11">
        <f>IF(ISERROR(VLOOKUP(CONCATENATE(INDIRECT(ADDRESS(2,COLUMN()-2)),"V1",A8),DATA!D2:L872,4,FALSE)),0,VLOOKUP(CONCATENATE(INDIRECT(ADDRESS(2,COLUMN()-2)),"V1",A8),DATA!D2:L872,4,FALSE))</f>
        <v>0</v>
      </c>
      <c r="BJ8" s="11">
        <f>IF(ISERROR(VLOOKUP(CONCATENATE(INDIRECT(ADDRESS(2,COLUMN())),"V1",A8),DATA!D2:L872,2,FALSE)),0,VLOOKUP(CONCATENATE(INDIRECT(ADDRESS(2,COLUMN())),"V1",A8),DATA!D2:L872,2,FALSE))</f>
        <v>0</v>
      </c>
      <c r="BK8" s="11">
        <f>IF(ISERROR(VLOOKUP(CONCATENATE(INDIRECT(ADDRESS(2,COLUMN()-1)),"V1",A8),DATA!D2:L872,3,FALSE)),0,VLOOKUP(CONCATENATE(INDIRECT(ADDRESS(2,COLUMN()-1)),"V1",A8),DATA!D2:L872,3,FALSE))</f>
        <v>0</v>
      </c>
      <c r="BL8" s="11">
        <f>IF(ISERROR(VLOOKUP(CONCATENATE(INDIRECT(ADDRESS(2,COLUMN()-2)),"V1",A8),DATA!D2:L872,4,FALSE)),0,VLOOKUP(CONCATENATE(INDIRECT(ADDRESS(2,COLUMN()-2)),"V1",A8),DATA!D2:L872,4,FALSE))</f>
        <v>0</v>
      </c>
      <c r="BM8" s="11">
        <f>IF(ISERROR(VLOOKUP(CONCATENATE(INDIRECT(ADDRESS(2,COLUMN())),"V1",A8),DATA!D2:L872,2,FALSE)),0,VLOOKUP(CONCATENATE(INDIRECT(ADDRESS(2,COLUMN())),"V1",A8),DATA!D2:L872,2,FALSE))</f>
        <v>0</v>
      </c>
      <c r="BN8" s="11">
        <f>IF(ISERROR(VLOOKUP(CONCATENATE(INDIRECT(ADDRESS(2,COLUMN()-1)),"V1",A8),DATA!D2:L872,3,FALSE)),0,VLOOKUP(CONCATENATE(INDIRECT(ADDRESS(2,COLUMN()-1)),"V1",A8),DATA!D2:L872,3,FALSE))</f>
        <v>0</v>
      </c>
      <c r="BO8" s="11">
        <f>IF(ISERROR(VLOOKUP(CONCATENATE(INDIRECT(ADDRESS(2,COLUMN()-2)),"V1",A8),DATA!D2:L872,4,FALSE)),0,VLOOKUP(CONCATENATE(INDIRECT(ADDRESS(2,COLUMN()-2)),"V1",A8),DATA!D2:L872,4,FALSE))</f>
        <v>0</v>
      </c>
      <c r="BP8" s="11">
        <f>IF(ISERROR(VLOOKUP(CONCATENATE(INDIRECT(ADDRESS(2,COLUMN())),"V1",A8),DATA!D2:L872,2,FALSE)),0,VLOOKUP(CONCATENATE(INDIRECT(ADDRESS(2,COLUMN())),"V1",A8),DATA!D2:L872,2,FALSE))</f>
        <v>0</v>
      </c>
      <c r="BQ8" s="11">
        <f>IF(ISERROR(VLOOKUP(CONCATENATE(INDIRECT(ADDRESS(2,COLUMN()-1)),"V1",A8),DATA!D2:L872,3,FALSE)),0,VLOOKUP(CONCATENATE(INDIRECT(ADDRESS(2,COLUMN()-1)),"V1",A8),DATA!D2:L872,3,FALSE))</f>
        <v>0</v>
      </c>
      <c r="BR8" s="11">
        <f>IF(ISERROR(VLOOKUP(CONCATENATE(INDIRECT(ADDRESS(2,COLUMN()-2)),"V1",A8),DATA!D2:L872,4,FALSE)),0,VLOOKUP(CONCATENATE(INDIRECT(ADDRESS(2,COLUMN()-2)),"V1",A8),DATA!D2:L872,4,FALSE))</f>
        <v>0</v>
      </c>
      <c r="BS8" s="11">
        <f>IF(ISERROR(VLOOKUP(CONCATENATE(INDIRECT(ADDRESS(2,COLUMN())),"V1",A8),DATA!D2:L872,2,FALSE)),0,VLOOKUP(CONCATENATE(INDIRECT(ADDRESS(2,COLUMN())),"V1",A8),DATA!D2:L872,2,FALSE))</f>
        <v>0</v>
      </c>
      <c r="BT8" s="11">
        <f>IF(ISERROR(VLOOKUP(CONCATENATE(INDIRECT(ADDRESS(2,COLUMN()-1)),"V1",A8),DATA!D2:L872,3,FALSE)),0,VLOOKUP(CONCATENATE(INDIRECT(ADDRESS(2,COLUMN()-1)),"V1",A8),DATA!D2:L872,3,FALSE))</f>
        <v>0</v>
      </c>
      <c r="BU8" s="11">
        <f>IF(ISERROR(VLOOKUP(CONCATENATE(INDIRECT(ADDRESS(2,COLUMN()-2)),"V1",A8),DATA!D2:L872,4,FALSE)),0,VLOOKUP(CONCATENATE(INDIRECT(ADDRESS(2,COLUMN()-2)),"V1",A8),DATA!D2:L872,4,FALSE))</f>
        <v>0</v>
      </c>
      <c r="BV8" s="11">
        <f>IF(ISERROR(VLOOKUP(CONCATENATE(INDIRECT(ADDRESS(2,COLUMN())),"V1",A8),DATA!D2:L872,2,FALSE)),0,VLOOKUP(CONCATENATE(INDIRECT(ADDRESS(2,COLUMN())),"V1",A8),DATA!D2:L872,2,FALSE))</f>
        <v>0</v>
      </c>
      <c r="BW8" s="11">
        <f>IF(ISERROR(VLOOKUP(CONCATENATE(INDIRECT(ADDRESS(2,COLUMN()-1)),"V1",A8),DATA!D2:L872,3,FALSE)),0,VLOOKUP(CONCATENATE(INDIRECT(ADDRESS(2,COLUMN()-1)),"V1",A8),DATA!D2:L872,3,FALSE))</f>
        <v>0</v>
      </c>
      <c r="BX8" s="11">
        <f>IF(ISERROR(VLOOKUP(CONCATENATE(INDIRECT(ADDRESS(2,COLUMN()-2)),"V1",A8),DATA!D2:L872,4,FALSE)),0,VLOOKUP(CONCATENATE(INDIRECT(ADDRESS(2,COLUMN()-2)),"V1",A8),DATA!D2:L872,4,FALSE))</f>
        <v>0</v>
      </c>
      <c r="BY8" s="11">
        <f>IF(ISERROR(VLOOKUP(CONCATENATE(INDIRECT(ADDRESS(2,COLUMN())),"V1",A8),DATA!D2:L872,2,FALSE)),0,VLOOKUP(CONCATENATE(INDIRECT(ADDRESS(2,COLUMN())),"V1",A8),DATA!D2:L872,2,FALSE))</f>
        <v>0</v>
      </c>
      <c r="BZ8" s="11">
        <f>IF(ISERROR(VLOOKUP(CONCATENATE(INDIRECT(ADDRESS(2,COLUMN()-1)),"V1",A8),DATA!D2:L872,3,FALSE)),0,VLOOKUP(CONCATENATE(INDIRECT(ADDRESS(2,COLUMN()-1)),"V1",A8),DATA!D2:L872,3,FALSE))</f>
        <v>0</v>
      </c>
      <c r="CA8" s="11">
        <f>IF(ISERROR(VLOOKUP(CONCATENATE(INDIRECT(ADDRESS(2,COLUMN()-2)),"V1",A8),DATA!D2:L872,4,FALSE)),0,VLOOKUP(CONCATENATE(INDIRECT(ADDRESS(2,COLUMN()-2)),"V1",A8),DATA!D2:L872,4,FALSE))</f>
        <v>0</v>
      </c>
      <c r="CB8" s="11">
        <f>IF(ISERROR(VLOOKUP(CONCATENATE(INDIRECT(ADDRESS(2,COLUMN())),"V1",A8),DATA!D2:L872,2,FALSE)),0,VLOOKUP(CONCATENATE(INDIRECT(ADDRESS(2,COLUMN())),"V1",A8),DATA!D2:L872,2,FALSE))</f>
        <v>0</v>
      </c>
      <c r="CC8" s="11">
        <f>IF(ISERROR(VLOOKUP(CONCATENATE(INDIRECT(ADDRESS(2,COLUMN()-1)),"V1",A8),DATA!D2:L872,3,FALSE)),0,VLOOKUP(CONCATENATE(INDIRECT(ADDRESS(2,COLUMN()-1)),"V1",A8),DATA!D2:L872,3,FALSE))</f>
        <v>0</v>
      </c>
      <c r="CD8" s="11">
        <f>IF(ISERROR(VLOOKUP(CONCATENATE(INDIRECT(ADDRESS(2,COLUMN()-2)),"V1",A8),DATA!D2:L872,4,FALSE)),0,VLOOKUP(CONCATENATE(INDIRECT(ADDRESS(2,COLUMN()-2)),"V1",A8),DATA!D2:L872,4,FALSE))</f>
        <v>0</v>
      </c>
      <c r="CE8" s="11">
        <f>IF(ISERROR(VLOOKUP(CONCATENATE(INDIRECT(ADDRESS(2,COLUMN())),"V1",A8),DATA!D2:L872,2,FALSE)),0,VLOOKUP(CONCATENATE(INDIRECT(ADDRESS(2,COLUMN())),"V1",A8),DATA!D2:L872,2,FALSE))</f>
        <v>0</v>
      </c>
      <c r="CF8" s="11">
        <f>IF(ISERROR(VLOOKUP(CONCATENATE(INDIRECT(ADDRESS(2,COLUMN()-1)),"V1",A8),DATA!D2:L872,3,FALSE)),0,VLOOKUP(CONCATENATE(INDIRECT(ADDRESS(2,COLUMN()-1)),"V1",A8),DATA!D2:L872,3,FALSE))</f>
        <v>0</v>
      </c>
      <c r="CG8" s="11">
        <f>IF(ISERROR(VLOOKUP(CONCATENATE(INDIRECT(ADDRESS(2,COLUMN()-2)),"V1",A8),DATA!D2:L872,4,FALSE)),0,VLOOKUP(CONCATENATE(INDIRECT(ADDRESS(2,COLUMN()-2)),"V1",A8),DATA!D2:L872,4,FALSE))</f>
        <v>0</v>
      </c>
      <c r="CH8" s="11">
        <f>IF(ISERROR(VLOOKUP(CONCATENATE(INDIRECT(ADDRESS(2,COLUMN())),"V1",A8),DATA!D2:L872,2,FALSE)),0,VLOOKUP(CONCATENATE(INDIRECT(ADDRESS(2,COLUMN())),"V1",A8),DATA!D2:L872,2,FALSE))</f>
        <v>0</v>
      </c>
      <c r="CI8" s="11">
        <f>IF(ISERROR(VLOOKUP(CONCATENATE(INDIRECT(ADDRESS(2,COLUMN()-1)),"V1",A8),DATA!D2:L872,3,FALSE)),0,VLOOKUP(CONCATENATE(INDIRECT(ADDRESS(2,COLUMN()-1)),"V1",A8),DATA!D2:L872,3,FALSE))</f>
        <v>0</v>
      </c>
      <c r="CJ8" s="11">
        <f>IF(ISERROR(VLOOKUP(CONCATENATE(INDIRECT(ADDRESS(2,COLUMN()-2)),"V1",A8),DATA!D2:L872,4,FALSE)),0,VLOOKUP(CONCATENATE(INDIRECT(ADDRESS(2,COLUMN()-2)),"V1",A8),DATA!D2:L872,4,FALSE))</f>
        <v>0</v>
      </c>
      <c r="CK8" s="11">
        <f>IF(ISERROR(VLOOKUP(CONCATENATE(INDIRECT(ADDRESS(2,COLUMN())),"V1",A8),DATA!D2:L872,2,FALSE)),0,VLOOKUP(CONCATENATE(INDIRECT(ADDRESS(2,COLUMN())),"V1",A8),DATA!D2:L872,2,FALSE))</f>
        <v>0</v>
      </c>
      <c r="CL8" s="11">
        <f>IF(ISERROR(VLOOKUP(CONCATENATE(INDIRECT(ADDRESS(2,COLUMN()-1)),"V1",A8),DATA!D2:L872,3,FALSE)),0,VLOOKUP(CONCATENATE(INDIRECT(ADDRESS(2,COLUMN()-1)),"V1",A8),DATA!D2:L872,3,FALSE))</f>
        <v>0</v>
      </c>
      <c r="CM8" s="11">
        <f>IF(ISERROR(VLOOKUP(CONCATENATE(INDIRECT(ADDRESS(2,COLUMN()-2)),"V1",A8),DATA!D2:L872,4,FALSE)),0,VLOOKUP(CONCATENATE(INDIRECT(ADDRESS(2,COLUMN()-2)),"V1",A8),DATA!D2:L872,4,FALSE))</f>
        <v>0</v>
      </c>
      <c r="CN8" s="11">
        <f>IF(ISERROR(VLOOKUP(CONCATENATE(INDIRECT(ADDRESS(2,COLUMN())),"V1",A8),DATA!D2:L872,2,FALSE)),0,VLOOKUP(CONCATENATE(INDIRECT(ADDRESS(2,COLUMN())),"V1",A8),DATA!D2:L872,2,FALSE))</f>
        <v>0</v>
      </c>
      <c r="CO8" s="11">
        <f>IF(ISERROR(VLOOKUP(CONCATENATE(INDIRECT(ADDRESS(2,COLUMN()-1)),"V1",A8),DATA!D2:L872,3,FALSE)),0,VLOOKUP(CONCATENATE(INDIRECT(ADDRESS(2,COLUMN()-1)),"V1",A8),DATA!D2:L872,3,FALSE))</f>
        <v>0</v>
      </c>
      <c r="CP8" s="11">
        <f>IF(ISERROR(VLOOKUP(CONCATENATE(INDIRECT(ADDRESS(2,COLUMN()-2)),"V1",A8),DATA!D2:L872,4,FALSE)),0,VLOOKUP(CONCATENATE(INDIRECT(ADDRESS(2,COLUMN()-2)),"V1",A8),DATA!D2:L872,4,FALSE))</f>
        <v>0</v>
      </c>
      <c r="CQ8" s="11">
        <f>IF(ISERROR(VLOOKUP(CONCATENATE(INDIRECT(ADDRESS(2,COLUMN())),"V1",A8),DATA!D2:L872,2,FALSE)),0,VLOOKUP(CONCATENATE(INDIRECT(ADDRESS(2,COLUMN())),"V1",A8),DATA!D2:L872,2,FALSE))</f>
        <v>0</v>
      </c>
      <c r="CR8" s="11">
        <f>IF(ISERROR(VLOOKUP(CONCATENATE(INDIRECT(ADDRESS(2,COLUMN()-1)),"V1",A8),DATA!D2:L872,3,FALSE)),0,VLOOKUP(CONCATENATE(INDIRECT(ADDRESS(2,COLUMN()-1)),"V1",A8),DATA!D2:L872,3,FALSE))</f>
        <v>0</v>
      </c>
      <c r="CS8" s="11">
        <f>IF(ISERROR(VLOOKUP(CONCATENATE(INDIRECT(ADDRESS(2,COLUMN()-2)),"V1",A8),DATA!D2:L872,4,FALSE)),0,VLOOKUP(CONCATENATE(INDIRECT(ADDRESS(2,COLUMN()-2)),"V1",A8),DATA!D2:L872,4,FALSE))</f>
        <v>0</v>
      </c>
      <c r="CT8" s="11">
        <f>IF(ISERROR(VLOOKUP(CONCATENATE(INDIRECT(ADDRESS(2,COLUMN())),"V1",A8),DATA!D2:L872,2,FALSE)),0,VLOOKUP(CONCATENATE(INDIRECT(ADDRESS(2,COLUMN())),"V1",A8),DATA!D2:L872,2,FALSE))</f>
        <v>0</v>
      </c>
      <c r="CU8" s="11">
        <f>IF(ISERROR(VLOOKUP(CONCATENATE(INDIRECT(ADDRESS(2,COLUMN()-1)),"V1",A8),DATA!D2:L872,3,FALSE)),0,VLOOKUP(CONCATENATE(INDIRECT(ADDRESS(2,COLUMN()-1)),"V1",A8),DATA!D2:L872,3,FALSE))</f>
        <v>0</v>
      </c>
      <c r="CV8" s="11">
        <f>IF(ISERROR(VLOOKUP(CONCATENATE(INDIRECT(ADDRESS(2,COLUMN()-2)),"V1",A8),DATA!D2:L872,4,FALSE)),0,VLOOKUP(CONCATENATE(INDIRECT(ADDRESS(2,COLUMN()-2)),"V1",A8),DATA!D2:L872,4,FALSE))</f>
        <v>0</v>
      </c>
      <c r="CW8" s="11">
        <f>IF(ISERROR(VLOOKUP(CONCATENATE(INDIRECT(ADDRESS(2,COLUMN())),"V1",A8),DATA!D2:L872,2,FALSE)),0,VLOOKUP(CONCATENATE(INDIRECT(ADDRESS(2,COLUMN())),"V1",A8),DATA!D2:L872,2,FALSE))</f>
        <v>0</v>
      </c>
      <c r="CX8" s="11">
        <f>IF(ISERROR(VLOOKUP(CONCATENATE(INDIRECT(ADDRESS(2,COLUMN()-1)),"V1",A8),DATA!D2:L872,3,FALSE)),0,VLOOKUP(CONCATENATE(INDIRECT(ADDRESS(2,COLUMN()-1)),"V1",A8),DATA!D2:L872,3,FALSE))</f>
        <v>0</v>
      </c>
      <c r="CY8" s="11">
        <f>IF(ISERROR(VLOOKUP(CONCATENATE(INDIRECT(ADDRESS(2,COLUMN()-2)),"V1",A8),DATA!D2:L872,4,FALSE)),0,VLOOKUP(CONCATENATE(INDIRECT(ADDRESS(2,COLUMN()-2)),"V1",A8),DATA!D2:L872,4,FALSE))</f>
        <v>0</v>
      </c>
      <c r="CZ8" s="11">
        <f>IF(ISERROR(VLOOKUP(CONCATENATE(INDIRECT(ADDRESS(2,COLUMN())),"V1",A8),DATA!D2:L872,2,FALSE)),0,VLOOKUP(CONCATENATE(INDIRECT(ADDRESS(2,COLUMN())),"V1",A8),DATA!D2:L872,2,FALSE))</f>
        <v>0</v>
      </c>
      <c r="DA8" s="11">
        <f>IF(ISERROR(VLOOKUP(CONCATENATE(INDIRECT(ADDRESS(2,COLUMN()-1)),"V1",A8),DATA!D2:L872,3,FALSE)),0,VLOOKUP(CONCATENATE(INDIRECT(ADDRESS(2,COLUMN()-1)),"V1",A8),DATA!D2:L872,3,FALSE))</f>
        <v>0</v>
      </c>
      <c r="DB8" s="11">
        <f>IF(ISERROR(VLOOKUP(CONCATENATE(INDIRECT(ADDRESS(2,COLUMN()-2)),"V1",A8),DATA!D2:L872,4,FALSE)),0,VLOOKUP(CONCATENATE(INDIRECT(ADDRESS(2,COLUMN()-2)),"V1",A8),DATA!D2:L872,4,FALSE))</f>
        <v>0</v>
      </c>
      <c r="DC8" s="11">
        <f>IF(ISERROR(VLOOKUP(CONCATENATE(INDIRECT(ADDRESS(2,COLUMN())),"V1",A8),DATA!D2:L872,2,FALSE)),0,VLOOKUP(CONCATENATE(INDIRECT(ADDRESS(2,COLUMN())),"V1",A8),DATA!D2:L872,2,FALSE))</f>
        <v>0</v>
      </c>
      <c r="DD8" s="11">
        <f>IF(ISERROR(VLOOKUP(CONCATENATE(INDIRECT(ADDRESS(2,COLUMN()-1)),"V1",A8),DATA!D2:L872,3,FALSE)),0,VLOOKUP(CONCATENATE(INDIRECT(ADDRESS(2,COLUMN()-1)),"V1",A8),DATA!D2:L872,3,FALSE))</f>
        <v>0</v>
      </c>
      <c r="DE8" s="11">
        <f>IF(ISERROR(VLOOKUP(CONCATENATE(INDIRECT(ADDRESS(2,COLUMN()-2)),"V1",A8),DATA!D2:L872,4,FALSE)),0,VLOOKUP(CONCATENATE(INDIRECT(ADDRESS(2,COLUMN()-2)),"V1",A8),DATA!D2:L872,4,FALSE))</f>
        <v>0</v>
      </c>
      <c r="DF8" s="11">
        <f>IF(ISERROR(VLOOKUP(CONCATENATE(INDIRECT(ADDRESS(2,COLUMN())),"V1",A8),DATA!D2:L872,2,FALSE)),0,VLOOKUP(CONCATENATE(INDIRECT(ADDRESS(2,COLUMN())),"V1",A8),DATA!D2:L872,2,FALSE))</f>
        <v>0</v>
      </c>
      <c r="DG8" s="11">
        <f>IF(ISERROR(VLOOKUP(CONCATENATE(INDIRECT(ADDRESS(2,COLUMN()-1)),"V1",A8),DATA!D2:L872,3,FALSE)),0,VLOOKUP(CONCATENATE(INDIRECT(ADDRESS(2,COLUMN()-1)),"V1",A8),DATA!D2:L872,3,FALSE))</f>
        <v>0</v>
      </c>
      <c r="DH8" s="11">
        <f>IF(ISERROR(VLOOKUP(CONCATENATE(INDIRECT(ADDRESS(2,COLUMN()-2)),"V1",A8),DATA!D2:L872,4,FALSE)),0,VLOOKUP(CONCATENATE(INDIRECT(ADDRESS(2,COLUMN()-2)),"V1",A8),DATA!D2:L872,4,FALSE))</f>
        <v>0</v>
      </c>
      <c r="DI8" s="11">
        <f>IF(ISERROR(VLOOKUP(CONCATENATE(INDIRECT(ADDRESS(2,COLUMN())),"V1",A8),DATA!D2:L872,2,FALSE)),0,VLOOKUP(CONCATENATE(INDIRECT(ADDRESS(2,COLUMN())),"V1",A8),DATA!D2:L872,2,FALSE))</f>
        <v>0</v>
      </c>
      <c r="DJ8" s="11">
        <f>IF(ISERROR(VLOOKUP(CONCATENATE(INDIRECT(ADDRESS(2,COLUMN()-1)),"V1",A8),DATA!D2:L872,3,FALSE)),0,VLOOKUP(CONCATENATE(INDIRECT(ADDRESS(2,COLUMN()-1)),"V1",A8),DATA!D2:L872,3,FALSE))</f>
        <v>0</v>
      </c>
      <c r="DK8" s="11">
        <f>IF(ISERROR(VLOOKUP(CONCATENATE(INDIRECT(ADDRESS(2,COLUMN()-2)),"V1",A8),DATA!D2:L872,4,FALSE)),0,VLOOKUP(CONCATENATE(INDIRECT(ADDRESS(2,COLUMN()-2)),"V1",A8),DATA!D2:L872,4,FALSE))</f>
        <v>0</v>
      </c>
      <c r="DL8" s="11">
        <f>IF(ISERROR(VLOOKUP(CONCATENATE(INDIRECT(ADDRESS(2,COLUMN())),"V1",A8),DATA!D2:L872,2,FALSE)),0,VLOOKUP(CONCATENATE(INDIRECT(ADDRESS(2,COLUMN())),"V1",A8),DATA!D2:L872,2,FALSE))</f>
        <v>0</v>
      </c>
      <c r="DM8" s="11">
        <f>IF(ISERROR(VLOOKUP(CONCATENATE(INDIRECT(ADDRESS(2,COLUMN()-1)),"V1",A8),DATA!D2:L872,3,FALSE)),0,VLOOKUP(CONCATENATE(INDIRECT(ADDRESS(2,COLUMN()-1)),"V1",A8),DATA!D2:L872,3,FALSE))</f>
        <v>0</v>
      </c>
      <c r="DN8" s="11">
        <f>IF(ISERROR(VLOOKUP(CONCATENATE(INDIRECT(ADDRESS(2,COLUMN()-2)),"V1",A8),DATA!D2:L872,4,FALSE)),0,VLOOKUP(CONCATENATE(INDIRECT(ADDRESS(2,COLUMN()-2)),"V1",A8),DATA!D2:L872,4,FALSE))</f>
        <v>0</v>
      </c>
      <c r="DO8" s="11">
        <f>IF(ISERROR(VLOOKUP(CONCATENATE(INDIRECT(ADDRESS(2,COLUMN())),"V1",A8),DATA!D2:L872,2,FALSE)),0,VLOOKUP(CONCATENATE(INDIRECT(ADDRESS(2,COLUMN())),"V1",A8),DATA!D2:L872,2,FALSE))</f>
        <v>0</v>
      </c>
      <c r="DP8" s="11">
        <f>IF(ISERROR(VLOOKUP(CONCATENATE(INDIRECT(ADDRESS(2,COLUMN()-1)),"V1",A8),DATA!D2:L872,3,FALSE)),0,VLOOKUP(CONCATENATE(INDIRECT(ADDRESS(2,COLUMN()-1)),"V1",A8),DATA!D2:L872,3,FALSE))</f>
        <v>0</v>
      </c>
      <c r="DQ8" s="11">
        <f>IF(ISERROR(VLOOKUP(CONCATENATE(INDIRECT(ADDRESS(2,COLUMN()-2)),"V1",A8),DATA!D2:L872,4,FALSE)),0,VLOOKUP(CONCATENATE(INDIRECT(ADDRESS(2,COLUMN()-2)),"V1",A8),DATA!D2:L872,4,FALSE))</f>
        <v>0</v>
      </c>
      <c r="DR8" s="11">
        <f>IF(ISERROR(VLOOKUP(CONCATENATE(INDIRECT(ADDRESS(2,COLUMN())),"V1",A8),DATA!D2:L872,2,FALSE)),0,VLOOKUP(CONCATENATE(INDIRECT(ADDRESS(2,COLUMN())),"V1",A8),DATA!D2:L872,2,FALSE))</f>
        <v>0</v>
      </c>
      <c r="DS8" s="11">
        <f>IF(ISERROR(VLOOKUP(CONCATENATE(INDIRECT(ADDRESS(2,COLUMN()-1)),"V1",A8),DATA!D2:L872,3,FALSE)),0,VLOOKUP(CONCATENATE(INDIRECT(ADDRESS(2,COLUMN()-1)),"V1",A8),DATA!D2:L872,3,FALSE))</f>
        <v>0</v>
      </c>
      <c r="DT8" s="11">
        <f>IF(ISERROR(VLOOKUP(CONCATENATE(INDIRECT(ADDRESS(2,COLUMN()-2)),"V1",A8),DATA!D2:L872,4,FALSE)),0,VLOOKUP(CONCATENATE(INDIRECT(ADDRESS(2,COLUMN()-2)),"V1",A8),DATA!D2:L872,4,FALSE))</f>
        <v>0</v>
      </c>
      <c r="DU8" s="11">
        <f>IF(ISERROR(VLOOKUP(CONCATENATE(INDIRECT(ADDRESS(2,COLUMN())),"V1",A8),DATA!D2:L872,2,FALSE)),0,VLOOKUP(CONCATENATE(INDIRECT(ADDRESS(2,COLUMN())),"V1",A8),DATA!D2:L872,2,FALSE))</f>
        <v>0</v>
      </c>
      <c r="DV8" s="11">
        <f>IF(ISERROR(VLOOKUP(CONCATENATE(INDIRECT(ADDRESS(2,COLUMN()-1)),"V1",A8),DATA!D2:L872,3,FALSE)),0,VLOOKUP(CONCATENATE(INDIRECT(ADDRESS(2,COLUMN()-1)),"V1",A8),DATA!D2:L872,3,FALSE))</f>
        <v>0</v>
      </c>
      <c r="DW8" s="11">
        <f>IF(ISERROR(VLOOKUP(CONCATENATE(INDIRECT(ADDRESS(2,COLUMN()-2)),"V1",A8),DATA!D2:L872,4,FALSE)),0,VLOOKUP(CONCATENATE(INDIRECT(ADDRESS(2,COLUMN()-2)),"V1",A8),DATA!D2:L872,4,FALSE))</f>
        <v>0</v>
      </c>
      <c r="DX8" s="62">
        <f>SUM(B8:INDIRECT(ADDRESS(8,127)))</f>
        <v>9.5499999999999987</v>
      </c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</row>
    <row r="9" ht="15.75">
      <c r="A9" s="95" t="s">
        <v>82</v>
      </c>
      <c r="B9" s="11">
        <f>IF(ISERROR(VLOOKUP(CONCATENATE(INDIRECT(ADDRESS(2,COLUMN())),"V1",A9),DATA!D2:L872,2,FALSE)),0,VLOOKUP(CONCATENATE(INDIRECT(ADDRESS(2,COLUMN())),"V1",A9),DATA!D2:L872,2,FALSE))</f>
        <v>0</v>
      </c>
      <c r="C9" s="11">
        <f>IF(ISERROR(VLOOKUP(CONCATENATE(INDIRECT(ADDRESS(2,COLUMN()-1)),"V1",A9),DATA!D2:L872,3,FALSE)),0,VLOOKUP(CONCATENATE(INDIRECT(ADDRESS(2,COLUMN()-1)),"V1",A9),DATA!D2:L872,3,FALSE))</f>
        <v>0</v>
      </c>
      <c r="D9" s="11">
        <f>IF(ISERROR(VLOOKUP(CONCATENATE(INDIRECT(ADDRESS(2,COLUMN()-2)),"V1",A9),DATA!D2:L872,4,FALSE)),0,VLOOKUP(CONCATENATE(INDIRECT(ADDRESS(2,COLUMN()-2)),"V1",A9),DATA!D2:L872,4,FALSE))</f>
        <v>0</v>
      </c>
      <c r="E9" s="11">
        <f>IF(ISERROR(VLOOKUP(CONCATENATE(INDIRECT(ADDRESS(2,COLUMN())),"V1",A9),DATA!D2:L872,2,FALSE)),0,VLOOKUP(CONCATENATE(INDIRECT(ADDRESS(2,COLUMN())),"V1",A9),DATA!D2:L872,2,FALSE))</f>
        <v>0</v>
      </c>
      <c r="F9" s="11">
        <f>IF(ISERROR(VLOOKUP(CONCATENATE(INDIRECT(ADDRESS(2,COLUMN()-1)),"V1",A9),DATA!D2:L872,3,FALSE)),0,VLOOKUP(CONCATENATE(INDIRECT(ADDRESS(2,COLUMN()-1)),"V1",A9),DATA!D2:L872,3,FALSE))</f>
        <v>0</v>
      </c>
      <c r="G9" s="11">
        <f>IF(ISERROR(VLOOKUP(CONCATENATE(INDIRECT(ADDRESS(2,COLUMN()-2)),"V1",A9),DATA!D2:L872,4,FALSE)),0,VLOOKUP(CONCATENATE(INDIRECT(ADDRESS(2,COLUMN()-2)),"V1",A9),DATA!D2:L872,4,FALSE))</f>
        <v>0</v>
      </c>
      <c r="H9" s="11">
        <f>IF(ISERROR(VLOOKUP(CONCATENATE(INDIRECT(ADDRESS(2,COLUMN())),"V1",A9),DATA!D2:L872,2,FALSE)),0,VLOOKUP(CONCATENATE(INDIRECT(ADDRESS(2,COLUMN())),"V1",A9),DATA!D2:L872,2,FALSE))</f>
        <v>0</v>
      </c>
      <c r="I9" s="11">
        <f>IF(ISERROR(VLOOKUP(CONCATENATE(INDIRECT(ADDRESS(2,COLUMN()-1)),"V1",A9),DATA!D2:L872,3,FALSE)),0,VLOOKUP(CONCATENATE(INDIRECT(ADDRESS(2,COLUMN()-1)),"V1",A9),DATA!D2:L872,3,FALSE))</f>
        <v>0</v>
      </c>
      <c r="J9" s="11">
        <f>IF(ISERROR(VLOOKUP(CONCATENATE(INDIRECT(ADDRESS(2,COLUMN()-2)),"V1",A9),DATA!D2:L872,4,FALSE)),0,VLOOKUP(CONCATENATE(INDIRECT(ADDRESS(2,COLUMN()-2)),"V1",A9),DATA!D2:L872,4,FALSE))</f>
        <v>0</v>
      </c>
      <c r="K9" s="11">
        <f>IF(ISERROR(VLOOKUP(CONCATENATE(INDIRECT(ADDRESS(2,COLUMN())),"V1",A9),DATA!D2:L872,2,FALSE)),0,VLOOKUP(CONCATENATE(INDIRECT(ADDRESS(2,COLUMN())),"V1",A9),DATA!D2:L872,2,FALSE))</f>
        <v>0</v>
      </c>
      <c r="L9" s="11">
        <f>IF(ISERROR(VLOOKUP(CONCATENATE(INDIRECT(ADDRESS(2,COLUMN()-1)),"V1",A9),DATA!D2:L872,3,FALSE)),0,VLOOKUP(CONCATENATE(INDIRECT(ADDRESS(2,COLUMN()-1)),"V1",A9),DATA!D2:L872,3,FALSE))</f>
        <v>0</v>
      </c>
      <c r="M9" s="11">
        <f>IF(ISERROR(VLOOKUP(CONCATENATE(INDIRECT(ADDRESS(2,COLUMN()-2)),"V1",A9),DATA!D2:L872,4,FALSE)),0,VLOOKUP(CONCATENATE(INDIRECT(ADDRESS(2,COLUMN()-2)),"V1",A9),DATA!D2:L872,4,FALSE))</f>
        <v>0</v>
      </c>
      <c r="N9" s="11">
        <f>IF(ISERROR(VLOOKUP(CONCATENATE(INDIRECT(ADDRESS(2,COLUMN())),"V1",A9),DATA!D2:L872,2,FALSE)),0,VLOOKUP(CONCATENATE(INDIRECT(ADDRESS(2,COLUMN())),"V1",A9),DATA!D2:L872,2,FALSE))</f>
        <v>0</v>
      </c>
      <c r="O9" s="11">
        <f>IF(ISERROR(VLOOKUP(CONCATENATE(INDIRECT(ADDRESS(2,COLUMN()-1)),"V1",A9),DATA!D2:L872,3,FALSE)),0,VLOOKUP(CONCATENATE(INDIRECT(ADDRESS(2,COLUMN()-1)),"V1",A9),DATA!D2:L872,3,FALSE))</f>
        <v>0</v>
      </c>
      <c r="P9" s="11">
        <f>IF(ISERROR(VLOOKUP(CONCATENATE(INDIRECT(ADDRESS(2,COLUMN()-2)),"V1",A9),DATA!D2:L872,4,FALSE)),0,VLOOKUP(CONCATENATE(INDIRECT(ADDRESS(2,COLUMN()-2)),"V1",A9),DATA!D2:L872,4,FALSE))</f>
        <v>0</v>
      </c>
      <c r="Q9" s="11">
        <f>IF(ISERROR(VLOOKUP(CONCATENATE(INDIRECT(ADDRESS(2,COLUMN())),"V1",A9),DATA!D2:L872,2,FALSE)),0,VLOOKUP(CONCATENATE(INDIRECT(ADDRESS(2,COLUMN())),"V1",A9),DATA!D2:L872,2,FALSE))</f>
        <v>0</v>
      </c>
      <c r="R9" s="11">
        <f>IF(ISERROR(VLOOKUP(CONCATENATE(INDIRECT(ADDRESS(2,COLUMN()-1)),"V1",A9),DATA!D2:L872,3,FALSE)),0,VLOOKUP(CONCATENATE(INDIRECT(ADDRESS(2,COLUMN()-1)),"V1",A9),DATA!D2:L872,3,FALSE))</f>
        <v>0</v>
      </c>
      <c r="S9" s="11">
        <f>IF(ISERROR(VLOOKUP(CONCATENATE(INDIRECT(ADDRESS(2,COLUMN()-2)),"V1",A9),DATA!D2:L872,4,FALSE)),0,VLOOKUP(CONCATENATE(INDIRECT(ADDRESS(2,COLUMN()-2)),"V1",A9),DATA!D2:L872,4,FALSE))</f>
        <v>0</v>
      </c>
      <c r="T9" s="11">
        <f>IF(ISERROR(VLOOKUP(CONCATENATE(INDIRECT(ADDRESS(2,COLUMN())),"V1",A9),DATA!D2:L872,2,FALSE)),0,VLOOKUP(CONCATENATE(INDIRECT(ADDRESS(2,COLUMN())),"V1",A9),DATA!D2:L872,2,FALSE))</f>
        <v>0</v>
      </c>
      <c r="U9" s="11">
        <f>IF(ISERROR(VLOOKUP(CONCATENATE(INDIRECT(ADDRESS(2,COLUMN()-1)),"V1",A9),DATA!D2:L872,3,FALSE)),0,VLOOKUP(CONCATENATE(INDIRECT(ADDRESS(2,COLUMN()-1)),"V1",A9),DATA!D2:L872,3,FALSE))</f>
        <v>0</v>
      </c>
      <c r="V9" s="11">
        <f>IF(ISERROR(VLOOKUP(CONCATENATE(INDIRECT(ADDRESS(2,COLUMN()-2)),"V1",A9),DATA!D2:L872,4,FALSE)),0,VLOOKUP(CONCATENATE(INDIRECT(ADDRESS(2,COLUMN()-2)),"V1",A9),DATA!D2:L872,4,FALSE))</f>
        <v>0</v>
      </c>
      <c r="W9" s="11">
        <f>IF(ISERROR(VLOOKUP(CONCATENATE(INDIRECT(ADDRESS(2,COLUMN())),"V1",A9),DATA!D2:L872,2,FALSE)),0,VLOOKUP(CONCATENATE(INDIRECT(ADDRESS(2,COLUMN())),"V1",A9),DATA!D2:L872,2,FALSE))</f>
        <v>0</v>
      </c>
      <c r="X9" s="11">
        <f>IF(ISERROR(VLOOKUP(CONCATENATE(INDIRECT(ADDRESS(2,COLUMN()-1)),"V1",A9),DATA!D2:L872,3,FALSE)),0,VLOOKUP(CONCATENATE(INDIRECT(ADDRESS(2,COLUMN()-1)),"V1",A9),DATA!D2:L872,3,FALSE))</f>
        <v>0</v>
      </c>
      <c r="Y9" s="11">
        <f>IF(ISERROR(VLOOKUP(CONCATENATE(INDIRECT(ADDRESS(2,COLUMN()-2)),"V1",A9),DATA!D2:L872,4,FALSE)),0,VLOOKUP(CONCATENATE(INDIRECT(ADDRESS(2,COLUMN()-2)),"V1",A9),DATA!D2:L872,4,FALSE))</f>
        <v>0</v>
      </c>
      <c r="Z9" s="11">
        <f>IF(ISERROR(VLOOKUP(CONCATENATE(INDIRECT(ADDRESS(2,COLUMN())),"V1",A9),DATA!D2:L872,2,FALSE)),0,VLOOKUP(CONCATENATE(INDIRECT(ADDRESS(2,COLUMN())),"V1",A9),DATA!D2:L872,2,FALSE))</f>
        <v>0</v>
      </c>
      <c r="AA9" s="11">
        <f>IF(ISERROR(VLOOKUP(CONCATENATE(INDIRECT(ADDRESS(2,COLUMN()-1)),"V1",A9),DATA!D2:L872,3,FALSE)),0,VLOOKUP(CONCATENATE(INDIRECT(ADDRESS(2,COLUMN()-1)),"V1",A9),DATA!D2:L872,3,FALSE))</f>
        <v>0</v>
      </c>
      <c r="AB9" s="11">
        <f>IF(ISERROR(VLOOKUP(CONCATENATE(INDIRECT(ADDRESS(2,COLUMN()-2)),"V1",A9),DATA!D2:L872,4,FALSE)),0,VLOOKUP(CONCATENATE(INDIRECT(ADDRESS(2,COLUMN()-2)),"V1",A9),DATA!D2:L872,4,FALSE))</f>
        <v>0</v>
      </c>
      <c r="AC9" s="11">
        <f>IF(ISERROR(VLOOKUP(CONCATENATE(INDIRECT(ADDRESS(2,COLUMN())),"V1",A9),DATA!D2:L872,2,FALSE)),0,VLOOKUP(CONCATENATE(INDIRECT(ADDRESS(2,COLUMN())),"V1",A9),DATA!D2:L872,2,FALSE))</f>
        <v>0</v>
      </c>
      <c r="AD9" s="11">
        <f>IF(ISERROR(VLOOKUP(CONCATENATE(INDIRECT(ADDRESS(2,COLUMN()-1)),"V1",A9),DATA!D2:L872,3,FALSE)),0,VLOOKUP(CONCATENATE(INDIRECT(ADDRESS(2,COLUMN()-1)),"V1",A9),DATA!D2:L872,3,FALSE))</f>
        <v>0</v>
      </c>
      <c r="AE9" s="11">
        <f>IF(ISERROR(VLOOKUP(CONCATENATE(INDIRECT(ADDRESS(2,COLUMN()-2)),"V1",A9),DATA!D2:L872,4,FALSE)),0,VLOOKUP(CONCATENATE(INDIRECT(ADDRESS(2,COLUMN()-2)),"V1",A9),DATA!D2:L872,4,FALSE))</f>
        <v>0</v>
      </c>
      <c r="AF9" s="11">
        <f>IF(ISERROR(VLOOKUP(CONCATENATE(INDIRECT(ADDRESS(2,COLUMN())),"V1",A9),DATA!D2:L872,2,FALSE)),0,VLOOKUP(CONCATENATE(INDIRECT(ADDRESS(2,COLUMN())),"V1",A9),DATA!D2:L872,2,FALSE))</f>
        <v>0</v>
      </c>
      <c r="AG9" s="11">
        <f>IF(ISERROR(VLOOKUP(CONCATENATE(INDIRECT(ADDRESS(2,COLUMN()-1)),"V1",A9),DATA!D2:L872,3,FALSE)),0,VLOOKUP(CONCATENATE(INDIRECT(ADDRESS(2,COLUMN()-1)),"V1",A9),DATA!D2:L872,3,FALSE))</f>
        <v>0</v>
      </c>
      <c r="AH9" s="11">
        <f>IF(ISERROR(VLOOKUP(CONCATENATE(INDIRECT(ADDRESS(2,COLUMN()-2)),"V1",A9),DATA!D2:L872,4,FALSE)),0,VLOOKUP(CONCATENATE(INDIRECT(ADDRESS(2,COLUMN()-2)),"V1",A9),DATA!D2:L872,4,FALSE))</f>
        <v>0</v>
      </c>
      <c r="AI9" s="11">
        <f>IF(ISERROR(VLOOKUP(CONCATENATE(INDIRECT(ADDRESS(2,COLUMN())),"V1",A9),DATA!D2:L872,2,FALSE)),0,VLOOKUP(CONCATENATE(INDIRECT(ADDRESS(2,COLUMN())),"V1",A9),DATA!D2:L872,2,FALSE))</f>
        <v>0</v>
      </c>
      <c r="AJ9" s="11">
        <f>IF(ISERROR(VLOOKUP(CONCATENATE(INDIRECT(ADDRESS(2,COLUMN()-1)),"V1",A9),DATA!D2:L872,3,FALSE)),0,VLOOKUP(CONCATENATE(INDIRECT(ADDRESS(2,COLUMN()-1)),"V1",A9),DATA!D2:L872,3,FALSE))</f>
        <v>0</v>
      </c>
      <c r="AK9" s="11">
        <f>IF(ISERROR(VLOOKUP(CONCATENATE(INDIRECT(ADDRESS(2,COLUMN()-2)),"V1",A9),DATA!D2:L872,4,FALSE)),0,VLOOKUP(CONCATENATE(INDIRECT(ADDRESS(2,COLUMN()-2)),"V1",A9),DATA!D2:L872,4,FALSE))</f>
        <v>0</v>
      </c>
      <c r="AL9" s="11">
        <f>IF(ISERROR(VLOOKUP(CONCATENATE(INDIRECT(ADDRESS(2,COLUMN())),"V1",A9),DATA!D2:L872,2,FALSE)),0,VLOOKUP(CONCATENATE(INDIRECT(ADDRESS(2,COLUMN())),"V1",A9),DATA!D2:L872,2,FALSE))</f>
        <v>0</v>
      </c>
      <c r="AM9" s="11">
        <f>IF(ISERROR(VLOOKUP(CONCATENATE(INDIRECT(ADDRESS(2,COLUMN()-1)),"V1",A9),DATA!D2:L872,3,FALSE)),0,VLOOKUP(CONCATENATE(INDIRECT(ADDRESS(2,COLUMN()-1)),"V1",A9),DATA!D2:L872,3,FALSE))</f>
        <v>0</v>
      </c>
      <c r="AN9" s="11">
        <f>IF(ISERROR(VLOOKUP(CONCATENATE(INDIRECT(ADDRESS(2,COLUMN()-2)),"V1",A9),DATA!D2:L872,4,FALSE)),0,VLOOKUP(CONCATENATE(INDIRECT(ADDRESS(2,COLUMN()-2)),"V1",A9),DATA!D2:L872,4,FALSE))</f>
        <v>0</v>
      </c>
      <c r="AO9" s="11">
        <f>IF(ISERROR(VLOOKUP(CONCATENATE(INDIRECT(ADDRESS(2,COLUMN())),"V1",A9),DATA!D2:L872,2,FALSE)),0,VLOOKUP(CONCATENATE(INDIRECT(ADDRESS(2,COLUMN())),"V1",A9),DATA!D2:L872,2,FALSE))</f>
        <v>0</v>
      </c>
      <c r="AP9" s="11">
        <f>IF(ISERROR(VLOOKUP(CONCATENATE(INDIRECT(ADDRESS(2,COLUMN()-1)),"V1",A9),DATA!D2:L872,3,FALSE)),0,VLOOKUP(CONCATENATE(INDIRECT(ADDRESS(2,COLUMN()-1)),"V1",A9),DATA!D2:L872,3,FALSE))</f>
        <v>0</v>
      </c>
      <c r="AQ9" s="11">
        <f>IF(ISERROR(VLOOKUP(CONCATENATE(INDIRECT(ADDRESS(2,COLUMN()-2)),"V1",A9),DATA!D2:L872,4,FALSE)),0,VLOOKUP(CONCATENATE(INDIRECT(ADDRESS(2,COLUMN()-2)),"V1",A9),DATA!D2:L872,4,FALSE))</f>
        <v>0</v>
      </c>
      <c r="AR9" s="11">
        <f>IF(ISERROR(VLOOKUP(CONCATENATE(INDIRECT(ADDRESS(2,COLUMN())),"V1",A9),DATA!D2:L872,2,FALSE)),0,VLOOKUP(CONCATENATE(INDIRECT(ADDRESS(2,COLUMN())),"V1",A9),DATA!D2:L872,2,FALSE))</f>
        <v>0</v>
      </c>
      <c r="AS9" s="11">
        <f>IF(ISERROR(VLOOKUP(CONCATENATE(INDIRECT(ADDRESS(2,COLUMN()-1)),"V1",A9),DATA!D2:L872,3,FALSE)),0,VLOOKUP(CONCATENATE(INDIRECT(ADDRESS(2,COLUMN()-1)),"V1",A9),DATA!D2:L872,3,FALSE))</f>
        <v>0</v>
      </c>
      <c r="AT9" s="11">
        <f>IF(ISERROR(VLOOKUP(CONCATENATE(INDIRECT(ADDRESS(2,COLUMN()-2)),"V1",A9),DATA!D2:L872,4,FALSE)),0,VLOOKUP(CONCATENATE(INDIRECT(ADDRESS(2,COLUMN()-2)),"V1",A9),DATA!D2:L872,4,FALSE))</f>
        <v>0</v>
      </c>
      <c r="AU9" s="11">
        <f>IF(ISERROR(VLOOKUP(CONCATENATE(INDIRECT(ADDRESS(2,COLUMN())),"V1",A9),DATA!D2:L872,2,FALSE)),0,VLOOKUP(CONCATENATE(INDIRECT(ADDRESS(2,COLUMN())),"V1",A9),DATA!D2:L872,2,FALSE))</f>
        <v>0</v>
      </c>
      <c r="AV9" s="11">
        <f>IF(ISERROR(VLOOKUP(CONCATENATE(INDIRECT(ADDRESS(2,COLUMN()-1)),"V1",A9),DATA!D2:L872,3,FALSE)),0,VLOOKUP(CONCATENATE(INDIRECT(ADDRESS(2,COLUMN()-1)),"V1",A9),DATA!D2:L872,3,FALSE))</f>
        <v>0</v>
      </c>
      <c r="AW9" s="11">
        <f>IF(ISERROR(VLOOKUP(CONCATENATE(INDIRECT(ADDRESS(2,COLUMN()-2)),"V1",A9),DATA!D2:L872,4,FALSE)),0,VLOOKUP(CONCATENATE(INDIRECT(ADDRESS(2,COLUMN()-2)),"V1",A9),DATA!D2:L872,4,FALSE))</f>
        <v>0</v>
      </c>
      <c r="AX9" s="11">
        <f>IF(ISERROR(VLOOKUP(CONCATENATE(INDIRECT(ADDRESS(2,COLUMN())),"V1",A9),DATA!D2:L872,2,FALSE)),0,VLOOKUP(CONCATENATE(INDIRECT(ADDRESS(2,COLUMN())),"V1",A9),DATA!D2:L872,2,FALSE))</f>
        <v>0</v>
      </c>
      <c r="AY9" s="11">
        <f>IF(ISERROR(VLOOKUP(CONCATENATE(INDIRECT(ADDRESS(2,COLUMN()-1)),"V1",A9),DATA!D2:L872,3,FALSE)),0,VLOOKUP(CONCATENATE(INDIRECT(ADDRESS(2,COLUMN()-1)),"V1",A9),DATA!D2:L872,3,FALSE))</f>
        <v>0</v>
      </c>
      <c r="AZ9" s="11">
        <f>IF(ISERROR(VLOOKUP(CONCATENATE(INDIRECT(ADDRESS(2,COLUMN()-2)),"V1",A9),DATA!D2:L872,4,FALSE)),0,VLOOKUP(CONCATENATE(INDIRECT(ADDRESS(2,COLUMN()-2)),"V1",A9),DATA!D2:L872,4,FALSE))</f>
        <v>0</v>
      </c>
      <c r="BA9" s="11">
        <f>IF(ISERROR(VLOOKUP(CONCATENATE(INDIRECT(ADDRESS(2,COLUMN())),"V1",A9),DATA!D2:L872,2,FALSE)),0,VLOOKUP(CONCATENATE(INDIRECT(ADDRESS(2,COLUMN())),"V1",A9),DATA!D2:L872,2,FALSE))</f>
        <v>0</v>
      </c>
      <c r="BB9" s="11">
        <f>IF(ISERROR(VLOOKUP(CONCATENATE(INDIRECT(ADDRESS(2,COLUMN()-1)),"V1",A9),DATA!D2:L872,3,FALSE)),0,VLOOKUP(CONCATENATE(INDIRECT(ADDRESS(2,COLUMN()-1)),"V1",A9),DATA!D2:L872,3,FALSE))</f>
        <v>0</v>
      </c>
      <c r="BC9" s="11">
        <f>IF(ISERROR(VLOOKUP(CONCATENATE(INDIRECT(ADDRESS(2,COLUMN()-2)),"V1",A9),DATA!D2:L872,4,FALSE)),0,VLOOKUP(CONCATENATE(INDIRECT(ADDRESS(2,COLUMN()-2)),"V1",A9),DATA!D2:L872,4,FALSE))</f>
        <v>0</v>
      </c>
      <c r="BD9" s="11">
        <f>IF(ISERROR(VLOOKUP(CONCATENATE(INDIRECT(ADDRESS(2,COLUMN())),"V1",A9),DATA!D2:L872,2,FALSE)),0,VLOOKUP(CONCATENATE(INDIRECT(ADDRESS(2,COLUMN())),"V1",A9),DATA!D2:L872,2,FALSE))</f>
        <v>0</v>
      </c>
      <c r="BE9" s="11">
        <f>IF(ISERROR(VLOOKUP(CONCATENATE(INDIRECT(ADDRESS(2,COLUMN()-1)),"V1",A9),DATA!D2:L872,3,FALSE)),0,VLOOKUP(CONCATENATE(INDIRECT(ADDRESS(2,COLUMN()-1)),"V1",A9),DATA!D2:L872,3,FALSE))</f>
        <v>0</v>
      </c>
      <c r="BF9" s="11">
        <f>IF(ISERROR(VLOOKUP(CONCATENATE(INDIRECT(ADDRESS(2,COLUMN()-2)),"V1",A9),DATA!D2:L872,4,FALSE)),0,VLOOKUP(CONCATENATE(INDIRECT(ADDRESS(2,COLUMN()-2)),"V1",A9),DATA!D2:L872,4,FALSE))</f>
        <v>0</v>
      </c>
      <c r="BG9" s="11">
        <f>IF(ISERROR(VLOOKUP(CONCATENATE(INDIRECT(ADDRESS(2,COLUMN())),"V1",A9),DATA!D2:L872,2,FALSE)),0,VLOOKUP(CONCATENATE(INDIRECT(ADDRESS(2,COLUMN())),"V1",A9),DATA!D2:L872,2,FALSE))</f>
        <v>0</v>
      </c>
      <c r="BH9" s="11">
        <f>IF(ISERROR(VLOOKUP(CONCATENATE(INDIRECT(ADDRESS(2,COLUMN()-1)),"V1",A9),DATA!D2:L872,3,FALSE)),0,VLOOKUP(CONCATENATE(INDIRECT(ADDRESS(2,COLUMN()-1)),"V1",A9),DATA!D2:L872,3,FALSE))</f>
        <v>0</v>
      </c>
      <c r="BI9" s="11">
        <f>IF(ISERROR(VLOOKUP(CONCATENATE(INDIRECT(ADDRESS(2,COLUMN()-2)),"V1",A9),DATA!D2:L872,4,FALSE)),0,VLOOKUP(CONCATENATE(INDIRECT(ADDRESS(2,COLUMN()-2)),"V1",A9),DATA!D2:L872,4,FALSE))</f>
        <v>0</v>
      </c>
      <c r="BJ9" s="11">
        <f>IF(ISERROR(VLOOKUP(CONCATENATE(INDIRECT(ADDRESS(2,COLUMN())),"V1",A9),DATA!D2:L872,2,FALSE)),0,VLOOKUP(CONCATENATE(INDIRECT(ADDRESS(2,COLUMN())),"V1",A9),DATA!D2:L872,2,FALSE))</f>
        <v>0</v>
      </c>
      <c r="BK9" s="11">
        <f>IF(ISERROR(VLOOKUP(CONCATENATE(INDIRECT(ADDRESS(2,COLUMN()-1)),"V1",A9),DATA!D2:L872,3,FALSE)),0,VLOOKUP(CONCATENATE(INDIRECT(ADDRESS(2,COLUMN()-1)),"V1",A9),DATA!D2:L872,3,FALSE))</f>
        <v>0</v>
      </c>
      <c r="BL9" s="11">
        <f>IF(ISERROR(VLOOKUP(CONCATENATE(INDIRECT(ADDRESS(2,COLUMN()-2)),"V1",A9),DATA!D2:L872,4,FALSE)),0,VLOOKUP(CONCATENATE(INDIRECT(ADDRESS(2,COLUMN()-2)),"V1",A9),DATA!D2:L872,4,FALSE))</f>
        <v>0</v>
      </c>
      <c r="BM9" s="11">
        <f>IF(ISERROR(VLOOKUP(CONCATENATE(INDIRECT(ADDRESS(2,COLUMN())),"V1",A9),DATA!D2:L872,2,FALSE)),0,VLOOKUP(CONCATENATE(INDIRECT(ADDRESS(2,COLUMN())),"V1",A9),DATA!D2:L872,2,FALSE))</f>
        <v>0</v>
      </c>
      <c r="BN9" s="11">
        <f>IF(ISERROR(VLOOKUP(CONCATENATE(INDIRECT(ADDRESS(2,COLUMN()-1)),"V1",A9),DATA!D2:L872,3,FALSE)),0,VLOOKUP(CONCATENATE(INDIRECT(ADDRESS(2,COLUMN()-1)),"V1",A9),DATA!D2:L872,3,FALSE))</f>
        <v>0</v>
      </c>
      <c r="BO9" s="11">
        <f>IF(ISERROR(VLOOKUP(CONCATENATE(INDIRECT(ADDRESS(2,COLUMN()-2)),"V1",A9),DATA!D2:L872,4,FALSE)),0,VLOOKUP(CONCATENATE(INDIRECT(ADDRESS(2,COLUMN()-2)),"V1",A9),DATA!D2:L872,4,FALSE))</f>
        <v>0</v>
      </c>
      <c r="BP9" s="11">
        <f>IF(ISERROR(VLOOKUP(CONCATENATE(INDIRECT(ADDRESS(2,COLUMN())),"V1",A9),DATA!D2:L872,2,FALSE)),0,VLOOKUP(CONCATENATE(INDIRECT(ADDRESS(2,COLUMN())),"V1",A9),DATA!D2:L872,2,FALSE))</f>
        <v>0</v>
      </c>
      <c r="BQ9" s="11">
        <f>IF(ISERROR(VLOOKUP(CONCATENATE(INDIRECT(ADDRESS(2,COLUMN()-1)),"V1",A9),DATA!D2:L872,3,FALSE)),0,VLOOKUP(CONCATENATE(INDIRECT(ADDRESS(2,COLUMN()-1)),"V1",A9),DATA!D2:L872,3,FALSE))</f>
        <v>0</v>
      </c>
      <c r="BR9" s="11">
        <f>IF(ISERROR(VLOOKUP(CONCATENATE(INDIRECT(ADDRESS(2,COLUMN()-2)),"V1",A9),DATA!D2:L872,4,FALSE)),0,VLOOKUP(CONCATENATE(INDIRECT(ADDRESS(2,COLUMN()-2)),"V1",A9),DATA!D2:L872,4,FALSE))</f>
        <v>0</v>
      </c>
      <c r="BS9" s="11">
        <f>IF(ISERROR(VLOOKUP(CONCATENATE(INDIRECT(ADDRESS(2,COLUMN())),"V1",A9),DATA!D2:L872,2,FALSE)),0,VLOOKUP(CONCATENATE(INDIRECT(ADDRESS(2,COLUMN())),"V1",A9),DATA!D2:L872,2,FALSE))</f>
        <v>0</v>
      </c>
      <c r="BT9" s="11">
        <f>IF(ISERROR(VLOOKUP(CONCATENATE(INDIRECT(ADDRESS(2,COLUMN()-1)),"V1",A9),DATA!D2:L872,3,FALSE)),0,VLOOKUP(CONCATENATE(INDIRECT(ADDRESS(2,COLUMN()-1)),"V1",A9),DATA!D2:L872,3,FALSE))</f>
        <v>0</v>
      </c>
      <c r="BU9" s="11">
        <f>IF(ISERROR(VLOOKUP(CONCATENATE(INDIRECT(ADDRESS(2,COLUMN()-2)),"V1",A9),DATA!D2:L872,4,FALSE)),0,VLOOKUP(CONCATENATE(INDIRECT(ADDRESS(2,COLUMN()-2)),"V1",A9),DATA!D2:L872,4,FALSE))</f>
        <v>0</v>
      </c>
      <c r="BV9" s="11">
        <f>IF(ISERROR(VLOOKUP(CONCATENATE(INDIRECT(ADDRESS(2,COLUMN())),"V1",A9),DATA!D2:L872,2,FALSE)),0,VLOOKUP(CONCATENATE(INDIRECT(ADDRESS(2,COLUMN())),"V1",A9),DATA!D2:L872,2,FALSE))</f>
        <v>0</v>
      </c>
      <c r="BW9" s="11">
        <f>IF(ISERROR(VLOOKUP(CONCATENATE(INDIRECT(ADDRESS(2,COLUMN()-1)),"V1",A9),DATA!D2:L872,3,FALSE)),0,VLOOKUP(CONCATENATE(INDIRECT(ADDRESS(2,COLUMN()-1)),"V1",A9),DATA!D2:L872,3,FALSE))</f>
        <v>0</v>
      </c>
      <c r="BX9" s="11">
        <f>IF(ISERROR(VLOOKUP(CONCATENATE(INDIRECT(ADDRESS(2,COLUMN()-2)),"V1",A9),DATA!D2:L872,4,FALSE)),0,VLOOKUP(CONCATENATE(INDIRECT(ADDRESS(2,COLUMN()-2)),"V1",A9),DATA!D2:L872,4,FALSE))</f>
        <v>0</v>
      </c>
      <c r="BY9" s="11">
        <f>IF(ISERROR(VLOOKUP(CONCATENATE(INDIRECT(ADDRESS(2,COLUMN())),"V1",A9),DATA!D2:L872,2,FALSE)),0,VLOOKUP(CONCATENATE(INDIRECT(ADDRESS(2,COLUMN())),"V1",A9),DATA!D2:L872,2,FALSE))</f>
        <v>0</v>
      </c>
      <c r="BZ9" s="11">
        <f>IF(ISERROR(VLOOKUP(CONCATENATE(INDIRECT(ADDRESS(2,COLUMN()-1)),"V1",A9),DATA!D2:L872,3,FALSE)),0,VLOOKUP(CONCATENATE(INDIRECT(ADDRESS(2,COLUMN()-1)),"V1",A9),DATA!D2:L872,3,FALSE))</f>
        <v>0</v>
      </c>
      <c r="CA9" s="11">
        <f>IF(ISERROR(VLOOKUP(CONCATENATE(INDIRECT(ADDRESS(2,COLUMN()-2)),"V1",A9),DATA!D2:L872,4,FALSE)),0,VLOOKUP(CONCATENATE(INDIRECT(ADDRESS(2,COLUMN()-2)),"V1",A9),DATA!D2:L872,4,FALSE))</f>
        <v>0</v>
      </c>
      <c r="CB9" s="11">
        <f>IF(ISERROR(VLOOKUP(CONCATENATE(INDIRECT(ADDRESS(2,COLUMN())),"V1",A9),DATA!D2:L872,2,FALSE)),0,VLOOKUP(CONCATENATE(INDIRECT(ADDRESS(2,COLUMN())),"V1",A9),DATA!D2:L872,2,FALSE))</f>
        <v>0</v>
      </c>
      <c r="CC9" s="11">
        <f>IF(ISERROR(VLOOKUP(CONCATENATE(INDIRECT(ADDRESS(2,COLUMN()-1)),"V1",A9),DATA!D2:L872,3,FALSE)),0,VLOOKUP(CONCATENATE(INDIRECT(ADDRESS(2,COLUMN()-1)),"V1",A9),DATA!D2:L872,3,FALSE))</f>
        <v>0</v>
      </c>
      <c r="CD9" s="11">
        <f>IF(ISERROR(VLOOKUP(CONCATENATE(INDIRECT(ADDRESS(2,COLUMN()-2)),"V1",A9),DATA!D2:L872,4,FALSE)),0,VLOOKUP(CONCATENATE(INDIRECT(ADDRESS(2,COLUMN()-2)),"V1",A9),DATA!D2:L872,4,FALSE))</f>
        <v>0</v>
      </c>
      <c r="CE9" s="11">
        <f>IF(ISERROR(VLOOKUP(CONCATENATE(INDIRECT(ADDRESS(2,COLUMN())),"V1",A9),DATA!D2:L872,2,FALSE)),0,VLOOKUP(CONCATENATE(INDIRECT(ADDRESS(2,COLUMN())),"V1",A9),DATA!D2:L872,2,FALSE))</f>
        <v>0</v>
      </c>
      <c r="CF9" s="11">
        <f>IF(ISERROR(VLOOKUP(CONCATENATE(INDIRECT(ADDRESS(2,COLUMN()-1)),"V1",A9),DATA!D2:L872,3,FALSE)),0,VLOOKUP(CONCATENATE(INDIRECT(ADDRESS(2,COLUMN()-1)),"V1",A9),DATA!D2:L872,3,FALSE))</f>
        <v>0</v>
      </c>
      <c r="CG9" s="11">
        <f>IF(ISERROR(VLOOKUP(CONCATENATE(INDIRECT(ADDRESS(2,COLUMN()-2)),"V1",A9),DATA!D2:L872,4,FALSE)),0,VLOOKUP(CONCATENATE(INDIRECT(ADDRESS(2,COLUMN()-2)),"V1",A9),DATA!D2:L872,4,FALSE))</f>
        <v>0</v>
      </c>
      <c r="CH9" s="11">
        <f>IF(ISERROR(VLOOKUP(CONCATENATE(INDIRECT(ADDRESS(2,COLUMN())),"V1",A9),DATA!D2:L872,2,FALSE)),0,VLOOKUP(CONCATENATE(INDIRECT(ADDRESS(2,COLUMN())),"V1",A9),DATA!D2:L872,2,FALSE))</f>
        <v>0</v>
      </c>
      <c r="CI9" s="11">
        <f>IF(ISERROR(VLOOKUP(CONCATENATE(INDIRECT(ADDRESS(2,COLUMN()-1)),"V1",A9),DATA!D2:L872,3,FALSE)),0,VLOOKUP(CONCATENATE(INDIRECT(ADDRESS(2,COLUMN()-1)),"V1",A9),DATA!D2:L872,3,FALSE))</f>
        <v>0</v>
      </c>
      <c r="CJ9" s="11">
        <f>IF(ISERROR(VLOOKUP(CONCATENATE(INDIRECT(ADDRESS(2,COLUMN()-2)),"V1",A9),DATA!D2:L872,4,FALSE)),0,VLOOKUP(CONCATENATE(INDIRECT(ADDRESS(2,COLUMN()-2)),"V1",A9),DATA!D2:L872,4,FALSE))</f>
        <v>0</v>
      </c>
      <c r="CK9" s="11">
        <f>IF(ISERROR(VLOOKUP(CONCATENATE(INDIRECT(ADDRESS(2,COLUMN())),"V1",A9),DATA!D2:L872,2,FALSE)),0,VLOOKUP(CONCATENATE(INDIRECT(ADDRESS(2,COLUMN())),"V1",A9),DATA!D2:L872,2,FALSE))</f>
        <v>0</v>
      </c>
      <c r="CL9" s="11">
        <f>IF(ISERROR(VLOOKUP(CONCATENATE(INDIRECT(ADDRESS(2,COLUMN()-1)),"V1",A9),DATA!D2:L872,3,FALSE)),0,VLOOKUP(CONCATENATE(INDIRECT(ADDRESS(2,COLUMN()-1)),"V1",A9),DATA!D2:L872,3,FALSE))</f>
        <v>0</v>
      </c>
      <c r="CM9" s="11">
        <f>IF(ISERROR(VLOOKUP(CONCATENATE(INDIRECT(ADDRESS(2,COLUMN()-2)),"V1",A9),DATA!D2:L872,4,FALSE)),0,VLOOKUP(CONCATENATE(INDIRECT(ADDRESS(2,COLUMN()-2)),"V1",A9),DATA!D2:L872,4,FALSE))</f>
        <v>0</v>
      </c>
      <c r="CN9" s="11">
        <f>IF(ISERROR(VLOOKUP(CONCATENATE(INDIRECT(ADDRESS(2,COLUMN())),"V1",A9),DATA!D2:L872,2,FALSE)),0,VLOOKUP(CONCATENATE(INDIRECT(ADDRESS(2,COLUMN())),"V1",A9),DATA!D2:L872,2,FALSE))</f>
        <v>0</v>
      </c>
      <c r="CO9" s="11">
        <f>IF(ISERROR(VLOOKUP(CONCATENATE(INDIRECT(ADDRESS(2,COLUMN()-1)),"V1",A9),DATA!D2:L872,3,FALSE)),0,VLOOKUP(CONCATENATE(INDIRECT(ADDRESS(2,COLUMN()-1)),"V1",A9),DATA!D2:L872,3,FALSE))</f>
        <v>0</v>
      </c>
      <c r="CP9" s="11">
        <f>IF(ISERROR(VLOOKUP(CONCATENATE(INDIRECT(ADDRESS(2,COLUMN()-2)),"V1",A9),DATA!D2:L872,4,FALSE)),0,VLOOKUP(CONCATENATE(INDIRECT(ADDRESS(2,COLUMN()-2)),"V1",A9),DATA!D2:L872,4,FALSE))</f>
        <v>0</v>
      </c>
      <c r="CQ9" s="11">
        <f>IF(ISERROR(VLOOKUP(CONCATENATE(INDIRECT(ADDRESS(2,COLUMN())),"V1",A9),DATA!D2:L872,2,FALSE)),0,VLOOKUP(CONCATENATE(INDIRECT(ADDRESS(2,COLUMN())),"V1",A9),DATA!D2:L872,2,FALSE))</f>
        <v>0</v>
      </c>
      <c r="CR9" s="11">
        <f>IF(ISERROR(VLOOKUP(CONCATENATE(INDIRECT(ADDRESS(2,COLUMN()-1)),"V1",A9),DATA!D2:L872,3,FALSE)),0,VLOOKUP(CONCATENATE(INDIRECT(ADDRESS(2,COLUMN()-1)),"V1",A9),DATA!D2:L872,3,FALSE))</f>
        <v>0</v>
      </c>
      <c r="CS9" s="11">
        <f>IF(ISERROR(VLOOKUP(CONCATENATE(INDIRECT(ADDRESS(2,COLUMN()-2)),"V1",A9),DATA!D2:L872,4,FALSE)),0,VLOOKUP(CONCATENATE(INDIRECT(ADDRESS(2,COLUMN()-2)),"V1",A9),DATA!D2:L872,4,FALSE))</f>
        <v>0</v>
      </c>
      <c r="CT9" s="11">
        <f>IF(ISERROR(VLOOKUP(CONCATENATE(INDIRECT(ADDRESS(2,COLUMN())),"V1",A9),DATA!D2:L872,2,FALSE)),0,VLOOKUP(CONCATENATE(INDIRECT(ADDRESS(2,COLUMN())),"V1",A9),DATA!D2:L872,2,FALSE))</f>
        <v>0</v>
      </c>
      <c r="CU9" s="11">
        <f>IF(ISERROR(VLOOKUP(CONCATENATE(INDIRECT(ADDRESS(2,COLUMN()-1)),"V1",A9),DATA!D2:L872,3,FALSE)),0,VLOOKUP(CONCATENATE(INDIRECT(ADDRESS(2,COLUMN()-1)),"V1",A9),DATA!D2:L872,3,FALSE))</f>
        <v>0</v>
      </c>
      <c r="CV9" s="11">
        <f>IF(ISERROR(VLOOKUP(CONCATENATE(INDIRECT(ADDRESS(2,COLUMN()-2)),"V1",A9),DATA!D2:L872,4,FALSE)),0,VLOOKUP(CONCATENATE(INDIRECT(ADDRESS(2,COLUMN()-2)),"V1",A9),DATA!D2:L872,4,FALSE))</f>
        <v>0</v>
      </c>
      <c r="CW9" s="11">
        <f>IF(ISERROR(VLOOKUP(CONCATENATE(INDIRECT(ADDRESS(2,COLUMN())),"V1",A9),DATA!D2:L872,2,FALSE)),0,VLOOKUP(CONCATENATE(INDIRECT(ADDRESS(2,COLUMN())),"V1",A9),DATA!D2:L872,2,FALSE))</f>
        <v>0</v>
      </c>
      <c r="CX9" s="11">
        <f>IF(ISERROR(VLOOKUP(CONCATENATE(INDIRECT(ADDRESS(2,COLUMN()-1)),"V1",A9),DATA!D2:L872,3,FALSE)),0,VLOOKUP(CONCATENATE(INDIRECT(ADDRESS(2,COLUMN()-1)),"V1",A9),DATA!D2:L872,3,FALSE))</f>
        <v>0</v>
      </c>
      <c r="CY9" s="11">
        <f>IF(ISERROR(VLOOKUP(CONCATENATE(INDIRECT(ADDRESS(2,COLUMN()-2)),"V1",A9),DATA!D2:L872,4,FALSE)),0,VLOOKUP(CONCATENATE(INDIRECT(ADDRESS(2,COLUMN()-2)),"V1",A9),DATA!D2:L872,4,FALSE))</f>
        <v>0</v>
      </c>
      <c r="CZ9" s="11">
        <f>IF(ISERROR(VLOOKUP(CONCATENATE(INDIRECT(ADDRESS(2,COLUMN())),"V1",A9),DATA!D2:L872,2,FALSE)),0,VLOOKUP(CONCATENATE(INDIRECT(ADDRESS(2,COLUMN())),"V1",A9),DATA!D2:L872,2,FALSE))</f>
        <v>0</v>
      </c>
      <c r="DA9" s="11">
        <f>IF(ISERROR(VLOOKUP(CONCATENATE(INDIRECT(ADDRESS(2,COLUMN()-1)),"V1",A9),DATA!D2:L872,3,FALSE)),0,VLOOKUP(CONCATENATE(INDIRECT(ADDRESS(2,COLUMN()-1)),"V1",A9),DATA!D2:L872,3,FALSE))</f>
        <v>0</v>
      </c>
      <c r="DB9" s="11">
        <f>IF(ISERROR(VLOOKUP(CONCATENATE(INDIRECT(ADDRESS(2,COLUMN()-2)),"V1",A9),DATA!D2:L872,4,FALSE)),0,VLOOKUP(CONCATENATE(INDIRECT(ADDRESS(2,COLUMN()-2)),"V1",A9),DATA!D2:L872,4,FALSE))</f>
        <v>0</v>
      </c>
      <c r="DC9" s="11">
        <f>IF(ISERROR(VLOOKUP(CONCATENATE(INDIRECT(ADDRESS(2,COLUMN())),"V1",A9),DATA!D2:L872,2,FALSE)),0,VLOOKUP(CONCATENATE(INDIRECT(ADDRESS(2,COLUMN())),"V1",A9),DATA!D2:L872,2,FALSE))</f>
        <v>0</v>
      </c>
      <c r="DD9" s="11">
        <f>IF(ISERROR(VLOOKUP(CONCATENATE(INDIRECT(ADDRESS(2,COLUMN()-1)),"V1",A9),DATA!D2:L872,3,FALSE)),0,VLOOKUP(CONCATENATE(INDIRECT(ADDRESS(2,COLUMN()-1)),"V1",A9),DATA!D2:L872,3,FALSE))</f>
        <v>0</v>
      </c>
      <c r="DE9" s="11">
        <f>IF(ISERROR(VLOOKUP(CONCATENATE(INDIRECT(ADDRESS(2,COLUMN()-2)),"V1",A9),DATA!D2:L872,4,FALSE)),0,VLOOKUP(CONCATENATE(INDIRECT(ADDRESS(2,COLUMN()-2)),"V1",A9),DATA!D2:L872,4,FALSE))</f>
        <v>0</v>
      </c>
      <c r="DF9" s="11">
        <f>IF(ISERROR(VLOOKUP(CONCATENATE(INDIRECT(ADDRESS(2,COLUMN())),"V1",A9),DATA!D2:L872,2,FALSE)),0,VLOOKUP(CONCATENATE(INDIRECT(ADDRESS(2,COLUMN())),"V1",A9),DATA!D2:L872,2,FALSE))</f>
        <v>0</v>
      </c>
      <c r="DG9" s="11">
        <f>IF(ISERROR(VLOOKUP(CONCATENATE(INDIRECT(ADDRESS(2,COLUMN()-1)),"V1",A9),DATA!D2:L872,3,FALSE)),0,VLOOKUP(CONCATENATE(INDIRECT(ADDRESS(2,COLUMN()-1)),"V1",A9),DATA!D2:L872,3,FALSE))</f>
        <v>0</v>
      </c>
      <c r="DH9" s="11">
        <f>IF(ISERROR(VLOOKUP(CONCATENATE(INDIRECT(ADDRESS(2,COLUMN()-2)),"V1",A9),DATA!D2:L872,4,FALSE)),0,VLOOKUP(CONCATENATE(INDIRECT(ADDRESS(2,COLUMN()-2)),"V1",A9),DATA!D2:L872,4,FALSE))</f>
        <v>0</v>
      </c>
      <c r="DI9" s="11">
        <f>IF(ISERROR(VLOOKUP(CONCATENATE(INDIRECT(ADDRESS(2,COLUMN())),"V1",A9),DATA!D2:L872,2,FALSE)),0,VLOOKUP(CONCATENATE(INDIRECT(ADDRESS(2,COLUMN())),"V1",A9),DATA!D2:L872,2,FALSE))</f>
        <v>0</v>
      </c>
      <c r="DJ9" s="11">
        <f>IF(ISERROR(VLOOKUP(CONCATENATE(INDIRECT(ADDRESS(2,COLUMN()-1)),"V1",A9),DATA!D2:L872,3,FALSE)),0,VLOOKUP(CONCATENATE(INDIRECT(ADDRESS(2,COLUMN()-1)),"V1",A9),DATA!D2:L872,3,FALSE))</f>
        <v>0</v>
      </c>
      <c r="DK9" s="11">
        <f>IF(ISERROR(VLOOKUP(CONCATENATE(INDIRECT(ADDRESS(2,COLUMN()-2)),"V1",A9),DATA!D2:L872,4,FALSE)),0,VLOOKUP(CONCATENATE(INDIRECT(ADDRESS(2,COLUMN()-2)),"V1",A9),DATA!D2:L872,4,FALSE))</f>
        <v>0</v>
      </c>
      <c r="DL9" s="11">
        <f>IF(ISERROR(VLOOKUP(CONCATENATE(INDIRECT(ADDRESS(2,COLUMN())),"V1",A9),DATA!D2:L872,2,FALSE)),0,VLOOKUP(CONCATENATE(INDIRECT(ADDRESS(2,COLUMN())),"V1",A9),DATA!D2:L872,2,FALSE))</f>
        <v>0</v>
      </c>
      <c r="DM9" s="11">
        <f>IF(ISERROR(VLOOKUP(CONCATENATE(INDIRECT(ADDRESS(2,COLUMN()-1)),"V1",A9),DATA!D2:L872,3,FALSE)),0,VLOOKUP(CONCATENATE(INDIRECT(ADDRESS(2,COLUMN()-1)),"V1",A9),DATA!D2:L872,3,FALSE))</f>
        <v>0</v>
      </c>
      <c r="DN9" s="11">
        <f>IF(ISERROR(VLOOKUP(CONCATENATE(INDIRECT(ADDRESS(2,COLUMN()-2)),"V1",A9),DATA!D2:L872,4,FALSE)),0,VLOOKUP(CONCATENATE(INDIRECT(ADDRESS(2,COLUMN()-2)),"V1",A9),DATA!D2:L872,4,FALSE))</f>
        <v>0</v>
      </c>
      <c r="DO9" s="11">
        <f>IF(ISERROR(VLOOKUP(CONCATENATE(INDIRECT(ADDRESS(2,COLUMN())),"V1",A9),DATA!D2:L872,2,FALSE)),0,VLOOKUP(CONCATENATE(INDIRECT(ADDRESS(2,COLUMN())),"V1",A9),DATA!D2:L872,2,FALSE))</f>
        <v>0</v>
      </c>
      <c r="DP9" s="11">
        <f>IF(ISERROR(VLOOKUP(CONCATENATE(INDIRECT(ADDRESS(2,COLUMN()-1)),"V1",A9),DATA!D2:L872,3,FALSE)),0,VLOOKUP(CONCATENATE(INDIRECT(ADDRESS(2,COLUMN()-1)),"V1",A9),DATA!D2:L872,3,FALSE))</f>
        <v>0</v>
      </c>
      <c r="DQ9" s="11">
        <f>IF(ISERROR(VLOOKUP(CONCATENATE(INDIRECT(ADDRESS(2,COLUMN()-2)),"V1",A9),DATA!D2:L872,4,FALSE)),0,VLOOKUP(CONCATENATE(INDIRECT(ADDRESS(2,COLUMN()-2)),"V1",A9),DATA!D2:L872,4,FALSE))</f>
        <v>0</v>
      </c>
      <c r="DR9" s="11">
        <f>IF(ISERROR(VLOOKUP(CONCATENATE(INDIRECT(ADDRESS(2,COLUMN())),"V1",A9),DATA!D2:L872,2,FALSE)),0,VLOOKUP(CONCATENATE(INDIRECT(ADDRESS(2,COLUMN())),"V1",A9),DATA!D2:L872,2,FALSE))</f>
        <v>0</v>
      </c>
      <c r="DS9" s="11">
        <f>IF(ISERROR(VLOOKUP(CONCATENATE(INDIRECT(ADDRESS(2,COLUMN()-1)),"V1",A9),DATA!D2:L872,3,FALSE)),0,VLOOKUP(CONCATENATE(INDIRECT(ADDRESS(2,COLUMN()-1)),"V1",A9),DATA!D2:L872,3,FALSE))</f>
        <v>0</v>
      </c>
      <c r="DT9" s="11">
        <f>IF(ISERROR(VLOOKUP(CONCATENATE(INDIRECT(ADDRESS(2,COLUMN()-2)),"V1",A9),DATA!D2:L872,4,FALSE)),0,VLOOKUP(CONCATENATE(INDIRECT(ADDRESS(2,COLUMN()-2)),"V1",A9),DATA!D2:L872,4,FALSE))</f>
        <v>0</v>
      </c>
      <c r="DU9" s="11">
        <f>IF(ISERROR(VLOOKUP(CONCATENATE(INDIRECT(ADDRESS(2,COLUMN())),"V1",A9),DATA!D2:L872,2,FALSE)),0,VLOOKUP(CONCATENATE(INDIRECT(ADDRESS(2,COLUMN())),"V1",A9),DATA!D2:L872,2,FALSE))</f>
        <v>0</v>
      </c>
      <c r="DV9" s="11">
        <f>IF(ISERROR(VLOOKUP(CONCATENATE(INDIRECT(ADDRESS(2,COLUMN()-1)),"V1",A9),DATA!D2:L872,3,FALSE)),0,VLOOKUP(CONCATENATE(INDIRECT(ADDRESS(2,COLUMN()-1)),"V1",A9),DATA!D2:L872,3,FALSE))</f>
        <v>0</v>
      </c>
      <c r="DW9" s="11">
        <f>IF(ISERROR(VLOOKUP(CONCATENATE(INDIRECT(ADDRESS(2,COLUMN()-2)),"V1",A9),DATA!D2:L872,4,FALSE)),0,VLOOKUP(CONCATENATE(INDIRECT(ADDRESS(2,COLUMN()-2)),"V1",A9),DATA!D2:L872,4,FALSE))</f>
        <v>0</v>
      </c>
      <c r="DX9" s="62">
        <f>SUM(B9:INDIRECT(ADDRESS(9,127)))</f>
        <v>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</row>
    <row r="10" ht="15.75">
      <c r="A10" s="95" t="s">
        <v>24</v>
      </c>
      <c r="B10" s="11">
        <f>IF(ISERROR(VLOOKUP(CONCATENATE(INDIRECT(ADDRESS(2,COLUMN())),"V1",A10),DATA!D2:L872,2,FALSE)),0,VLOOKUP(CONCATENATE(INDIRECT(ADDRESS(2,COLUMN())),"V1",A10),DATA!D2:L872,2,FALSE))</f>
        <v>0</v>
      </c>
      <c r="C10" s="11">
        <f>IF(ISERROR(VLOOKUP(CONCATENATE(INDIRECT(ADDRESS(2,COLUMN()-1)),"V1",A10),DATA!D2:L872,3,FALSE)),0,VLOOKUP(CONCATENATE(INDIRECT(ADDRESS(2,COLUMN()-1)),"V1",A10),DATA!D2:L872,3,FALSE))</f>
        <v>0</v>
      </c>
      <c r="D10" s="11">
        <f>IF(ISERROR(VLOOKUP(CONCATENATE(INDIRECT(ADDRESS(2,COLUMN()-2)),"V1",A10),DATA!D2:L872,4,FALSE)),0,VLOOKUP(CONCATENATE(INDIRECT(ADDRESS(2,COLUMN()-2)),"V1",A10),DATA!D2:L872,4,FALSE))</f>
        <v>0</v>
      </c>
      <c r="E10" s="11">
        <f>IF(ISERROR(VLOOKUP(CONCATENATE(INDIRECT(ADDRESS(2,COLUMN())),"V1",A10),DATA!D2:L872,2,FALSE)),0,VLOOKUP(CONCATENATE(INDIRECT(ADDRESS(2,COLUMN())),"V1",A10),DATA!D2:L872,2,FALSE))</f>
        <v>0</v>
      </c>
      <c r="F10" s="11">
        <f>IF(ISERROR(VLOOKUP(CONCATENATE(INDIRECT(ADDRESS(2,COLUMN()-1)),"V1",A10),DATA!D2:L872,3,FALSE)),0,VLOOKUP(CONCATENATE(INDIRECT(ADDRESS(2,COLUMN()-1)),"V1",A10),DATA!D2:L872,3,FALSE))</f>
        <v>0</v>
      </c>
      <c r="G10" s="11">
        <f>IF(ISERROR(VLOOKUP(CONCATENATE(INDIRECT(ADDRESS(2,COLUMN()-2)),"V1",A10),DATA!D2:L872,4,FALSE)),0,VLOOKUP(CONCATENATE(INDIRECT(ADDRESS(2,COLUMN()-2)),"V1",A10),DATA!D2:L872,4,FALSE))</f>
        <v>0</v>
      </c>
      <c r="H10" s="11">
        <f>IF(ISERROR(VLOOKUP(CONCATENATE(INDIRECT(ADDRESS(2,COLUMN())),"V1",A10),DATA!D2:L872,2,FALSE)),0,VLOOKUP(CONCATENATE(INDIRECT(ADDRESS(2,COLUMN())),"V1",A10),DATA!D2:L872,2,FALSE))</f>
        <v>0</v>
      </c>
      <c r="I10" s="11">
        <f>IF(ISERROR(VLOOKUP(CONCATENATE(INDIRECT(ADDRESS(2,COLUMN()-1)),"V1",A10),DATA!D2:L872,3,FALSE)),0,VLOOKUP(CONCATENATE(INDIRECT(ADDRESS(2,COLUMN()-1)),"V1",A10),DATA!D2:L872,3,FALSE))</f>
        <v>0</v>
      </c>
      <c r="J10" s="11">
        <f>IF(ISERROR(VLOOKUP(CONCATENATE(INDIRECT(ADDRESS(2,COLUMN()-2)),"V1",A10),DATA!D2:L872,4,FALSE)),0,VLOOKUP(CONCATENATE(INDIRECT(ADDRESS(2,COLUMN()-2)),"V1",A10),DATA!D2:L872,4,FALSE))</f>
        <v>0</v>
      </c>
      <c r="K10" s="11">
        <f>IF(ISERROR(VLOOKUP(CONCATENATE(INDIRECT(ADDRESS(2,COLUMN())),"V1",A10),DATA!D2:L872,2,FALSE)),0,VLOOKUP(CONCATENATE(INDIRECT(ADDRESS(2,COLUMN())),"V1",A10),DATA!D2:L872,2,FALSE))</f>
        <v>0</v>
      </c>
      <c r="L10" s="11">
        <f>IF(ISERROR(VLOOKUP(CONCATENATE(INDIRECT(ADDRESS(2,COLUMN()-1)),"V1",A10),DATA!D2:L872,3,FALSE)),0,VLOOKUP(CONCATENATE(INDIRECT(ADDRESS(2,COLUMN()-1)),"V1",A10),DATA!D2:L872,3,FALSE))</f>
        <v>0</v>
      </c>
      <c r="M10" s="11">
        <f>IF(ISERROR(VLOOKUP(CONCATENATE(INDIRECT(ADDRESS(2,COLUMN()-2)),"V1",A10),DATA!D2:L872,4,FALSE)),0,VLOOKUP(CONCATENATE(INDIRECT(ADDRESS(2,COLUMN()-2)),"V1",A10),DATA!D2:L872,4,FALSE))</f>
        <v>0</v>
      </c>
      <c r="N10" s="11">
        <f>IF(ISERROR(VLOOKUP(CONCATENATE(INDIRECT(ADDRESS(2,COLUMN())),"V1",A10),DATA!D2:L872,2,FALSE)),0,VLOOKUP(CONCATENATE(INDIRECT(ADDRESS(2,COLUMN())),"V1",A10),DATA!D2:L872,2,FALSE))</f>
        <v>0</v>
      </c>
      <c r="O10" s="11">
        <f>IF(ISERROR(VLOOKUP(CONCATENATE(INDIRECT(ADDRESS(2,COLUMN()-1)),"V1",A10),DATA!D2:L872,3,FALSE)),0,VLOOKUP(CONCATENATE(INDIRECT(ADDRESS(2,COLUMN()-1)),"V1",A10),DATA!D2:L872,3,FALSE))</f>
        <v>0</v>
      </c>
      <c r="P10" s="11">
        <f>IF(ISERROR(VLOOKUP(CONCATENATE(INDIRECT(ADDRESS(2,COLUMN()-2)),"V1",A10),DATA!D2:L872,4,FALSE)),0,VLOOKUP(CONCATENATE(INDIRECT(ADDRESS(2,COLUMN()-2)),"V1",A10),DATA!D2:L872,4,FALSE))</f>
        <v>0</v>
      </c>
      <c r="Q10" s="11">
        <f>IF(ISERROR(VLOOKUP(CONCATENATE(INDIRECT(ADDRESS(2,COLUMN())),"V1",A10),DATA!D2:L872,2,FALSE)),0,VLOOKUP(CONCATENATE(INDIRECT(ADDRESS(2,COLUMN())),"V1",A10),DATA!D2:L872,2,FALSE))</f>
        <v>0</v>
      </c>
      <c r="R10" s="11">
        <f>IF(ISERROR(VLOOKUP(CONCATENATE(INDIRECT(ADDRESS(2,COLUMN()-1)),"V1",A10),DATA!D2:L872,3,FALSE)),0,VLOOKUP(CONCATENATE(INDIRECT(ADDRESS(2,COLUMN()-1)),"V1",A10),DATA!D2:L872,3,FALSE))</f>
        <v>0</v>
      </c>
      <c r="S10" s="11">
        <f>IF(ISERROR(VLOOKUP(CONCATENATE(INDIRECT(ADDRESS(2,COLUMN()-2)),"V1",A10),DATA!D2:L872,4,FALSE)),0,VLOOKUP(CONCATENATE(INDIRECT(ADDRESS(2,COLUMN()-2)),"V1",A10),DATA!D2:L872,4,FALSE))</f>
        <v>0</v>
      </c>
      <c r="T10" s="11">
        <f>IF(ISERROR(VLOOKUP(CONCATENATE(INDIRECT(ADDRESS(2,COLUMN())),"V1",A10),DATA!D2:L872,2,FALSE)),0,VLOOKUP(CONCATENATE(INDIRECT(ADDRESS(2,COLUMN())),"V1",A10),DATA!D2:L872,2,FALSE))</f>
        <v>0</v>
      </c>
      <c r="U10" s="11">
        <f>IF(ISERROR(VLOOKUP(CONCATENATE(INDIRECT(ADDRESS(2,COLUMN()-1)),"V1",A10),DATA!D2:L872,3,FALSE)),0,VLOOKUP(CONCATENATE(INDIRECT(ADDRESS(2,COLUMN()-1)),"V1",A10),DATA!D2:L872,3,FALSE))</f>
        <v>0</v>
      </c>
      <c r="V10" s="11">
        <f>IF(ISERROR(VLOOKUP(CONCATENATE(INDIRECT(ADDRESS(2,COLUMN()-2)),"V1",A10),DATA!D2:L872,4,FALSE)),0,VLOOKUP(CONCATENATE(INDIRECT(ADDRESS(2,COLUMN()-2)),"V1",A10),DATA!D2:L872,4,FALSE))</f>
        <v>0</v>
      </c>
      <c r="W10" s="11">
        <f>IF(ISERROR(VLOOKUP(CONCATENATE(INDIRECT(ADDRESS(2,COLUMN())),"V1",A10),DATA!D2:L872,2,FALSE)),0,VLOOKUP(CONCATENATE(INDIRECT(ADDRESS(2,COLUMN())),"V1",A10),DATA!D2:L872,2,FALSE))</f>
        <v>0</v>
      </c>
      <c r="X10" s="11">
        <f>IF(ISERROR(VLOOKUP(CONCATENATE(INDIRECT(ADDRESS(2,COLUMN()-1)),"V1",A10),DATA!D2:L872,3,FALSE)),0,VLOOKUP(CONCATENATE(INDIRECT(ADDRESS(2,COLUMN()-1)),"V1",A10),DATA!D2:L872,3,FALSE))</f>
        <v>0</v>
      </c>
      <c r="Y10" s="11">
        <f>IF(ISERROR(VLOOKUP(CONCATENATE(INDIRECT(ADDRESS(2,COLUMN()-2)),"V1",A10),DATA!D2:L872,4,FALSE)),0,VLOOKUP(CONCATENATE(INDIRECT(ADDRESS(2,COLUMN()-2)),"V1",A10),DATA!D2:L872,4,FALSE))</f>
        <v>0</v>
      </c>
      <c r="Z10" s="11">
        <f>IF(ISERROR(VLOOKUP(CONCATENATE(INDIRECT(ADDRESS(2,COLUMN())),"V1",A10),DATA!D2:L872,2,FALSE)),0,VLOOKUP(CONCATENATE(INDIRECT(ADDRESS(2,COLUMN())),"V1",A10),DATA!D2:L872,2,FALSE))</f>
        <v>0</v>
      </c>
      <c r="AA10" s="11">
        <f>IF(ISERROR(VLOOKUP(CONCATENATE(INDIRECT(ADDRESS(2,COLUMN()-1)),"V1",A10),DATA!D2:L872,3,FALSE)),0,VLOOKUP(CONCATENATE(INDIRECT(ADDRESS(2,COLUMN()-1)),"V1",A10),DATA!D2:L872,3,FALSE))</f>
        <v>0</v>
      </c>
      <c r="AB10" s="11">
        <f>IF(ISERROR(VLOOKUP(CONCATENATE(INDIRECT(ADDRESS(2,COLUMN()-2)),"V1",A10),DATA!D2:L872,4,FALSE)),0,VLOOKUP(CONCATENATE(INDIRECT(ADDRESS(2,COLUMN()-2)),"V1",A10),DATA!D2:L872,4,FALSE))</f>
        <v>0</v>
      </c>
      <c r="AC10" s="11">
        <f>IF(ISERROR(VLOOKUP(CONCATENATE(INDIRECT(ADDRESS(2,COLUMN())),"V1",A10),DATA!D2:L872,2,FALSE)),0,VLOOKUP(CONCATENATE(INDIRECT(ADDRESS(2,COLUMN())),"V1",A10),DATA!D2:L872,2,FALSE))</f>
        <v>0</v>
      </c>
      <c r="AD10" s="11">
        <f>IF(ISERROR(VLOOKUP(CONCATENATE(INDIRECT(ADDRESS(2,COLUMN()-1)),"V1",A10),DATA!D2:L872,3,FALSE)),0,VLOOKUP(CONCATENATE(INDIRECT(ADDRESS(2,COLUMN()-1)),"V1",A10),DATA!D2:L872,3,FALSE))</f>
        <v>0</v>
      </c>
      <c r="AE10" s="11">
        <f>IF(ISERROR(VLOOKUP(CONCATENATE(INDIRECT(ADDRESS(2,COLUMN()-2)),"V1",A10),DATA!D2:L872,4,FALSE)),0,VLOOKUP(CONCATENATE(INDIRECT(ADDRESS(2,COLUMN()-2)),"V1",A10),DATA!D2:L872,4,FALSE))</f>
        <v>0</v>
      </c>
      <c r="AF10" s="11">
        <f>IF(ISERROR(VLOOKUP(CONCATENATE(INDIRECT(ADDRESS(2,COLUMN())),"V1",A10),DATA!D2:L872,2,FALSE)),0,VLOOKUP(CONCATENATE(INDIRECT(ADDRESS(2,COLUMN())),"V1",A10),DATA!D2:L872,2,FALSE))</f>
        <v>0</v>
      </c>
      <c r="AG10" s="11">
        <f>IF(ISERROR(VLOOKUP(CONCATENATE(INDIRECT(ADDRESS(2,COLUMN()-1)),"V1",A10),DATA!D2:L872,3,FALSE)),0,VLOOKUP(CONCATENATE(INDIRECT(ADDRESS(2,COLUMN()-1)),"V1",A10),DATA!D2:L872,3,FALSE))</f>
        <v>0</v>
      </c>
      <c r="AH10" s="11">
        <f>IF(ISERROR(VLOOKUP(CONCATENATE(INDIRECT(ADDRESS(2,COLUMN()-2)),"V1",A10),DATA!D2:L872,4,FALSE)),0,VLOOKUP(CONCATENATE(INDIRECT(ADDRESS(2,COLUMN()-2)),"V1",A10),DATA!D2:L872,4,FALSE))</f>
        <v>0</v>
      </c>
      <c r="AI10" s="11">
        <f>IF(ISERROR(VLOOKUP(CONCATENATE(INDIRECT(ADDRESS(2,COLUMN())),"V1",A10),DATA!D2:L872,2,FALSE)),0,VLOOKUP(CONCATENATE(INDIRECT(ADDRESS(2,COLUMN())),"V1",A10),DATA!D2:L872,2,FALSE))</f>
        <v>0</v>
      </c>
      <c r="AJ10" s="11">
        <f>IF(ISERROR(VLOOKUP(CONCATENATE(INDIRECT(ADDRESS(2,COLUMN()-1)),"V1",A10),DATA!D2:L872,3,FALSE)),0,VLOOKUP(CONCATENATE(INDIRECT(ADDRESS(2,COLUMN()-1)),"V1",A10),DATA!D2:L872,3,FALSE))</f>
        <v>0</v>
      </c>
      <c r="AK10" s="11">
        <f>IF(ISERROR(VLOOKUP(CONCATENATE(INDIRECT(ADDRESS(2,COLUMN()-2)),"V1",A10),DATA!D2:L872,4,FALSE)),0,VLOOKUP(CONCATENATE(INDIRECT(ADDRESS(2,COLUMN()-2)),"V1",A10),DATA!D2:L872,4,FALSE))</f>
        <v>0</v>
      </c>
      <c r="AL10" s="11">
        <f>IF(ISERROR(VLOOKUP(CONCATENATE(INDIRECT(ADDRESS(2,COLUMN())),"V1",A10),DATA!D2:L872,2,FALSE)),0,VLOOKUP(CONCATENATE(INDIRECT(ADDRESS(2,COLUMN())),"V1",A10),DATA!D2:L872,2,FALSE))</f>
        <v>0</v>
      </c>
      <c r="AM10" s="11">
        <f>IF(ISERROR(VLOOKUP(CONCATENATE(INDIRECT(ADDRESS(2,COLUMN()-1)),"V1",A10),DATA!D2:L872,3,FALSE)),0,VLOOKUP(CONCATENATE(INDIRECT(ADDRESS(2,COLUMN()-1)),"V1",A10),DATA!D2:L872,3,FALSE))</f>
        <v>0</v>
      </c>
      <c r="AN10" s="11">
        <f>IF(ISERROR(VLOOKUP(CONCATENATE(INDIRECT(ADDRESS(2,COLUMN()-2)),"V1",A10),DATA!D2:L872,4,FALSE)),0,VLOOKUP(CONCATENATE(INDIRECT(ADDRESS(2,COLUMN()-2)),"V1",A10),DATA!D2:L872,4,FALSE))</f>
        <v>0</v>
      </c>
      <c r="AO10" s="11">
        <f>IF(ISERROR(VLOOKUP(CONCATENATE(INDIRECT(ADDRESS(2,COLUMN())),"V1",A10),DATA!D2:L872,2,FALSE)),0,VLOOKUP(CONCATENATE(INDIRECT(ADDRESS(2,COLUMN())),"V1",A10),DATA!D2:L872,2,FALSE))</f>
        <v>0</v>
      </c>
      <c r="AP10" s="11">
        <f>IF(ISERROR(VLOOKUP(CONCATENATE(INDIRECT(ADDRESS(2,COLUMN()-1)),"V1",A10),DATA!D2:L872,3,FALSE)),0,VLOOKUP(CONCATENATE(INDIRECT(ADDRESS(2,COLUMN()-1)),"V1",A10),DATA!D2:L872,3,FALSE))</f>
        <v>0</v>
      </c>
      <c r="AQ10" s="11">
        <f>IF(ISERROR(VLOOKUP(CONCATENATE(INDIRECT(ADDRESS(2,COLUMN()-2)),"V1",A10),DATA!D2:L872,4,FALSE)),0,VLOOKUP(CONCATENATE(INDIRECT(ADDRESS(2,COLUMN()-2)),"V1",A10),DATA!D2:L872,4,FALSE))</f>
        <v>0</v>
      </c>
      <c r="AR10" s="11">
        <f>IF(ISERROR(VLOOKUP(CONCATENATE(INDIRECT(ADDRESS(2,COLUMN())),"V1",A10),DATA!D2:L872,2,FALSE)),0,VLOOKUP(CONCATENATE(INDIRECT(ADDRESS(2,COLUMN())),"V1",A10),DATA!D2:L872,2,FALSE))</f>
        <v>0</v>
      </c>
      <c r="AS10" s="11">
        <f>IF(ISERROR(VLOOKUP(CONCATENATE(INDIRECT(ADDRESS(2,COLUMN()-1)),"V1",A10),DATA!D2:L872,3,FALSE)),0,VLOOKUP(CONCATENATE(INDIRECT(ADDRESS(2,COLUMN()-1)),"V1",A10),DATA!D2:L872,3,FALSE))</f>
        <v>0</v>
      </c>
      <c r="AT10" s="11">
        <f>IF(ISERROR(VLOOKUP(CONCATENATE(INDIRECT(ADDRESS(2,COLUMN()-2)),"V1",A10),DATA!D2:L872,4,FALSE)),0,VLOOKUP(CONCATENATE(INDIRECT(ADDRESS(2,COLUMN()-2)),"V1",A10),DATA!D2:L872,4,FALSE))</f>
        <v>0</v>
      </c>
      <c r="AU10" s="11">
        <f>IF(ISERROR(VLOOKUP(CONCATENATE(INDIRECT(ADDRESS(2,COLUMN())),"V1",A10),DATA!D2:L872,2,FALSE)),0,VLOOKUP(CONCATENATE(INDIRECT(ADDRESS(2,COLUMN())),"V1",A10),DATA!D2:L872,2,FALSE))</f>
        <v>0</v>
      </c>
      <c r="AV10" s="11">
        <f>IF(ISERROR(VLOOKUP(CONCATENATE(INDIRECT(ADDRESS(2,COLUMN()-1)),"V1",A10),DATA!D2:L872,3,FALSE)),0,VLOOKUP(CONCATENATE(INDIRECT(ADDRESS(2,COLUMN()-1)),"V1",A10),DATA!D2:L872,3,FALSE))</f>
        <v>0</v>
      </c>
      <c r="AW10" s="11">
        <f>IF(ISERROR(VLOOKUP(CONCATENATE(INDIRECT(ADDRESS(2,COLUMN()-2)),"V1",A10),DATA!D2:L872,4,FALSE)),0,VLOOKUP(CONCATENATE(INDIRECT(ADDRESS(2,COLUMN()-2)),"V1",A10),DATA!D2:L872,4,FALSE))</f>
        <v>0</v>
      </c>
      <c r="AX10" s="11">
        <f>IF(ISERROR(VLOOKUP(CONCATENATE(INDIRECT(ADDRESS(2,COLUMN())),"V1",A10),DATA!D2:L872,2,FALSE)),0,VLOOKUP(CONCATENATE(INDIRECT(ADDRESS(2,COLUMN())),"V1",A10),DATA!D2:L872,2,FALSE))</f>
        <v>0</v>
      </c>
      <c r="AY10" s="11">
        <f>IF(ISERROR(VLOOKUP(CONCATENATE(INDIRECT(ADDRESS(2,COLUMN()-1)),"V1",A10),DATA!D2:L872,3,FALSE)),0,VLOOKUP(CONCATENATE(INDIRECT(ADDRESS(2,COLUMN()-1)),"V1",A10),DATA!D2:L872,3,FALSE))</f>
        <v>0</v>
      </c>
      <c r="AZ10" s="11">
        <f>IF(ISERROR(VLOOKUP(CONCATENATE(INDIRECT(ADDRESS(2,COLUMN()-2)),"V1",A10),DATA!D2:L872,4,FALSE)),0,VLOOKUP(CONCATENATE(INDIRECT(ADDRESS(2,COLUMN()-2)),"V1",A10),DATA!D2:L872,4,FALSE))</f>
        <v>0</v>
      </c>
      <c r="BA10" s="11">
        <f>IF(ISERROR(VLOOKUP(CONCATENATE(INDIRECT(ADDRESS(2,COLUMN())),"V1",A10),DATA!D2:L872,2,FALSE)),0,VLOOKUP(CONCATENATE(INDIRECT(ADDRESS(2,COLUMN())),"V1",A10),DATA!D2:L872,2,FALSE))</f>
        <v>0</v>
      </c>
      <c r="BB10" s="11">
        <f>IF(ISERROR(VLOOKUP(CONCATENATE(INDIRECT(ADDRESS(2,COLUMN()-1)),"V1",A10),DATA!D2:L872,3,FALSE)),0,VLOOKUP(CONCATENATE(INDIRECT(ADDRESS(2,COLUMN()-1)),"V1",A10),DATA!D2:L872,3,FALSE))</f>
        <v>0</v>
      </c>
      <c r="BC10" s="11">
        <f>IF(ISERROR(VLOOKUP(CONCATENATE(INDIRECT(ADDRESS(2,COLUMN()-2)),"V1",A10),DATA!D2:L872,4,FALSE)),0,VLOOKUP(CONCATENATE(INDIRECT(ADDRESS(2,COLUMN()-2)),"V1",A10),DATA!D2:L872,4,FALSE))</f>
        <v>0</v>
      </c>
      <c r="BD10" s="11">
        <f>IF(ISERROR(VLOOKUP(CONCATENATE(INDIRECT(ADDRESS(2,COLUMN())),"V1",A10),DATA!D2:L872,2,FALSE)),0,VLOOKUP(CONCATENATE(INDIRECT(ADDRESS(2,COLUMN())),"V1",A10),DATA!D2:L872,2,FALSE))</f>
        <v>0</v>
      </c>
      <c r="BE10" s="11">
        <f>IF(ISERROR(VLOOKUP(CONCATENATE(INDIRECT(ADDRESS(2,COLUMN()-1)),"V1",A10),DATA!D2:L872,3,FALSE)),0,VLOOKUP(CONCATENATE(INDIRECT(ADDRESS(2,COLUMN()-1)),"V1",A10),DATA!D2:L872,3,FALSE))</f>
        <v>0</v>
      </c>
      <c r="BF10" s="11">
        <f>IF(ISERROR(VLOOKUP(CONCATENATE(INDIRECT(ADDRESS(2,COLUMN()-2)),"V1",A10),DATA!D2:L872,4,FALSE)),0,VLOOKUP(CONCATENATE(INDIRECT(ADDRESS(2,COLUMN()-2)),"V1",A10),DATA!D2:L872,4,FALSE))</f>
        <v>0</v>
      </c>
      <c r="BG10" s="11">
        <f>IF(ISERROR(VLOOKUP(CONCATENATE(INDIRECT(ADDRESS(2,COLUMN())),"V1",A10),DATA!D2:L872,2,FALSE)),0,VLOOKUP(CONCATENATE(INDIRECT(ADDRESS(2,COLUMN())),"V1",A10),DATA!D2:L872,2,FALSE))</f>
        <v>0</v>
      </c>
      <c r="BH10" s="11">
        <f>IF(ISERROR(VLOOKUP(CONCATENATE(INDIRECT(ADDRESS(2,COLUMN()-1)),"V1",A10),DATA!D2:L872,3,FALSE)),0,VLOOKUP(CONCATENATE(INDIRECT(ADDRESS(2,COLUMN()-1)),"V1",A10),DATA!D2:L872,3,FALSE))</f>
        <v>0</v>
      </c>
      <c r="BI10" s="11">
        <f>IF(ISERROR(VLOOKUP(CONCATENATE(INDIRECT(ADDRESS(2,COLUMN()-2)),"V1",A10),DATA!D2:L872,4,FALSE)),0,VLOOKUP(CONCATENATE(INDIRECT(ADDRESS(2,COLUMN()-2)),"V1",A10),DATA!D2:L872,4,FALSE))</f>
        <v>0</v>
      </c>
      <c r="BJ10" s="11">
        <f>IF(ISERROR(VLOOKUP(CONCATENATE(INDIRECT(ADDRESS(2,COLUMN())),"V1",A10),DATA!D2:L872,2,FALSE)),0,VLOOKUP(CONCATENATE(INDIRECT(ADDRESS(2,COLUMN())),"V1",A10),DATA!D2:L872,2,FALSE))</f>
        <v>0</v>
      </c>
      <c r="BK10" s="11">
        <f>IF(ISERROR(VLOOKUP(CONCATENATE(INDIRECT(ADDRESS(2,COLUMN()-1)),"V1",A10),DATA!D2:L872,3,FALSE)),0,VLOOKUP(CONCATENATE(INDIRECT(ADDRESS(2,COLUMN()-1)),"V1",A10),DATA!D2:L872,3,FALSE))</f>
        <v>0</v>
      </c>
      <c r="BL10" s="11">
        <f>IF(ISERROR(VLOOKUP(CONCATENATE(INDIRECT(ADDRESS(2,COLUMN()-2)),"V1",A10),DATA!D2:L872,4,FALSE)),0,VLOOKUP(CONCATENATE(INDIRECT(ADDRESS(2,COLUMN()-2)),"V1",A10),DATA!D2:L872,4,FALSE))</f>
        <v>0</v>
      </c>
      <c r="BM10" s="11">
        <f>IF(ISERROR(VLOOKUP(CONCATENATE(INDIRECT(ADDRESS(2,COLUMN())),"V1",A10),DATA!D2:L872,2,FALSE)),0,VLOOKUP(CONCATENATE(INDIRECT(ADDRESS(2,COLUMN())),"V1",A10),DATA!D2:L872,2,FALSE))</f>
        <v>0</v>
      </c>
      <c r="BN10" s="11">
        <f>IF(ISERROR(VLOOKUP(CONCATENATE(INDIRECT(ADDRESS(2,COLUMN()-1)),"V1",A10),DATA!D2:L872,3,FALSE)),0,VLOOKUP(CONCATENATE(INDIRECT(ADDRESS(2,COLUMN()-1)),"V1",A10),DATA!D2:L872,3,FALSE))</f>
        <v>0</v>
      </c>
      <c r="BO10" s="11">
        <f>IF(ISERROR(VLOOKUP(CONCATENATE(INDIRECT(ADDRESS(2,COLUMN()-2)),"V1",A10),DATA!D2:L872,4,FALSE)),0,VLOOKUP(CONCATENATE(INDIRECT(ADDRESS(2,COLUMN()-2)),"V1",A10),DATA!D2:L872,4,FALSE))</f>
        <v>0</v>
      </c>
      <c r="BP10" s="11">
        <f>IF(ISERROR(VLOOKUP(CONCATENATE(INDIRECT(ADDRESS(2,COLUMN())),"V1",A10),DATA!D2:L872,2,FALSE)),0,VLOOKUP(CONCATENATE(INDIRECT(ADDRESS(2,COLUMN())),"V1",A10),DATA!D2:L872,2,FALSE))</f>
        <v>0</v>
      </c>
      <c r="BQ10" s="11">
        <f>IF(ISERROR(VLOOKUP(CONCATENATE(INDIRECT(ADDRESS(2,COLUMN()-1)),"V1",A10),DATA!D2:L872,3,FALSE)),0,VLOOKUP(CONCATENATE(INDIRECT(ADDRESS(2,COLUMN()-1)),"V1",A10),DATA!D2:L872,3,FALSE))</f>
        <v>0</v>
      </c>
      <c r="BR10" s="11">
        <f>IF(ISERROR(VLOOKUP(CONCATENATE(INDIRECT(ADDRESS(2,COLUMN()-2)),"V1",A10),DATA!D2:L872,4,FALSE)),0,VLOOKUP(CONCATENATE(INDIRECT(ADDRESS(2,COLUMN()-2)),"V1",A10),DATA!D2:L872,4,FALSE))</f>
        <v>0</v>
      </c>
      <c r="BS10" s="11">
        <f>IF(ISERROR(VLOOKUP(CONCATENATE(INDIRECT(ADDRESS(2,COLUMN())),"V1",A10),DATA!D2:L872,2,FALSE)),0,VLOOKUP(CONCATENATE(INDIRECT(ADDRESS(2,COLUMN())),"V1",A10),DATA!D2:L872,2,FALSE))</f>
        <v>0</v>
      </c>
      <c r="BT10" s="11">
        <f>IF(ISERROR(VLOOKUP(CONCATENATE(INDIRECT(ADDRESS(2,COLUMN()-1)),"V1",A10),DATA!D2:L872,3,FALSE)),0,VLOOKUP(CONCATENATE(INDIRECT(ADDRESS(2,COLUMN()-1)),"V1",A10),DATA!D2:L872,3,FALSE))</f>
        <v>0</v>
      </c>
      <c r="BU10" s="11">
        <f>IF(ISERROR(VLOOKUP(CONCATENATE(INDIRECT(ADDRESS(2,COLUMN()-2)),"V1",A10),DATA!D2:L872,4,FALSE)),0,VLOOKUP(CONCATENATE(INDIRECT(ADDRESS(2,COLUMN()-2)),"V1",A10),DATA!D2:L872,4,FALSE))</f>
        <v>0</v>
      </c>
      <c r="BV10" s="11">
        <f>IF(ISERROR(VLOOKUP(CONCATENATE(INDIRECT(ADDRESS(2,COLUMN())),"V1",A10),DATA!D2:L872,2,FALSE)),0,VLOOKUP(CONCATENATE(INDIRECT(ADDRESS(2,COLUMN())),"V1",A10),DATA!D2:L872,2,FALSE))</f>
        <v>0</v>
      </c>
      <c r="BW10" s="11">
        <f>IF(ISERROR(VLOOKUP(CONCATENATE(INDIRECT(ADDRESS(2,COLUMN()-1)),"V1",A10),DATA!D2:L872,3,FALSE)),0,VLOOKUP(CONCATENATE(INDIRECT(ADDRESS(2,COLUMN()-1)),"V1",A10),DATA!D2:L872,3,FALSE))</f>
        <v>0</v>
      </c>
      <c r="BX10" s="11">
        <f>IF(ISERROR(VLOOKUP(CONCATENATE(INDIRECT(ADDRESS(2,COLUMN()-2)),"V1",A10),DATA!D2:L872,4,FALSE)),0,VLOOKUP(CONCATENATE(INDIRECT(ADDRESS(2,COLUMN()-2)),"V1",A10),DATA!D2:L872,4,FALSE))</f>
        <v>0</v>
      </c>
      <c r="BY10" s="11">
        <f>IF(ISERROR(VLOOKUP(CONCATENATE(INDIRECT(ADDRESS(2,COLUMN())),"V1",A10),DATA!D2:L872,2,FALSE)),0,VLOOKUP(CONCATENATE(INDIRECT(ADDRESS(2,COLUMN())),"V1",A10),DATA!D2:L872,2,FALSE))</f>
        <v>0</v>
      </c>
      <c r="BZ10" s="11">
        <f>IF(ISERROR(VLOOKUP(CONCATENATE(INDIRECT(ADDRESS(2,COLUMN()-1)),"V1",A10),DATA!D2:L872,3,FALSE)),0,VLOOKUP(CONCATENATE(INDIRECT(ADDRESS(2,COLUMN()-1)),"V1",A10),DATA!D2:L872,3,FALSE))</f>
        <v>0</v>
      </c>
      <c r="CA10" s="11">
        <f>IF(ISERROR(VLOOKUP(CONCATENATE(INDIRECT(ADDRESS(2,COLUMN()-2)),"V1",A10),DATA!D2:L872,4,FALSE)),0,VLOOKUP(CONCATENATE(INDIRECT(ADDRESS(2,COLUMN()-2)),"V1",A10),DATA!D2:L872,4,FALSE))</f>
        <v>0</v>
      </c>
      <c r="CB10" s="11">
        <f>IF(ISERROR(VLOOKUP(CONCATENATE(INDIRECT(ADDRESS(2,COLUMN())),"V1",A10),DATA!D2:L872,2,FALSE)),0,VLOOKUP(CONCATENATE(INDIRECT(ADDRESS(2,COLUMN())),"V1",A10),DATA!D2:L872,2,FALSE))</f>
        <v>0</v>
      </c>
      <c r="CC10" s="11">
        <f>IF(ISERROR(VLOOKUP(CONCATENATE(INDIRECT(ADDRESS(2,COLUMN()-1)),"V1",A10),DATA!D2:L872,3,FALSE)),0,VLOOKUP(CONCATENATE(INDIRECT(ADDRESS(2,COLUMN()-1)),"V1",A10),DATA!D2:L872,3,FALSE))</f>
        <v>0</v>
      </c>
      <c r="CD10" s="11">
        <f>IF(ISERROR(VLOOKUP(CONCATENATE(INDIRECT(ADDRESS(2,COLUMN()-2)),"V1",A10),DATA!D2:L872,4,FALSE)),0,VLOOKUP(CONCATENATE(INDIRECT(ADDRESS(2,COLUMN()-2)),"V1",A10),DATA!D2:L872,4,FALSE))</f>
        <v>0</v>
      </c>
      <c r="CE10" s="11">
        <f>IF(ISERROR(VLOOKUP(CONCATENATE(INDIRECT(ADDRESS(2,COLUMN())),"V1",A10),DATA!D2:L872,2,FALSE)),0,VLOOKUP(CONCATENATE(INDIRECT(ADDRESS(2,COLUMN())),"V1",A10),DATA!D2:L872,2,FALSE))</f>
        <v>0</v>
      </c>
      <c r="CF10" s="11">
        <f>IF(ISERROR(VLOOKUP(CONCATENATE(INDIRECT(ADDRESS(2,COLUMN()-1)),"V1",A10),DATA!D2:L872,3,FALSE)),0,VLOOKUP(CONCATENATE(INDIRECT(ADDRESS(2,COLUMN()-1)),"V1",A10),DATA!D2:L872,3,FALSE))</f>
        <v>0</v>
      </c>
      <c r="CG10" s="11">
        <f>IF(ISERROR(VLOOKUP(CONCATENATE(INDIRECT(ADDRESS(2,COLUMN()-2)),"V1",A10),DATA!D2:L872,4,FALSE)),0,VLOOKUP(CONCATENATE(INDIRECT(ADDRESS(2,COLUMN()-2)),"V1",A10),DATA!D2:L872,4,FALSE))</f>
        <v>0</v>
      </c>
      <c r="CH10" s="11">
        <f>IF(ISERROR(VLOOKUP(CONCATENATE(INDIRECT(ADDRESS(2,COLUMN())),"V1",A10),DATA!D2:L872,2,FALSE)),0,VLOOKUP(CONCATENATE(INDIRECT(ADDRESS(2,COLUMN())),"V1",A10),DATA!D2:L872,2,FALSE))</f>
        <v>0</v>
      </c>
      <c r="CI10" s="11">
        <f>IF(ISERROR(VLOOKUP(CONCATENATE(INDIRECT(ADDRESS(2,COLUMN()-1)),"V1",A10),DATA!D2:L872,3,FALSE)),0,VLOOKUP(CONCATENATE(INDIRECT(ADDRESS(2,COLUMN()-1)),"V1",A10),DATA!D2:L872,3,FALSE))</f>
        <v>0</v>
      </c>
      <c r="CJ10" s="11">
        <f>IF(ISERROR(VLOOKUP(CONCATENATE(INDIRECT(ADDRESS(2,COLUMN()-2)),"V1",A10),DATA!D2:L872,4,FALSE)),0,VLOOKUP(CONCATENATE(INDIRECT(ADDRESS(2,COLUMN()-2)),"V1",A10),DATA!D2:L872,4,FALSE))</f>
        <v>0</v>
      </c>
      <c r="CK10" s="11">
        <f>IF(ISERROR(VLOOKUP(CONCATENATE(INDIRECT(ADDRESS(2,COLUMN())),"V1",A10),DATA!D2:L872,2,FALSE)),0,VLOOKUP(CONCATENATE(INDIRECT(ADDRESS(2,COLUMN())),"V1",A10),DATA!D2:L872,2,FALSE))</f>
        <v>0</v>
      </c>
      <c r="CL10" s="11">
        <f>IF(ISERROR(VLOOKUP(CONCATENATE(INDIRECT(ADDRESS(2,COLUMN()-1)),"V1",A10),DATA!D2:L872,3,FALSE)),0,VLOOKUP(CONCATENATE(INDIRECT(ADDRESS(2,COLUMN()-1)),"V1",A10),DATA!D2:L872,3,FALSE))</f>
        <v>0</v>
      </c>
      <c r="CM10" s="11">
        <f>IF(ISERROR(VLOOKUP(CONCATENATE(INDIRECT(ADDRESS(2,COLUMN()-2)),"V1",A10),DATA!D2:L872,4,FALSE)),0,VLOOKUP(CONCATENATE(INDIRECT(ADDRESS(2,COLUMN()-2)),"V1",A10),DATA!D2:L872,4,FALSE))</f>
        <v>0</v>
      </c>
      <c r="CN10" s="11">
        <f>IF(ISERROR(VLOOKUP(CONCATENATE(INDIRECT(ADDRESS(2,COLUMN())),"V1",A10),DATA!D2:L872,2,FALSE)),0,VLOOKUP(CONCATENATE(INDIRECT(ADDRESS(2,COLUMN())),"V1",A10),DATA!D2:L872,2,FALSE))</f>
        <v>0</v>
      </c>
      <c r="CO10" s="11">
        <f>IF(ISERROR(VLOOKUP(CONCATENATE(INDIRECT(ADDRESS(2,COLUMN()-1)),"V1",A10),DATA!D2:L872,3,FALSE)),0,VLOOKUP(CONCATENATE(INDIRECT(ADDRESS(2,COLUMN()-1)),"V1",A10),DATA!D2:L872,3,FALSE))</f>
        <v>0</v>
      </c>
      <c r="CP10" s="11">
        <f>IF(ISERROR(VLOOKUP(CONCATENATE(INDIRECT(ADDRESS(2,COLUMN()-2)),"V1",A10),DATA!D2:L872,4,FALSE)),0,VLOOKUP(CONCATENATE(INDIRECT(ADDRESS(2,COLUMN()-2)),"V1",A10),DATA!D2:L872,4,FALSE))</f>
        <v>0</v>
      </c>
      <c r="CQ10" s="11">
        <f>IF(ISERROR(VLOOKUP(CONCATENATE(INDIRECT(ADDRESS(2,COLUMN())),"V1",A10),DATA!D2:L872,2,FALSE)),0,VLOOKUP(CONCATENATE(INDIRECT(ADDRESS(2,COLUMN())),"V1",A10),DATA!D2:L872,2,FALSE))</f>
        <v>0</v>
      </c>
      <c r="CR10" s="11">
        <f>IF(ISERROR(VLOOKUP(CONCATENATE(INDIRECT(ADDRESS(2,COLUMN()-1)),"V1",A10),DATA!D2:L872,3,FALSE)),0,VLOOKUP(CONCATENATE(INDIRECT(ADDRESS(2,COLUMN()-1)),"V1",A10),DATA!D2:L872,3,FALSE))</f>
        <v>0</v>
      </c>
      <c r="CS10" s="11">
        <f>IF(ISERROR(VLOOKUP(CONCATENATE(INDIRECT(ADDRESS(2,COLUMN()-2)),"V1",A10),DATA!D2:L872,4,FALSE)),0,VLOOKUP(CONCATENATE(INDIRECT(ADDRESS(2,COLUMN()-2)),"V1",A10),DATA!D2:L872,4,FALSE))</f>
        <v>0</v>
      </c>
      <c r="CT10" s="11">
        <f>IF(ISERROR(VLOOKUP(CONCATENATE(INDIRECT(ADDRESS(2,COLUMN())),"V1",A10),DATA!D2:L872,2,FALSE)),0,VLOOKUP(CONCATENATE(INDIRECT(ADDRESS(2,COLUMN())),"V1",A10),DATA!D2:L872,2,FALSE))</f>
        <v>0</v>
      </c>
      <c r="CU10" s="11">
        <f>IF(ISERROR(VLOOKUP(CONCATENATE(INDIRECT(ADDRESS(2,COLUMN()-1)),"V1",A10),DATA!D2:L872,3,FALSE)),0,VLOOKUP(CONCATENATE(INDIRECT(ADDRESS(2,COLUMN()-1)),"V1",A10),DATA!D2:L872,3,FALSE))</f>
        <v>0</v>
      </c>
      <c r="CV10" s="11">
        <f>IF(ISERROR(VLOOKUP(CONCATENATE(INDIRECT(ADDRESS(2,COLUMN()-2)),"V1",A10),DATA!D2:L872,4,FALSE)),0,VLOOKUP(CONCATENATE(INDIRECT(ADDRESS(2,COLUMN()-2)),"V1",A10),DATA!D2:L872,4,FALSE))</f>
        <v>0</v>
      </c>
      <c r="CW10" s="11">
        <f>IF(ISERROR(VLOOKUP(CONCATENATE(INDIRECT(ADDRESS(2,COLUMN())),"V1",A10),DATA!D2:L872,2,FALSE)),0,VLOOKUP(CONCATENATE(INDIRECT(ADDRESS(2,COLUMN())),"V1",A10),DATA!D2:L872,2,FALSE))</f>
        <v>0</v>
      </c>
      <c r="CX10" s="11">
        <f>IF(ISERROR(VLOOKUP(CONCATENATE(INDIRECT(ADDRESS(2,COLUMN()-1)),"V1",A10),DATA!D2:L872,3,FALSE)),0,VLOOKUP(CONCATENATE(INDIRECT(ADDRESS(2,COLUMN()-1)),"V1",A10),DATA!D2:L872,3,FALSE))</f>
        <v>0</v>
      </c>
      <c r="CY10" s="11">
        <f>IF(ISERROR(VLOOKUP(CONCATENATE(INDIRECT(ADDRESS(2,COLUMN()-2)),"V1",A10),DATA!D2:L872,4,FALSE)),0,VLOOKUP(CONCATENATE(INDIRECT(ADDRESS(2,COLUMN()-2)),"V1",A10),DATA!D2:L872,4,FALSE))</f>
        <v>0</v>
      </c>
      <c r="CZ10" s="11">
        <f>IF(ISERROR(VLOOKUP(CONCATENATE(INDIRECT(ADDRESS(2,COLUMN())),"V1",A10),DATA!D2:L872,2,FALSE)),0,VLOOKUP(CONCATENATE(INDIRECT(ADDRESS(2,COLUMN())),"V1",A10),DATA!D2:L872,2,FALSE))</f>
        <v>0</v>
      </c>
      <c r="DA10" s="11">
        <f>IF(ISERROR(VLOOKUP(CONCATENATE(INDIRECT(ADDRESS(2,COLUMN()-1)),"V1",A10),DATA!D2:L872,3,FALSE)),0,VLOOKUP(CONCATENATE(INDIRECT(ADDRESS(2,COLUMN()-1)),"V1",A10),DATA!D2:L872,3,FALSE))</f>
        <v>0</v>
      </c>
      <c r="DB10" s="11">
        <f>IF(ISERROR(VLOOKUP(CONCATENATE(INDIRECT(ADDRESS(2,COLUMN()-2)),"V1",A10),DATA!D2:L872,4,FALSE)),0,VLOOKUP(CONCATENATE(INDIRECT(ADDRESS(2,COLUMN()-2)),"V1",A10),DATA!D2:L872,4,FALSE))</f>
        <v>0</v>
      </c>
      <c r="DC10" s="11">
        <f>IF(ISERROR(VLOOKUP(CONCATENATE(INDIRECT(ADDRESS(2,COLUMN())),"V1",A10),DATA!D2:L872,2,FALSE)),0,VLOOKUP(CONCATENATE(INDIRECT(ADDRESS(2,COLUMN())),"V1",A10),DATA!D2:L872,2,FALSE))</f>
        <v>0</v>
      </c>
      <c r="DD10" s="11">
        <f>IF(ISERROR(VLOOKUP(CONCATENATE(INDIRECT(ADDRESS(2,COLUMN()-1)),"V1",A10),DATA!D2:L872,3,FALSE)),0,VLOOKUP(CONCATENATE(INDIRECT(ADDRESS(2,COLUMN()-1)),"V1",A10),DATA!D2:L872,3,FALSE))</f>
        <v>0</v>
      </c>
      <c r="DE10" s="11">
        <f>IF(ISERROR(VLOOKUP(CONCATENATE(INDIRECT(ADDRESS(2,COLUMN()-2)),"V1",A10),DATA!D2:L872,4,FALSE)),0,VLOOKUP(CONCATENATE(INDIRECT(ADDRESS(2,COLUMN()-2)),"V1",A10),DATA!D2:L872,4,FALSE))</f>
        <v>0</v>
      </c>
      <c r="DF10" s="11">
        <f>IF(ISERROR(VLOOKUP(CONCATENATE(INDIRECT(ADDRESS(2,COLUMN())),"V1",A10),DATA!D2:L872,2,FALSE)),0,VLOOKUP(CONCATENATE(INDIRECT(ADDRESS(2,COLUMN())),"V1",A10),DATA!D2:L872,2,FALSE))</f>
        <v>0</v>
      </c>
      <c r="DG10" s="11">
        <f>IF(ISERROR(VLOOKUP(CONCATENATE(INDIRECT(ADDRESS(2,COLUMN()-1)),"V1",A10),DATA!D2:L872,3,FALSE)),0,VLOOKUP(CONCATENATE(INDIRECT(ADDRESS(2,COLUMN()-1)),"V1",A10),DATA!D2:L872,3,FALSE))</f>
        <v>0</v>
      </c>
      <c r="DH10" s="11">
        <f>IF(ISERROR(VLOOKUP(CONCATENATE(INDIRECT(ADDRESS(2,COLUMN()-2)),"V1",A10),DATA!D2:L872,4,FALSE)),0,VLOOKUP(CONCATENATE(INDIRECT(ADDRESS(2,COLUMN()-2)),"V1",A10),DATA!D2:L872,4,FALSE))</f>
        <v>0</v>
      </c>
      <c r="DI10" s="11">
        <f>IF(ISERROR(VLOOKUP(CONCATENATE(INDIRECT(ADDRESS(2,COLUMN())),"V1",A10),DATA!D2:L872,2,FALSE)),0,VLOOKUP(CONCATENATE(INDIRECT(ADDRESS(2,COLUMN())),"V1",A10),DATA!D2:L872,2,FALSE))</f>
        <v>0</v>
      </c>
      <c r="DJ10" s="11">
        <f>IF(ISERROR(VLOOKUP(CONCATENATE(INDIRECT(ADDRESS(2,COLUMN()-1)),"V1",A10),DATA!D2:L872,3,FALSE)),0,VLOOKUP(CONCATENATE(INDIRECT(ADDRESS(2,COLUMN()-1)),"V1",A10),DATA!D2:L872,3,FALSE))</f>
        <v>0</v>
      </c>
      <c r="DK10" s="11">
        <f>IF(ISERROR(VLOOKUP(CONCATENATE(INDIRECT(ADDRESS(2,COLUMN()-2)),"V1",A10),DATA!D2:L872,4,FALSE)),0,VLOOKUP(CONCATENATE(INDIRECT(ADDRESS(2,COLUMN()-2)),"V1",A10),DATA!D2:L872,4,FALSE))</f>
        <v>0</v>
      </c>
      <c r="DL10" s="11">
        <f>IF(ISERROR(VLOOKUP(CONCATENATE(INDIRECT(ADDRESS(2,COLUMN())),"V1",A10),DATA!D2:L872,2,FALSE)),0,VLOOKUP(CONCATENATE(INDIRECT(ADDRESS(2,COLUMN())),"V1",A10),DATA!D2:L872,2,FALSE))</f>
        <v>0</v>
      </c>
      <c r="DM10" s="11">
        <f>IF(ISERROR(VLOOKUP(CONCATENATE(INDIRECT(ADDRESS(2,COLUMN()-1)),"V1",A10),DATA!D2:L872,3,FALSE)),0,VLOOKUP(CONCATENATE(INDIRECT(ADDRESS(2,COLUMN()-1)),"V1",A10),DATA!D2:L872,3,FALSE))</f>
        <v>0</v>
      </c>
      <c r="DN10" s="11">
        <f>IF(ISERROR(VLOOKUP(CONCATENATE(INDIRECT(ADDRESS(2,COLUMN()-2)),"V1",A10),DATA!D2:L872,4,FALSE)),0,VLOOKUP(CONCATENATE(INDIRECT(ADDRESS(2,COLUMN()-2)),"V1",A10),DATA!D2:L872,4,FALSE))</f>
        <v>0</v>
      </c>
      <c r="DO10" s="11">
        <f>IF(ISERROR(VLOOKUP(CONCATENATE(INDIRECT(ADDRESS(2,COLUMN())),"V1",A10),DATA!D2:L872,2,FALSE)),0,VLOOKUP(CONCATENATE(INDIRECT(ADDRESS(2,COLUMN())),"V1",A10),DATA!D2:L872,2,FALSE))</f>
        <v>0</v>
      </c>
      <c r="DP10" s="11">
        <f>IF(ISERROR(VLOOKUP(CONCATENATE(INDIRECT(ADDRESS(2,COLUMN()-1)),"V1",A10),DATA!D2:L872,3,FALSE)),0,VLOOKUP(CONCATENATE(INDIRECT(ADDRESS(2,COLUMN()-1)),"V1",A10),DATA!D2:L872,3,FALSE))</f>
        <v>0</v>
      </c>
      <c r="DQ10" s="11">
        <f>IF(ISERROR(VLOOKUP(CONCATENATE(INDIRECT(ADDRESS(2,COLUMN()-2)),"V1",A10),DATA!D2:L872,4,FALSE)),0,VLOOKUP(CONCATENATE(INDIRECT(ADDRESS(2,COLUMN()-2)),"V1",A10),DATA!D2:L872,4,FALSE))</f>
        <v>0</v>
      </c>
      <c r="DR10" s="11">
        <f>IF(ISERROR(VLOOKUP(CONCATENATE(INDIRECT(ADDRESS(2,COLUMN())),"V1",A10),DATA!D2:L872,2,FALSE)),0,VLOOKUP(CONCATENATE(INDIRECT(ADDRESS(2,COLUMN())),"V1",A10),DATA!D2:L872,2,FALSE))</f>
        <v>0</v>
      </c>
      <c r="DS10" s="11">
        <f>IF(ISERROR(VLOOKUP(CONCATENATE(INDIRECT(ADDRESS(2,COLUMN()-1)),"V1",A10),DATA!D2:L872,3,FALSE)),0,VLOOKUP(CONCATENATE(INDIRECT(ADDRESS(2,COLUMN()-1)),"V1",A10),DATA!D2:L872,3,FALSE))</f>
        <v>0</v>
      </c>
      <c r="DT10" s="11">
        <f>IF(ISERROR(VLOOKUP(CONCATENATE(INDIRECT(ADDRESS(2,COLUMN()-2)),"V1",A10),DATA!D2:L872,4,FALSE)),0,VLOOKUP(CONCATENATE(INDIRECT(ADDRESS(2,COLUMN()-2)),"V1",A10),DATA!D2:L872,4,FALSE))</f>
        <v>0</v>
      </c>
      <c r="DU10" s="11">
        <f>IF(ISERROR(VLOOKUP(CONCATENATE(INDIRECT(ADDRESS(2,COLUMN())),"V1",A10),DATA!D2:L872,2,FALSE)),0,VLOOKUP(CONCATENATE(INDIRECT(ADDRESS(2,COLUMN())),"V1",A10),DATA!D2:L872,2,FALSE))</f>
        <v>0</v>
      </c>
      <c r="DV10" s="11">
        <f>IF(ISERROR(VLOOKUP(CONCATENATE(INDIRECT(ADDRESS(2,COLUMN()-1)),"V1",A10),DATA!D2:L872,3,FALSE)),0,VLOOKUP(CONCATENATE(INDIRECT(ADDRESS(2,COLUMN()-1)),"V1",A10),DATA!D2:L872,3,FALSE))</f>
        <v>0</v>
      </c>
      <c r="DW10" s="11">
        <f>IF(ISERROR(VLOOKUP(CONCATENATE(INDIRECT(ADDRESS(2,COLUMN()-2)),"V1",A10),DATA!D2:L872,4,FALSE)),0,VLOOKUP(CONCATENATE(INDIRECT(ADDRESS(2,COLUMN()-2)),"V1",A10),DATA!D2:L872,4,FALSE))</f>
        <v>0</v>
      </c>
      <c r="DX10" s="62">
        <f>SUM(B10:INDIRECT(ADDRESS(10,127)))</f>
        <v>0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</row>
    <row r="11" ht="15.75">
      <c r="A11" s="95" t="s">
        <v>25</v>
      </c>
      <c r="B11" s="11">
        <f>IF(ISERROR(VLOOKUP(CONCATENATE(INDIRECT(ADDRESS(2,COLUMN())),"V1",A11),DATA!D2:L872,2,FALSE)),0,VLOOKUP(CONCATENATE(INDIRECT(ADDRESS(2,COLUMN())),"V1",A11),DATA!D2:L872,2,FALSE))</f>
        <v>5.1824</v>
      </c>
      <c r="C11" s="11">
        <f>IF(ISERROR(VLOOKUP(CONCATENATE(INDIRECT(ADDRESS(2,COLUMN()-1)),"V1",A11),DATA!D2:L872,3,FALSE)),0,VLOOKUP(CONCATENATE(INDIRECT(ADDRESS(2,COLUMN()-1)),"V1",A11),DATA!D2:L872,3,FALSE))</f>
        <v>0</v>
      </c>
      <c r="D11" s="11">
        <f>IF(ISERROR(VLOOKUP(CONCATENATE(INDIRECT(ADDRESS(2,COLUMN()-2)),"V1",A11),DATA!D2:L872,4,FALSE)),0,VLOOKUP(CONCATENATE(INDIRECT(ADDRESS(2,COLUMN()-2)),"V1",A11),DATA!D2:L872,4,FALSE))</f>
        <v>5.2</v>
      </c>
      <c r="E11" s="11">
        <f>IF(ISERROR(VLOOKUP(CONCATENATE(INDIRECT(ADDRESS(2,COLUMN())),"V1",A11),DATA!D2:L872,2,FALSE)),0,VLOOKUP(CONCATENATE(INDIRECT(ADDRESS(2,COLUMN())),"V1",A11),DATA!D2:L872,2,FALSE))</f>
        <v>1.87</v>
      </c>
      <c r="F11" s="11">
        <f>IF(ISERROR(VLOOKUP(CONCATENATE(INDIRECT(ADDRESS(2,COLUMN()-1)),"V1",A11),DATA!D2:L872,3,FALSE)),0,VLOOKUP(CONCATENATE(INDIRECT(ADDRESS(2,COLUMN()-1)),"V1",A11),DATA!D2:L872,3,FALSE))</f>
        <v>0</v>
      </c>
      <c r="G11" s="11">
        <f>IF(ISERROR(VLOOKUP(CONCATENATE(INDIRECT(ADDRESS(2,COLUMN()-2)),"V1",A11),DATA!D2:L872,4,FALSE)),0,VLOOKUP(CONCATENATE(INDIRECT(ADDRESS(2,COLUMN()-2)),"V1",A11),DATA!D2:L872,4,FALSE))</f>
        <v>0.25</v>
      </c>
      <c r="H11" s="11">
        <f>IF(ISERROR(VLOOKUP(CONCATENATE(INDIRECT(ADDRESS(2,COLUMN())),"V1",A11),DATA!D2:L872,2,FALSE)),0,VLOOKUP(CONCATENATE(INDIRECT(ADDRESS(2,COLUMN())),"V1",A11),DATA!D2:L872,2,FALSE))</f>
        <v>3.38</v>
      </c>
      <c r="I11" s="11">
        <f>IF(ISERROR(VLOOKUP(CONCATENATE(INDIRECT(ADDRESS(2,COLUMN()-1)),"V1",A11),DATA!D2:L872,3,FALSE)),0,VLOOKUP(CONCATENATE(INDIRECT(ADDRESS(2,COLUMN()-1)),"V1",A11),DATA!D2:L872,3,FALSE))</f>
        <v>0</v>
      </c>
      <c r="J11" s="11">
        <f>IF(ISERROR(VLOOKUP(CONCATENATE(INDIRECT(ADDRESS(2,COLUMN()-2)),"V1",A11),DATA!D2:L872,4,FALSE)),0,VLOOKUP(CONCATENATE(INDIRECT(ADDRESS(2,COLUMN()-2)),"V1",A11),DATA!D2:L872,4,FALSE))</f>
        <v>3.5</v>
      </c>
      <c r="K11" s="11">
        <f>IF(ISERROR(VLOOKUP(CONCATENATE(INDIRECT(ADDRESS(2,COLUMN())),"V1",A11),DATA!D2:L872,2,FALSE)),0,VLOOKUP(CONCATENATE(INDIRECT(ADDRESS(2,COLUMN())),"V1",A11),DATA!D2:L872,2,FALSE))</f>
        <v>1.03</v>
      </c>
      <c r="L11" s="11">
        <f>IF(ISERROR(VLOOKUP(CONCATENATE(INDIRECT(ADDRESS(2,COLUMN()-1)),"V1",A11),DATA!D2:L872,3,FALSE)),0,VLOOKUP(CONCATENATE(INDIRECT(ADDRESS(2,COLUMN()-1)),"V1",A11),DATA!D2:L872,3,FALSE))</f>
        <v>0</v>
      </c>
      <c r="M11" s="11">
        <f>IF(ISERROR(VLOOKUP(CONCATENATE(INDIRECT(ADDRESS(2,COLUMN()-2)),"V1",A11),DATA!D2:L872,4,FALSE)),0,VLOOKUP(CONCATENATE(INDIRECT(ADDRESS(2,COLUMN()-2)),"V1",A11),DATA!D2:L872,4,FALSE))</f>
        <v>1.5</v>
      </c>
      <c r="N11" s="11">
        <f>IF(ISERROR(VLOOKUP(CONCATENATE(INDIRECT(ADDRESS(2,COLUMN())),"V1",A11),DATA!D2:L872,2,FALSE)),0,VLOOKUP(CONCATENATE(INDIRECT(ADDRESS(2,COLUMN())),"V1",A11),DATA!D2:L872,2,FALSE))</f>
        <v>0</v>
      </c>
      <c r="O11" s="11">
        <f>IF(ISERROR(VLOOKUP(CONCATENATE(INDIRECT(ADDRESS(2,COLUMN()-1)),"V1",A11),DATA!D2:L872,3,FALSE)),0,VLOOKUP(CONCATENATE(INDIRECT(ADDRESS(2,COLUMN()-1)),"V1",A11),DATA!D2:L872,3,FALSE))</f>
        <v>0</v>
      </c>
      <c r="P11" s="11">
        <f>IF(ISERROR(VLOOKUP(CONCATENATE(INDIRECT(ADDRESS(2,COLUMN()-2)),"V1",A11),DATA!D2:L872,4,FALSE)),0,VLOOKUP(CONCATENATE(INDIRECT(ADDRESS(2,COLUMN()-2)),"V1",A11),DATA!D2:L872,4,FALSE))</f>
        <v>0</v>
      </c>
      <c r="Q11" s="11">
        <f>IF(ISERROR(VLOOKUP(CONCATENATE(INDIRECT(ADDRESS(2,COLUMN())),"V1",A11),DATA!D2:L872,2,FALSE)),0,VLOOKUP(CONCATENATE(INDIRECT(ADDRESS(2,COLUMN())),"V1",A11),DATA!D2:L872,2,FALSE))</f>
        <v>2.59</v>
      </c>
      <c r="R11" s="11">
        <f>IF(ISERROR(VLOOKUP(CONCATENATE(INDIRECT(ADDRESS(2,COLUMN()-1)),"V1",A11),DATA!D2:L872,3,FALSE)),0,VLOOKUP(CONCATENATE(INDIRECT(ADDRESS(2,COLUMN()-1)),"V1",A11),DATA!D2:L872,3,FALSE))</f>
        <v>0</v>
      </c>
      <c r="S11" s="11">
        <f>IF(ISERROR(VLOOKUP(CONCATENATE(INDIRECT(ADDRESS(2,COLUMN()-2)),"V1",A11),DATA!D2:L872,4,FALSE)),0,VLOOKUP(CONCATENATE(INDIRECT(ADDRESS(2,COLUMN()-2)),"V1",A11),DATA!D2:L872,4,FALSE))</f>
        <v>1.3</v>
      </c>
      <c r="T11" s="11">
        <f>IF(ISERROR(VLOOKUP(CONCATENATE(INDIRECT(ADDRESS(2,COLUMN())),"V1",A11),DATA!D2:L872,2,FALSE)),0,VLOOKUP(CONCATENATE(INDIRECT(ADDRESS(2,COLUMN())),"V1",A11),DATA!D2:L872,2,FALSE))</f>
        <v>1.75</v>
      </c>
      <c r="U11" s="11">
        <f>IF(ISERROR(VLOOKUP(CONCATENATE(INDIRECT(ADDRESS(2,COLUMN()-1)),"V1",A11),DATA!D2:L872,3,FALSE)),0,VLOOKUP(CONCATENATE(INDIRECT(ADDRESS(2,COLUMN()-1)),"V1",A11),DATA!D2:L872,3,FALSE))</f>
        <v>0</v>
      </c>
      <c r="V11" s="11">
        <f>IF(ISERROR(VLOOKUP(CONCATENATE(INDIRECT(ADDRESS(2,COLUMN()-2)),"V1",A11),DATA!D2:L872,4,FALSE)),0,VLOOKUP(CONCATENATE(INDIRECT(ADDRESS(2,COLUMN()-2)),"V1",A11),DATA!D2:L872,4,FALSE))</f>
        <v>2.83</v>
      </c>
      <c r="W11" s="11">
        <f>IF(ISERROR(VLOOKUP(CONCATENATE(INDIRECT(ADDRESS(2,COLUMN())),"V1",A11),DATA!D2:L872,2,FALSE)),0,VLOOKUP(CONCATENATE(INDIRECT(ADDRESS(2,COLUMN())),"V1",A11),DATA!D2:L872,2,FALSE))</f>
        <v>0.12</v>
      </c>
      <c r="X11" s="11">
        <f>IF(ISERROR(VLOOKUP(CONCATENATE(INDIRECT(ADDRESS(2,COLUMN()-1)),"V1",A11),DATA!D2:L872,3,FALSE)),0,VLOOKUP(CONCATENATE(INDIRECT(ADDRESS(2,COLUMN()-1)),"V1",A11),DATA!D2:L872,3,FALSE))</f>
        <v>0</v>
      </c>
      <c r="Y11" s="11">
        <f>IF(ISERROR(VLOOKUP(CONCATENATE(INDIRECT(ADDRESS(2,COLUMN()-2)),"V1",A11),DATA!D2:L872,4,FALSE)),0,VLOOKUP(CONCATENATE(INDIRECT(ADDRESS(2,COLUMN()-2)),"V1",A11),DATA!D2:L872,4,FALSE))</f>
        <v>2</v>
      </c>
      <c r="Z11" s="11">
        <f>IF(ISERROR(VLOOKUP(CONCATENATE(INDIRECT(ADDRESS(2,COLUMN())),"V1",A11),DATA!D2:L872,2,FALSE)),0,VLOOKUP(CONCATENATE(INDIRECT(ADDRESS(2,COLUMN())),"V1",A11),DATA!D2:L872,2,FALSE))</f>
        <v>2.67</v>
      </c>
      <c r="AA11" s="11">
        <f>IF(ISERROR(VLOOKUP(CONCATENATE(INDIRECT(ADDRESS(2,COLUMN()-1)),"V1",A11),DATA!D2:L872,3,FALSE)),0,VLOOKUP(CONCATENATE(INDIRECT(ADDRESS(2,COLUMN()-1)),"V1",A11),DATA!D2:L872,3,FALSE))</f>
        <v>0</v>
      </c>
      <c r="AB11" s="11">
        <f>IF(ISERROR(VLOOKUP(CONCATENATE(INDIRECT(ADDRESS(2,COLUMN()-2)),"V1",A11),DATA!D2:L872,4,FALSE)),0,VLOOKUP(CONCATENATE(INDIRECT(ADDRESS(2,COLUMN()-2)),"V1",A11),DATA!D2:L872,4,FALSE))</f>
        <v>1</v>
      </c>
      <c r="AC11" s="11">
        <f>IF(ISERROR(VLOOKUP(CONCATENATE(INDIRECT(ADDRESS(2,COLUMN())),"V1",A11),DATA!D2:L872,2,FALSE)),0,VLOOKUP(CONCATENATE(INDIRECT(ADDRESS(2,COLUMN())),"V1",A11),DATA!D2:L872,2,FALSE))</f>
        <v>1</v>
      </c>
      <c r="AD11" s="11">
        <f>IF(ISERROR(VLOOKUP(CONCATENATE(INDIRECT(ADDRESS(2,COLUMN()-1)),"V1",A11),DATA!D2:L872,3,FALSE)),0,VLOOKUP(CONCATENATE(INDIRECT(ADDRESS(2,COLUMN()-1)),"V1",A11),DATA!D2:L872,3,FALSE))</f>
        <v>0</v>
      </c>
      <c r="AE11" s="11">
        <f>IF(ISERROR(VLOOKUP(CONCATENATE(INDIRECT(ADDRESS(2,COLUMN()-2)),"V1",A11),DATA!D2:L872,4,FALSE)),0,VLOOKUP(CONCATENATE(INDIRECT(ADDRESS(2,COLUMN()-2)),"V1",A11),DATA!D2:L872,4,FALSE))</f>
        <v>0.5</v>
      </c>
      <c r="AF11" s="11">
        <f>IF(ISERROR(VLOOKUP(CONCATENATE(INDIRECT(ADDRESS(2,COLUMN())),"V1",A11),DATA!D2:L872,2,FALSE)),0,VLOOKUP(CONCATENATE(INDIRECT(ADDRESS(2,COLUMN())),"V1",A11),DATA!D2:L872,2,FALSE))</f>
        <v>0</v>
      </c>
      <c r="AG11" s="11">
        <f>IF(ISERROR(VLOOKUP(CONCATENATE(INDIRECT(ADDRESS(2,COLUMN()-1)),"V1",A11),DATA!D2:L872,3,FALSE)),0,VLOOKUP(CONCATENATE(INDIRECT(ADDRESS(2,COLUMN()-1)),"V1",A11),DATA!D2:L872,3,FALSE))</f>
        <v>0</v>
      </c>
      <c r="AH11" s="11">
        <f>IF(ISERROR(VLOOKUP(CONCATENATE(INDIRECT(ADDRESS(2,COLUMN()-2)),"V1",A11),DATA!D2:L872,4,FALSE)),0,VLOOKUP(CONCATENATE(INDIRECT(ADDRESS(2,COLUMN()-2)),"V1",A11),DATA!D2:L872,4,FALSE))</f>
        <v>0</v>
      </c>
      <c r="AI11" s="11">
        <f>IF(ISERROR(VLOOKUP(CONCATENATE(INDIRECT(ADDRESS(2,COLUMN())),"V1",A11),DATA!D2:L872,2,FALSE)),0,VLOOKUP(CONCATENATE(INDIRECT(ADDRESS(2,COLUMN())),"V1",A11),DATA!D2:L872,2,FALSE))</f>
        <v>1.38</v>
      </c>
      <c r="AJ11" s="11">
        <f>IF(ISERROR(VLOOKUP(CONCATENATE(INDIRECT(ADDRESS(2,COLUMN()-1)),"V1",A11),DATA!D2:L872,3,FALSE)),0,VLOOKUP(CONCATENATE(INDIRECT(ADDRESS(2,COLUMN()-1)),"V1",A11),DATA!D2:L872,3,FALSE))</f>
        <v>0</v>
      </c>
      <c r="AK11" s="11">
        <f>IF(ISERROR(VLOOKUP(CONCATENATE(INDIRECT(ADDRESS(2,COLUMN()-2)),"V1",A11),DATA!D2:L872,4,FALSE)),0,VLOOKUP(CONCATENATE(INDIRECT(ADDRESS(2,COLUMN()-2)),"V1",A11),DATA!D2:L872,4,FALSE))</f>
        <v>0</v>
      </c>
      <c r="AL11" s="11">
        <f>IF(ISERROR(VLOOKUP(CONCATENATE(INDIRECT(ADDRESS(2,COLUMN())),"V1",A11),DATA!D2:L872,2,FALSE)),0,VLOOKUP(CONCATENATE(INDIRECT(ADDRESS(2,COLUMN())),"V1",A11),DATA!D2:L872,2,FALSE))</f>
        <v>3.66</v>
      </c>
      <c r="AM11" s="11">
        <f>IF(ISERROR(VLOOKUP(CONCATENATE(INDIRECT(ADDRESS(2,COLUMN()-1)),"V1",A11),DATA!D2:L872,3,FALSE)),0,VLOOKUP(CONCATENATE(INDIRECT(ADDRESS(2,COLUMN()-1)),"V1",A11),DATA!D2:L872,3,FALSE))</f>
        <v>0</v>
      </c>
      <c r="AN11" s="11">
        <f>IF(ISERROR(VLOOKUP(CONCATENATE(INDIRECT(ADDRESS(2,COLUMN()-2)),"V1",A11),DATA!D2:L872,4,FALSE)),0,VLOOKUP(CONCATENATE(INDIRECT(ADDRESS(2,COLUMN()-2)),"V1",A11),DATA!D2:L872,4,FALSE))</f>
        <v>1</v>
      </c>
      <c r="AO11" s="11">
        <f>IF(ISERROR(VLOOKUP(CONCATENATE(INDIRECT(ADDRESS(2,COLUMN())),"V1",A11),DATA!D2:L872,2,FALSE)),0,VLOOKUP(CONCATENATE(INDIRECT(ADDRESS(2,COLUMN())),"V1",A11),DATA!D2:L872,2,FALSE))</f>
        <v>2.71</v>
      </c>
      <c r="AP11" s="11">
        <f>IF(ISERROR(VLOOKUP(CONCATENATE(INDIRECT(ADDRESS(2,COLUMN()-1)),"V1",A11),DATA!D2:L872,3,FALSE)),0,VLOOKUP(CONCATENATE(INDIRECT(ADDRESS(2,COLUMN()-1)),"V1",A11),DATA!D2:L872,3,FALSE))</f>
        <v>0</v>
      </c>
      <c r="AQ11" s="11">
        <f>IF(ISERROR(VLOOKUP(CONCATENATE(INDIRECT(ADDRESS(2,COLUMN()-2)),"V1",A11),DATA!D2:L872,4,FALSE)),0,VLOOKUP(CONCATENATE(INDIRECT(ADDRESS(2,COLUMN()-2)),"V1",A11),DATA!D2:L872,4,FALSE))</f>
        <v>1</v>
      </c>
      <c r="AR11" s="11">
        <f>IF(ISERROR(VLOOKUP(CONCATENATE(INDIRECT(ADDRESS(2,COLUMN())),"V1",A11),DATA!D2:L872,2,FALSE)),0,VLOOKUP(CONCATENATE(INDIRECT(ADDRESS(2,COLUMN())),"V1",A11),DATA!D2:L872,2,FALSE))</f>
        <v>0</v>
      </c>
      <c r="AS11" s="11">
        <f>IF(ISERROR(VLOOKUP(CONCATENATE(INDIRECT(ADDRESS(2,COLUMN()-1)),"V1",A11),DATA!D2:L872,3,FALSE)),0,VLOOKUP(CONCATENATE(INDIRECT(ADDRESS(2,COLUMN()-1)),"V1",A11),DATA!D2:L872,3,FALSE))</f>
        <v>0</v>
      </c>
      <c r="AT11" s="11">
        <f>IF(ISERROR(VLOOKUP(CONCATENATE(INDIRECT(ADDRESS(2,COLUMN()-2)),"V1",A11),DATA!D2:L872,4,FALSE)),0,VLOOKUP(CONCATENATE(INDIRECT(ADDRESS(2,COLUMN()-2)),"V1",A11),DATA!D2:L872,4,FALSE))</f>
        <v>0</v>
      </c>
      <c r="AU11" s="11">
        <f>IF(ISERROR(VLOOKUP(CONCATENATE(INDIRECT(ADDRESS(2,COLUMN())),"V1",A11),DATA!D2:L872,2,FALSE)),0,VLOOKUP(CONCATENATE(INDIRECT(ADDRESS(2,COLUMN())),"V1",A11),DATA!D2:L872,2,FALSE))</f>
        <v>0</v>
      </c>
      <c r="AV11" s="11">
        <f>IF(ISERROR(VLOOKUP(CONCATENATE(INDIRECT(ADDRESS(2,COLUMN()-1)),"V1",A11),DATA!D2:L872,3,FALSE)),0,VLOOKUP(CONCATENATE(INDIRECT(ADDRESS(2,COLUMN()-1)),"V1",A11),DATA!D2:L872,3,FALSE))</f>
        <v>0</v>
      </c>
      <c r="AW11" s="11">
        <f>IF(ISERROR(VLOOKUP(CONCATENATE(INDIRECT(ADDRESS(2,COLUMN()-2)),"V1",A11),DATA!D2:L872,4,FALSE)),0,VLOOKUP(CONCATENATE(INDIRECT(ADDRESS(2,COLUMN()-2)),"V1",A11),DATA!D2:L872,4,FALSE))</f>
        <v>0.33333</v>
      </c>
      <c r="AX11" s="11">
        <f>IF(ISERROR(VLOOKUP(CONCATENATE(INDIRECT(ADDRESS(2,COLUMN())),"V1",A11),DATA!D2:L872,2,FALSE)),0,VLOOKUP(CONCATENATE(INDIRECT(ADDRESS(2,COLUMN())),"V1",A11),DATA!D2:L872,2,FALSE))</f>
        <v>0</v>
      </c>
      <c r="AY11" s="11">
        <f>IF(ISERROR(VLOOKUP(CONCATENATE(INDIRECT(ADDRESS(2,COLUMN()-1)),"V1",A11),DATA!D2:L872,3,FALSE)),0,VLOOKUP(CONCATENATE(INDIRECT(ADDRESS(2,COLUMN()-1)),"V1",A11),DATA!D2:L872,3,FALSE))</f>
        <v>0</v>
      </c>
      <c r="AZ11" s="11">
        <f>IF(ISERROR(VLOOKUP(CONCATENATE(INDIRECT(ADDRESS(2,COLUMN()-2)),"V1",A11),DATA!D2:L872,4,FALSE)),0,VLOOKUP(CONCATENATE(INDIRECT(ADDRESS(2,COLUMN()-2)),"V1",A11),DATA!D2:L872,4,FALSE))</f>
        <v>0.33333</v>
      </c>
      <c r="BA11" s="11">
        <f>IF(ISERROR(VLOOKUP(CONCATENATE(INDIRECT(ADDRESS(2,COLUMN())),"V1",A11),DATA!D2:L872,2,FALSE)),0,VLOOKUP(CONCATENATE(INDIRECT(ADDRESS(2,COLUMN())),"V1",A11),DATA!D2:L872,2,FALSE))</f>
        <v>0.11</v>
      </c>
      <c r="BB11" s="11">
        <f>IF(ISERROR(VLOOKUP(CONCATENATE(INDIRECT(ADDRESS(2,COLUMN()-1)),"V1",A11),DATA!D2:L872,3,FALSE)),0,VLOOKUP(CONCATENATE(INDIRECT(ADDRESS(2,COLUMN()-1)),"V1",A11),DATA!D2:L872,3,FALSE))</f>
        <v>0</v>
      </c>
      <c r="BC11" s="11">
        <f>IF(ISERROR(VLOOKUP(CONCATENATE(INDIRECT(ADDRESS(2,COLUMN()-2)),"V1",A11),DATA!D2:L872,4,FALSE)),0,VLOOKUP(CONCATENATE(INDIRECT(ADDRESS(2,COLUMN()-2)),"V1",A11),DATA!D2:L872,4,FALSE))</f>
        <v>0.9</v>
      </c>
      <c r="BD11" s="11">
        <f>IF(ISERROR(VLOOKUP(CONCATENATE(INDIRECT(ADDRESS(2,COLUMN())),"V1",A11),DATA!D2:L872,2,FALSE)),0,VLOOKUP(CONCATENATE(INDIRECT(ADDRESS(2,COLUMN())),"V1",A11),DATA!D2:L872,2,FALSE))</f>
        <v>0</v>
      </c>
      <c r="BE11" s="11">
        <f>IF(ISERROR(VLOOKUP(CONCATENATE(INDIRECT(ADDRESS(2,COLUMN()-1)),"V1",A11),DATA!D2:L872,3,FALSE)),0,VLOOKUP(CONCATENATE(INDIRECT(ADDRESS(2,COLUMN()-1)),"V1",A11),DATA!D2:L872,3,FALSE))</f>
        <v>0</v>
      </c>
      <c r="BF11" s="11">
        <f>IF(ISERROR(VLOOKUP(CONCATENATE(INDIRECT(ADDRESS(2,COLUMN()-2)),"V1",A11),DATA!D2:L872,4,FALSE)),0,VLOOKUP(CONCATENATE(INDIRECT(ADDRESS(2,COLUMN()-2)),"V1",A11),DATA!D2:L872,4,FALSE))</f>
        <v>0</v>
      </c>
      <c r="BG11" s="11">
        <f>IF(ISERROR(VLOOKUP(CONCATENATE(INDIRECT(ADDRESS(2,COLUMN())),"V1",A11),DATA!D2:L872,2,FALSE)),0,VLOOKUP(CONCATENATE(INDIRECT(ADDRESS(2,COLUMN())),"V1",A11),DATA!D2:L872,2,FALSE))</f>
        <v>0.32142</v>
      </c>
      <c r="BH11" s="11">
        <f>IF(ISERROR(VLOOKUP(CONCATENATE(INDIRECT(ADDRESS(2,COLUMN()-1)),"V1",A11),DATA!D2:L872,3,FALSE)),0,VLOOKUP(CONCATENATE(INDIRECT(ADDRESS(2,COLUMN()-1)),"V1",A11),DATA!D2:L872,3,FALSE))</f>
        <v>0</v>
      </c>
      <c r="BI11" s="11">
        <f>IF(ISERROR(VLOOKUP(CONCATENATE(INDIRECT(ADDRESS(2,COLUMN()-2)),"V1",A11),DATA!D2:L872,4,FALSE)),0,VLOOKUP(CONCATENATE(INDIRECT(ADDRESS(2,COLUMN()-2)),"V1",A11),DATA!D2:L872,4,FALSE))</f>
        <v>3</v>
      </c>
      <c r="BJ11" s="11">
        <f>IF(ISERROR(VLOOKUP(CONCATENATE(INDIRECT(ADDRESS(2,COLUMN())),"V1",A11),DATA!D2:L872,2,FALSE)),0,VLOOKUP(CONCATENATE(INDIRECT(ADDRESS(2,COLUMN())),"V1",A11),DATA!D2:L872,2,FALSE))</f>
        <v>0</v>
      </c>
      <c r="BK11" s="11">
        <f>IF(ISERROR(VLOOKUP(CONCATENATE(INDIRECT(ADDRESS(2,COLUMN()-1)),"V1",A11),DATA!D2:L872,3,FALSE)),0,VLOOKUP(CONCATENATE(INDIRECT(ADDRESS(2,COLUMN()-1)),"V1",A11),DATA!D2:L872,3,FALSE))</f>
        <v>0</v>
      </c>
      <c r="BL11" s="11">
        <f>IF(ISERROR(VLOOKUP(CONCATENATE(INDIRECT(ADDRESS(2,COLUMN()-2)),"V1",A11),DATA!D2:L872,4,FALSE)),0,VLOOKUP(CONCATENATE(INDIRECT(ADDRESS(2,COLUMN()-2)),"V1",A11),DATA!D2:L872,4,FALSE))</f>
        <v>0</v>
      </c>
      <c r="BM11" s="11">
        <f>IF(ISERROR(VLOOKUP(CONCATENATE(INDIRECT(ADDRESS(2,COLUMN())),"V1",A11),DATA!D2:L872,2,FALSE)),0,VLOOKUP(CONCATENATE(INDIRECT(ADDRESS(2,COLUMN())),"V1",A11),DATA!D2:L872,2,FALSE))</f>
        <v>0</v>
      </c>
      <c r="BN11" s="11">
        <f>IF(ISERROR(VLOOKUP(CONCATENATE(INDIRECT(ADDRESS(2,COLUMN()-1)),"V1",A11),DATA!D2:L872,3,FALSE)),0,VLOOKUP(CONCATENATE(INDIRECT(ADDRESS(2,COLUMN()-1)),"V1",A11),DATA!D2:L872,3,FALSE))</f>
        <v>0</v>
      </c>
      <c r="BO11" s="11">
        <f>IF(ISERROR(VLOOKUP(CONCATENATE(INDIRECT(ADDRESS(2,COLUMN()-2)),"V1",A11),DATA!D2:L872,4,FALSE)),0,VLOOKUP(CONCATENATE(INDIRECT(ADDRESS(2,COLUMN()-2)),"V1",A11),DATA!D2:L872,4,FALSE))</f>
        <v>0</v>
      </c>
      <c r="BP11" s="11">
        <f>IF(ISERROR(VLOOKUP(CONCATENATE(INDIRECT(ADDRESS(2,COLUMN())),"V1",A11),DATA!D2:L872,2,FALSE)),0,VLOOKUP(CONCATENATE(INDIRECT(ADDRESS(2,COLUMN())),"V1",A11),DATA!D2:L872,2,FALSE))</f>
        <v>0</v>
      </c>
      <c r="BQ11" s="11">
        <f>IF(ISERROR(VLOOKUP(CONCATENATE(INDIRECT(ADDRESS(2,COLUMN()-1)),"V1",A11),DATA!D2:L872,3,FALSE)),0,VLOOKUP(CONCATENATE(INDIRECT(ADDRESS(2,COLUMN()-1)),"V1",A11),DATA!D2:L872,3,FALSE))</f>
        <v>0</v>
      </c>
      <c r="BR11" s="11">
        <f>IF(ISERROR(VLOOKUP(CONCATENATE(INDIRECT(ADDRESS(2,COLUMN()-2)),"V1",A11),DATA!D2:L872,4,FALSE)),0,VLOOKUP(CONCATENATE(INDIRECT(ADDRESS(2,COLUMN()-2)),"V1",A11),DATA!D2:L872,4,FALSE))</f>
        <v>0</v>
      </c>
      <c r="BS11" s="11">
        <f>IF(ISERROR(VLOOKUP(CONCATENATE(INDIRECT(ADDRESS(2,COLUMN())),"V1",A11),DATA!D2:L872,2,FALSE)),0,VLOOKUP(CONCATENATE(INDIRECT(ADDRESS(2,COLUMN())),"V1",A11),DATA!D2:L872,2,FALSE))</f>
        <v>0</v>
      </c>
      <c r="BT11" s="11">
        <f>IF(ISERROR(VLOOKUP(CONCATENATE(INDIRECT(ADDRESS(2,COLUMN()-1)),"V1",A11),DATA!D2:L872,3,FALSE)),0,VLOOKUP(CONCATENATE(INDIRECT(ADDRESS(2,COLUMN()-1)),"V1",A11),DATA!D2:L872,3,FALSE))</f>
        <v>0</v>
      </c>
      <c r="BU11" s="11">
        <f>IF(ISERROR(VLOOKUP(CONCATENATE(INDIRECT(ADDRESS(2,COLUMN()-2)),"V1",A11),DATA!D2:L872,4,FALSE)),0,VLOOKUP(CONCATENATE(INDIRECT(ADDRESS(2,COLUMN()-2)),"V1",A11),DATA!D2:L872,4,FALSE))</f>
        <v>1</v>
      </c>
      <c r="BV11" s="11">
        <f>IF(ISERROR(VLOOKUP(CONCATENATE(INDIRECT(ADDRESS(2,COLUMN())),"V1",A11),DATA!D2:L872,2,FALSE)),0,VLOOKUP(CONCATENATE(INDIRECT(ADDRESS(2,COLUMN())),"V1",A11),DATA!D2:L872,2,FALSE))</f>
        <v>1.2</v>
      </c>
      <c r="BW11" s="11">
        <f>IF(ISERROR(VLOOKUP(CONCATENATE(INDIRECT(ADDRESS(2,COLUMN()-1)),"V1",A11),DATA!D2:L872,3,FALSE)),0,VLOOKUP(CONCATENATE(INDIRECT(ADDRESS(2,COLUMN()-1)),"V1",A11),DATA!D2:L872,3,FALSE))</f>
        <v>0</v>
      </c>
      <c r="BX11" s="11">
        <f>IF(ISERROR(VLOOKUP(CONCATENATE(INDIRECT(ADDRESS(2,COLUMN()-2)),"V1",A11),DATA!D2:L872,4,FALSE)),0,VLOOKUP(CONCATENATE(INDIRECT(ADDRESS(2,COLUMN()-2)),"V1",A11),DATA!D2:L872,4,FALSE))</f>
        <v>0</v>
      </c>
      <c r="BY11" s="11">
        <f>IF(ISERROR(VLOOKUP(CONCATENATE(INDIRECT(ADDRESS(2,COLUMN())),"V1",A11),DATA!D2:L872,2,FALSE)),0,VLOOKUP(CONCATENATE(INDIRECT(ADDRESS(2,COLUMN())),"V1",A11),DATA!D2:L872,2,FALSE))</f>
        <v>0</v>
      </c>
      <c r="BZ11" s="11">
        <f>IF(ISERROR(VLOOKUP(CONCATENATE(INDIRECT(ADDRESS(2,COLUMN()-1)),"V1",A11),DATA!D2:L872,3,FALSE)),0,VLOOKUP(CONCATENATE(INDIRECT(ADDRESS(2,COLUMN()-1)),"V1",A11),DATA!D2:L872,3,FALSE))</f>
        <v>0</v>
      </c>
      <c r="CA11" s="11">
        <f>IF(ISERROR(VLOOKUP(CONCATENATE(INDIRECT(ADDRESS(2,COLUMN()-2)),"V1",A11),DATA!D2:L872,4,FALSE)),0,VLOOKUP(CONCATENATE(INDIRECT(ADDRESS(2,COLUMN()-2)),"V1",A11),DATA!D2:L872,4,FALSE))</f>
        <v>0</v>
      </c>
      <c r="CB11" s="11">
        <f>IF(ISERROR(VLOOKUP(CONCATENATE(INDIRECT(ADDRESS(2,COLUMN())),"V1",A11),DATA!D2:L872,2,FALSE)),0,VLOOKUP(CONCATENATE(INDIRECT(ADDRESS(2,COLUMN())),"V1",A11),DATA!D2:L872,2,FALSE))</f>
        <v>0</v>
      </c>
      <c r="CC11" s="11">
        <f>IF(ISERROR(VLOOKUP(CONCATENATE(INDIRECT(ADDRESS(2,COLUMN()-1)),"V1",A11),DATA!D2:L872,3,FALSE)),0,VLOOKUP(CONCATENATE(INDIRECT(ADDRESS(2,COLUMN()-1)),"V1",A11),DATA!D2:L872,3,FALSE))</f>
        <v>0</v>
      </c>
      <c r="CD11" s="11">
        <f>IF(ISERROR(VLOOKUP(CONCATENATE(INDIRECT(ADDRESS(2,COLUMN()-2)),"V1",A11),DATA!D2:L872,4,FALSE)),0,VLOOKUP(CONCATENATE(INDIRECT(ADDRESS(2,COLUMN()-2)),"V1",A11),DATA!D2:L872,4,FALSE))</f>
        <v>0</v>
      </c>
      <c r="CE11" s="11">
        <f>IF(ISERROR(VLOOKUP(CONCATENATE(INDIRECT(ADDRESS(2,COLUMN())),"V1",A11),DATA!D2:L872,2,FALSE)),0,VLOOKUP(CONCATENATE(INDIRECT(ADDRESS(2,COLUMN())),"V1",A11),DATA!D2:L872,2,FALSE))</f>
        <v>0</v>
      </c>
      <c r="CF11" s="11">
        <f>IF(ISERROR(VLOOKUP(CONCATENATE(INDIRECT(ADDRESS(2,COLUMN()-1)),"V1",A11),DATA!D2:L872,3,FALSE)),0,VLOOKUP(CONCATENATE(INDIRECT(ADDRESS(2,COLUMN()-1)),"V1",A11),DATA!D2:L872,3,FALSE))</f>
        <v>0</v>
      </c>
      <c r="CG11" s="11">
        <f>IF(ISERROR(VLOOKUP(CONCATENATE(INDIRECT(ADDRESS(2,COLUMN()-2)),"V1",A11),DATA!D2:L872,4,FALSE)),0,VLOOKUP(CONCATENATE(INDIRECT(ADDRESS(2,COLUMN()-2)),"V1",A11),DATA!D2:L872,4,FALSE))</f>
        <v>0</v>
      </c>
      <c r="CH11" s="11">
        <f>IF(ISERROR(VLOOKUP(CONCATENATE(INDIRECT(ADDRESS(2,COLUMN())),"V1",A11),DATA!D2:L872,2,FALSE)),0,VLOOKUP(CONCATENATE(INDIRECT(ADDRESS(2,COLUMN())),"V1",A11),DATA!D2:L872,2,FALSE))</f>
        <v>0.6666</v>
      </c>
      <c r="CI11" s="11">
        <f>IF(ISERROR(VLOOKUP(CONCATENATE(INDIRECT(ADDRESS(2,COLUMN()-1)),"V1",A11),DATA!D2:L872,3,FALSE)),0,VLOOKUP(CONCATENATE(INDIRECT(ADDRESS(2,COLUMN()-1)),"V1",A11),DATA!D2:L872,3,FALSE))</f>
        <v>0</v>
      </c>
      <c r="CJ11" s="11">
        <f>IF(ISERROR(VLOOKUP(CONCATENATE(INDIRECT(ADDRESS(2,COLUMN()-2)),"V1",A11),DATA!D2:L872,4,FALSE)),0,VLOOKUP(CONCATENATE(INDIRECT(ADDRESS(2,COLUMN()-2)),"V1",A11),DATA!D2:L872,4,FALSE))</f>
        <v>0</v>
      </c>
      <c r="CK11" s="11">
        <f>IF(ISERROR(VLOOKUP(CONCATENATE(INDIRECT(ADDRESS(2,COLUMN())),"V1",A11),DATA!D2:L872,2,FALSE)),0,VLOOKUP(CONCATENATE(INDIRECT(ADDRESS(2,COLUMN())),"V1",A11),DATA!D2:L872,2,FALSE))</f>
        <v>0</v>
      </c>
      <c r="CL11" s="11">
        <f>IF(ISERROR(VLOOKUP(CONCATENATE(INDIRECT(ADDRESS(2,COLUMN()-1)),"V1",A11),DATA!D2:L872,3,FALSE)),0,VLOOKUP(CONCATENATE(INDIRECT(ADDRESS(2,COLUMN()-1)),"V1",A11),DATA!D2:L872,3,FALSE))</f>
        <v>0</v>
      </c>
      <c r="CM11" s="11">
        <f>IF(ISERROR(VLOOKUP(CONCATENATE(INDIRECT(ADDRESS(2,COLUMN()-2)),"V1",A11),DATA!D2:L872,4,FALSE)),0,VLOOKUP(CONCATENATE(INDIRECT(ADDRESS(2,COLUMN()-2)),"V1",A11),DATA!D2:L872,4,FALSE))</f>
        <v>0</v>
      </c>
      <c r="CN11" s="11">
        <f>IF(ISERROR(VLOOKUP(CONCATENATE(INDIRECT(ADDRESS(2,COLUMN())),"V1",A11),DATA!D2:L872,2,FALSE)),0,VLOOKUP(CONCATENATE(INDIRECT(ADDRESS(2,COLUMN())),"V1",A11),DATA!D2:L872,2,FALSE))</f>
        <v>0</v>
      </c>
      <c r="CO11" s="11">
        <f>IF(ISERROR(VLOOKUP(CONCATENATE(INDIRECT(ADDRESS(2,COLUMN()-1)),"V1",A11),DATA!D2:L872,3,FALSE)),0,VLOOKUP(CONCATENATE(INDIRECT(ADDRESS(2,COLUMN()-1)),"V1",A11),DATA!D2:L872,3,FALSE))</f>
        <v>0</v>
      </c>
      <c r="CP11" s="11">
        <f>IF(ISERROR(VLOOKUP(CONCATENATE(INDIRECT(ADDRESS(2,COLUMN()-2)),"V1",A11),DATA!D2:L872,4,FALSE)),0,VLOOKUP(CONCATENATE(INDIRECT(ADDRESS(2,COLUMN()-2)),"V1",A11),DATA!D2:L872,4,FALSE))</f>
        <v>0</v>
      </c>
      <c r="CQ11" s="11">
        <f>IF(ISERROR(VLOOKUP(CONCATENATE(INDIRECT(ADDRESS(2,COLUMN())),"V1",A11),DATA!D2:L872,2,FALSE)),0,VLOOKUP(CONCATENATE(INDIRECT(ADDRESS(2,COLUMN())),"V1",A11),DATA!D2:L872,2,FALSE))</f>
        <v>0</v>
      </c>
      <c r="CR11" s="11">
        <f>IF(ISERROR(VLOOKUP(CONCATENATE(INDIRECT(ADDRESS(2,COLUMN()-1)),"V1",A11),DATA!D2:L872,3,FALSE)),0,VLOOKUP(CONCATENATE(INDIRECT(ADDRESS(2,COLUMN()-1)),"V1",A11),DATA!D2:L872,3,FALSE))</f>
        <v>0</v>
      </c>
      <c r="CS11" s="11">
        <f>IF(ISERROR(VLOOKUP(CONCATENATE(INDIRECT(ADDRESS(2,COLUMN()-2)),"V1",A11),DATA!D2:L872,4,FALSE)),0,VLOOKUP(CONCATENATE(INDIRECT(ADDRESS(2,COLUMN()-2)),"V1",A11),DATA!D2:L872,4,FALSE))</f>
        <v>0</v>
      </c>
      <c r="CT11" s="11">
        <f>IF(ISERROR(VLOOKUP(CONCATENATE(INDIRECT(ADDRESS(2,COLUMN())),"V1",A11),DATA!D2:L872,2,FALSE)),0,VLOOKUP(CONCATENATE(INDIRECT(ADDRESS(2,COLUMN())),"V1",A11),DATA!D2:L872,2,FALSE))</f>
        <v>0</v>
      </c>
      <c r="CU11" s="11">
        <f>IF(ISERROR(VLOOKUP(CONCATENATE(INDIRECT(ADDRESS(2,COLUMN()-1)),"V1",A11),DATA!D2:L872,3,FALSE)),0,VLOOKUP(CONCATENATE(INDIRECT(ADDRESS(2,COLUMN()-1)),"V1",A11),DATA!D2:L872,3,FALSE))</f>
        <v>0</v>
      </c>
      <c r="CV11" s="11">
        <f>IF(ISERROR(VLOOKUP(CONCATENATE(INDIRECT(ADDRESS(2,COLUMN()-2)),"V1",A11),DATA!D2:L872,4,FALSE)),0,VLOOKUP(CONCATENATE(INDIRECT(ADDRESS(2,COLUMN()-2)),"V1",A11),DATA!D2:L872,4,FALSE))</f>
        <v>0</v>
      </c>
      <c r="CW11" s="11">
        <f>IF(ISERROR(VLOOKUP(CONCATENATE(INDIRECT(ADDRESS(2,COLUMN())),"V1",A11),DATA!D2:L872,2,FALSE)),0,VLOOKUP(CONCATENATE(INDIRECT(ADDRESS(2,COLUMN())),"V1",A11),DATA!D2:L872,2,FALSE))</f>
        <v>0</v>
      </c>
      <c r="CX11" s="11">
        <f>IF(ISERROR(VLOOKUP(CONCATENATE(INDIRECT(ADDRESS(2,COLUMN()-1)),"V1",A11),DATA!D2:L872,3,FALSE)),0,VLOOKUP(CONCATENATE(INDIRECT(ADDRESS(2,COLUMN()-1)),"V1",A11),DATA!D2:L872,3,FALSE))</f>
        <v>0</v>
      </c>
      <c r="CY11" s="11">
        <f>IF(ISERROR(VLOOKUP(CONCATENATE(INDIRECT(ADDRESS(2,COLUMN()-2)),"V1",A11),DATA!D2:L872,4,FALSE)),0,VLOOKUP(CONCATENATE(INDIRECT(ADDRESS(2,COLUMN()-2)),"V1",A11),DATA!D2:L872,4,FALSE))</f>
        <v>0</v>
      </c>
      <c r="CZ11" s="11">
        <f>IF(ISERROR(VLOOKUP(CONCATENATE(INDIRECT(ADDRESS(2,COLUMN())),"V1",A11),DATA!D2:L872,2,FALSE)),0,VLOOKUP(CONCATENATE(INDIRECT(ADDRESS(2,COLUMN())),"V1",A11),DATA!D2:L872,2,FALSE))</f>
        <v>0</v>
      </c>
      <c r="DA11" s="11">
        <f>IF(ISERROR(VLOOKUP(CONCATENATE(INDIRECT(ADDRESS(2,COLUMN()-1)),"V1",A11),DATA!D2:L872,3,FALSE)),0,VLOOKUP(CONCATENATE(INDIRECT(ADDRESS(2,COLUMN()-1)),"V1",A11),DATA!D2:L872,3,FALSE))</f>
        <v>0</v>
      </c>
      <c r="DB11" s="11">
        <f>IF(ISERROR(VLOOKUP(CONCATENATE(INDIRECT(ADDRESS(2,COLUMN()-2)),"V1",A11),DATA!D2:L872,4,FALSE)),0,VLOOKUP(CONCATENATE(INDIRECT(ADDRESS(2,COLUMN()-2)),"V1",A11),DATA!D2:L872,4,FALSE))</f>
        <v>0</v>
      </c>
      <c r="DC11" s="11">
        <f>IF(ISERROR(VLOOKUP(CONCATENATE(INDIRECT(ADDRESS(2,COLUMN())),"V1",A11),DATA!D2:L872,2,FALSE)),0,VLOOKUP(CONCATENATE(INDIRECT(ADDRESS(2,COLUMN())),"V1",A11),DATA!D2:L872,2,FALSE))</f>
        <v>0</v>
      </c>
      <c r="DD11" s="11">
        <f>IF(ISERROR(VLOOKUP(CONCATENATE(INDIRECT(ADDRESS(2,COLUMN()-1)),"V1",A11),DATA!D2:L872,3,FALSE)),0,VLOOKUP(CONCATENATE(INDIRECT(ADDRESS(2,COLUMN()-1)),"V1",A11),DATA!D2:L872,3,FALSE))</f>
        <v>0</v>
      </c>
      <c r="DE11" s="11">
        <f>IF(ISERROR(VLOOKUP(CONCATENATE(INDIRECT(ADDRESS(2,COLUMN()-2)),"V1",A11),DATA!D2:L872,4,FALSE)),0,VLOOKUP(CONCATENATE(INDIRECT(ADDRESS(2,COLUMN()-2)),"V1",A11),DATA!D2:L872,4,FALSE))</f>
        <v>0</v>
      </c>
      <c r="DF11" s="11">
        <f>IF(ISERROR(VLOOKUP(CONCATENATE(INDIRECT(ADDRESS(2,COLUMN())),"V1",A11),DATA!D2:L872,2,FALSE)),0,VLOOKUP(CONCATENATE(INDIRECT(ADDRESS(2,COLUMN())),"V1",A11),DATA!D2:L872,2,FALSE))</f>
        <v>0</v>
      </c>
      <c r="DG11" s="11">
        <f>IF(ISERROR(VLOOKUP(CONCATENATE(INDIRECT(ADDRESS(2,COLUMN()-1)),"V1",A11),DATA!D2:L872,3,FALSE)),0,VLOOKUP(CONCATENATE(INDIRECT(ADDRESS(2,COLUMN()-1)),"V1",A11),DATA!D2:L872,3,FALSE))</f>
        <v>0</v>
      </c>
      <c r="DH11" s="11">
        <f>IF(ISERROR(VLOOKUP(CONCATENATE(INDIRECT(ADDRESS(2,COLUMN()-2)),"V1",A11),DATA!D2:L872,4,FALSE)),0,VLOOKUP(CONCATENATE(INDIRECT(ADDRESS(2,COLUMN()-2)),"V1",A11),DATA!D2:L872,4,FALSE))</f>
        <v>0</v>
      </c>
      <c r="DI11" s="11">
        <f>IF(ISERROR(VLOOKUP(CONCATENATE(INDIRECT(ADDRESS(2,COLUMN())),"V1",A11),DATA!D2:L872,2,FALSE)),0,VLOOKUP(CONCATENATE(INDIRECT(ADDRESS(2,COLUMN())),"V1",A11),DATA!D2:L872,2,FALSE))</f>
        <v>0</v>
      </c>
      <c r="DJ11" s="11">
        <f>IF(ISERROR(VLOOKUP(CONCATENATE(INDIRECT(ADDRESS(2,COLUMN()-1)),"V1",A11),DATA!D2:L872,3,FALSE)),0,VLOOKUP(CONCATENATE(INDIRECT(ADDRESS(2,COLUMN()-1)),"V1",A11),DATA!D2:L872,3,FALSE))</f>
        <v>0</v>
      </c>
      <c r="DK11" s="11">
        <f>IF(ISERROR(VLOOKUP(CONCATENATE(INDIRECT(ADDRESS(2,COLUMN()-2)),"V1",A11),DATA!D2:L872,4,FALSE)),0,VLOOKUP(CONCATENATE(INDIRECT(ADDRESS(2,COLUMN()-2)),"V1",A11),DATA!D2:L872,4,FALSE))</f>
        <v>0</v>
      </c>
      <c r="DL11" s="11">
        <f>IF(ISERROR(VLOOKUP(CONCATENATE(INDIRECT(ADDRESS(2,COLUMN())),"V1",A11),DATA!D2:L872,2,FALSE)),0,VLOOKUP(CONCATENATE(INDIRECT(ADDRESS(2,COLUMN())),"V1",A11),DATA!D2:L872,2,FALSE))</f>
        <v>0</v>
      </c>
      <c r="DM11" s="11">
        <f>IF(ISERROR(VLOOKUP(CONCATENATE(INDIRECT(ADDRESS(2,COLUMN()-1)),"V1",A11),DATA!D2:L872,3,FALSE)),0,VLOOKUP(CONCATENATE(INDIRECT(ADDRESS(2,COLUMN()-1)),"V1",A11),DATA!D2:L872,3,FALSE))</f>
        <v>0</v>
      </c>
      <c r="DN11" s="11">
        <f>IF(ISERROR(VLOOKUP(CONCATENATE(INDIRECT(ADDRESS(2,COLUMN()-2)),"V1",A11),DATA!D2:L872,4,FALSE)),0,VLOOKUP(CONCATENATE(INDIRECT(ADDRESS(2,COLUMN()-2)),"V1",A11),DATA!D2:L872,4,FALSE))</f>
        <v>0</v>
      </c>
      <c r="DO11" s="11">
        <f>IF(ISERROR(VLOOKUP(CONCATENATE(INDIRECT(ADDRESS(2,COLUMN())),"V1",A11),DATA!D2:L872,2,FALSE)),0,VLOOKUP(CONCATENATE(INDIRECT(ADDRESS(2,COLUMN())),"V1",A11),DATA!D2:L872,2,FALSE))</f>
        <v>0</v>
      </c>
      <c r="DP11" s="11">
        <f>IF(ISERROR(VLOOKUP(CONCATENATE(INDIRECT(ADDRESS(2,COLUMN()-1)),"V1",A11),DATA!D2:L872,3,FALSE)),0,VLOOKUP(CONCATENATE(INDIRECT(ADDRESS(2,COLUMN()-1)),"V1",A11),DATA!D2:L872,3,FALSE))</f>
        <v>0</v>
      </c>
      <c r="DQ11" s="11">
        <f>IF(ISERROR(VLOOKUP(CONCATENATE(INDIRECT(ADDRESS(2,COLUMN()-2)),"V1",A11),DATA!D2:L872,4,FALSE)),0,VLOOKUP(CONCATENATE(INDIRECT(ADDRESS(2,COLUMN()-2)),"V1",A11),DATA!D2:L872,4,FALSE))</f>
        <v>0</v>
      </c>
      <c r="DR11" s="11">
        <f>IF(ISERROR(VLOOKUP(CONCATENATE(INDIRECT(ADDRESS(2,COLUMN())),"V1",A11),DATA!D2:L872,2,FALSE)),0,VLOOKUP(CONCATENATE(INDIRECT(ADDRESS(2,COLUMN())),"V1",A11),DATA!D2:L872,2,FALSE))</f>
        <v>0</v>
      </c>
      <c r="DS11" s="11">
        <f>IF(ISERROR(VLOOKUP(CONCATENATE(INDIRECT(ADDRESS(2,COLUMN()-1)),"V1",A11),DATA!D2:L872,3,FALSE)),0,VLOOKUP(CONCATENATE(INDIRECT(ADDRESS(2,COLUMN()-1)),"V1",A11),DATA!D2:L872,3,FALSE))</f>
        <v>0</v>
      </c>
      <c r="DT11" s="11">
        <f>IF(ISERROR(VLOOKUP(CONCATENATE(INDIRECT(ADDRESS(2,COLUMN()-2)),"V1",A11),DATA!D2:L872,4,FALSE)),0,VLOOKUP(CONCATENATE(INDIRECT(ADDRESS(2,COLUMN()-2)),"V1",A11),DATA!D2:L872,4,FALSE))</f>
        <v>0</v>
      </c>
      <c r="DU11" s="11">
        <f>IF(ISERROR(VLOOKUP(CONCATENATE(INDIRECT(ADDRESS(2,COLUMN())),"V1",A11),DATA!D2:L872,2,FALSE)),0,VLOOKUP(CONCATENATE(INDIRECT(ADDRESS(2,COLUMN())),"V1",A11),DATA!D2:L872,2,FALSE))</f>
        <v>0.3334</v>
      </c>
      <c r="DV11" s="11">
        <f>IF(ISERROR(VLOOKUP(CONCATENATE(INDIRECT(ADDRESS(2,COLUMN()-1)),"V1",A11),DATA!D2:L872,3,FALSE)),0,VLOOKUP(CONCATENATE(INDIRECT(ADDRESS(2,COLUMN()-1)),"V1",A11),DATA!D2:L872,3,FALSE))</f>
        <v>0</v>
      </c>
      <c r="DW11" s="11">
        <f>IF(ISERROR(VLOOKUP(CONCATENATE(INDIRECT(ADDRESS(2,COLUMN()-2)),"V1",A11),DATA!D2:L872,4,FALSE)),0,VLOOKUP(CONCATENATE(INDIRECT(ADDRESS(2,COLUMN()-2)),"V1",A11),DATA!D2:L872,4,FALSE))</f>
        <v>0</v>
      </c>
      <c r="DX11" s="62">
        <f>SUM(B11:INDIRECT(ADDRESS(11,127)))</f>
        <v>55.620480000000006</v>
      </c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</row>
    <row r="12" ht="15.75">
      <c r="A12" s="95" t="s">
        <v>84</v>
      </c>
      <c r="B12" s="11">
        <f>IF(ISERROR(VLOOKUP(CONCATENATE(INDIRECT(ADDRESS(2,COLUMN())),"V1",A12),DATA!D2:L872,2,FALSE)),0,VLOOKUP(CONCATENATE(INDIRECT(ADDRESS(2,COLUMN())),"V1",A12),DATA!D2:L872,2,FALSE))</f>
        <v>0.10526</v>
      </c>
      <c r="C12" s="11">
        <f>IF(ISERROR(VLOOKUP(CONCATENATE(INDIRECT(ADDRESS(2,COLUMN()-1)),"V1",A12),DATA!D2:L872,3,FALSE)),0,VLOOKUP(CONCATENATE(INDIRECT(ADDRESS(2,COLUMN()-1)),"V1",A12),DATA!D2:L872,3,FALSE))</f>
        <v>0</v>
      </c>
      <c r="D12" s="11">
        <f>IF(ISERROR(VLOOKUP(CONCATENATE(INDIRECT(ADDRESS(2,COLUMN()-2)),"V1",A12),DATA!D2:L872,4,FALSE)),0,VLOOKUP(CONCATENATE(INDIRECT(ADDRESS(2,COLUMN()-2)),"V1",A12),DATA!D2:L872,4,FALSE))</f>
        <v>79.34784</v>
      </c>
      <c r="E12" s="11">
        <f>IF(ISERROR(VLOOKUP(CONCATENATE(INDIRECT(ADDRESS(2,COLUMN())),"V1",A12),DATA!D2:L872,2,FALSE)),0,VLOOKUP(CONCATENATE(INDIRECT(ADDRESS(2,COLUMN())),"V1",A12),DATA!D2:L872,2,FALSE))</f>
        <v>0</v>
      </c>
      <c r="F12" s="11">
        <f>IF(ISERROR(VLOOKUP(CONCATENATE(INDIRECT(ADDRESS(2,COLUMN()-1)),"V1",A12),DATA!D2:L872,3,FALSE)),0,VLOOKUP(CONCATENATE(INDIRECT(ADDRESS(2,COLUMN()-1)),"V1",A12),DATA!D2:L872,3,FALSE))</f>
        <v>0</v>
      </c>
      <c r="G12" s="11">
        <f>IF(ISERROR(VLOOKUP(CONCATENATE(INDIRECT(ADDRESS(2,COLUMN()-2)),"V1",A12),DATA!D2:L872,4,FALSE)),0,VLOOKUP(CONCATENATE(INDIRECT(ADDRESS(2,COLUMN()-2)),"V1",A12),DATA!D2:L872,4,FALSE))</f>
        <v>27.96333</v>
      </c>
      <c r="H12" s="11">
        <f>IF(ISERROR(VLOOKUP(CONCATENATE(INDIRECT(ADDRESS(2,COLUMN())),"V1",A12),DATA!D2:L872,2,FALSE)),0,VLOOKUP(CONCATENATE(INDIRECT(ADDRESS(2,COLUMN())),"V1",A12),DATA!D2:L872,2,FALSE))</f>
        <v>0</v>
      </c>
      <c r="I12" s="11">
        <f>IF(ISERROR(VLOOKUP(CONCATENATE(INDIRECT(ADDRESS(2,COLUMN()-1)),"V1",A12),DATA!D2:L872,3,FALSE)),0,VLOOKUP(CONCATENATE(INDIRECT(ADDRESS(2,COLUMN()-1)),"V1",A12),DATA!D2:L872,3,FALSE))</f>
        <v>0</v>
      </c>
      <c r="J12" s="11">
        <f>IF(ISERROR(VLOOKUP(CONCATENATE(INDIRECT(ADDRESS(2,COLUMN()-2)),"V1",A12),DATA!D2:L872,4,FALSE)),0,VLOOKUP(CONCATENATE(INDIRECT(ADDRESS(2,COLUMN()-2)),"V1",A12),DATA!D2:L872,4,FALSE))</f>
        <v>67.77</v>
      </c>
      <c r="K12" s="11">
        <f>IF(ISERROR(VLOOKUP(CONCATENATE(INDIRECT(ADDRESS(2,COLUMN())),"V1",A12),DATA!D2:L872,2,FALSE)),0,VLOOKUP(CONCATENATE(INDIRECT(ADDRESS(2,COLUMN())),"V1",A12),DATA!D2:L872,2,FALSE))</f>
        <v>0</v>
      </c>
      <c r="L12" s="11">
        <f>IF(ISERROR(VLOOKUP(CONCATENATE(INDIRECT(ADDRESS(2,COLUMN()-1)),"V1",A12),DATA!D2:L872,3,FALSE)),0,VLOOKUP(CONCATENATE(INDIRECT(ADDRESS(2,COLUMN()-1)),"V1",A12),DATA!D2:L872,3,FALSE))</f>
        <v>1</v>
      </c>
      <c r="M12" s="11">
        <f>IF(ISERROR(VLOOKUP(CONCATENATE(INDIRECT(ADDRESS(2,COLUMN()-2)),"V1",A12),DATA!D2:L872,4,FALSE)),0,VLOOKUP(CONCATENATE(INDIRECT(ADDRESS(2,COLUMN()-2)),"V1",A12),DATA!D2:L872,4,FALSE))</f>
        <v>19.04334</v>
      </c>
      <c r="N12" s="11">
        <f>IF(ISERROR(VLOOKUP(CONCATENATE(INDIRECT(ADDRESS(2,COLUMN())),"V1",A12),DATA!D2:L872,2,FALSE)),0,VLOOKUP(CONCATENATE(INDIRECT(ADDRESS(2,COLUMN())),"V1",A12),DATA!D2:L872,2,FALSE))</f>
        <v>0</v>
      </c>
      <c r="O12" s="11">
        <f>IF(ISERROR(VLOOKUP(CONCATENATE(INDIRECT(ADDRESS(2,COLUMN()-1)),"V1",A12),DATA!D2:L872,3,FALSE)),0,VLOOKUP(CONCATENATE(INDIRECT(ADDRESS(2,COLUMN()-1)),"V1",A12),DATA!D2:L872,3,FALSE))</f>
        <v>0</v>
      </c>
      <c r="P12" s="11">
        <f>IF(ISERROR(VLOOKUP(CONCATENATE(INDIRECT(ADDRESS(2,COLUMN()-2)),"V1",A12),DATA!D2:L872,4,FALSE)),0,VLOOKUP(CONCATENATE(INDIRECT(ADDRESS(2,COLUMN()-2)),"V1",A12),DATA!D2:L872,4,FALSE))</f>
        <v>7</v>
      </c>
      <c r="Q12" s="11">
        <f>IF(ISERROR(VLOOKUP(CONCATENATE(INDIRECT(ADDRESS(2,COLUMN())),"V1",A12),DATA!D2:L872,2,FALSE)),0,VLOOKUP(CONCATENATE(INDIRECT(ADDRESS(2,COLUMN())),"V1",A12),DATA!D2:L872,2,FALSE))</f>
        <v>0</v>
      </c>
      <c r="R12" s="11">
        <f>IF(ISERROR(VLOOKUP(CONCATENATE(INDIRECT(ADDRESS(2,COLUMN()-1)),"V1",A12),DATA!D2:L872,3,FALSE)),0,VLOOKUP(CONCATENATE(INDIRECT(ADDRESS(2,COLUMN()-1)),"V1",A12),DATA!D2:L872,3,FALSE))</f>
        <v>0</v>
      </c>
      <c r="S12" s="11">
        <f>IF(ISERROR(VLOOKUP(CONCATENATE(INDIRECT(ADDRESS(2,COLUMN()-2)),"V1",A12),DATA!D2:L872,4,FALSE)),0,VLOOKUP(CONCATENATE(INDIRECT(ADDRESS(2,COLUMN()-2)),"V1",A12),DATA!D2:L872,4,FALSE))</f>
        <v>13.13</v>
      </c>
      <c r="T12" s="11">
        <f>IF(ISERROR(VLOOKUP(CONCATENATE(INDIRECT(ADDRESS(2,COLUMN())),"V1",A12),DATA!D2:L872,2,FALSE)),0,VLOOKUP(CONCATENATE(INDIRECT(ADDRESS(2,COLUMN())),"V1",A12),DATA!D2:L872,2,FALSE))</f>
        <v>0</v>
      </c>
      <c r="U12" s="11">
        <f>IF(ISERROR(VLOOKUP(CONCATENATE(INDIRECT(ADDRESS(2,COLUMN()-1)),"V1",A12),DATA!D2:L872,3,FALSE)),0,VLOOKUP(CONCATENATE(INDIRECT(ADDRESS(2,COLUMN()-1)),"V1",A12),DATA!D2:L872,3,FALSE))</f>
        <v>0</v>
      </c>
      <c r="V12" s="11">
        <f>IF(ISERROR(VLOOKUP(CONCATENATE(INDIRECT(ADDRESS(2,COLUMN()-2)),"V1",A12),DATA!D2:L872,4,FALSE)),0,VLOOKUP(CONCATENATE(INDIRECT(ADDRESS(2,COLUMN()-2)),"V1",A12),DATA!D2:L872,4,FALSE))</f>
        <v>20.08</v>
      </c>
      <c r="W12" s="11">
        <f>IF(ISERROR(VLOOKUP(CONCATENATE(INDIRECT(ADDRESS(2,COLUMN())),"V1",A12),DATA!D2:L872,2,FALSE)),0,VLOOKUP(CONCATENATE(INDIRECT(ADDRESS(2,COLUMN())),"V1",A12),DATA!D2:L872,2,FALSE))</f>
        <v>0</v>
      </c>
      <c r="X12" s="11">
        <f>IF(ISERROR(VLOOKUP(CONCATENATE(INDIRECT(ADDRESS(2,COLUMN()-1)),"V1",A12),DATA!D2:L872,3,FALSE)),0,VLOOKUP(CONCATENATE(INDIRECT(ADDRESS(2,COLUMN()-1)),"V1",A12),DATA!D2:L872,3,FALSE))</f>
        <v>0</v>
      </c>
      <c r="Y12" s="11">
        <f>IF(ISERROR(VLOOKUP(CONCATENATE(INDIRECT(ADDRESS(2,COLUMN()-2)),"V1",A12),DATA!D2:L872,4,FALSE)),0,VLOOKUP(CONCATENATE(INDIRECT(ADDRESS(2,COLUMN()-2)),"V1",A12),DATA!D2:L872,4,FALSE))</f>
        <v>33.25</v>
      </c>
      <c r="Z12" s="11">
        <f>IF(ISERROR(VLOOKUP(CONCATENATE(INDIRECT(ADDRESS(2,COLUMN())),"V1",A12),DATA!D2:L872,2,FALSE)),0,VLOOKUP(CONCATENATE(INDIRECT(ADDRESS(2,COLUMN())),"V1",A12),DATA!D2:L872,2,FALSE))</f>
        <v>0</v>
      </c>
      <c r="AA12" s="11">
        <f>IF(ISERROR(VLOOKUP(CONCATENATE(INDIRECT(ADDRESS(2,COLUMN()-1)),"V1",A12),DATA!D2:L872,3,FALSE)),0,VLOOKUP(CONCATENATE(INDIRECT(ADDRESS(2,COLUMN()-1)),"V1",A12),DATA!D2:L872,3,FALSE))</f>
        <v>0</v>
      </c>
      <c r="AB12" s="11">
        <f>IF(ISERROR(VLOOKUP(CONCATENATE(INDIRECT(ADDRESS(2,COLUMN()-2)),"V1",A12),DATA!D2:L872,4,FALSE)),0,VLOOKUP(CONCATENATE(INDIRECT(ADDRESS(2,COLUMN()-2)),"V1",A12),DATA!D2:L872,4,FALSE))</f>
        <v>25.6567</v>
      </c>
      <c r="AC12" s="11">
        <f>IF(ISERROR(VLOOKUP(CONCATENATE(INDIRECT(ADDRESS(2,COLUMN())),"V1",A12),DATA!D2:L872,2,FALSE)),0,VLOOKUP(CONCATENATE(INDIRECT(ADDRESS(2,COLUMN())),"V1",A12),DATA!D2:L872,2,FALSE))</f>
        <v>0</v>
      </c>
      <c r="AD12" s="11">
        <f>IF(ISERROR(VLOOKUP(CONCATENATE(INDIRECT(ADDRESS(2,COLUMN()-1)),"V1",A12),DATA!D2:L872,3,FALSE)),0,VLOOKUP(CONCATENATE(INDIRECT(ADDRESS(2,COLUMN()-1)),"V1",A12),DATA!D2:L872,3,FALSE))</f>
        <v>0</v>
      </c>
      <c r="AE12" s="11">
        <f>IF(ISERROR(VLOOKUP(CONCATENATE(INDIRECT(ADDRESS(2,COLUMN()-2)),"V1",A12),DATA!D2:L872,4,FALSE)),0,VLOOKUP(CONCATENATE(INDIRECT(ADDRESS(2,COLUMN()-2)),"V1",A12),DATA!D2:L872,4,FALSE))</f>
        <v>17.31665</v>
      </c>
      <c r="AF12" s="11">
        <f>IF(ISERROR(VLOOKUP(CONCATENATE(INDIRECT(ADDRESS(2,COLUMN())),"V1",A12),DATA!D2:L872,2,FALSE)),0,VLOOKUP(CONCATENATE(INDIRECT(ADDRESS(2,COLUMN())),"V1",A12),DATA!D2:L872,2,FALSE))</f>
        <v>0</v>
      </c>
      <c r="AG12" s="11">
        <f>IF(ISERROR(VLOOKUP(CONCATENATE(INDIRECT(ADDRESS(2,COLUMN()-1)),"V1",A12),DATA!D2:L872,3,FALSE)),0,VLOOKUP(CONCATENATE(INDIRECT(ADDRESS(2,COLUMN()-1)),"V1",A12),DATA!D2:L872,3,FALSE))</f>
        <v>0</v>
      </c>
      <c r="AH12" s="11">
        <f>IF(ISERROR(VLOOKUP(CONCATENATE(INDIRECT(ADDRESS(2,COLUMN()-2)),"V1",A12),DATA!D2:L872,4,FALSE)),0,VLOOKUP(CONCATENATE(INDIRECT(ADDRESS(2,COLUMN()-2)),"V1",A12),DATA!D2:L872,4,FALSE))</f>
        <v>3.33333</v>
      </c>
      <c r="AI12" s="11">
        <f>IF(ISERROR(VLOOKUP(CONCATENATE(INDIRECT(ADDRESS(2,COLUMN())),"V1",A12),DATA!D2:L872,2,FALSE)),0,VLOOKUP(CONCATENATE(INDIRECT(ADDRESS(2,COLUMN())),"V1",A12),DATA!D2:L872,2,FALSE))</f>
        <v>0</v>
      </c>
      <c r="AJ12" s="11">
        <f>IF(ISERROR(VLOOKUP(CONCATENATE(INDIRECT(ADDRESS(2,COLUMN()-1)),"V1",A12),DATA!D2:L872,3,FALSE)),0,VLOOKUP(CONCATENATE(INDIRECT(ADDRESS(2,COLUMN()-1)),"V1",A12),DATA!D2:L872,3,FALSE))</f>
        <v>0</v>
      </c>
      <c r="AK12" s="11">
        <f>IF(ISERROR(VLOOKUP(CONCATENATE(INDIRECT(ADDRESS(2,COLUMN()-2)),"V1",A12),DATA!D2:L872,4,FALSE)),0,VLOOKUP(CONCATENATE(INDIRECT(ADDRESS(2,COLUMN()-2)),"V1",A12),DATA!D2:L872,4,FALSE))</f>
        <v>31.8</v>
      </c>
      <c r="AL12" s="11">
        <f>IF(ISERROR(VLOOKUP(CONCATENATE(INDIRECT(ADDRESS(2,COLUMN())),"V1",A12),DATA!D2:L872,2,FALSE)),0,VLOOKUP(CONCATENATE(INDIRECT(ADDRESS(2,COLUMN())),"V1",A12),DATA!D2:L872,2,FALSE))</f>
        <v>0</v>
      </c>
      <c r="AM12" s="11">
        <f>IF(ISERROR(VLOOKUP(CONCATENATE(INDIRECT(ADDRESS(2,COLUMN()-1)),"V1",A12),DATA!D2:L872,3,FALSE)),0,VLOOKUP(CONCATENATE(INDIRECT(ADDRESS(2,COLUMN()-1)),"V1",A12),DATA!D2:L872,3,FALSE))</f>
        <v>0</v>
      </c>
      <c r="AN12" s="11">
        <f>IF(ISERROR(VLOOKUP(CONCATENATE(INDIRECT(ADDRESS(2,COLUMN()-2)),"V1",A12),DATA!D2:L872,4,FALSE)),0,VLOOKUP(CONCATENATE(INDIRECT(ADDRESS(2,COLUMN()-2)),"V1",A12),DATA!D2:L872,4,FALSE))</f>
        <v>15.46667</v>
      </c>
      <c r="AO12" s="11">
        <f>IF(ISERROR(VLOOKUP(CONCATENATE(INDIRECT(ADDRESS(2,COLUMN())),"V1",A12),DATA!D2:L872,2,FALSE)),0,VLOOKUP(CONCATENATE(INDIRECT(ADDRESS(2,COLUMN())),"V1",A12),DATA!D2:L872,2,FALSE))</f>
        <v>0</v>
      </c>
      <c r="AP12" s="11">
        <f>IF(ISERROR(VLOOKUP(CONCATENATE(INDIRECT(ADDRESS(2,COLUMN()-1)),"V1",A12),DATA!D2:L872,3,FALSE)),0,VLOOKUP(CONCATENATE(INDIRECT(ADDRESS(2,COLUMN()-1)),"V1",A12),DATA!D2:L872,3,FALSE))</f>
        <v>0</v>
      </c>
      <c r="AQ12" s="11">
        <f>IF(ISERROR(VLOOKUP(CONCATENATE(INDIRECT(ADDRESS(2,COLUMN()-2)),"V1",A12),DATA!D2:L872,4,FALSE)),0,VLOOKUP(CONCATENATE(INDIRECT(ADDRESS(2,COLUMN()-2)),"V1",A12),DATA!D2:L872,4,FALSE))</f>
        <v>12.07</v>
      </c>
      <c r="AR12" s="11">
        <f>IF(ISERROR(VLOOKUP(CONCATENATE(INDIRECT(ADDRESS(2,COLUMN())),"V1",A12),DATA!D2:L872,2,FALSE)),0,VLOOKUP(CONCATENATE(INDIRECT(ADDRESS(2,COLUMN())),"V1",A12),DATA!D2:L872,2,FALSE))</f>
        <v>0</v>
      </c>
      <c r="AS12" s="11">
        <f>IF(ISERROR(VLOOKUP(CONCATENATE(INDIRECT(ADDRESS(2,COLUMN()-1)),"V1",A12),DATA!D2:L872,3,FALSE)),0,VLOOKUP(CONCATENATE(INDIRECT(ADDRESS(2,COLUMN()-1)),"V1",A12),DATA!D2:L872,3,FALSE))</f>
        <v>0</v>
      </c>
      <c r="AT12" s="11">
        <f>IF(ISERROR(VLOOKUP(CONCATENATE(INDIRECT(ADDRESS(2,COLUMN()-2)),"V1",A12),DATA!D2:L872,4,FALSE)),0,VLOOKUP(CONCATENATE(INDIRECT(ADDRESS(2,COLUMN()-2)),"V1",A12),DATA!D2:L872,4,FALSE))</f>
        <v>1</v>
      </c>
      <c r="AU12" s="11">
        <f>IF(ISERROR(VLOOKUP(CONCATENATE(INDIRECT(ADDRESS(2,COLUMN())),"V1",A12),DATA!D2:L872,2,FALSE)),0,VLOOKUP(CONCATENATE(INDIRECT(ADDRESS(2,COLUMN())),"V1",A12),DATA!D2:L872,2,FALSE))</f>
        <v>0</v>
      </c>
      <c r="AV12" s="11">
        <f>IF(ISERROR(VLOOKUP(CONCATENATE(INDIRECT(ADDRESS(2,COLUMN()-1)),"V1",A12),DATA!D2:L872,3,FALSE)),0,VLOOKUP(CONCATENATE(INDIRECT(ADDRESS(2,COLUMN()-1)),"V1",A12),DATA!D2:L872,3,FALSE))</f>
        <v>0</v>
      </c>
      <c r="AW12" s="11">
        <f>IF(ISERROR(VLOOKUP(CONCATENATE(INDIRECT(ADDRESS(2,COLUMN()-2)),"V1",A12),DATA!D2:L872,4,FALSE)),0,VLOOKUP(CONCATENATE(INDIRECT(ADDRESS(2,COLUMN()-2)),"V1",A12),DATA!D2:L872,4,FALSE))</f>
        <v>0</v>
      </c>
      <c r="AX12" s="11">
        <f>IF(ISERROR(VLOOKUP(CONCATENATE(INDIRECT(ADDRESS(2,COLUMN())),"V1",A12),DATA!D2:L872,2,FALSE)),0,VLOOKUP(CONCATENATE(INDIRECT(ADDRESS(2,COLUMN())),"V1",A12),DATA!D2:L872,2,FALSE))</f>
        <v>0</v>
      </c>
      <c r="AY12" s="11">
        <f>IF(ISERROR(VLOOKUP(CONCATENATE(INDIRECT(ADDRESS(2,COLUMN()-1)),"V1",A12),DATA!D2:L872,3,FALSE)),0,VLOOKUP(CONCATENATE(INDIRECT(ADDRESS(2,COLUMN()-1)),"V1",A12),DATA!D2:L872,3,FALSE))</f>
        <v>0</v>
      </c>
      <c r="AZ12" s="11">
        <f>IF(ISERROR(VLOOKUP(CONCATENATE(INDIRECT(ADDRESS(2,COLUMN()-2)),"V1",A12),DATA!D2:L872,4,FALSE)),0,VLOOKUP(CONCATENATE(INDIRECT(ADDRESS(2,COLUMN()-2)),"V1",A12),DATA!D2:L872,4,FALSE))</f>
        <v>2</v>
      </c>
      <c r="BA12" s="11">
        <f>IF(ISERROR(VLOOKUP(CONCATENATE(INDIRECT(ADDRESS(2,COLUMN())),"V1",A12),DATA!D2:L872,2,FALSE)),0,VLOOKUP(CONCATENATE(INDIRECT(ADDRESS(2,COLUMN())),"V1",A12),DATA!D2:L872,2,FALSE))</f>
        <v>0</v>
      </c>
      <c r="BB12" s="11">
        <f>IF(ISERROR(VLOOKUP(CONCATENATE(INDIRECT(ADDRESS(2,COLUMN()-1)),"V1",A12),DATA!D2:L872,3,FALSE)),0,VLOOKUP(CONCATENATE(INDIRECT(ADDRESS(2,COLUMN()-1)),"V1",A12),DATA!D2:L872,3,FALSE))</f>
        <v>0</v>
      </c>
      <c r="BC12" s="11">
        <f>IF(ISERROR(VLOOKUP(CONCATENATE(INDIRECT(ADDRESS(2,COLUMN()-2)),"V1",A12),DATA!D2:L872,4,FALSE)),0,VLOOKUP(CONCATENATE(INDIRECT(ADDRESS(2,COLUMN()-2)),"V1",A12),DATA!D2:L872,4,FALSE))</f>
        <v>10.42</v>
      </c>
      <c r="BD12" s="11">
        <f>IF(ISERROR(VLOOKUP(CONCATENATE(INDIRECT(ADDRESS(2,COLUMN())),"V1",A12),DATA!D2:L872,2,FALSE)),0,VLOOKUP(CONCATENATE(INDIRECT(ADDRESS(2,COLUMN())),"V1",A12),DATA!D2:L872,2,FALSE))</f>
        <v>0</v>
      </c>
      <c r="BE12" s="11">
        <f>IF(ISERROR(VLOOKUP(CONCATENATE(INDIRECT(ADDRESS(2,COLUMN()-1)),"V1",A12),DATA!D2:L872,3,FALSE)),0,VLOOKUP(CONCATENATE(INDIRECT(ADDRESS(2,COLUMN()-1)),"V1",A12),DATA!D2:L872,3,FALSE))</f>
        <v>0</v>
      </c>
      <c r="BF12" s="11">
        <f>IF(ISERROR(VLOOKUP(CONCATENATE(INDIRECT(ADDRESS(2,COLUMN()-2)),"V1",A12),DATA!D2:L872,4,FALSE)),0,VLOOKUP(CONCATENATE(INDIRECT(ADDRESS(2,COLUMN()-2)),"V1",A12),DATA!D2:L872,4,FALSE))</f>
        <v>15.05</v>
      </c>
      <c r="BG12" s="11">
        <f>IF(ISERROR(VLOOKUP(CONCATENATE(INDIRECT(ADDRESS(2,COLUMN())),"V1",A12),DATA!D2:L872,2,FALSE)),0,VLOOKUP(CONCATENATE(INDIRECT(ADDRESS(2,COLUMN())),"V1",A12),DATA!D2:L872,2,FALSE))</f>
        <v>0</v>
      </c>
      <c r="BH12" s="11">
        <f>IF(ISERROR(VLOOKUP(CONCATENATE(INDIRECT(ADDRESS(2,COLUMN()-1)),"V1",A12),DATA!D2:L872,3,FALSE)),0,VLOOKUP(CONCATENATE(INDIRECT(ADDRESS(2,COLUMN()-1)),"V1",A12),DATA!D2:L872,3,FALSE))</f>
        <v>0</v>
      </c>
      <c r="BI12" s="11">
        <f>IF(ISERROR(VLOOKUP(CONCATENATE(INDIRECT(ADDRESS(2,COLUMN()-2)),"V1",A12),DATA!D2:L872,4,FALSE)),0,VLOOKUP(CONCATENATE(INDIRECT(ADDRESS(2,COLUMN()-2)),"V1",A12),DATA!D2:L872,4,FALSE))</f>
        <v>25.71667</v>
      </c>
      <c r="BJ12" s="11">
        <f>IF(ISERROR(VLOOKUP(CONCATENATE(INDIRECT(ADDRESS(2,COLUMN())),"V1",A12),DATA!D2:L872,2,FALSE)),0,VLOOKUP(CONCATENATE(INDIRECT(ADDRESS(2,COLUMN())),"V1",A12),DATA!D2:L872,2,FALSE))</f>
        <v>0</v>
      </c>
      <c r="BK12" s="11">
        <f>IF(ISERROR(VLOOKUP(CONCATENATE(INDIRECT(ADDRESS(2,COLUMN()-1)),"V1",A12),DATA!D2:L872,3,FALSE)),0,VLOOKUP(CONCATENATE(INDIRECT(ADDRESS(2,COLUMN()-1)),"V1",A12),DATA!D2:L872,3,FALSE))</f>
        <v>0</v>
      </c>
      <c r="BL12" s="11">
        <f>IF(ISERROR(VLOOKUP(CONCATENATE(INDIRECT(ADDRESS(2,COLUMN()-2)),"V1",A12),DATA!D2:L872,4,FALSE)),0,VLOOKUP(CONCATENATE(INDIRECT(ADDRESS(2,COLUMN()-2)),"V1",A12),DATA!D2:L872,4,FALSE))</f>
        <v>4</v>
      </c>
      <c r="BM12" s="11">
        <f>IF(ISERROR(VLOOKUP(CONCATENATE(INDIRECT(ADDRESS(2,COLUMN())),"V1",A12),DATA!D2:L872,2,FALSE)),0,VLOOKUP(CONCATENATE(INDIRECT(ADDRESS(2,COLUMN())),"V1",A12),DATA!D2:L872,2,FALSE))</f>
        <v>0</v>
      </c>
      <c r="BN12" s="11">
        <f>IF(ISERROR(VLOOKUP(CONCATENATE(INDIRECT(ADDRESS(2,COLUMN()-1)),"V1",A12),DATA!D2:L872,3,FALSE)),0,VLOOKUP(CONCATENATE(INDIRECT(ADDRESS(2,COLUMN()-1)),"V1",A12),DATA!D2:L872,3,FALSE))</f>
        <v>0</v>
      </c>
      <c r="BO12" s="11">
        <f>IF(ISERROR(VLOOKUP(CONCATENATE(INDIRECT(ADDRESS(2,COLUMN()-2)),"V1",A12),DATA!D2:L872,4,FALSE)),0,VLOOKUP(CONCATENATE(INDIRECT(ADDRESS(2,COLUMN()-2)),"V1",A12),DATA!D2:L872,4,FALSE))</f>
        <v>0</v>
      </c>
      <c r="BP12" s="11">
        <f>IF(ISERROR(VLOOKUP(CONCATENATE(INDIRECT(ADDRESS(2,COLUMN())),"V1",A12),DATA!D2:L872,2,FALSE)),0,VLOOKUP(CONCATENATE(INDIRECT(ADDRESS(2,COLUMN())),"V1",A12),DATA!D2:L872,2,FALSE))</f>
        <v>0</v>
      </c>
      <c r="BQ12" s="11">
        <f>IF(ISERROR(VLOOKUP(CONCATENATE(INDIRECT(ADDRESS(2,COLUMN()-1)),"V1",A12),DATA!D2:L872,3,FALSE)),0,VLOOKUP(CONCATENATE(INDIRECT(ADDRESS(2,COLUMN()-1)),"V1",A12),DATA!D2:L872,3,FALSE))</f>
        <v>0</v>
      </c>
      <c r="BR12" s="11">
        <f>IF(ISERROR(VLOOKUP(CONCATENATE(INDIRECT(ADDRESS(2,COLUMN()-2)),"V1",A12),DATA!D2:L872,4,FALSE)),0,VLOOKUP(CONCATENATE(INDIRECT(ADDRESS(2,COLUMN()-2)),"V1",A12),DATA!D2:L872,4,FALSE))</f>
        <v>0</v>
      </c>
      <c r="BS12" s="11">
        <f>IF(ISERROR(VLOOKUP(CONCATENATE(INDIRECT(ADDRESS(2,COLUMN())),"V1",A12),DATA!D2:L872,2,FALSE)),0,VLOOKUP(CONCATENATE(INDIRECT(ADDRESS(2,COLUMN())),"V1",A12),DATA!D2:L872,2,FALSE))</f>
        <v>0</v>
      </c>
      <c r="BT12" s="11">
        <f>IF(ISERROR(VLOOKUP(CONCATENATE(INDIRECT(ADDRESS(2,COLUMN()-1)),"V1",A12),DATA!D2:L872,3,FALSE)),0,VLOOKUP(CONCATENATE(INDIRECT(ADDRESS(2,COLUMN()-1)),"V1",A12),DATA!D2:L872,3,FALSE))</f>
        <v>0</v>
      </c>
      <c r="BU12" s="11">
        <f>IF(ISERROR(VLOOKUP(CONCATENATE(INDIRECT(ADDRESS(2,COLUMN()-2)),"V1",A12),DATA!D2:L872,4,FALSE)),0,VLOOKUP(CONCATENATE(INDIRECT(ADDRESS(2,COLUMN()-2)),"V1",A12),DATA!D2:L872,4,FALSE))</f>
        <v>10.5</v>
      </c>
      <c r="BV12" s="11">
        <f>IF(ISERROR(VLOOKUP(CONCATENATE(INDIRECT(ADDRESS(2,COLUMN())),"V1",A12),DATA!D2:L872,2,FALSE)),0,VLOOKUP(CONCATENATE(INDIRECT(ADDRESS(2,COLUMN())),"V1",A12),DATA!D2:L872,2,FALSE))</f>
        <v>0</v>
      </c>
      <c r="BW12" s="11">
        <f>IF(ISERROR(VLOOKUP(CONCATENATE(INDIRECT(ADDRESS(2,COLUMN()-1)),"V1",A12),DATA!D2:L872,3,FALSE)),0,VLOOKUP(CONCATENATE(INDIRECT(ADDRESS(2,COLUMN()-1)),"V1",A12),DATA!D2:L872,3,FALSE))</f>
        <v>0</v>
      </c>
      <c r="BX12" s="11">
        <f>IF(ISERROR(VLOOKUP(CONCATENATE(INDIRECT(ADDRESS(2,COLUMN()-2)),"V1",A12),DATA!D2:L872,4,FALSE)),0,VLOOKUP(CONCATENATE(INDIRECT(ADDRESS(2,COLUMN()-2)),"V1",A12),DATA!D2:L872,4,FALSE))</f>
        <v>6.33</v>
      </c>
      <c r="BY12" s="11">
        <f>IF(ISERROR(VLOOKUP(CONCATENATE(INDIRECT(ADDRESS(2,COLUMN())),"V1",A12),DATA!D2:L872,2,FALSE)),0,VLOOKUP(CONCATENATE(INDIRECT(ADDRESS(2,COLUMN())),"V1",A12),DATA!D2:L872,2,FALSE))</f>
        <v>0</v>
      </c>
      <c r="BZ12" s="11">
        <f>IF(ISERROR(VLOOKUP(CONCATENATE(INDIRECT(ADDRESS(2,COLUMN()-1)),"V1",A12),DATA!D2:L872,3,FALSE)),0,VLOOKUP(CONCATENATE(INDIRECT(ADDRESS(2,COLUMN()-1)),"V1",A12),DATA!D2:L872,3,FALSE))</f>
        <v>0</v>
      </c>
      <c r="CA12" s="11">
        <f>IF(ISERROR(VLOOKUP(CONCATENATE(INDIRECT(ADDRESS(2,COLUMN()-2)),"V1",A12),DATA!D2:L872,4,FALSE)),0,VLOOKUP(CONCATENATE(INDIRECT(ADDRESS(2,COLUMN()-2)),"V1",A12),DATA!D2:L872,4,FALSE))</f>
        <v>2.43334</v>
      </c>
      <c r="CB12" s="11">
        <f>IF(ISERROR(VLOOKUP(CONCATENATE(INDIRECT(ADDRESS(2,COLUMN())),"V1",A12),DATA!D2:L872,2,FALSE)),0,VLOOKUP(CONCATENATE(INDIRECT(ADDRESS(2,COLUMN())),"V1",A12),DATA!D2:L872,2,FALSE))</f>
        <v>0.5</v>
      </c>
      <c r="CC12" s="11">
        <f>IF(ISERROR(VLOOKUP(CONCATENATE(INDIRECT(ADDRESS(2,COLUMN()-1)),"V1",A12),DATA!D2:L872,3,FALSE)),0,VLOOKUP(CONCATENATE(INDIRECT(ADDRESS(2,COLUMN()-1)),"V1",A12),DATA!D2:L872,3,FALSE))</f>
        <v>0</v>
      </c>
      <c r="CD12" s="11">
        <f>IF(ISERROR(VLOOKUP(CONCATENATE(INDIRECT(ADDRESS(2,COLUMN()-2)),"V1",A12),DATA!D2:L872,4,FALSE)),0,VLOOKUP(CONCATENATE(INDIRECT(ADDRESS(2,COLUMN()-2)),"V1",A12),DATA!D2:L872,4,FALSE))</f>
        <v>1</v>
      </c>
      <c r="CE12" s="11">
        <f>IF(ISERROR(VLOOKUP(CONCATENATE(INDIRECT(ADDRESS(2,COLUMN())),"V1",A12),DATA!D2:L872,2,FALSE)),0,VLOOKUP(CONCATENATE(INDIRECT(ADDRESS(2,COLUMN())),"V1",A12),DATA!D2:L872,2,FALSE))</f>
        <v>0</v>
      </c>
      <c r="CF12" s="11">
        <f>IF(ISERROR(VLOOKUP(CONCATENATE(INDIRECT(ADDRESS(2,COLUMN()-1)),"V1",A12),DATA!D2:L872,3,FALSE)),0,VLOOKUP(CONCATENATE(INDIRECT(ADDRESS(2,COLUMN()-1)),"V1",A12),DATA!D2:L872,3,FALSE))</f>
        <v>0</v>
      </c>
      <c r="CG12" s="11">
        <f>IF(ISERROR(VLOOKUP(CONCATENATE(INDIRECT(ADDRESS(2,COLUMN()-2)),"V1",A12),DATA!D2:L872,4,FALSE)),0,VLOOKUP(CONCATENATE(INDIRECT(ADDRESS(2,COLUMN()-2)),"V1",A12),DATA!D2:L872,4,FALSE))</f>
        <v>0</v>
      </c>
      <c r="CH12" s="11">
        <f>IF(ISERROR(VLOOKUP(CONCATENATE(INDIRECT(ADDRESS(2,COLUMN())),"V1",A12),DATA!D2:L872,2,FALSE)),0,VLOOKUP(CONCATENATE(INDIRECT(ADDRESS(2,COLUMN())),"V1",A12),DATA!D2:L872,2,FALSE))</f>
        <v>0</v>
      </c>
      <c r="CI12" s="11">
        <f>IF(ISERROR(VLOOKUP(CONCATENATE(INDIRECT(ADDRESS(2,COLUMN()-1)),"V1",A12),DATA!D2:L872,3,FALSE)),0,VLOOKUP(CONCATENATE(INDIRECT(ADDRESS(2,COLUMN()-1)),"V1",A12),DATA!D2:L872,3,FALSE))</f>
        <v>0</v>
      </c>
      <c r="CJ12" s="11">
        <f>IF(ISERROR(VLOOKUP(CONCATENATE(INDIRECT(ADDRESS(2,COLUMN()-2)),"V1",A12),DATA!D2:L872,4,FALSE)),0,VLOOKUP(CONCATENATE(INDIRECT(ADDRESS(2,COLUMN()-2)),"V1",A12),DATA!D2:L872,4,FALSE))</f>
        <v>0</v>
      </c>
      <c r="CK12" s="11">
        <f>IF(ISERROR(VLOOKUP(CONCATENATE(INDIRECT(ADDRESS(2,COLUMN())),"V1",A12),DATA!D2:L872,2,FALSE)),0,VLOOKUP(CONCATENATE(INDIRECT(ADDRESS(2,COLUMN())),"V1",A12),DATA!D2:L872,2,FALSE))</f>
        <v>0</v>
      </c>
      <c r="CL12" s="11">
        <f>IF(ISERROR(VLOOKUP(CONCATENATE(INDIRECT(ADDRESS(2,COLUMN()-1)),"V1",A12),DATA!D2:L872,3,FALSE)),0,VLOOKUP(CONCATENATE(INDIRECT(ADDRESS(2,COLUMN()-1)),"V1",A12),DATA!D2:L872,3,FALSE))</f>
        <v>0</v>
      </c>
      <c r="CM12" s="11">
        <f>IF(ISERROR(VLOOKUP(CONCATENATE(INDIRECT(ADDRESS(2,COLUMN()-2)),"V1",A12),DATA!D2:L872,4,FALSE)),0,VLOOKUP(CONCATENATE(INDIRECT(ADDRESS(2,COLUMN()-2)),"V1",A12),DATA!D2:L872,4,FALSE))</f>
        <v>0</v>
      </c>
      <c r="CN12" s="11">
        <f>IF(ISERROR(VLOOKUP(CONCATENATE(INDIRECT(ADDRESS(2,COLUMN())),"V1",A12),DATA!D2:L872,2,FALSE)),0,VLOOKUP(CONCATENATE(INDIRECT(ADDRESS(2,COLUMN())),"V1",A12),DATA!D2:L872,2,FALSE))</f>
        <v>0</v>
      </c>
      <c r="CO12" s="11">
        <f>IF(ISERROR(VLOOKUP(CONCATENATE(INDIRECT(ADDRESS(2,COLUMN()-1)),"V1",A12),DATA!D2:L872,3,FALSE)),0,VLOOKUP(CONCATENATE(INDIRECT(ADDRESS(2,COLUMN()-1)),"V1",A12),DATA!D2:L872,3,FALSE))</f>
        <v>0</v>
      </c>
      <c r="CP12" s="11">
        <f>IF(ISERROR(VLOOKUP(CONCATENATE(INDIRECT(ADDRESS(2,COLUMN()-2)),"V1",A12),DATA!D2:L872,4,FALSE)),0,VLOOKUP(CONCATENATE(INDIRECT(ADDRESS(2,COLUMN()-2)),"V1",A12),DATA!D2:L872,4,FALSE))</f>
        <v>0</v>
      </c>
      <c r="CQ12" s="11">
        <f>IF(ISERROR(VLOOKUP(CONCATENATE(INDIRECT(ADDRESS(2,COLUMN())),"V1",A12),DATA!D2:L872,2,FALSE)),0,VLOOKUP(CONCATENATE(INDIRECT(ADDRESS(2,COLUMN())),"V1",A12),DATA!D2:L872,2,FALSE))</f>
        <v>0</v>
      </c>
      <c r="CR12" s="11">
        <f>IF(ISERROR(VLOOKUP(CONCATENATE(INDIRECT(ADDRESS(2,COLUMN()-1)),"V1",A12),DATA!D2:L872,3,FALSE)),0,VLOOKUP(CONCATENATE(INDIRECT(ADDRESS(2,COLUMN()-1)),"V1",A12),DATA!D2:L872,3,FALSE))</f>
        <v>0</v>
      </c>
      <c r="CS12" s="11">
        <f>IF(ISERROR(VLOOKUP(CONCATENATE(INDIRECT(ADDRESS(2,COLUMN()-2)),"V1",A12),DATA!D2:L872,4,FALSE)),0,VLOOKUP(CONCATENATE(INDIRECT(ADDRESS(2,COLUMN()-2)),"V1",A12),DATA!D2:L872,4,FALSE))</f>
        <v>3.96667</v>
      </c>
      <c r="CT12" s="11">
        <f>IF(ISERROR(VLOOKUP(CONCATENATE(INDIRECT(ADDRESS(2,COLUMN())),"V1",A12),DATA!D2:L872,2,FALSE)),0,VLOOKUP(CONCATENATE(INDIRECT(ADDRESS(2,COLUMN())),"V1",A12),DATA!D2:L872,2,FALSE))</f>
        <v>0</v>
      </c>
      <c r="CU12" s="11">
        <f>IF(ISERROR(VLOOKUP(CONCATENATE(INDIRECT(ADDRESS(2,COLUMN()-1)),"V1",A12),DATA!D2:L872,3,FALSE)),0,VLOOKUP(CONCATENATE(INDIRECT(ADDRESS(2,COLUMN()-1)),"V1",A12),DATA!D2:L872,3,FALSE))</f>
        <v>0</v>
      </c>
      <c r="CV12" s="11">
        <f>IF(ISERROR(VLOOKUP(CONCATENATE(INDIRECT(ADDRESS(2,COLUMN()-2)),"V1",A12),DATA!D2:L872,4,FALSE)),0,VLOOKUP(CONCATENATE(INDIRECT(ADDRESS(2,COLUMN()-2)),"V1",A12),DATA!D2:L872,4,FALSE))</f>
        <v>0.5</v>
      </c>
      <c r="CW12" s="11">
        <f>IF(ISERROR(VLOOKUP(CONCATENATE(INDIRECT(ADDRESS(2,COLUMN())),"V1",A12),DATA!D2:L872,2,FALSE)),0,VLOOKUP(CONCATENATE(INDIRECT(ADDRESS(2,COLUMN())),"V1",A12),DATA!D2:L872,2,FALSE))</f>
        <v>0</v>
      </c>
      <c r="CX12" s="11">
        <f>IF(ISERROR(VLOOKUP(CONCATENATE(INDIRECT(ADDRESS(2,COLUMN()-1)),"V1",A12),DATA!D2:L872,3,FALSE)),0,VLOOKUP(CONCATENATE(INDIRECT(ADDRESS(2,COLUMN()-1)),"V1",A12),DATA!D2:L872,3,FALSE))</f>
        <v>0</v>
      </c>
      <c r="CY12" s="11">
        <f>IF(ISERROR(VLOOKUP(CONCATENATE(INDIRECT(ADDRESS(2,COLUMN()-2)),"V1",A12),DATA!D2:L872,4,FALSE)),0,VLOOKUP(CONCATENATE(INDIRECT(ADDRESS(2,COLUMN()-2)),"V1",A12),DATA!D2:L872,4,FALSE))</f>
        <v>0</v>
      </c>
      <c r="CZ12" s="11">
        <f>IF(ISERROR(VLOOKUP(CONCATENATE(INDIRECT(ADDRESS(2,COLUMN())),"V1",A12),DATA!D2:L872,2,FALSE)),0,VLOOKUP(CONCATENATE(INDIRECT(ADDRESS(2,COLUMN())),"V1",A12),DATA!D2:L872,2,FALSE))</f>
        <v>0.05263</v>
      </c>
      <c r="DA12" s="11">
        <f>IF(ISERROR(VLOOKUP(CONCATENATE(INDIRECT(ADDRESS(2,COLUMN()-1)),"V1",A12),DATA!D2:L872,3,FALSE)),0,VLOOKUP(CONCATENATE(INDIRECT(ADDRESS(2,COLUMN()-1)),"V1",A12),DATA!D2:L872,3,FALSE))</f>
        <v>0</v>
      </c>
      <c r="DB12" s="11">
        <f>IF(ISERROR(VLOOKUP(CONCATENATE(INDIRECT(ADDRESS(2,COLUMN()-2)),"V1",A12),DATA!D2:L872,4,FALSE)),0,VLOOKUP(CONCATENATE(INDIRECT(ADDRESS(2,COLUMN()-2)),"V1",A12),DATA!D2:L872,4,FALSE))</f>
        <v>0</v>
      </c>
      <c r="DC12" s="11">
        <f>IF(ISERROR(VLOOKUP(CONCATENATE(INDIRECT(ADDRESS(2,COLUMN())),"V1",A12),DATA!D2:L872,2,FALSE)),0,VLOOKUP(CONCATENATE(INDIRECT(ADDRESS(2,COLUMN())),"V1",A12),DATA!D2:L872,2,FALSE))</f>
        <v>0</v>
      </c>
      <c r="DD12" s="11">
        <f>IF(ISERROR(VLOOKUP(CONCATENATE(INDIRECT(ADDRESS(2,COLUMN()-1)),"V1",A12),DATA!D2:L872,3,FALSE)),0,VLOOKUP(CONCATENATE(INDIRECT(ADDRESS(2,COLUMN()-1)),"V1",A12),DATA!D2:L872,3,FALSE))</f>
        <v>0</v>
      </c>
      <c r="DE12" s="11">
        <f>IF(ISERROR(VLOOKUP(CONCATENATE(INDIRECT(ADDRESS(2,COLUMN()-2)),"V1",A12),DATA!D2:L872,4,FALSE)),0,VLOOKUP(CONCATENATE(INDIRECT(ADDRESS(2,COLUMN()-2)),"V1",A12),DATA!D2:L872,4,FALSE))</f>
        <v>0</v>
      </c>
      <c r="DF12" s="11">
        <f>IF(ISERROR(VLOOKUP(CONCATENATE(INDIRECT(ADDRESS(2,COLUMN())),"V1",A12),DATA!D2:L872,2,FALSE)),0,VLOOKUP(CONCATENATE(INDIRECT(ADDRESS(2,COLUMN())),"V1",A12),DATA!D2:L872,2,FALSE))</f>
        <v>0</v>
      </c>
      <c r="DG12" s="11">
        <f>IF(ISERROR(VLOOKUP(CONCATENATE(INDIRECT(ADDRESS(2,COLUMN()-1)),"V1",A12),DATA!D2:L872,3,FALSE)),0,VLOOKUP(CONCATENATE(INDIRECT(ADDRESS(2,COLUMN()-1)),"V1",A12),DATA!D2:L872,3,FALSE))</f>
        <v>0</v>
      </c>
      <c r="DH12" s="11">
        <f>IF(ISERROR(VLOOKUP(CONCATENATE(INDIRECT(ADDRESS(2,COLUMN()-2)),"V1",A12),DATA!D2:L872,4,FALSE)),0,VLOOKUP(CONCATENATE(INDIRECT(ADDRESS(2,COLUMN()-2)),"V1",A12),DATA!D2:L872,4,FALSE))</f>
        <v>0</v>
      </c>
      <c r="DI12" s="11">
        <f>IF(ISERROR(VLOOKUP(CONCATENATE(INDIRECT(ADDRESS(2,COLUMN())),"V1",A12),DATA!D2:L872,2,FALSE)),0,VLOOKUP(CONCATENATE(INDIRECT(ADDRESS(2,COLUMN())),"V1",A12),DATA!D2:L872,2,FALSE))</f>
        <v>0</v>
      </c>
      <c r="DJ12" s="11">
        <f>IF(ISERROR(VLOOKUP(CONCATENATE(INDIRECT(ADDRESS(2,COLUMN()-1)),"V1",A12),DATA!D2:L872,3,FALSE)),0,VLOOKUP(CONCATENATE(INDIRECT(ADDRESS(2,COLUMN()-1)),"V1",A12),DATA!D2:L872,3,FALSE))</f>
        <v>0</v>
      </c>
      <c r="DK12" s="11">
        <f>IF(ISERROR(VLOOKUP(CONCATENATE(INDIRECT(ADDRESS(2,COLUMN()-2)),"V1",A12),DATA!D2:L872,4,FALSE)),0,VLOOKUP(CONCATENATE(INDIRECT(ADDRESS(2,COLUMN()-2)),"V1",A12),DATA!D2:L872,4,FALSE))</f>
        <v>0</v>
      </c>
      <c r="DL12" s="11">
        <f>IF(ISERROR(VLOOKUP(CONCATENATE(INDIRECT(ADDRESS(2,COLUMN())),"V1",A12),DATA!D2:L872,2,FALSE)),0,VLOOKUP(CONCATENATE(INDIRECT(ADDRESS(2,COLUMN())),"V1",A12),DATA!D2:L872,2,FALSE))</f>
        <v>0</v>
      </c>
      <c r="DM12" s="11">
        <f>IF(ISERROR(VLOOKUP(CONCATENATE(INDIRECT(ADDRESS(2,COLUMN()-1)),"V1",A12),DATA!D2:L872,3,FALSE)),0,VLOOKUP(CONCATENATE(INDIRECT(ADDRESS(2,COLUMN()-1)),"V1",A12),DATA!D2:L872,3,FALSE))</f>
        <v>0</v>
      </c>
      <c r="DN12" s="11">
        <f>IF(ISERROR(VLOOKUP(CONCATENATE(INDIRECT(ADDRESS(2,COLUMN()-2)),"V1",A12),DATA!D2:L872,4,FALSE)),0,VLOOKUP(CONCATENATE(INDIRECT(ADDRESS(2,COLUMN()-2)),"V1",A12),DATA!D2:L872,4,FALSE))</f>
        <v>0</v>
      </c>
      <c r="DO12" s="11">
        <f>IF(ISERROR(VLOOKUP(CONCATENATE(INDIRECT(ADDRESS(2,COLUMN())),"V1",A12),DATA!D2:L872,2,FALSE)),0,VLOOKUP(CONCATENATE(INDIRECT(ADDRESS(2,COLUMN())),"V1",A12),DATA!D2:L872,2,FALSE))</f>
        <v>0</v>
      </c>
      <c r="DP12" s="11">
        <f>IF(ISERROR(VLOOKUP(CONCATENATE(INDIRECT(ADDRESS(2,COLUMN()-1)),"V1",A12),DATA!D2:L872,3,FALSE)),0,VLOOKUP(CONCATENATE(INDIRECT(ADDRESS(2,COLUMN()-1)),"V1",A12),DATA!D2:L872,3,FALSE))</f>
        <v>0</v>
      </c>
      <c r="DQ12" s="11">
        <f>IF(ISERROR(VLOOKUP(CONCATENATE(INDIRECT(ADDRESS(2,COLUMN()-2)),"V1",A12),DATA!D2:L872,4,FALSE)),0,VLOOKUP(CONCATENATE(INDIRECT(ADDRESS(2,COLUMN()-2)),"V1",A12),DATA!D2:L872,4,FALSE))</f>
        <v>0</v>
      </c>
      <c r="DR12" s="11">
        <f>IF(ISERROR(VLOOKUP(CONCATENATE(INDIRECT(ADDRESS(2,COLUMN())),"V1",A12),DATA!D2:L872,2,FALSE)),0,VLOOKUP(CONCATENATE(INDIRECT(ADDRESS(2,COLUMN())),"V1",A12),DATA!D2:L872,2,FALSE))</f>
        <v>0</v>
      </c>
      <c r="DS12" s="11">
        <f>IF(ISERROR(VLOOKUP(CONCATENATE(INDIRECT(ADDRESS(2,COLUMN()-1)),"V1",A12),DATA!D2:L872,3,FALSE)),0,VLOOKUP(CONCATENATE(INDIRECT(ADDRESS(2,COLUMN()-1)),"V1",A12),DATA!D2:L872,3,FALSE))</f>
        <v>0</v>
      </c>
      <c r="DT12" s="11">
        <f>IF(ISERROR(VLOOKUP(CONCATENATE(INDIRECT(ADDRESS(2,COLUMN()-2)),"V1",A12),DATA!D2:L872,4,FALSE)),0,VLOOKUP(CONCATENATE(INDIRECT(ADDRESS(2,COLUMN()-2)),"V1",A12),DATA!D2:L872,4,FALSE))</f>
        <v>0</v>
      </c>
      <c r="DU12" s="11">
        <f>IF(ISERROR(VLOOKUP(CONCATENATE(INDIRECT(ADDRESS(2,COLUMN())),"V1",A12),DATA!D2:L872,2,FALSE)),0,VLOOKUP(CONCATENATE(INDIRECT(ADDRESS(2,COLUMN())),"V1",A12),DATA!D2:L872,2,FALSE))</f>
        <v>0</v>
      </c>
      <c r="DV12" s="11">
        <f>IF(ISERROR(VLOOKUP(CONCATENATE(INDIRECT(ADDRESS(2,COLUMN()-1)),"V1",A12),DATA!D2:L872,3,FALSE)),0,VLOOKUP(CONCATENATE(INDIRECT(ADDRESS(2,COLUMN()-1)),"V1",A12),DATA!D2:L872,3,FALSE))</f>
        <v>0</v>
      </c>
      <c r="DW12" s="11">
        <f>IF(ISERROR(VLOOKUP(CONCATENATE(INDIRECT(ADDRESS(2,COLUMN()-2)),"V1",A12),DATA!D2:L872,4,FALSE)),0,VLOOKUP(CONCATENATE(INDIRECT(ADDRESS(2,COLUMN()-2)),"V1",A12),DATA!D2:L872,4,FALSE))</f>
        <v>0</v>
      </c>
      <c r="DX12" s="62">
        <f>SUM(B12:INDIRECT(ADDRESS(12,127)))</f>
        <v>457.80242999999994</v>
      </c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</row>
    <row r="13" ht="15.75">
      <c r="A13" s="91" t="s">
        <v>64</v>
      </c>
      <c r="B13" s="110">
        <f>IF(COLUMN()&lt;DATA!$O$1*3+3,SUM(B14:B19)," ")</f>
        <v>1603.02839</v>
      </c>
      <c r="C13" s="110">
        <f>IF(COLUMN()&lt;DATA!$O$1*3+3,SUM(C14:C19)," ")</f>
        <v>1</v>
      </c>
      <c r="D13" s="110">
        <f>IF(COLUMN()&lt;DATA!$O$1*3+3,SUM(D14:D19)," ")</f>
        <v>0</v>
      </c>
      <c r="E13" s="110">
        <f>IF(COLUMN()&lt;DATA!$O$1*3+3,SUM(E14:E19)," ")</f>
        <v>595.14831</v>
      </c>
      <c r="F13" s="110">
        <f>IF(COLUMN()&lt;DATA!$O$1*3+3,SUM(F14:F19)," ")</f>
        <v>0</v>
      </c>
      <c r="G13" s="110">
        <f>IF(COLUMN()&lt;DATA!$O$1*3+3,SUM(G14:G19)," ")</f>
        <v>0</v>
      </c>
      <c r="H13" s="110">
        <f>IF(COLUMN()&lt;DATA!$O$1*3+3,SUM(H14:H19)," ")</f>
        <v>752.48</v>
      </c>
      <c r="I13" s="110">
        <f>IF(COLUMN()&lt;DATA!$O$1*3+3,SUM(I14:I19)," ")</f>
        <v>0</v>
      </c>
      <c r="J13" s="110">
        <f>IF(COLUMN()&lt;DATA!$O$1*3+3,SUM(J14:J19)," ")</f>
        <v>0</v>
      </c>
      <c r="K13" s="110">
        <f>IF(COLUMN()&lt;DATA!$O$1*3+3,SUM(K14:K19)," ")</f>
        <v>459.52035</v>
      </c>
      <c r="L13" s="110">
        <f>IF(COLUMN()&lt;DATA!$O$1*3+3,SUM(L14:L19)," ")</f>
        <v>0</v>
      </c>
      <c r="M13" s="110">
        <f>IF(COLUMN()&lt;DATA!$O$1*3+3,SUM(M14:M19)," ")</f>
        <v>0</v>
      </c>
      <c r="N13" s="110">
        <f>IF(COLUMN()&lt;DATA!$O$1*3+3,SUM(N14:N19)," ")</f>
        <v>338.61423</v>
      </c>
      <c r="O13" s="110">
        <f>IF(COLUMN()&lt;DATA!$O$1*3+3,SUM(O14:O19)," ")</f>
        <v>0</v>
      </c>
      <c r="P13" s="110">
        <f>IF(COLUMN()&lt;DATA!$O$1*3+3,SUM(P14:P19)," ")</f>
        <v>0</v>
      </c>
      <c r="Q13" s="110">
        <f>IF(COLUMN()&lt;DATA!$O$1*3+3,SUM(Q14:Q19)," ")</f>
        <v>336.59743</v>
      </c>
      <c r="R13" s="110">
        <f>IF(COLUMN()&lt;DATA!$O$1*3+3,SUM(R14:R19)," ")</f>
        <v>0</v>
      </c>
      <c r="S13" s="110">
        <f>IF(COLUMN()&lt;DATA!$O$1*3+3,SUM(S14:S19)," ")</f>
        <v>0</v>
      </c>
      <c r="T13" s="110">
        <f>IF(COLUMN()&lt;DATA!$O$1*3+3,SUM(T14:T19)," ")</f>
        <v>404.83866</v>
      </c>
      <c r="U13" s="110">
        <f>IF(COLUMN()&lt;DATA!$O$1*3+3,SUM(U14:U19)," ")</f>
        <v>4</v>
      </c>
      <c r="V13" s="110">
        <f>IF(COLUMN()&lt;DATA!$O$1*3+3,SUM(V14:V19)," ")</f>
        <v>0</v>
      </c>
      <c r="W13" s="110">
        <f>IF(COLUMN()&lt;DATA!$O$1*3+3,SUM(W14:W19)," ")</f>
        <v>421.04783</v>
      </c>
      <c r="X13" s="110">
        <f>IF(COLUMN()&lt;DATA!$O$1*3+3,SUM(X14:X19)," ")</f>
        <v>0</v>
      </c>
      <c r="Y13" s="110">
        <f>IF(COLUMN()&lt;DATA!$O$1*3+3,SUM(Y14:Y19)," ")</f>
        <v>0</v>
      </c>
      <c r="Z13" s="110">
        <f>IF(COLUMN()&lt;DATA!$O$1*3+3,SUM(Z14:Z19)," ")</f>
        <v>910.5167</v>
      </c>
      <c r="AA13" s="110">
        <f>IF(COLUMN()&lt;DATA!$O$1*3+3,SUM(AA14:AA19)," ")</f>
        <v>0</v>
      </c>
      <c r="AB13" s="110">
        <f>IF(COLUMN()&lt;DATA!$O$1*3+3,SUM(AB14:AB19)," ")</f>
        <v>0</v>
      </c>
      <c r="AC13" s="110">
        <f>IF(COLUMN()&lt;DATA!$O$1*3+3,SUM(AC14:AC19)," ")</f>
        <v>690.37328</v>
      </c>
      <c r="AD13" s="110">
        <f>IF(COLUMN()&lt;DATA!$O$1*3+3,SUM(AD14:AD19)," ")</f>
        <v>0</v>
      </c>
      <c r="AE13" s="110">
        <f>IF(COLUMN()&lt;DATA!$O$1*3+3,SUM(AE14:AE19)," ")</f>
        <v>0</v>
      </c>
      <c r="AF13" s="110">
        <f>IF(COLUMN()&lt;DATA!$O$1*3+3,SUM(AF14:AF19)," ")</f>
        <v>150.22663</v>
      </c>
      <c r="AG13" s="110">
        <f>IF(COLUMN()&lt;DATA!$O$1*3+3,SUM(AG14:AG19)," ")</f>
        <v>0</v>
      </c>
      <c r="AH13" s="110">
        <f>IF(COLUMN()&lt;DATA!$O$1*3+3,SUM(AH14:AH19)," ")</f>
        <v>0</v>
      </c>
      <c r="AI13" s="110">
        <f>IF(COLUMN()&lt;DATA!$O$1*3+3,SUM(AI14:AI19)," ")</f>
        <v>847.6352</v>
      </c>
      <c r="AJ13" s="110">
        <f>IF(COLUMN()&lt;DATA!$O$1*3+3,SUM(AJ14:AJ19)," ")</f>
        <v>0</v>
      </c>
      <c r="AK13" s="110">
        <f>IF(COLUMN()&lt;DATA!$O$1*3+3,SUM(AK14:AK19)," ")</f>
        <v>0</v>
      </c>
      <c r="AL13" s="110">
        <f>IF(COLUMN()&lt;DATA!$O$1*3+3,SUM(AL14:AL19)," ")</f>
        <v>389.21799</v>
      </c>
      <c r="AM13" s="110">
        <f>IF(COLUMN()&lt;DATA!$O$1*3+3,SUM(AM14:AM19)," ")</f>
        <v>0</v>
      </c>
      <c r="AN13" s="110">
        <f>IF(COLUMN()&lt;DATA!$O$1*3+3,SUM(AN14:AN19)," ")</f>
        <v>0</v>
      </c>
      <c r="AO13" s="110">
        <f>IF(COLUMN()&lt;DATA!$O$1*3+3,SUM(AO14:AO19)," ")</f>
        <v>173.17286</v>
      </c>
      <c r="AP13" s="110">
        <f>IF(COLUMN()&lt;DATA!$O$1*3+3,SUM(AP14:AP19)," ")</f>
        <v>0</v>
      </c>
      <c r="AQ13" s="110">
        <f>IF(COLUMN()&lt;DATA!$O$1*3+3,SUM(AQ14:AQ19)," ")</f>
        <v>0</v>
      </c>
      <c r="AR13" s="110">
        <f>IF(COLUMN()&lt;DATA!$O$1*3+3,SUM(AR14:AR19)," ")</f>
        <v>15</v>
      </c>
      <c r="AS13" s="110">
        <f>IF(COLUMN()&lt;DATA!$O$1*3+3,SUM(AS14:AS19)," ")</f>
        <v>0</v>
      </c>
      <c r="AT13" s="110">
        <f>IF(COLUMN()&lt;DATA!$O$1*3+3,SUM(AT14:AT19)," ")</f>
        <v>0</v>
      </c>
      <c r="AU13" s="110">
        <f>IF(COLUMN()&lt;DATA!$O$1*3+3,SUM(AU14:AU19)," ")</f>
        <v>8.2</v>
      </c>
      <c r="AV13" s="110">
        <f>IF(COLUMN()&lt;DATA!$O$1*3+3,SUM(AV14:AV19)," ")</f>
        <v>1</v>
      </c>
      <c r="AW13" s="110">
        <f>IF(COLUMN()&lt;DATA!$O$1*3+3,SUM(AW14:AW19)," ")</f>
        <v>0</v>
      </c>
      <c r="AX13" s="110">
        <f>IF(COLUMN()&lt;DATA!$O$1*3+3,SUM(AX14:AX19)," ")</f>
        <v>29.66</v>
      </c>
      <c r="AY13" s="110">
        <f>IF(COLUMN()&lt;DATA!$O$1*3+3,SUM(AY14:AY19)," ")</f>
        <v>0</v>
      </c>
      <c r="AZ13" s="110">
        <f>IF(COLUMN()&lt;DATA!$O$1*3+3,SUM(AZ14:AZ19)," ")</f>
        <v>0</v>
      </c>
      <c r="BA13" s="110">
        <f>IF(COLUMN()&lt;DATA!$O$1*3+3,SUM(BA14:BA19)," ")</f>
        <v>177.09715</v>
      </c>
      <c r="BB13" s="110">
        <f>IF(COLUMN()&lt;DATA!$O$1*3+3,SUM(BB14:BB19)," ")</f>
        <v>0</v>
      </c>
      <c r="BC13" s="110">
        <f>IF(COLUMN()&lt;DATA!$O$1*3+3,SUM(BC14:BC19)," ")</f>
        <v>0</v>
      </c>
      <c r="BD13" s="110">
        <f>IF(COLUMN()&lt;DATA!$O$1*3+3,SUM(BD14:BD19)," ")</f>
        <v>182.08865</v>
      </c>
      <c r="BE13" s="110">
        <f>IF(COLUMN()&lt;DATA!$O$1*3+3,SUM(BE14:BE19)," ")</f>
        <v>0</v>
      </c>
      <c r="BF13" s="110">
        <f>IF(COLUMN()&lt;DATA!$O$1*3+3,SUM(BF14:BF19)," ")</f>
        <v>0</v>
      </c>
      <c r="BG13" s="110">
        <f>IF(COLUMN()&lt;DATA!$O$1*3+3,SUM(BG14:BG19)," ")</f>
        <v>870.27224</v>
      </c>
      <c r="BH13" s="110">
        <f>IF(COLUMN()&lt;DATA!$O$1*3+3,SUM(BH14:BH19)," ")</f>
        <v>0</v>
      </c>
      <c r="BI13" s="110">
        <f>IF(COLUMN()&lt;DATA!$O$1*3+3,SUM(BI14:BI19)," ")</f>
        <v>0</v>
      </c>
      <c r="BJ13" s="110">
        <f>IF(COLUMN()&lt;DATA!$O$1*3+3,SUM(BJ14:BJ19)," ")</f>
        <v>68.929999999999987</v>
      </c>
      <c r="BK13" s="110">
        <f>IF(COLUMN()&lt;DATA!$O$1*3+3,SUM(BK14:BK19)," ")</f>
        <v>0</v>
      </c>
      <c r="BL13" s="110">
        <f>IF(COLUMN()&lt;DATA!$O$1*3+3,SUM(BL14:BL19)," ")</f>
        <v>0</v>
      </c>
      <c r="BM13" s="110">
        <f>IF(COLUMN()&lt;DATA!$O$1*3+3,SUM(BM14:BM19)," ")</f>
        <v>0</v>
      </c>
      <c r="BN13" s="110">
        <f>IF(COLUMN()&lt;DATA!$O$1*3+3,SUM(BN14:BN19)," ")</f>
        <v>0</v>
      </c>
      <c r="BO13" s="110">
        <f>IF(COLUMN()&lt;DATA!$O$1*3+3,SUM(BO14:BO19)," ")</f>
        <v>0</v>
      </c>
      <c r="BP13" s="110">
        <f>IF(COLUMN()&lt;DATA!$O$1*3+3,SUM(BP14:BP19)," ")</f>
        <v>2</v>
      </c>
      <c r="BQ13" s="110">
        <f>IF(COLUMN()&lt;DATA!$O$1*3+3,SUM(BQ14:BQ19)," ")</f>
        <v>0</v>
      </c>
      <c r="BR13" s="110">
        <f>IF(COLUMN()&lt;DATA!$O$1*3+3,SUM(BR14:BR19)," ")</f>
        <v>0</v>
      </c>
      <c r="BS13" s="110">
        <f>IF(COLUMN()&lt;DATA!$O$1*3+3,SUM(BS14:BS19)," ")</f>
        <v>175.16832999999997</v>
      </c>
      <c r="BT13" s="110">
        <f>IF(COLUMN()&lt;DATA!$O$1*3+3,SUM(BT14:BT19)," ")</f>
        <v>0</v>
      </c>
      <c r="BU13" s="110">
        <f>IF(COLUMN()&lt;DATA!$O$1*3+3,SUM(BU14:BU19)," ")</f>
        <v>0</v>
      </c>
      <c r="BV13" s="110">
        <f>IF(COLUMN()&lt;DATA!$O$1*3+3,SUM(BV14:BV19)," ")</f>
        <v>81.45</v>
      </c>
      <c r="BW13" s="110">
        <f>IF(COLUMN()&lt;DATA!$O$1*3+3,SUM(BW14:BW19)," ")</f>
        <v>0</v>
      </c>
      <c r="BX13" s="110">
        <f>IF(COLUMN()&lt;DATA!$O$1*3+3,SUM(BX14:BX19)," ")</f>
        <v>0</v>
      </c>
      <c r="BY13" s="110">
        <f>IF(COLUMN()&lt;DATA!$O$1*3+3,SUM(BY14:BY19)," ")</f>
        <v>59.13954</v>
      </c>
      <c r="BZ13" s="110">
        <f>IF(COLUMN()&lt;DATA!$O$1*3+3,SUM(BZ14:BZ19)," ")</f>
        <v>0</v>
      </c>
      <c r="CA13" s="110">
        <f>IF(COLUMN()&lt;DATA!$O$1*3+3,SUM(CA14:CA19)," ")</f>
        <v>0</v>
      </c>
      <c r="CB13" s="110">
        <f>IF(COLUMN()&lt;DATA!$O$1*3+3,SUM(CB14:CB19)," ")</f>
        <v>9.5332999999999987</v>
      </c>
      <c r="CC13" s="110">
        <f>IF(COLUMN()&lt;DATA!$O$1*3+3,SUM(CC14:CC19)," ")</f>
        <v>0</v>
      </c>
      <c r="CD13" s="110">
        <f>IF(COLUMN()&lt;DATA!$O$1*3+3,SUM(CD14:CD19)," ")</f>
        <v>0</v>
      </c>
      <c r="CE13" s="110">
        <f>IF(COLUMN()&lt;DATA!$O$1*3+3,SUM(CE14:CE19)," ")</f>
        <v>1</v>
      </c>
      <c r="CF13" s="110">
        <f>IF(COLUMN()&lt;DATA!$O$1*3+3,SUM(CF14:CF19)," ")</f>
        <v>0</v>
      </c>
      <c r="CG13" s="110">
        <f>IF(COLUMN()&lt;DATA!$O$1*3+3,SUM(CG14:CG19)," ")</f>
        <v>0</v>
      </c>
      <c r="CH13" s="110">
        <f>IF(COLUMN()&lt;DATA!$O$1*3+3,SUM(CH14:CH19)," ")</f>
        <v>17.28666</v>
      </c>
      <c r="CI13" s="110">
        <f>IF(COLUMN()&lt;DATA!$O$1*3+3,SUM(CI14:CI19)," ")</f>
        <v>0</v>
      </c>
      <c r="CJ13" s="110">
        <f>IF(COLUMN()&lt;DATA!$O$1*3+3,SUM(CJ14:CJ19)," ")</f>
        <v>0</v>
      </c>
      <c r="CK13" s="110">
        <f>IF(COLUMN()&lt;DATA!$O$1*3+3,SUM(CK14:CK19)," ")</f>
        <v>6.5</v>
      </c>
      <c r="CL13" s="110">
        <f>IF(COLUMN()&lt;DATA!$O$1*3+3,SUM(CL14:CL19)," ")</f>
        <v>0</v>
      </c>
      <c r="CM13" s="110">
        <f>IF(COLUMN()&lt;DATA!$O$1*3+3,SUM(CM14:CM19)," ")</f>
        <v>0</v>
      </c>
      <c r="CN13" s="110">
        <f>IF(COLUMN()&lt;DATA!$O$1*3+3,SUM(CN14:CN19)," ")</f>
        <v>66.878520000000013</v>
      </c>
      <c r="CO13" s="110">
        <f>IF(COLUMN()&lt;DATA!$O$1*3+3,SUM(CO14:CO19)," ")</f>
        <v>0</v>
      </c>
      <c r="CP13" s="110">
        <f>IF(COLUMN()&lt;DATA!$O$1*3+3,SUM(CP14:CP19)," ")</f>
        <v>0</v>
      </c>
      <c r="CQ13" s="110">
        <f>IF(COLUMN()&lt;DATA!$O$1*3+3,SUM(CQ14:CQ19)," ")</f>
        <v>133.51001000000002</v>
      </c>
      <c r="CR13" s="110">
        <f>IF(COLUMN()&lt;DATA!$O$1*3+3,SUM(CR14:CR19)," ")</f>
        <v>0</v>
      </c>
      <c r="CS13" s="110">
        <f>IF(COLUMN()&lt;DATA!$O$1*3+3,SUM(CS14:CS19)," ")</f>
        <v>0</v>
      </c>
      <c r="CT13" s="110">
        <f>IF(COLUMN()&lt;DATA!$O$1*3+3,SUM(CT14:CT19)," ")</f>
        <v>12.44</v>
      </c>
      <c r="CU13" s="110">
        <f>IF(COLUMN()&lt;DATA!$O$1*3+3,SUM(CU14:CU19)," ")</f>
        <v>0</v>
      </c>
      <c r="CV13" s="110">
        <f>IF(COLUMN()&lt;DATA!$O$1*3+3,SUM(CV14:CV19)," ")</f>
        <v>0</v>
      </c>
      <c r="CW13" s="110">
        <f>IF(COLUMN()&lt;DATA!$O$1*3+3,SUM(CW14:CW19)," ")</f>
        <v>0</v>
      </c>
      <c r="CX13" s="110">
        <f>IF(COLUMN()&lt;DATA!$O$1*3+3,SUM(CX14:CX19)," ")</f>
        <v>0</v>
      </c>
      <c r="CY13" s="110">
        <f>IF(COLUMN()&lt;DATA!$O$1*3+3,SUM(CY14:CY19)," ")</f>
        <v>0</v>
      </c>
      <c r="CZ13" s="110">
        <f>IF(COLUMN()&lt;DATA!$O$1*3+3,SUM(CZ14:CZ19)," ")</f>
        <v>0</v>
      </c>
      <c r="DA13" s="110">
        <f>IF(COLUMN()&lt;DATA!$O$1*3+3,SUM(DA14:DA19)," ")</f>
        <v>0</v>
      </c>
      <c r="DB13" s="110">
        <f>IF(COLUMN()&lt;DATA!$O$1*3+3,SUM(DB14:DB19)," ")</f>
        <v>0</v>
      </c>
      <c r="DC13" s="110">
        <f>IF(COLUMN()&lt;DATA!$O$1*3+3,SUM(DC14:DC19)," ")</f>
        <v>0</v>
      </c>
      <c r="DD13" s="110">
        <f>IF(COLUMN()&lt;DATA!$O$1*3+3,SUM(DD14:DD19)," ")</f>
        <v>0</v>
      </c>
      <c r="DE13" s="110">
        <f>IF(COLUMN()&lt;DATA!$O$1*3+3,SUM(DE14:DE19)," ")</f>
        <v>0</v>
      </c>
      <c r="DF13" s="110">
        <f>IF(COLUMN()&lt;DATA!$O$1*3+3,SUM(DF14:DF19)," ")</f>
        <v>5.13334</v>
      </c>
      <c r="DG13" s="110">
        <f>IF(COLUMN()&lt;DATA!$O$1*3+3,SUM(DG14:DG19)," ")</f>
        <v>0</v>
      </c>
      <c r="DH13" s="110">
        <f>IF(COLUMN()&lt;DATA!$O$1*3+3,SUM(DH14:DH19)," ")</f>
        <v>0</v>
      </c>
      <c r="DI13" s="110">
        <f>IF(COLUMN()&lt;DATA!$O$1*3+3,SUM(DI14:DI19)," ")</f>
        <v>0</v>
      </c>
      <c r="DJ13" s="110">
        <f>IF(COLUMN()&lt;DATA!$O$1*3+3,SUM(DJ14:DJ19)," ")</f>
        <v>0</v>
      </c>
      <c r="DK13" s="110">
        <f>IF(COLUMN()&lt;DATA!$O$1*3+3,SUM(DK14:DK19)," ")</f>
        <v>0</v>
      </c>
      <c r="DL13" s="110">
        <f>IF(COLUMN()&lt;DATA!$O$1*3+3,SUM(DL14:DL19)," ")</f>
        <v>0</v>
      </c>
      <c r="DM13" s="110">
        <f>IF(COLUMN()&lt;DATA!$O$1*3+3,SUM(DM14:DM19)," ")</f>
        <v>0</v>
      </c>
      <c r="DN13" s="110">
        <f>IF(COLUMN()&lt;DATA!$O$1*3+3,SUM(DN14:DN19)," ")</f>
        <v>0</v>
      </c>
      <c r="DO13" s="110">
        <f>IF(COLUMN()&lt;DATA!$O$1*3+3,SUM(DO14:DO19)," ")</f>
        <v>0</v>
      </c>
      <c r="DP13" s="110">
        <f>IF(COLUMN()&lt;DATA!$O$1*3+3,SUM(DP14:DP19)," ")</f>
        <v>0</v>
      </c>
      <c r="DQ13" s="110">
        <f>IF(COLUMN()&lt;DATA!$O$1*3+3,SUM(DQ14:DQ19)," ")</f>
        <v>0</v>
      </c>
      <c r="DR13" s="110">
        <f>IF(COLUMN()&lt;DATA!$O$1*3+3,SUM(DR14:DR19)," ")</f>
        <v>0</v>
      </c>
      <c r="DS13" s="110">
        <f>IF(COLUMN()&lt;DATA!$O$1*3+3,SUM(DS14:DS19)," ")</f>
        <v>0</v>
      </c>
      <c r="DT13" s="110">
        <f>IF(COLUMN()&lt;DATA!$O$1*3+3,SUM(DT14:DT19)," ")</f>
        <v>0</v>
      </c>
      <c r="DU13" s="110">
        <f>IF(COLUMN()&lt;DATA!$O$1*3+3,SUM(DU14:DU19)," ")</f>
        <v>12.13</v>
      </c>
      <c r="DV13" s="110">
        <f>IF(COLUMN()&lt;DATA!$O$1*3+3,SUM(DV14:DV19)," ")</f>
        <v>0</v>
      </c>
      <c r="DW13" s="110">
        <f>IF(COLUMN()&lt;DATA!$O$1*3+3,SUM(DW14:DW19)," ")</f>
        <v>0</v>
      </c>
      <c r="DX13" s="110">
        <f>IF(COLUMN()&lt;DATA!$O$1*3+3,SUM(DX14:DX19)," ")</f>
        <v>10011.835599999998</v>
      </c>
      <c r="DY13" s="38" t="str">
        <f>IF(COLUMN()&lt;DATA!$O$1*3+3,SUM(DY14:DY19)," ")</f>
        <v xml:space="preserve"> </v>
      </c>
      <c r="DZ13" s="38" t="str">
        <f>IF(COLUMN()&lt;DATA!$O$1*3+3,SUM(DZ14:DZ19)," ")</f>
        <v xml:space="preserve"> </v>
      </c>
      <c r="EA13" s="38" t="str">
        <f>IF(COLUMN()&lt;DATA!$O$1*3+3,SUM(EA14:EA19)," ")</f>
        <v xml:space="preserve"> </v>
      </c>
      <c r="EB13" s="38" t="str">
        <f>IF(COLUMN()&lt;DATA!$O$1*3+3,SUM(EB14:EB19)," ")</f>
        <v xml:space="preserve"> </v>
      </c>
      <c r="EC13" s="38" t="str">
        <f>IF(COLUMN()&lt;DATA!$O$1*3+3,SUM(EC14:EC19)," ")</f>
        <v xml:space="preserve"> </v>
      </c>
      <c r="ED13" s="38" t="str">
        <f>IF(COLUMN()&lt;DATA!$O$1*3+3,SUM(ED14:ED19)," ")</f>
        <v xml:space="preserve"> </v>
      </c>
      <c r="EE13" s="38" t="str">
        <f>IF(COLUMN()&lt;DATA!$O$1*3+3,SUM(EE14:EE19)," ")</f>
        <v xml:space="preserve"> </v>
      </c>
      <c r="EF13" s="38" t="str">
        <f>IF(COLUMN()&lt;DATA!$O$1*3+3,SUM(EF14:EF19)," ")</f>
        <v xml:space="preserve"> </v>
      </c>
      <c r="EG13" s="38" t="str">
        <f>IF(COLUMN()&lt;DATA!$O$1*3+3,SUM(EG14:EG19)," ")</f>
        <v xml:space="preserve"> </v>
      </c>
      <c r="EH13" s="38" t="str">
        <f>IF(COLUMN()&lt;DATA!$O$1*3+3,SUM(EH14:EH19)," ")</f>
        <v xml:space="preserve"> </v>
      </c>
      <c r="EI13" s="38" t="str">
        <f>IF(COLUMN()&lt;DATA!$O$1*3+3,SUM(EI14:EI19)," ")</f>
        <v xml:space="preserve"> </v>
      </c>
      <c r="EJ13" s="38" t="str">
        <f>IF(COLUMN()&lt;DATA!$O$1*3+3,SUM(EJ14:EJ19)," ")</f>
        <v xml:space="preserve"> </v>
      </c>
      <c r="EK13" s="38" t="str">
        <f>IF(COLUMN()&lt;DATA!$O$1*3+3,SUM(EK14:EK19)," ")</f>
        <v xml:space="preserve"> </v>
      </c>
      <c r="EL13" s="38" t="str">
        <f>IF(COLUMN()&lt;DATA!$O$1*3+3,SUM(EL14:EL19)," ")</f>
        <v xml:space="preserve"> </v>
      </c>
      <c r="EM13" s="38" t="str">
        <f>IF(COLUMN()&lt;DATA!$O$1*3+3,SUM(EM14:EM19)," ")</f>
        <v xml:space="preserve"> </v>
      </c>
      <c r="EN13" s="38" t="str">
        <f>IF(COLUMN()&lt;DATA!$O$1*3+3,SUM(EN14:EN19)," ")</f>
        <v xml:space="preserve"> </v>
      </c>
      <c r="EO13" s="38" t="str">
        <f>IF(COLUMN()&lt;DATA!$O$1*3+3,SUM(EO14:EO19)," ")</f>
        <v xml:space="preserve"> </v>
      </c>
      <c r="EP13" s="38" t="str">
        <f>IF(COLUMN()&lt;DATA!$O$1*3+3,SUM(EP14:EP19)," ")</f>
        <v xml:space="preserve"> </v>
      </c>
      <c r="EQ13" s="38" t="str">
        <f>IF(COLUMN()&lt;DATA!$O$1*3+3,SUM(EQ14:EQ19)," ")</f>
        <v xml:space="preserve"> </v>
      </c>
      <c r="ER13" s="38" t="str">
        <f>IF(COLUMN()&lt;DATA!$O$1*3+3,SUM(ER14:ER19)," ")</f>
        <v xml:space="preserve"> </v>
      </c>
      <c r="ES13" s="38" t="str">
        <f>IF(COLUMN()&lt;DATA!$O$1*3+3,SUM(ES14:ES19)," ")</f>
        <v xml:space="preserve"> </v>
      </c>
      <c r="ET13" s="38" t="str">
        <f>IF(COLUMN()&lt;DATA!$O$1*3+3,SUM(ET14:ET19)," ")</f>
        <v xml:space="preserve"> </v>
      </c>
      <c r="EU13" s="38" t="str">
        <f>IF(COLUMN()&lt;DATA!$O$1*3+3,SUM(EU14:EU19)," ")</f>
        <v xml:space="preserve"> </v>
      </c>
      <c r="EV13" s="38" t="str">
        <f>IF(COLUMN()&lt;DATA!$O$1*3+3,SUM(EV14:EV19)," ")</f>
        <v xml:space="preserve"> </v>
      </c>
      <c r="EW13" s="38" t="str">
        <f>IF(COLUMN()&lt;DATA!$O$1*3+3,SUM(EW14:EW19)," ")</f>
        <v xml:space="preserve"> </v>
      </c>
      <c r="EX13" s="38" t="str">
        <f>IF(COLUMN()&lt;DATA!$O$1*3+3,SUM(EX14:EX19)," ")</f>
        <v xml:space="preserve"> </v>
      </c>
      <c r="EY13" s="38" t="str">
        <f>IF(COLUMN()&lt;DATA!$O$1*3+3,SUM(EY14:EY19)," ")</f>
        <v xml:space="preserve"> </v>
      </c>
      <c r="EZ13" s="38" t="str">
        <f>IF(COLUMN()&lt;DATA!$O$1*3+3,SUM(EZ14:EZ19)," ")</f>
        <v xml:space="preserve"> </v>
      </c>
      <c r="FA13" s="38" t="str">
        <f>IF(COLUMN()&lt;DATA!$O$1*3+3,SUM(FA14:FA19)," ")</f>
        <v xml:space="preserve"> </v>
      </c>
      <c r="FB13" s="38" t="str">
        <f>IF(COLUMN()&lt;DATA!$O$1*3+3,SUM(FB14:FB19)," ")</f>
        <v xml:space="preserve"> </v>
      </c>
      <c r="FC13" s="38" t="str">
        <f>IF(COLUMN()&lt;DATA!$O$1*3+3,SUM(FC14:FC19)," ")</f>
        <v xml:space="preserve"> </v>
      </c>
      <c r="FD13" s="38" t="str">
        <f>IF(COLUMN()&lt;DATA!$O$1*3+3,SUM(FD14:FD19)," ")</f>
        <v xml:space="preserve"> </v>
      </c>
      <c r="FE13" s="38" t="str">
        <f>IF(COLUMN()&lt;DATA!$O$1*3+3,SUM(FE14:FE19)," ")</f>
        <v xml:space="preserve"> </v>
      </c>
      <c r="FF13" s="38" t="str">
        <f>IF(COLUMN()&lt;DATA!$O$1*3+3,SUM(FF14:FF19)," ")</f>
        <v xml:space="preserve"> </v>
      </c>
      <c r="FG13" s="38" t="str">
        <f>IF(COLUMN()&lt;DATA!$O$1*3+3,SUM(FG14:FG19)," ")</f>
        <v xml:space="preserve"> </v>
      </c>
      <c r="FH13" s="38" t="str">
        <f>IF(COLUMN()&lt;DATA!$O$1*3+3,SUM(FH14:FH19)," ")</f>
        <v xml:space="preserve"> </v>
      </c>
      <c r="FI13" s="38" t="str">
        <f>IF(COLUMN()&lt;DATA!$O$1*3+3,SUM(FI14:FI19)," ")</f>
        <v xml:space="preserve"> </v>
      </c>
      <c r="FJ13" s="38" t="str">
        <f>IF(COLUMN()&lt;DATA!$O$1*3+3,SUM(FJ14:FJ19)," ")</f>
        <v xml:space="preserve"> </v>
      </c>
      <c r="FK13" s="38" t="str">
        <f>IF(COLUMN()&lt;DATA!$O$1*3+3,SUM(FK14:FK19)," ")</f>
        <v xml:space="preserve"> </v>
      </c>
      <c r="FL13" s="38" t="str">
        <f>IF(COLUMN()&lt;DATA!$O$1*3+3,SUM(FL14:FL19)," ")</f>
        <v xml:space="preserve"> </v>
      </c>
      <c r="FM13" s="37" t="str">
        <f>IF(COLUMN()&lt;DATA!$O$1*3+3,SUM(FM14:FM19)," ")</f>
        <v xml:space="preserve"> </v>
      </c>
      <c r="FN13" s="37" t="str">
        <f>IF(COLUMN()&lt;DATA!$O$1*3+3,SUM(FN14:FN19)," ")</f>
        <v xml:space="preserve"> </v>
      </c>
      <c r="FO13" s="37" t="str">
        <f>IF(COLUMN()&lt;DATA!$O$1*3+3,SUM(FO14:FO19)," ")</f>
        <v xml:space="preserve"> </v>
      </c>
      <c r="FP13" s="37" t="str">
        <f>IF(COLUMN()&lt;DATA!$O$1*3+3,SUM(FP14:FP19)," ")</f>
        <v xml:space="preserve"> </v>
      </c>
      <c r="FQ13" s="37" t="str">
        <f>IF(COLUMN()&lt;DATA!$O$1*3+3,SUM(FQ14:FQ19)," ")</f>
        <v xml:space="preserve"> </v>
      </c>
      <c r="FR13" s="37" t="str">
        <f>IF(COLUMN()&lt;DATA!$O$1*3+3,SUM(FR14:FR19)," ")</f>
        <v xml:space="preserve"> </v>
      </c>
      <c r="FS13" s="37" t="str">
        <f>IF(COLUMN()&lt;DATA!$O$1*3+3,SUM(FS14:FS19)," ")</f>
        <v xml:space="preserve"> </v>
      </c>
      <c r="FT13" s="37" t="str">
        <f>IF(COLUMN()&lt;DATA!$O$1*3+3,SUM(FT14:FT19)," ")</f>
        <v xml:space="preserve"> </v>
      </c>
      <c r="FU13" s="37" t="str">
        <f>IF(COLUMN()&lt;DATA!$O$1*3+3,SUM(FU14:FU19)," ")</f>
        <v xml:space="preserve"> </v>
      </c>
      <c r="FV13" s="37" t="str">
        <f>IF(COLUMN()&lt;DATA!$O$1*3+3,SUM(FV14:FV19)," ")</f>
        <v xml:space="preserve"> </v>
      </c>
      <c r="FW13" s="37" t="str">
        <f>IF(COLUMN()&lt;DATA!$O$1*3+3,SUM(FW14:FW19)," ")</f>
        <v xml:space="preserve"> </v>
      </c>
      <c r="FX13" s="37" t="str">
        <f>IF(COLUMN()&lt;DATA!$O$1*3+3,SUM(FX14:FX19)," ")</f>
        <v xml:space="preserve"> </v>
      </c>
      <c r="FY13" s="5" t="str">
        <f>IF(COLUMN()&lt;DATA!$O$1*3+3,SUM(FY14:FY19)," ")</f>
        <v xml:space="preserve"> </v>
      </c>
      <c r="FZ13" s="5" t="str">
        <f>IF(COLUMN()&lt;DATA!$O$1*3+3,SUM(FZ14:FZ19)," ")</f>
        <v xml:space="preserve"> </v>
      </c>
      <c r="GA13" s="5" t="str">
        <f>IF(COLUMN()&lt;DATA!$O$1*3+3,SUM(GA14:GA19)," ")</f>
        <v xml:space="preserve"> </v>
      </c>
      <c r="GB13" s="5" t="str">
        <f>IF(COLUMN()&lt;DATA!$O$1*3+3,SUM(GB14:GB19)," ")</f>
        <v xml:space="preserve"> </v>
      </c>
      <c r="GC13" s="5" t="str">
        <f>IF(COLUMN()&lt;DATA!$O$1*3+3,SUM(GC14:GC19)," ")</f>
        <v xml:space="preserve"> </v>
      </c>
      <c r="GD13" s="5" t="str">
        <f>IF(COLUMN()&lt;DATA!$O$1*3+3,SUM(GD14:GD19)," ")</f>
        <v xml:space="preserve"> </v>
      </c>
      <c r="GE13" s="5" t="str">
        <f>IF(COLUMN()&lt;DATA!$O$1*3+3,SUM(GE14:GE19)," ")</f>
        <v xml:space="preserve"> </v>
      </c>
      <c r="GF13" s="5" t="str">
        <f>IF(COLUMN()&lt;DATA!$O$1*3+3,SUM(GF14:GF19)," ")</f>
        <v xml:space="preserve"> </v>
      </c>
      <c r="GG13" s="5" t="str">
        <f>IF(COLUMN()&lt;DATA!$O$1*3+3,SUM(GG14:GG19)," ")</f>
        <v xml:space="preserve"> </v>
      </c>
      <c r="GH13" s="5" t="str">
        <f>IF(COLUMN()&lt;DATA!$O$1*3+3,SUM(GH14:GH19)," ")</f>
        <v xml:space="preserve"> </v>
      </c>
      <c r="GI13" s="5" t="str">
        <f>IF(COLUMN()&lt;DATA!$O$1*3+3,SUM(GI14:GI19)," ")</f>
        <v xml:space="preserve"> </v>
      </c>
      <c r="GJ13" s="5" t="str">
        <f>IF(COLUMN()&lt;DATA!$O$1*3+3,SUM(GJ14:GJ19)," ")</f>
        <v xml:space="preserve"> </v>
      </c>
      <c r="GK13" s="5" t="str">
        <f>IF(COLUMN()&lt;DATA!$O$1*3+3,SUM(GK14:GK19)," ")</f>
        <v xml:space="preserve"> </v>
      </c>
      <c r="GL13" s="5" t="str">
        <f>IF(COLUMN()&lt;DATA!$O$1*3+3,SUM(GL14:GL19)," ")</f>
        <v xml:space="preserve"> </v>
      </c>
      <c r="GM13" s="5" t="str">
        <f>IF(COLUMN()&lt;DATA!$O$1*3+3,SUM(GM14:GM19)," ")</f>
        <v xml:space="preserve"> </v>
      </c>
      <c r="GN13" s="5" t="str">
        <f>IF(COLUMN()&lt;DATA!$O$1*3+3,SUM(GN14:GN19)," ")</f>
        <v xml:space="preserve"> </v>
      </c>
      <c r="GO13" s="5" t="str">
        <f>IF(COLUMN()&lt;DATA!$O$1*3+3,SUM(GO14:GO19)," ")</f>
        <v xml:space="preserve"> </v>
      </c>
      <c r="GP13" s="5" t="str">
        <f>IF(COLUMN()&lt;DATA!$O$1*3+3,SUM(GP14:GP19)," ")</f>
        <v xml:space="preserve"> </v>
      </c>
      <c r="GQ13" s="5" t="str">
        <f>IF(COLUMN()&lt;DATA!$O$1*3+3,SUM(GQ14:GQ19)," ")</f>
        <v xml:space="preserve"> </v>
      </c>
      <c r="GR13" s="5" t="str">
        <f>IF(COLUMN()&lt;DATA!$O$1*3+3,SUM(GR14:GR19)," ")</f>
        <v xml:space="preserve"> </v>
      </c>
      <c r="GS13" s="5" t="str">
        <f>IF(COLUMN()&lt;DATA!$O$1*3+3,SUM(GS14:GS19)," ")</f>
        <v xml:space="preserve"> </v>
      </c>
      <c r="GT13" s="5" t="str">
        <f>IF(COLUMN()&lt;DATA!$O$1*3+3,SUM(GT14:GT19)," ")</f>
        <v xml:space="preserve"> </v>
      </c>
      <c r="GU13" s="5" t="str">
        <f>IF(COLUMN()&lt;DATA!$O$1*3+3,SUM(GU14:GU19)," ")</f>
        <v xml:space="preserve"> </v>
      </c>
      <c r="GV13" s="5" t="str">
        <f>IF(COLUMN()&lt;DATA!$O$1*3+3,SUM(GV14:GV19)," ")</f>
        <v xml:space="preserve"> </v>
      </c>
      <c r="GW13" s="5" t="str">
        <f>IF(COLUMN()&lt;DATA!$O$1*3+3,SUM(GW14:GW19)," ")</f>
        <v xml:space="preserve"> </v>
      </c>
      <c r="GX13" s="5" t="str">
        <f>IF(COLUMN()&lt;DATA!$O$1*3+3,SUM(GX14:GX19)," ")</f>
        <v xml:space="preserve"> </v>
      </c>
      <c r="GY13" s="5" t="str">
        <f>IF(COLUMN()&lt;DATA!$O$1*3+3,SUM(GY14:GY19)," ")</f>
        <v xml:space="preserve"> </v>
      </c>
      <c r="GZ13" s="5" t="str">
        <f>IF(COLUMN()&lt;DATA!$O$1*3+3,SUM(GZ14:GZ19)," ")</f>
        <v xml:space="preserve"> </v>
      </c>
      <c r="HA13" s="5" t="str">
        <f>IF(COLUMN()&lt;DATA!$O$1*3+3,SUM(HA14:HA19)," ")</f>
        <v xml:space="preserve"> </v>
      </c>
      <c r="HB13" s="5" t="str">
        <f>IF(COLUMN()&lt;DATA!$O$1*3+3,SUM(HB14:HB19)," ")</f>
        <v xml:space="preserve"> </v>
      </c>
      <c r="HC13" s="5" t="str">
        <f>IF(COLUMN()&lt;DATA!$O$1*3+3,SUM(HC14:HC19)," ")</f>
        <v xml:space="preserve"> </v>
      </c>
      <c r="HD13" s="5" t="str">
        <f>IF(COLUMN()&lt;DATA!$O$1*3+3,SUM(HD14:HD19)," ")</f>
        <v xml:space="preserve"> </v>
      </c>
      <c r="HE13" s="5" t="str">
        <f>IF(COLUMN()&lt;DATA!$O$1*3+3,SUM(HE14:HE19)," ")</f>
        <v xml:space="preserve"> </v>
      </c>
      <c r="HF13" s="5" t="str">
        <f>IF(COLUMN()&lt;DATA!$O$1*3+3,SUM(HF14:HF19)," ")</f>
        <v xml:space="preserve"> </v>
      </c>
      <c r="HG13" s="5" t="str">
        <f>IF(COLUMN()&lt;DATA!$O$1*3+3,SUM(HG14:HG19)," ")</f>
        <v xml:space="preserve"> </v>
      </c>
      <c r="HH13" s="5" t="str">
        <f>IF(COLUMN()&lt;DATA!$O$1*3+3,SUM(HH14:HH19)," ")</f>
        <v xml:space="preserve"> </v>
      </c>
      <c r="HI13" s="5" t="str">
        <f>IF(COLUMN()&lt;DATA!$O$1*3+3,SUM(HI14:HI19)," ")</f>
        <v xml:space="preserve"> </v>
      </c>
      <c r="HJ13" s="5" t="str">
        <f>IF(COLUMN()&lt;DATA!$O$1*3+3,SUM(HJ14:HJ19)," ")</f>
        <v xml:space="preserve"> </v>
      </c>
      <c r="HK13" s="5" t="str">
        <f>IF(COLUMN()&lt;DATA!$O$1*3+3,SUM(HK14:HK19)," ")</f>
        <v xml:space="preserve"> </v>
      </c>
      <c r="HL13" s="5" t="str">
        <f>IF(COLUMN()&lt;DATA!$O$1*3+3,SUM(HL14:HL19)," ")</f>
        <v xml:space="preserve"> </v>
      </c>
      <c r="HM13" s="5" t="str">
        <f>IF(COLUMN()&lt;DATA!$O$1*3+3,SUM(HM14:HM19)," ")</f>
        <v xml:space="preserve"> </v>
      </c>
      <c r="HN13" s="5" t="str">
        <f>IF(COLUMN()&lt;DATA!$O$1*3+3,SUM(HN14:HN19)," ")</f>
        <v xml:space="preserve"> </v>
      </c>
      <c r="HO13" s="5" t="str">
        <f>IF(COLUMN()&lt;DATA!$O$1*3+3,SUM(HO14:HO19)," ")</f>
        <v xml:space="preserve"> </v>
      </c>
      <c r="HP13" s="5" t="str">
        <f>IF(COLUMN()&lt;DATA!$O$1*3+3,SUM(HP14:HP19)," ")</f>
        <v xml:space="preserve"> </v>
      </c>
      <c r="HQ13" s="5" t="str">
        <f>IF(COLUMN()&lt;DATA!$O$1*3+3,SUM(HQ14:HQ19)," ")</f>
        <v xml:space="preserve"> </v>
      </c>
      <c r="HR13" s="5" t="str">
        <f>IF(COLUMN()&lt;DATA!$O$1*3+3,SUM(HR14:HR19)," ")</f>
        <v xml:space="preserve"> </v>
      </c>
      <c r="HS13" s="5" t="str">
        <f>IF(COLUMN()&lt;DATA!$O$1*3+3,SUM(HS14:HS19)," ")</f>
        <v xml:space="preserve"> </v>
      </c>
      <c r="HT13" s="5" t="str">
        <f>IF(COLUMN()&lt;DATA!$O$1*3+3,SUM(HT14:HT19)," ")</f>
        <v xml:space="preserve"> </v>
      </c>
      <c r="HU13" s="5" t="str">
        <f>IF(COLUMN()&lt;DATA!$O$1*3+3,SUM(HU14:HU19)," ")</f>
        <v xml:space="preserve"> </v>
      </c>
      <c r="HV13" s="5" t="str">
        <f>IF(COLUMN()&lt;DATA!$O$1*3+3,SUM(HV14:HV19)," ")</f>
        <v xml:space="preserve"> </v>
      </c>
      <c r="HW13" s="5" t="str">
        <f>IF(COLUMN()&lt;DATA!$O$1*3+3,SUM(HW14:HW19)," ")</f>
        <v xml:space="preserve"> </v>
      </c>
      <c r="HX13" s="5" t="str">
        <f>IF(COLUMN()&lt;DATA!$O$1*3+3,SUM(HX14:HX19)," ")</f>
        <v xml:space="preserve"> </v>
      </c>
      <c r="HY13" s="5" t="str">
        <f>IF(COLUMN()&lt;DATA!$O$1*3+3,SUM(HY14:HY19)," ")</f>
        <v xml:space="preserve"> </v>
      </c>
      <c r="HZ13" s="5" t="str">
        <f>IF(COLUMN()&lt;DATA!$O$1*3+3,SUM(HZ14:HZ19)," ")</f>
        <v xml:space="preserve"> </v>
      </c>
      <c r="IA13" s="5" t="str">
        <f>IF(COLUMN()&lt;DATA!$O$1*3+3,SUM(IA14:IA19)," ")</f>
        <v xml:space="preserve"> </v>
      </c>
      <c r="IB13" s="5" t="str">
        <f>IF(COLUMN()&lt;DATA!$O$1*3+3,SUM(IB14:IB19)," ")</f>
        <v xml:space="preserve"> </v>
      </c>
      <c r="IC13" s="5" t="str">
        <f>IF(COLUMN()&lt;DATA!$O$1*3+3,SUM(IC14:IC19)," ")</f>
        <v xml:space="preserve"> </v>
      </c>
      <c r="ID13" s="5" t="str">
        <f>IF(COLUMN()&lt;DATA!$O$1*3+3,SUM(ID14:ID19)," ")</f>
        <v xml:space="preserve"> </v>
      </c>
      <c r="IE13" s="5" t="str">
        <f>IF(COLUMN()&lt;DATA!$O$1*3+3,SUM(IE14:IE19)," ")</f>
        <v xml:space="preserve"> </v>
      </c>
      <c r="IF13" s="5" t="str">
        <f>IF(COLUMN()&lt;DATA!$O$1*3+3,SUM(IF14:IF19)," ")</f>
        <v xml:space="preserve"> </v>
      </c>
      <c r="IG13" s="5" t="str">
        <f>IF(COLUMN()&lt;DATA!$O$1*3+3,SUM(IG14:IG19)," ")</f>
        <v xml:space="preserve"> </v>
      </c>
      <c r="IH13" s="5" t="str">
        <f>IF(COLUMN()&lt;DATA!$O$1*3+3,SUM(IH14:IH19)," ")</f>
        <v xml:space="preserve"> </v>
      </c>
      <c r="II13" s="5" t="str">
        <f>IF(COLUMN()&lt;DATA!$O$1*3+3,SUM(II14:II19)," ")</f>
        <v xml:space="preserve"> </v>
      </c>
      <c r="IJ13" s="5" t="str">
        <f>IF(COLUMN()&lt;DATA!$O$1*3+3,SUM(IJ14:IJ19)," ")</f>
        <v xml:space="preserve"> </v>
      </c>
      <c r="IK13" s="5" t="str">
        <f>IF(COLUMN()&lt;DATA!$O$1*3+3,SUM(IK14:IK19)," ")</f>
        <v xml:space="preserve"> </v>
      </c>
      <c r="IL13" s="5" t="str">
        <f>IF(COLUMN()&lt;DATA!$O$1*3+3,SUM(IL14:IL19)," ")</f>
        <v xml:space="preserve"> </v>
      </c>
      <c r="IM13" s="5" t="str">
        <f>IF(COLUMN()&lt;DATA!$O$1*3+3,SUM(IM14:IM19)," ")</f>
        <v xml:space="preserve"> </v>
      </c>
      <c r="IN13" s="5" t="str">
        <f>IF(COLUMN()&lt;DATA!$O$1*3+3,SUM(IN14:IN19)," ")</f>
        <v xml:space="preserve"> </v>
      </c>
      <c r="IO13" s="5" t="str">
        <f>IF(COLUMN()&lt;DATA!$O$1*3+3,SUM(IO14:IO19)," ")</f>
        <v xml:space="preserve"> </v>
      </c>
      <c r="IP13" s="5" t="str">
        <f>IF(COLUMN()&lt;DATA!$O$1*3+3,SUM(IP14:IP19)," ")</f>
        <v xml:space="preserve"> </v>
      </c>
      <c r="IQ13" s="5" t="str">
        <f>IF(COLUMN()&lt;DATA!$O$1*3+3,SUM(IQ14:IQ19)," ")</f>
        <v xml:space="preserve"> </v>
      </c>
      <c r="IR13" s="5" t="str">
        <f>IF(COLUMN()&lt;DATA!$O$1*3+3,SUM(IR14:IR19)," ")</f>
        <v xml:space="preserve"> </v>
      </c>
      <c r="IS13" s="5" t="str">
        <f>IF(COLUMN()&lt;DATA!$O$1*3+3,SUM(IS14:IS19)," ")</f>
        <v xml:space="preserve"> </v>
      </c>
      <c r="IT13" s="5" t="str">
        <f>IF(COLUMN()&lt;DATA!$O$1*3+3,SUM(IT14:IT19)," ")</f>
        <v xml:space="preserve"> </v>
      </c>
      <c r="IU13" s="5" t="str">
        <f>IF(COLUMN()&lt;DATA!$O$1*3+3,SUM(IU14:IU19)," ")</f>
        <v xml:space="preserve"> </v>
      </c>
      <c r="IV13" s="5" t="str">
        <f>IF(COLUMN()&lt;DATA!$O$1*3+3,SUM(IV14:IV19)," ")</f>
        <v xml:space="preserve"> </v>
      </c>
      <c r="IW13" s="5" t="str">
        <f>IF(COLUMN()&lt;DATA!$O$1*3+3,SUM(IW14:IW19)," ")</f>
        <v xml:space="preserve"> </v>
      </c>
      <c r="IX13" s="5" t="str">
        <f>IF(COLUMN()&lt;DATA!$O$1*3+3,SUM(IX14:IX19)," ")</f>
        <v xml:space="preserve"> </v>
      </c>
      <c r="IY13" s="5" t="str">
        <f>IF(COLUMN()&lt;DATA!$O$1*3+3,SUM(IY14:IY19)," ")</f>
        <v xml:space="preserve"> </v>
      </c>
      <c r="IZ13" s="5" t="str">
        <f>IF(COLUMN()&lt;DATA!$O$1*3+3,SUM(IZ14:IZ19)," ")</f>
        <v xml:space="preserve"> </v>
      </c>
      <c r="JA13" s="5" t="str">
        <f>IF(COLUMN()&lt;DATA!$O$1*3+3,SUM(JA14:JA19)," ")</f>
        <v xml:space="preserve"> </v>
      </c>
      <c r="JB13" s="5" t="str">
        <f>IF(COLUMN()&lt;DATA!$O$1*3+3,SUM(JB14:JB19)," ")</f>
        <v xml:space="preserve"> </v>
      </c>
      <c r="JC13" s="5" t="str">
        <f>IF(COLUMN()&lt;DATA!$O$1*3+3,SUM(JC14:JC19)," ")</f>
        <v xml:space="preserve"> </v>
      </c>
      <c r="JD13" s="5" t="str">
        <f>IF(COLUMN()&lt;DATA!$O$1*3+3,SUM(JD14:JD19)," ")</f>
        <v xml:space="preserve"> </v>
      </c>
      <c r="JE13" s="5" t="str">
        <f>IF(COLUMN()&lt;DATA!$O$1*3+3,SUM(JE14:JE19)," ")</f>
        <v xml:space="preserve"> </v>
      </c>
      <c r="JF13" s="5" t="str">
        <f>IF(COLUMN()&lt;DATA!$O$1*3+3,SUM(JF14:JF19)," ")</f>
        <v xml:space="preserve"> </v>
      </c>
      <c r="JG13" s="5" t="str">
        <f>IF(COLUMN()&lt;DATA!$O$1*3+3,SUM(JG14:JG19)," ")</f>
        <v xml:space="preserve"> </v>
      </c>
      <c r="JH13" s="5" t="str">
        <f>IF(COLUMN()&lt;DATA!$O$1*3+3,SUM(JH14:JH19)," ")</f>
        <v xml:space="preserve"> </v>
      </c>
      <c r="JI13" s="5" t="str">
        <f>IF(COLUMN()&lt;DATA!$O$1*3+3,SUM(JI14:JI19)," ")</f>
        <v xml:space="preserve"> </v>
      </c>
      <c r="JJ13" s="5" t="str">
        <f>IF(COLUMN()&lt;DATA!$O$1*3+3,SUM(JJ14:JJ19)," ")</f>
        <v xml:space="preserve"> </v>
      </c>
      <c r="JK13" s="5" t="str">
        <f>IF(COLUMN()&lt;DATA!$O$1*3+3,SUM(JK14:JK19)," ")</f>
        <v xml:space="preserve"> </v>
      </c>
      <c r="JL13" s="5" t="str">
        <f>IF(COLUMN()&lt;DATA!$O$1*3+3,SUM(JL14:JL19)," ")</f>
        <v xml:space="preserve"> </v>
      </c>
      <c r="JM13" s="5" t="str">
        <f>IF(COLUMN()&lt;DATA!$O$1*3+3,SUM(JM14:JM19)," ")</f>
        <v xml:space="preserve"> </v>
      </c>
      <c r="JN13" s="5" t="str">
        <f>IF(COLUMN()&lt;DATA!$O$1*3+3,SUM(JN14:JN19)," ")</f>
        <v xml:space="preserve"> </v>
      </c>
      <c r="JO13" s="5" t="str">
        <f>IF(COLUMN()&lt;DATA!$O$1*3+3,SUM(JO14:JO19)," ")</f>
        <v xml:space="preserve"> </v>
      </c>
      <c r="JP13" s="5" t="str">
        <f>IF(COLUMN()&lt;DATA!$O$1*3+3,SUM(JP14:JP19)," ")</f>
        <v xml:space="preserve"> </v>
      </c>
      <c r="JQ13" s="5" t="str">
        <f>IF(COLUMN()&lt;DATA!$O$1*3+3,SUM(JQ14:JQ19)," ")</f>
        <v xml:space="preserve"> </v>
      </c>
      <c r="JR13" s="5" t="str">
        <f>IF(COLUMN()&lt;DATA!$O$1*3+3,SUM(JR14:JR19)," ")</f>
        <v xml:space="preserve"> </v>
      </c>
      <c r="JS13" s="5" t="str">
        <f>IF(COLUMN()&lt;DATA!$O$1*3+3,SUM(JS14:JS19)," ")</f>
        <v xml:space="preserve"> </v>
      </c>
      <c r="JT13" s="5" t="str">
        <f>IF(COLUMN()&lt;DATA!$O$1*3+3,SUM(JT14:JT19)," ")</f>
        <v xml:space="preserve"> </v>
      </c>
      <c r="JU13" s="5" t="str">
        <f>IF(COLUMN()&lt;DATA!$O$1*3+3,SUM(JU14:JU19)," ")</f>
        <v xml:space="preserve"> </v>
      </c>
      <c r="JV13" s="5" t="str">
        <f>IF(COLUMN()&lt;DATA!$O$1*3+3,SUM(JV14:JV19)," ")</f>
        <v xml:space="preserve"> </v>
      </c>
      <c r="JW13" s="5" t="str">
        <f>IF(COLUMN()&lt;DATA!$O$1*3+3,SUM(JW14:JW19)," ")</f>
        <v xml:space="preserve"> </v>
      </c>
      <c r="JX13" s="5" t="str">
        <f>IF(COLUMN()&lt;DATA!$O$1*3+3,SUM(JX14:JX19)," ")</f>
        <v xml:space="preserve"> </v>
      </c>
      <c r="JY13" s="5" t="str">
        <f>IF(COLUMN()&lt;DATA!$O$1*3+3,SUM(JY14:JY19)," ")</f>
        <v xml:space="preserve"> </v>
      </c>
      <c r="JZ13" s="5" t="str">
        <f>IF(COLUMN()&lt;DATA!$O$1*3+3,SUM(JZ14:JZ19)," ")</f>
        <v xml:space="preserve"> </v>
      </c>
      <c r="KA13" s="5" t="str">
        <f>IF(COLUMN()&lt;DATA!$O$1*3+3,SUM(KA14:KA19)," ")</f>
        <v xml:space="preserve"> </v>
      </c>
      <c r="KB13" s="5" t="str">
        <f>IF(COLUMN()&lt;DATA!$O$1*3+3,SUM(KB14:KB19)," ")</f>
        <v xml:space="preserve"> </v>
      </c>
      <c r="KC13" s="5" t="str">
        <f>IF(COLUMN()&lt;DATA!$O$1*3+3,SUM(KC14:KC19)," ")</f>
        <v xml:space="preserve"> </v>
      </c>
      <c r="KD13" s="5" t="str">
        <f>IF(COLUMN()&lt;DATA!$O$1*3+3,SUM(KD14:KD19)," ")</f>
        <v xml:space="preserve"> </v>
      </c>
      <c r="KE13" s="5" t="str">
        <f>IF(COLUMN()&lt;DATA!$O$1*3+3,SUM(KE14:KE19)," ")</f>
        <v xml:space="preserve"> </v>
      </c>
      <c r="KF13" s="5" t="str">
        <f>IF(COLUMN()&lt;DATA!$O$1*3+3,SUM(KF14:KF19)," ")</f>
        <v xml:space="preserve"> </v>
      </c>
      <c r="KG13" s="5" t="str">
        <f>IF(COLUMN()&lt;DATA!$O$1*3+3,SUM(KG14:KG19)," ")</f>
        <v xml:space="preserve"> </v>
      </c>
      <c r="KH13" s="5" t="str">
        <f>IF(COLUMN()&lt;DATA!$O$1*3+3,SUM(KH14:KH19)," ")</f>
        <v xml:space="preserve"> </v>
      </c>
      <c r="KI13" s="5" t="str">
        <f>IF(COLUMN()&lt;DATA!$O$1*3+3,SUM(KI14:KI19)," ")</f>
        <v xml:space="preserve"> </v>
      </c>
      <c r="KJ13" s="5" t="str">
        <f>IF(COLUMN()&lt;DATA!$O$1*3+3,SUM(KJ14:KJ19)," ")</f>
        <v xml:space="preserve"> </v>
      </c>
      <c r="KK13" s="5" t="str">
        <f>IF(COLUMN()&lt;DATA!$O$1*3+3,SUM(KK14:KK19)," ")</f>
        <v xml:space="preserve"> </v>
      </c>
      <c r="KL13" s="5" t="str">
        <f>IF(COLUMN()&lt;DATA!$O$1*3+3,SUM(KL14:KL19)," ")</f>
        <v xml:space="preserve"> </v>
      </c>
      <c r="KM13" s="5" t="str">
        <f>IF(COLUMN()&lt;DATA!$O$1*3+3,SUM(KM14:KM19)," ")</f>
        <v xml:space="preserve"> </v>
      </c>
      <c r="KN13" s="5" t="str">
        <f>IF(COLUMN()&lt;DATA!$O$1*3+3,SUM(KN14:KN19)," ")</f>
        <v xml:space="preserve"> </v>
      </c>
      <c r="KO13" s="5" t="str">
        <f>IF(COLUMN()&lt;DATA!$O$1*3+3,SUM(KO14:KO19)," ")</f>
        <v xml:space="preserve"> </v>
      </c>
      <c r="KP13" s="5" t="str">
        <f>IF(COLUMN()&lt;DATA!$O$1*3+3,SUM(KP14:KP19)," ")</f>
        <v xml:space="preserve"> </v>
      </c>
      <c r="KQ13" s="5" t="str">
        <f>IF(COLUMN()&lt;DATA!$O$1*3+3,SUM(KQ14:KQ19)," ")</f>
        <v xml:space="preserve"> </v>
      </c>
      <c r="KR13" s="5" t="str">
        <f>IF(COLUMN()&lt;DATA!$O$1*3+3,SUM(KR14:KR19)," ")</f>
        <v xml:space="preserve"> </v>
      </c>
      <c r="KS13" s="5" t="str">
        <f>IF(COLUMN()&lt;DATA!$O$1*3+3,SUM(KS14:KS19)," ")</f>
        <v xml:space="preserve"> </v>
      </c>
      <c r="KT13" s="5" t="str">
        <f>IF(COLUMN()&lt;DATA!$O$1*3+3,SUM(KT14:KT19)," ")</f>
        <v xml:space="preserve"> </v>
      </c>
      <c r="KU13" s="5" t="str">
        <f>IF(COLUMN()&lt;DATA!$O$1*3+3,SUM(KU14:KU19)," ")</f>
        <v xml:space="preserve"> </v>
      </c>
      <c r="KV13" s="5" t="str">
        <f>IF(COLUMN()&lt;DATA!$O$1*3+3,SUM(KV14:KV19)," ")</f>
        <v xml:space="preserve"> </v>
      </c>
      <c r="KW13" s="5" t="str">
        <f>IF(COLUMN()&lt;DATA!$O$1*3+3,SUM(KW14:KW19)," ")</f>
        <v xml:space="preserve"> </v>
      </c>
      <c r="KX13" s="5" t="str">
        <f>IF(COLUMN()&lt;DATA!$O$1*3+3,SUM(KX14:KX19)," ")</f>
        <v xml:space="preserve"> </v>
      </c>
      <c r="KY13" s="5" t="str">
        <f>IF(COLUMN()&lt;DATA!$O$1*3+3,SUM(KY14:KY19)," ")</f>
        <v xml:space="preserve"> </v>
      </c>
      <c r="KZ13" s="5" t="str">
        <f>IF(COLUMN()&lt;DATA!$O$1*3+3,SUM(KZ14:KZ19)," ")</f>
        <v xml:space="preserve"> </v>
      </c>
    </row>
    <row r="14" ht="15.75">
      <c r="A14" s="95" t="s">
        <v>26</v>
      </c>
      <c r="B14" s="11">
        <f>IF(ISERROR(VLOOKUP(CONCATENATE(INDIRECT(ADDRESS(2,COLUMN())),"V2",A14),DATA!D2:L872,2,FALSE)),0,VLOOKUP(CONCATENATE(INDIRECT(ADDRESS(2,COLUMN())),"V2",A14),DATA!D2:L872,2,FALSE))</f>
        <v>103.41037</v>
      </c>
      <c r="C14" s="11">
        <f>IF(ISERROR(VLOOKUP(CONCATENATE(INDIRECT(ADDRESS(2,COLUMN()-1)),"V2",A14),DATA!D2:L872,3,FALSE)),0,VLOOKUP(CONCATENATE(INDIRECT(ADDRESS(2,COLUMN()-1)),"V2",A14),DATA!D2:L872,3,FALSE))</f>
        <v>0</v>
      </c>
      <c r="D14" s="11">
        <f>IF(ISERROR(VLOOKUP(CONCATENATE(INDIRECT(ADDRESS(2,COLUMN()-2)),"V2",A14),DATA!D2:L872,4,FALSE)),0,VLOOKUP(CONCATENATE(INDIRECT(ADDRESS(2,COLUMN()-2)),"V2",A14),DATA!D2:L872,4,FALSE))</f>
        <v>0</v>
      </c>
      <c r="E14" s="11">
        <f>IF(ISERROR(VLOOKUP(CONCATENATE(INDIRECT(ADDRESS(2,COLUMN())),"V2",A14),DATA!D2:L872,2,FALSE)),0,VLOOKUP(CONCATENATE(INDIRECT(ADDRESS(2,COLUMN())),"V2",A14),DATA!D2:L872,2,FALSE))</f>
        <v>13.845</v>
      </c>
      <c r="F14" s="11">
        <f>IF(ISERROR(VLOOKUP(CONCATENATE(INDIRECT(ADDRESS(2,COLUMN()-1)),"V2",A14),DATA!D2:L872,3,FALSE)),0,VLOOKUP(CONCATENATE(INDIRECT(ADDRESS(2,COLUMN()-1)),"V2",A14),DATA!D2:L872,3,FALSE))</f>
        <v>0</v>
      </c>
      <c r="G14" s="11">
        <f>IF(ISERROR(VLOOKUP(CONCATENATE(INDIRECT(ADDRESS(2,COLUMN()-2)),"V2",A14),DATA!D2:L872,4,FALSE)),0,VLOOKUP(CONCATENATE(INDIRECT(ADDRESS(2,COLUMN()-2)),"V2",A14),DATA!D2:L872,4,FALSE))</f>
        <v>0</v>
      </c>
      <c r="H14" s="11">
        <f>IF(ISERROR(VLOOKUP(CONCATENATE(INDIRECT(ADDRESS(2,COLUMN())),"V2",A14),DATA!D2:L872,2,FALSE)),0,VLOOKUP(CONCATENATE(INDIRECT(ADDRESS(2,COLUMN())),"V2",A14),DATA!D2:L872,2,FALSE))</f>
        <v>18.53</v>
      </c>
      <c r="I14" s="11">
        <f>IF(ISERROR(VLOOKUP(CONCATENATE(INDIRECT(ADDRESS(2,COLUMN()-1)),"V2",A14),DATA!D2:L872,3,FALSE)),0,VLOOKUP(CONCATENATE(INDIRECT(ADDRESS(2,COLUMN()-1)),"V2",A14),DATA!D2:L872,3,FALSE))</f>
        <v>0</v>
      </c>
      <c r="J14" s="11">
        <f>IF(ISERROR(VLOOKUP(CONCATENATE(INDIRECT(ADDRESS(2,COLUMN()-2)),"V2",A14),DATA!D2:L872,4,FALSE)),0,VLOOKUP(CONCATENATE(INDIRECT(ADDRESS(2,COLUMN()-2)),"V2",A14),DATA!D2:L872,4,FALSE))</f>
        <v>0</v>
      </c>
      <c r="K14" s="11">
        <f>IF(ISERROR(VLOOKUP(CONCATENATE(INDIRECT(ADDRESS(2,COLUMN())),"V2",A14),DATA!D2:L872,2,FALSE)),0,VLOOKUP(CONCATENATE(INDIRECT(ADDRESS(2,COLUMN())),"V2",A14),DATA!D2:L872,2,FALSE))</f>
        <v>14</v>
      </c>
      <c r="L14" s="11">
        <f>IF(ISERROR(VLOOKUP(CONCATENATE(INDIRECT(ADDRESS(2,COLUMN()-1)),"V2",A14),DATA!D2:L872,3,FALSE)),0,VLOOKUP(CONCATENATE(INDIRECT(ADDRESS(2,COLUMN()-1)),"V2",A14),DATA!D2:L872,3,FALSE))</f>
        <v>0</v>
      </c>
      <c r="M14" s="11">
        <f>IF(ISERROR(VLOOKUP(CONCATENATE(INDIRECT(ADDRESS(2,COLUMN()-2)),"V2",A14),DATA!D2:L872,4,FALSE)),0,VLOOKUP(CONCATENATE(INDIRECT(ADDRESS(2,COLUMN()-2)),"V2",A14),DATA!D2:L872,4,FALSE))</f>
        <v>0</v>
      </c>
      <c r="N14" s="11">
        <f>IF(ISERROR(VLOOKUP(CONCATENATE(INDIRECT(ADDRESS(2,COLUMN())),"V2",A14),DATA!D2:L872,2,FALSE)),0,VLOOKUP(CONCATENATE(INDIRECT(ADDRESS(2,COLUMN())),"V2",A14),DATA!D2:L872,2,FALSE))</f>
        <v>1.7</v>
      </c>
      <c r="O14" s="11">
        <f>IF(ISERROR(VLOOKUP(CONCATENATE(INDIRECT(ADDRESS(2,COLUMN()-1)),"V2",A14),DATA!D2:L872,3,FALSE)),0,VLOOKUP(CONCATENATE(INDIRECT(ADDRESS(2,COLUMN()-1)),"V2",A14),DATA!D2:L872,3,FALSE))</f>
        <v>0</v>
      </c>
      <c r="P14" s="11">
        <f>IF(ISERROR(VLOOKUP(CONCATENATE(INDIRECT(ADDRESS(2,COLUMN()-2)),"V2",A14),DATA!D2:L872,4,FALSE)),0,VLOOKUP(CONCATENATE(INDIRECT(ADDRESS(2,COLUMN()-2)),"V2",A14),DATA!D2:L872,4,FALSE))</f>
        <v>0</v>
      </c>
      <c r="Q14" s="11">
        <f>IF(ISERROR(VLOOKUP(CONCATENATE(INDIRECT(ADDRESS(2,COLUMN())),"V2",A14),DATA!D2:L872,2,FALSE)),0,VLOOKUP(CONCATENATE(INDIRECT(ADDRESS(2,COLUMN())),"V2",A14),DATA!D2:L872,2,FALSE))</f>
        <v>9.69</v>
      </c>
      <c r="R14" s="11">
        <f>IF(ISERROR(VLOOKUP(CONCATENATE(INDIRECT(ADDRESS(2,COLUMN()-1)),"V2",A14),DATA!D2:L872,3,FALSE)),0,VLOOKUP(CONCATENATE(INDIRECT(ADDRESS(2,COLUMN()-1)),"V2",A14),DATA!D2:L872,3,FALSE))</f>
        <v>0</v>
      </c>
      <c r="S14" s="11">
        <f>IF(ISERROR(VLOOKUP(CONCATENATE(INDIRECT(ADDRESS(2,COLUMN()-2)),"V2",A14),DATA!D2:L872,4,FALSE)),0,VLOOKUP(CONCATENATE(INDIRECT(ADDRESS(2,COLUMN()-2)),"V2",A14),DATA!D2:L872,4,FALSE))</f>
        <v>0</v>
      </c>
      <c r="T14" s="11">
        <f>IF(ISERROR(VLOOKUP(CONCATENATE(INDIRECT(ADDRESS(2,COLUMN())),"V2",A14),DATA!D2:L872,2,FALSE)),0,VLOOKUP(CONCATENATE(INDIRECT(ADDRESS(2,COLUMN())),"V2",A14),DATA!D2:L872,2,FALSE))</f>
        <v>29.532</v>
      </c>
      <c r="U14" s="11">
        <f>IF(ISERROR(VLOOKUP(CONCATENATE(INDIRECT(ADDRESS(2,COLUMN()-1)),"V2",A14),DATA!D2:L872,3,FALSE)),0,VLOOKUP(CONCATENATE(INDIRECT(ADDRESS(2,COLUMN()-1)),"V2",A14),DATA!D2:L872,3,FALSE))</f>
        <v>3</v>
      </c>
      <c r="V14" s="11">
        <f>IF(ISERROR(VLOOKUP(CONCATENATE(INDIRECT(ADDRESS(2,COLUMN()-2)),"V2",A14),DATA!D2:L872,4,FALSE)),0,VLOOKUP(CONCATENATE(INDIRECT(ADDRESS(2,COLUMN()-2)),"V2",A14),DATA!D2:L872,4,FALSE))</f>
        <v>0</v>
      </c>
      <c r="W14" s="11">
        <f>IF(ISERROR(VLOOKUP(CONCATENATE(INDIRECT(ADDRESS(2,COLUMN())),"V2",A14),DATA!D2:L872,2,FALSE)),0,VLOOKUP(CONCATENATE(INDIRECT(ADDRESS(2,COLUMN())),"V2",A14),DATA!D2:L872,2,FALSE))</f>
        <v>37.13</v>
      </c>
      <c r="X14" s="11">
        <f>IF(ISERROR(VLOOKUP(CONCATENATE(INDIRECT(ADDRESS(2,COLUMN()-1)),"V2",A14),DATA!D2:L872,3,FALSE)),0,VLOOKUP(CONCATENATE(INDIRECT(ADDRESS(2,COLUMN()-1)),"V2",A14),DATA!D2:L872,3,FALSE))</f>
        <v>0</v>
      </c>
      <c r="Y14" s="11">
        <f>IF(ISERROR(VLOOKUP(CONCATENATE(INDIRECT(ADDRESS(2,COLUMN()-2)),"V2",A14),DATA!D2:L872,4,FALSE)),0,VLOOKUP(CONCATENATE(INDIRECT(ADDRESS(2,COLUMN()-2)),"V2",A14),DATA!D2:L872,4,FALSE))</f>
        <v>0</v>
      </c>
      <c r="Z14" s="11">
        <f>IF(ISERROR(VLOOKUP(CONCATENATE(INDIRECT(ADDRESS(2,COLUMN())),"V2",A14),DATA!D2:L872,2,FALSE)),0,VLOOKUP(CONCATENATE(INDIRECT(ADDRESS(2,COLUMN())),"V2",A14),DATA!D2:L872,2,FALSE))</f>
        <v>10.46</v>
      </c>
      <c r="AA14" s="11">
        <f>IF(ISERROR(VLOOKUP(CONCATENATE(INDIRECT(ADDRESS(2,COLUMN()-1)),"V2",A14),DATA!D2:L872,3,FALSE)),0,VLOOKUP(CONCATENATE(INDIRECT(ADDRESS(2,COLUMN()-1)),"V2",A14),DATA!D2:L872,3,FALSE))</f>
        <v>0</v>
      </c>
      <c r="AB14" s="11">
        <f>IF(ISERROR(VLOOKUP(CONCATENATE(INDIRECT(ADDRESS(2,COLUMN()-2)),"V2",A14),DATA!D2:L872,4,FALSE)),0,VLOOKUP(CONCATENATE(INDIRECT(ADDRESS(2,COLUMN()-2)),"V2",A14),DATA!D2:L872,4,FALSE))</f>
        <v>0</v>
      </c>
      <c r="AC14" s="11">
        <f>IF(ISERROR(VLOOKUP(CONCATENATE(INDIRECT(ADDRESS(2,COLUMN())),"V2",A14),DATA!D2:L872,2,FALSE)),0,VLOOKUP(CONCATENATE(INDIRECT(ADDRESS(2,COLUMN())),"V2",A14),DATA!D2:L872,2,FALSE))</f>
        <v>3.28333</v>
      </c>
      <c r="AD14" s="11">
        <f>IF(ISERROR(VLOOKUP(CONCATENATE(INDIRECT(ADDRESS(2,COLUMN()-1)),"V2",A14),DATA!D2:L872,3,FALSE)),0,VLOOKUP(CONCATENATE(INDIRECT(ADDRESS(2,COLUMN()-1)),"V2",A14),DATA!D2:L872,3,FALSE))</f>
        <v>0</v>
      </c>
      <c r="AE14" s="11">
        <f>IF(ISERROR(VLOOKUP(CONCATENATE(INDIRECT(ADDRESS(2,COLUMN()-2)),"V2",A14),DATA!D2:L872,4,FALSE)),0,VLOOKUP(CONCATENATE(INDIRECT(ADDRESS(2,COLUMN()-2)),"V2",A14),DATA!D2:L872,4,FALSE))</f>
        <v>0</v>
      </c>
      <c r="AF14" s="11">
        <f>IF(ISERROR(VLOOKUP(CONCATENATE(INDIRECT(ADDRESS(2,COLUMN())),"V2",A14),DATA!D2:L872,2,FALSE)),0,VLOOKUP(CONCATENATE(INDIRECT(ADDRESS(2,COLUMN())),"V2",A14),DATA!D2:L872,2,FALSE))</f>
        <v>0.85333</v>
      </c>
      <c r="AG14" s="11">
        <f>IF(ISERROR(VLOOKUP(CONCATENATE(INDIRECT(ADDRESS(2,COLUMN()-1)),"V2",A14),DATA!D2:L872,3,FALSE)),0,VLOOKUP(CONCATENATE(INDIRECT(ADDRESS(2,COLUMN()-1)),"V2",A14),DATA!D2:L872,3,FALSE))</f>
        <v>0</v>
      </c>
      <c r="AH14" s="11">
        <f>IF(ISERROR(VLOOKUP(CONCATENATE(INDIRECT(ADDRESS(2,COLUMN()-2)),"V2",A14),DATA!D2:L872,4,FALSE)),0,VLOOKUP(CONCATENATE(INDIRECT(ADDRESS(2,COLUMN()-2)),"V2",A14),DATA!D2:L872,4,FALSE))</f>
        <v>0</v>
      </c>
      <c r="AI14" s="11">
        <f>IF(ISERROR(VLOOKUP(CONCATENATE(INDIRECT(ADDRESS(2,COLUMN())),"V2",A14),DATA!D2:L872,2,FALSE)),0,VLOOKUP(CONCATENATE(INDIRECT(ADDRESS(2,COLUMN())),"V2",A14),DATA!D2:L872,2,FALSE))</f>
        <v>8.57</v>
      </c>
      <c r="AJ14" s="11">
        <f>IF(ISERROR(VLOOKUP(CONCATENATE(INDIRECT(ADDRESS(2,COLUMN()-1)),"V2",A14),DATA!D2:L872,3,FALSE)),0,VLOOKUP(CONCATENATE(INDIRECT(ADDRESS(2,COLUMN()-1)),"V2",A14),DATA!D2:L872,3,FALSE))</f>
        <v>0</v>
      </c>
      <c r="AK14" s="11">
        <f>IF(ISERROR(VLOOKUP(CONCATENATE(INDIRECT(ADDRESS(2,COLUMN()-2)),"V2",A14),DATA!D2:L872,4,FALSE)),0,VLOOKUP(CONCATENATE(INDIRECT(ADDRESS(2,COLUMN()-2)),"V2",A14),DATA!D2:L872,4,FALSE))</f>
        <v>0</v>
      </c>
      <c r="AL14" s="11">
        <f>IF(ISERROR(VLOOKUP(CONCATENATE(INDIRECT(ADDRESS(2,COLUMN())),"V2",A14),DATA!D2:L872,2,FALSE)),0,VLOOKUP(CONCATENATE(INDIRECT(ADDRESS(2,COLUMN())),"V2",A14),DATA!D2:L872,2,FALSE))</f>
        <v>0.55</v>
      </c>
      <c r="AM14" s="11">
        <f>IF(ISERROR(VLOOKUP(CONCATENATE(INDIRECT(ADDRESS(2,COLUMN()-1)),"V2",A14),DATA!D2:L872,3,FALSE)),0,VLOOKUP(CONCATENATE(INDIRECT(ADDRESS(2,COLUMN()-1)),"V2",A14),DATA!D2:L872,3,FALSE))</f>
        <v>0</v>
      </c>
      <c r="AN14" s="11">
        <f>IF(ISERROR(VLOOKUP(CONCATENATE(INDIRECT(ADDRESS(2,COLUMN()-2)),"V2",A14),DATA!D2:L872,4,FALSE)),0,VLOOKUP(CONCATENATE(INDIRECT(ADDRESS(2,COLUMN()-2)),"V2",A14),DATA!D2:L872,4,FALSE))</f>
        <v>0</v>
      </c>
      <c r="AO14" s="11">
        <f>IF(ISERROR(VLOOKUP(CONCATENATE(INDIRECT(ADDRESS(2,COLUMN())),"V2",A14),DATA!D2:L872,2,FALSE)),0,VLOOKUP(CONCATENATE(INDIRECT(ADDRESS(2,COLUMN())),"V2",A14),DATA!D2:L872,2,FALSE))</f>
        <v>8.18</v>
      </c>
      <c r="AP14" s="11">
        <f>IF(ISERROR(VLOOKUP(CONCATENATE(INDIRECT(ADDRESS(2,COLUMN()-1)),"V2",A14),DATA!D2:L872,3,FALSE)),0,VLOOKUP(CONCATENATE(INDIRECT(ADDRESS(2,COLUMN()-1)),"V2",A14),DATA!D2:L872,3,FALSE))</f>
        <v>0</v>
      </c>
      <c r="AQ14" s="11">
        <f>IF(ISERROR(VLOOKUP(CONCATENATE(INDIRECT(ADDRESS(2,COLUMN()-2)),"V2",A14),DATA!D2:L872,4,FALSE)),0,VLOOKUP(CONCATENATE(INDIRECT(ADDRESS(2,COLUMN()-2)),"V2",A14),DATA!D2:L872,4,FALSE))</f>
        <v>0</v>
      </c>
      <c r="AR14" s="11">
        <f>IF(ISERROR(VLOOKUP(CONCATENATE(INDIRECT(ADDRESS(2,COLUMN())),"V2",A14),DATA!D2:L872,2,FALSE)),0,VLOOKUP(CONCATENATE(INDIRECT(ADDRESS(2,COLUMN())),"V2",A14),DATA!D2:L872,2,FALSE))</f>
        <v>3</v>
      </c>
      <c r="AS14" s="11">
        <f>IF(ISERROR(VLOOKUP(CONCATENATE(INDIRECT(ADDRESS(2,COLUMN()-1)),"V2",A14),DATA!D2:L872,3,FALSE)),0,VLOOKUP(CONCATENATE(INDIRECT(ADDRESS(2,COLUMN()-1)),"V2",A14),DATA!D2:L872,3,FALSE))</f>
        <v>0</v>
      </c>
      <c r="AT14" s="11">
        <f>IF(ISERROR(VLOOKUP(CONCATENATE(INDIRECT(ADDRESS(2,COLUMN()-2)),"V2",A14),DATA!D2:L872,4,FALSE)),0,VLOOKUP(CONCATENATE(INDIRECT(ADDRESS(2,COLUMN()-2)),"V2",A14),DATA!D2:L872,4,FALSE))</f>
        <v>0</v>
      </c>
      <c r="AU14" s="11">
        <f>IF(ISERROR(VLOOKUP(CONCATENATE(INDIRECT(ADDRESS(2,COLUMN())),"V2",A14),DATA!D2:L872,2,FALSE)),0,VLOOKUP(CONCATENATE(INDIRECT(ADDRESS(2,COLUMN())),"V2",A14),DATA!D2:L872,2,FALSE))</f>
        <v>1</v>
      </c>
      <c r="AV14" s="11">
        <f>IF(ISERROR(VLOOKUP(CONCATENATE(INDIRECT(ADDRESS(2,COLUMN()-1)),"V2",A14),DATA!D2:L872,3,FALSE)),0,VLOOKUP(CONCATENATE(INDIRECT(ADDRESS(2,COLUMN()-1)),"V2",A14),DATA!D2:L872,3,FALSE))</f>
        <v>0</v>
      </c>
      <c r="AW14" s="11">
        <f>IF(ISERROR(VLOOKUP(CONCATENATE(INDIRECT(ADDRESS(2,COLUMN()-2)),"V2",A14),DATA!D2:L872,4,FALSE)),0,VLOOKUP(CONCATENATE(INDIRECT(ADDRESS(2,COLUMN()-2)),"V2",A14),DATA!D2:L872,4,FALSE))</f>
        <v>0</v>
      </c>
      <c r="AX14" s="11">
        <f>IF(ISERROR(VLOOKUP(CONCATENATE(INDIRECT(ADDRESS(2,COLUMN())),"V2",A14),DATA!D2:L872,2,FALSE)),0,VLOOKUP(CONCATENATE(INDIRECT(ADDRESS(2,COLUMN())),"V2",A14),DATA!D2:L872,2,FALSE))</f>
        <v>1</v>
      </c>
      <c r="AY14" s="11">
        <f>IF(ISERROR(VLOOKUP(CONCATENATE(INDIRECT(ADDRESS(2,COLUMN()-1)),"V2",A14),DATA!D2:L872,3,FALSE)),0,VLOOKUP(CONCATENATE(INDIRECT(ADDRESS(2,COLUMN()-1)),"V2",A14),DATA!D2:L872,3,FALSE))</f>
        <v>0</v>
      </c>
      <c r="AZ14" s="11">
        <f>IF(ISERROR(VLOOKUP(CONCATENATE(INDIRECT(ADDRESS(2,COLUMN()-2)),"V2",A14),DATA!D2:L872,4,FALSE)),0,VLOOKUP(CONCATENATE(INDIRECT(ADDRESS(2,COLUMN()-2)),"V2",A14),DATA!D2:L872,4,FALSE))</f>
        <v>0</v>
      </c>
      <c r="BA14" s="11">
        <f>IF(ISERROR(VLOOKUP(CONCATENATE(INDIRECT(ADDRESS(2,COLUMN())),"V2",A14),DATA!D2:L872,2,FALSE)),0,VLOOKUP(CONCATENATE(INDIRECT(ADDRESS(2,COLUMN())),"V2",A14),DATA!D2:L872,2,FALSE))</f>
        <v>2.38</v>
      </c>
      <c r="BB14" s="11">
        <f>IF(ISERROR(VLOOKUP(CONCATENATE(INDIRECT(ADDRESS(2,COLUMN()-1)),"V2",A14),DATA!D2:L872,3,FALSE)),0,VLOOKUP(CONCATENATE(INDIRECT(ADDRESS(2,COLUMN()-1)),"V2",A14),DATA!D2:L872,3,FALSE))</f>
        <v>0</v>
      </c>
      <c r="BC14" s="11">
        <f>IF(ISERROR(VLOOKUP(CONCATENATE(INDIRECT(ADDRESS(2,COLUMN()-2)),"V2",A14),DATA!D2:L872,4,FALSE)),0,VLOOKUP(CONCATENATE(INDIRECT(ADDRESS(2,COLUMN()-2)),"V2",A14),DATA!D2:L872,4,FALSE))</f>
        <v>0</v>
      </c>
      <c r="BD14" s="11">
        <f>IF(ISERROR(VLOOKUP(CONCATENATE(INDIRECT(ADDRESS(2,COLUMN())),"V2",A14),DATA!D2:L872,2,FALSE)),0,VLOOKUP(CONCATENATE(INDIRECT(ADDRESS(2,COLUMN())),"V2",A14),DATA!D2:L872,2,FALSE))</f>
        <v>0</v>
      </c>
      <c r="BE14" s="11">
        <f>IF(ISERROR(VLOOKUP(CONCATENATE(INDIRECT(ADDRESS(2,COLUMN()-1)),"V2",A14),DATA!D2:L872,3,FALSE)),0,VLOOKUP(CONCATENATE(INDIRECT(ADDRESS(2,COLUMN()-1)),"V2",A14),DATA!D2:L872,3,FALSE))</f>
        <v>0</v>
      </c>
      <c r="BF14" s="11">
        <f>IF(ISERROR(VLOOKUP(CONCATENATE(INDIRECT(ADDRESS(2,COLUMN()-2)),"V2",A14),DATA!D2:L872,4,FALSE)),0,VLOOKUP(CONCATENATE(INDIRECT(ADDRESS(2,COLUMN()-2)),"V2",A14),DATA!D2:L872,4,FALSE))</f>
        <v>0</v>
      </c>
      <c r="BG14" s="11">
        <f>IF(ISERROR(VLOOKUP(CONCATENATE(INDIRECT(ADDRESS(2,COLUMN())),"V2",A14),DATA!D2:L872,2,FALSE)),0,VLOOKUP(CONCATENATE(INDIRECT(ADDRESS(2,COLUMN())),"V2",A14),DATA!D2:L872,2,FALSE))</f>
        <v>9.6</v>
      </c>
      <c r="BH14" s="11">
        <f>IF(ISERROR(VLOOKUP(CONCATENATE(INDIRECT(ADDRESS(2,COLUMN()-1)),"V2",A14),DATA!D2:L872,3,FALSE)),0,VLOOKUP(CONCATENATE(INDIRECT(ADDRESS(2,COLUMN()-1)),"V2",A14),DATA!D2:L872,3,FALSE))</f>
        <v>0</v>
      </c>
      <c r="BI14" s="11">
        <f>IF(ISERROR(VLOOKUP(CONCATENATE(INDIRECT(ADDRESS(2,COLUMN()-2)),"V2",A14),DATA!D2:L872,4,FALSE)),0,VLOOKUP(CONCATENATE(INDIRECT(ADDRESS(2,COLUMN()-2)),"V2",A14),DATA!D2:L872,4,FALSE))</f>
        <v>0</v>
      </c>
      <c r="BJ14" s="11">
        <f>IF(ISERROR(VLOOKUP(CONCATENATE(INDIRECT(ADDRESS(2,COLUMN())),"V2",A14),DATA!D2:L872,2,FALSE)),0,VLOOKUP(CONCATENATE(INDIRECT(ADDRESS(2,COLUMN())),"V2",A14),DATA!D2:L872,2,FALSE))</f>
        <v>1.39</v>
      </c>
      <c r="BK14" s="11">
        <f>IF(ISERROR(VLOOKUP(CONCATENATE(INDIRECT(ADDRESS(2,COLUMN()-1)),"V2",A14),DATA!D2:L872,3,FALSE)),0,VLOOKUP(CONCATENATE(INDIRECT(ADDRESS(2,COLUMN()-1)),"V2",A14),DATA!D2:L872,3,FALSE))</f>
        <v>0</v>
      </c>
      <c r="BL14" s="11">
        <f>IF(ISERROR(VLOOKUP(CONCATENATE(INDIRECT(ADDRESS(2,COLUMN()-2)),"V2",A14),DATA!D2:L872,4,FALSE)),0,VLOOKUP(CONCATENATE(INDIRECT(ADDRESS(2,COLUMN()-2)),"V2",A14),DATA!D2:L872,4,FALSE))</f>
        <v>0</v>
      </c>
      <c r="BM14" s="11">
        <f>IF(ISERROR(VLOOKUP(CONCATENATE(INDIRECT(ADDRESS(2,COLUMN())),"V2",A14),DATA!D2:L872,2,FALSE)),0,VLOOKUP(CONCATENATE(INDIRECT(ADDRESS(2,COLUMN())),"V2",A14),DATA!D2:L872,2,FALSE))</f>
        <v>0</v>
      </c>
      <c r="BN14" s="11">
        <f>IF(ISERROR(VLOOKUP(CONCATENATE(INDIRECT(ADDRESS(2,COLUMN()-1)),"V2",A14),DATA!D2:L872,3,FALSE)),0,VLOOKUP(CONCATENATE(INDIRECT(ADDRESS(2,COLUMN()-1)),"V2",A14),DATA!D2:L872,3,FALSE))</f>
        <v>0</v>
      </c>
      <c r="BO14" s="11">
        <f>IF(ISERROR(VLOOKUP(CONCATENATE(INDIRECT(ADDRESS(2,COLUMN()-2)),"V2",A14),DATA!D2:L872,4,FALSE)),0,VLOOKUP(CONCATENATE(INDIRECT(ADDRESS(2,COLUMN()-2)),"V2",A14),DATA!D2:L872,4,FALSE))</f>
        <v>0</v>
      </c>
      <c r="BP14" s="11">
        <f>IF(ISERROR(VLOOKUP(CONCATENATE(INDIRECT(ADDRESS(2,COLUMN())),"V2",A14),DATA!D2:L872,2,FALSE)),0,VLOOKUP(CONCATENATE(INDIRECT(ADDRESS(2,COLUMN())),"V2",A14),DATA!D2:L872,2,FALSE))</f>
        <v>0</v>
      </c>
      <c r="BQ14" s="11">
        <f>IF(ISERROR(VLOOKUP(CONCATENATE(INDIRECT(ADDRESS(2,COLUMN()-1)),"V2",A14),DATA!D2:L872,3,FALSE)),0,VLOOKUP(CONCATENATE(INDIRECT(ADDRESS(2,COLUMN()-1)),"V2",A14),DATA!D2:L872,3,FALSE))</f>
        <v>0</v>
      </c>
      <c r="BR14" s="11">
        <f>IF(ISERROR(VLOOKUP(CONCATENATE(INDIRECT(ADDRESS(2,COLUMN()-2)),"V2",A14),DATA!D2:L872,4,FALSE)),0,VLOOKUP(CONCATENATE(INDIRECT(ADDRESS(2,COLUMN()-2)),"V2",A14),DATA!D2:L872,4,FALSE))</f>
        <v>0</v>
      </c>
      <c r="BS14" s="11">
        <f>IF(ISERROR(VLOOKUP(CONCATENATE(INDIRECT(ADDRESS(2,COLUMN())),"V2",A14),DATA!D2:L872,2,FALSE)),0,VLOOKUP(CONCATENATE(INDIRECT(ADDRESS(2,COLUMN())),"V2",A14),DATA!D2:L872,2,FALSE))</f>
        <v>7.135</v>
      </c>
      <c r="BT14" s="11">
        <f>IF(ISERROR(VLOOKUP(CONCATENATE(INDIRECT(ADDRESS(2,COLUMN()-1)),"V2",A14),DATA!D2:L872,3,FALSE)),0,VLOOKUP(CONCATENATE(INDIRECT(ADDRESS(2,COLUMN()-1)),"V2",A14),DATA!D2:L872,3,FALSE))</f>
        <v>0</v>
      </c>
      <c r="BU14" s="11">
        <f>IF(ISERROR(VLOOKUP(CONCATENATE(INDIRECT(ADDRESS(2,COLUMN()-2)),"V2",A14),DATA!D2:L872,4,FALSE)),0,VLOOKUP(CONCATENATE(INDIRECT(ADDRESS(2,COLUMN()-2)),"V2",A14),DATA!D2:L872,4,FALSE))</f>
        <v>0</v>
      </c>
      <c r="BV14" s="11">
        <f>IF(ISERROR(VLOOKUP(CONCATENATE(INDIRECT(ADDRESS(2,COLUMN())),"V2",A14),DATA!D2:L872,2,FALSE)),0,VLOOKUP(CONCATENATE(INDIRECT(ADDRESS(2,COLUMN())),"V2",A14),DATA!D2:L872,2,FALSE))</f>
        <v>7.13</v>
      </c>
      <c r="BW14" s="11">
        <f>IF(ISERROR(VLOOKUP(CONCATENATE(INDIRECT(ADDRESS(2,COLUMN()-1)),"V2",A14),DATA!D2:L872,3,FALSE)),0,VLOOKUP(CONCATENATE(INDIRECT(ADDRESS(2,COLUMN()-1)),"V2",A14),DATA!D2:L872,3,FALSE))</f>
        <v>0</v>
      </c>
      <c r="BX14" s="11">
        <f>IF(ISERROR(VLOOKUP(CONCATENATE(INDIRECT(ADDRESS(2,COLUMN()-2)),"V2",A14),DATA!D2:L872,4,FALSE)),0,VLOOKUP(CONCATENATE(INDIRECT(ADDRESS(2,COLUMN()-2)),"V2",A14),DATA!D2:L872,4,FALSE))</f>
        <v>0</v>
      </c>
      <c r="BY14" s="11">
        <f>IF(ISERROR(VLOOKUP(CONCATENATE(INDIRECT(ADDRESS(2,COLUMN())),"V2",A14),DATA!D2:L872,2,FALSE)),0,VLOOKUP(CONCATENATE(INDIRECT(ADDRESS(2,COLUMN())),"V2",A14),DATA!D2:L872,2,FALSE))</f>
        <v>0.6</v>
      </c>
      <c r="BZ14" s="11">
        <f>IF(ISERROR(VLOOKUP(CONCATENATE(INDIRECT(ADDRESS(2,COLUMN()-1)),"V2",A14),DATA!D2:L872,3,FALSE)),0,VLOOKUP(CONCATENATE(INDIRECT(ADDRESS(2,COLUMN()-1)),"V2",A14),DATA!D2:L872,3,FALSE))</f>
        <v>0</v>
      </c>
      <c r="CA14" s="11">
        <f>IF(ISERROR(VLOOKUP(CONCATENATE(INDIRECT(ADDRESS(2,COLUMN()-2)),"V2",A14),DATA!D2:L872,4,FALSE)),0,VLOOKUP(CONCATENATE(INDIRECT(ADDRESS(2,COLUMN()-2)),"V2",A14),DATA!D2:L872,4,FALSE))</f>
        <v>0</v>
      </c>
      <c r="CB14" s="11">
        <f>IF(ISERROR(VLOOKUP(CONCATENATE(INDIRECT(ADDRESS(2,COLUMN())),"V2",A14),DATA!D2:L872,2,FALSE)),0,VLOOKUP(CONCATENATE(INDIRECT(ADDRESS(2,COLUMN())),"V2",A14),DATA!D2:L872,2,FALSE))</f>
        <v>0.9333</v>
      </c>
      <c r="CC14" s="11">
        <f>IF(ISERROR(VLOOKUP(CONCATENATE(INDIRECT(ADDRESS(2,COLUMN()-1)),"V2",A14),DATA!D2:L872,3,FALSE)),0,VLOOKUP(CONCATENATE(INDIRECT(ADDRESS(2,COLUMN()-1)),"V2",A14),DATA!D2:L872,3,FALSE))</f>
        <v>0</v>
      </c>
      <c r="CD14" s="11">
        <f>IF(ISERROR(VLOOKUP(CONCATENATE(INDIRECT(ADDRESS(2,COLUMN()-2)),"V2",A14),DATA!D2:L872,4,FALSE)),0,VLOOKUP(CONCATENATE(INDIRECT(ADDRESS(2,COLUMN()-2)),"V2",A14),DATA!D2:L872,4,FALSE))</f>
        <v>0</v>
      </c>
      <c r="CE14" s="11">
        <f>IF(ISERROR(VLOOKUP(CONCATENATE(INDIRECT(ADDRESS(2,COLUMN())),"V2",A14),DATA!D2:L872,2,FALSE)),0,VLOOKUP(CONCATENATE(INDIRECT(ADDRESS(2,COLUMN())),"V2",A14),DATA!D2:L872,2,FALSE))</f>
        <v>0</v>
      </c>
      <c r="CF14" s="11">
        <f>IF(ISERROR(VLOOKUP(CONCATENATE(INDIRECT(ADDRESS(2,COLUMN()-1)),"V2",A14),DATA!D2:L872,3,FALSE)),0,VLOOKUP(CONCATENATE(INDIRECT(ADDRESS(2,COLUMN()-1)),"V2",A14),DATA!D2:L872,3,FALSE))</f>
        <v>0</v>
      </c>
      <c r="CG14" s="11">
        <f>IF(ISERROR(VLOOKUP(CONCATENATE(INDIRECT(ADDRESS(2,COLUMN()-2)),"V2",A14),DATA!D2:L872,4,FALSE)),0,VLOOKUP(CONCATENATE(INDIRECT(ADDRESS(2,COLUMN()-2)),"V2",A14),DATA!D2:L872,4,FALSE))</f>
        <v>0</v>
      </c>
      <c r="CH14" s="11">
        <f>IF(ISERROR(VLOOKUP(CONCATENATE(INDIRECT(ADDRESS(2,COLUMN())),"V2",A14),DATA!D2:L872,2,FALSE)),0,VLOOKUP(CONCATENATE(INDIRECT(ADDRESS(2,COLUMN())),"V2",A14),DATA!D2:L872,2,FALSE))</f>
        <v>0.5</v>
      </c>
      <c r="CI14" s="11">
        <f>IF(ISERROR(VLOOKUP(CONCATENATE(INDIRECT(ADDRESS(2,COLUMN()-1)),"V2",A14),DATA!D2:L872,3,FALSE)),0,VLOOKUP(CONCATENATE(INDIRECT(ADDRESS(2,COLUMN()-1)),"V2",A14),DATA!D2:L872,3,FALSE))</f>
        <v>0</v>
      </c>
      <c r="CJ14" s="11">
        <f>IF(ISERROR(VLOOKUP(CONCATENATE(INDIRECT(ADDRESS(2,COLUMN()-2)),"V2",A14),DATA!D2:L872,4,FALSE)),0,VLOOKUP(CONCATENATE(INDIRECT(ADDRESS(2,COLUMN()-2)),"V2",A14),DATA!D2:L872,4,FALSE))</f>
        <v>0</v>
      </c>
      <c r="CK14" s="11">
        <f>IF(ISERROR(VLOOKUP(CONCATENATE(INDIRECT(ADDRESS(2,COLUMN())),"V2",A14),DATA!D2:L872,2,FALSE)),0,VLOOKUP(CONCATENATE(INDIRECT(ADDRESS(2,COLUMN())),"V2",A14),DATA!D2:L872,2,FALSE))</f>
        <v>0</v>
      </c>
      <c r="CL14" s="11">
        <f>IF(ISERROR(VLOOKUP(CONCATENATE(INDIRECT(ADDRESS(2,COLUMN()-1)),"V2",A14),DATA!D2:L872,3,FALSE)),0,VLOOKUP(CONCATENATE(INDIRECT(ADDRESS(2,COLUMN()-1)),"V2",A14),DATA!D2:L872,3,FALSE))</f>
        <v>0</v>
      </c>
      <c r="CM14" s="11">
        <f>IF(ISERROR(VLOOKUP(CONCATENATE(INDIRECT(ADDRESS(2,COLUMN()-2)),"V2",A14),DATA!D2:L872,4,FALSE)),0,VLOOKUP(CONCATENATE(INDIRECT(ADDRESS(2,COLUMN()-2)),"V2",A14),DATA!D2:L872,4,FALSE))</f>
        <v>0</v>
      </c>
      <c r="CN14" s="11">
        <f>IF(ISERROR(VLOOKUP(CONCATENATE(INDIRECT(ADDRESS(2,COLUMN())),"V2",A14),DATA!D2:L872,2,FALSE)),0,VLOOKUP(CONCATENATE(INDIRECT(ADDRESS(2,COLUMN())),"V2",A14),DATA!D2:L872,2,FALSE))</f>
        <v>3.37923</v>
      </c>
      <c r="CO14" s="11">
        <f>IF(ISERROR(VLOOKUP(CONCATENATE(INDIRECT(ADDRESS(2,COLUMN()-1)),"V2",A14),DATA!D2:L872,3,FALSE)),0,VLOOKUP(CONCATENATE(INDIRECT(ADDRESS(2,COLUMN()-1)),"V2",A14),DATA!D2:L872,3,FALSE))</f>
        <v>0</v>
      </c>
      <c r="CP14" s="11">
        <f>IF(ISERROR(VLOOKUP(CONCATENATE(INDIRECT(ADDRESS(2,COLUMN()-2)),"V2",A14),DATA!D2:L872,4,FALSE)),0,VLOOKUP(CONCATENATE(INDIRECT(ADDRESS(2,COLUMN()-2)),"V2",A14),DATA!D2:L872,4,FALSE))</f>
        <v>0</v>
      </c>
      <c r="CQ14" s="11">
        <f>IF(ISERROR(VLOOKUP(CONCATENATE(INDIRECT(ADDRESS(2,COLUMN())),"V2",A14),DATA!D2:L872,2,FALSE)),0,VLOOKUP(CONCATENATE(INDIRECT(ADDRESS(2,COLUMN())),"V2",A14),DATA!D2:L872,2,FALSE))</f>
        <v>4.75</v>
      </c>
      <c r="CR14" s="11">
        <f>IF(ISERROR(VLOOKUP(CONCATENATE(INDIRECT(ADDRESS(2,COLUMN()-1)),"V2",A14),DATA!D2:L872,3,FALSE)),0,VLOOKUP(CONCATENATE(INDIRECT(ADDRESS(2,COLUMN()-1)),"V2",A14),DATA!D2:L872,3,FALSE))</f>
        <v>0</v>
      </c>
      <c r="CS14" s="11">
        <f>IF(ISERROR(VLOOKUP(CONCATENATE(INDIRECT(ADDRESS(2,COLUMN()-2)),"V2",A14),DATA!D2:L872,4,FALSE)),0,VLOOKUP(CONCATENATE(INDIRECT(ADDRESS(2,COLUMN()-2)),"V2",A14),DATA!D2:L872,4,FALSE))</f>
        <v>0</v>
      </c>
      <c r="CT14" s="11">
        <f>IF(ISERROR(VLOOKUP(CONCATENATE(INDIRECT(ADDRESS(2,COLUMN())),"V2",A14),DATA!D2:L872,2,FALSE)),0,VLOOKUP(CONCATENATE(INDIRECT(ADDRESS(2,COLUMN())),"V2",A14),DATA!D2:L872,2,FALSE))</f>
        <v>1</v>
      </c>
      <c r="CU14" s="11">
        <f>IF(ISERROR(VLOOKUP(CONCATENATE(INDIRECT(ADDRESS(2,COLUMN()-1)),"V2",A14),DATA!D2:L872,3,FALSE)),0,VLOOKUP(CONCATENATE(INDIRECT(ADDRESS(2,COLUMN()-1)),"V2",A14),DATA!D2:L872,3,FALSE))</f>
        <v>0</v>
      </c>
      <c r="CV14" s="11">
        <f>IF(ISERROR(VLOOKUP(CONCATENATE(INDIRECT(ADDRESS(2,COLUMN()-2)),"V2",A14),DATA!D2:L872,4,FALSE)),0,VLOOKUP(CONCATENATE(INDIRECT(ADDRESS(2,COLUMN()-2)),"V2",A14),DATA!D2:L872,4,FALSE))</f>
        <v>0</v>
      </c>
      <c r="CW14" s="11">
        <f>IF(ISERROR(VLOOKUP(CONCATENATE(INDIRECT(ADDRESS(2,COLUMN())),"V2",A14),DATA!D2:L872,2,FALSE)),0,VLOOKUP(CONCATENATE(INDIRECT(ADDRESS(2,COLUMN())),"V2",A14),DATA!D2:L872,2,FALSE))</f>
        <v>0</v>
      </c>
      <c r="CX14" s="11">
        <f>IF(ISERROR(VLOOKUP(CONCATENATE(INDIRECT(ADDRESS(2,COLUMN()-1)),"V2",A14),DATA!D2:L872,3,FALSE)),0,VLOOKUP(CONCATENATE(INDIRECT(ADDRESS(2,COLUMN()-1)),"V2",A14),DATA!D2:L872,3,FALSE))</f>
        <v>0</v>
      </c>
      <c r="CY14" s="11">
        <f>IF(ISERROR(VLOOKUP(CONCATENATE(INDIRECT(ADDRESS(2,COLUMN()-2)),"V2",A14),DATA!D2:L872,4,FALSE)),0,VLOOKUP(CONCATENATE(INDIRECT(ADDRESS(2,COLUMN()-2)),"V2",A14),DATA!D2:L872,4,FALSE))</f>
        <v>0</v>
      </c>
      <c r="CZ14" s="11">
        <f>IF(ISERROR(VLOOKUP(CONCATENATE(INDIRECT(ADDRESS(2,COLUMN())),"V2",A14),DATA!D2:L872,2,FALSE)),0,VLOOKUP(CONCATENATE(INDIRECT(ADDRESS(2,COLUMN())),"V2",A14),DATA!D2:L872,2,FALSE))</f>
        <v>0</v>
      </c>
      <c r="DA14" s="11">
        <f>IF(ISERROR(VLOOKUP(CONCATENATE(INDIRECT(ADDRESS(2,COLUMN()-1)),"V2",A14),DATA!D2:L872,3,FALSE)),0,VLOOKUP(CONCATENATE(INDIRECT(ADDRESS(2,COLUMN()-1)),"V2",A14),DATA!D2:L872,3,FALSE))</f>
        <v>0</v>
      </c>
      <c r="DB14" s="11">
        <f>IF(ISERROR(VLOOKUP(CONCATENATE(INDIRECT(ADDRESS(2,COLUMN()-2)),"V2",A14),DATA!D2:L872,4,FALSE)),0,VLOOKUP(CONCATENATE(INDIRECT(ADDRESS(2,COLUMN()-2)),"V2",A14),DATA!D2:L872,4,FALSE))</f>
        <v>0</v>
      </c>
      <c r="DC14" s="11">
        <f>IF(ISERROR(VLOOKUP(CONCATENATE(INDIRECT(ADDRESS(2,COLUMN())),"V2",A14),DATA!D2:L872,2,FALSE)),0,VLOOKUP(CONCATENATE(INDIRECT(ADDRESS(2,COLUMN())),"V2",A14),DATA!D2:L872,2,FALSE))</f>
        <v>0</v>
      </c>
      <c r="DD14" s="11">
        <f>IF(ISERROR(VLOOKUP(CONCATENATE(INDIRECT(ADDRESS(2,COLUMN()-1)),"V2",A14),DATA!D2:L872,3,FALSE)),0,VLOOKUP(CONCATENATE(INDIRECT(ADDRESS(2,COLUMN()-1)),"V2",A14),DATA!D2:L872,3,FALSE))</f>
        <v>0</v>
      </c>
      <c r="DE14" s="11">
        <f>IF(ISERROR(VLOOKUP(CONCATENATE(INDIRECT(ADDRESS(2,COLUMN()-2)),"V2",A14),DATA!D2:L872,4,FALSE)),0,VLOOKUP(CONCATENATE(INDIRECT(ADDRESS(2,COLUMN()-2)),"V2",A14),DATA!D2:L872,4,FALSE))</f>
        <v>0</v>
      </c>
      <c r="DF14" s="11">
        <f>IF(ISERROR(VLOOKUP(CONCATENATE(INDIRECT(ADDRESS(2,COLUMN())),"V2",A14),DATA!D2:L872,2,FALSE)),0,VLOOKUP(CONCATENATE(INDIRECT(ADDRESS(2,COLUMN())),"V2",A14),DATA!D2:L872,2,FALSE))</f>
        <v>0</v>
      </c>
      <c r="DG14" s="11">
        <f>IF(ISERROR(VLOOKUP(CONCATENATE(INDIRECT(ADDRESS(2,COLUMN()-1)),"V2",A14),DATA!D2:L872,3,FALSE)),0,VLOOKUP(CONCATENATE(INDIRECT(ADDRESS(2,COLUMN()-1)),"V2",A14),DATA!D2:L872,3,FALSE))</f>
        <v>0</v>
      </c>
      <c r="DH14" s="11">
        <f>IF(ISERROR(VLOOKUP(CONCATENATE(INDIRECT(ADDRESS(2,COLUMN()-2)),"V2",A14),DATA!D2:L872,4,FALSE)),0,VLOOKUP(CONCATENATE(INDIRECT(ADDRESS(2,COLUMN()-2)),"V2",A14),DATA!D2:L872,4,FALSE))</f>
        <v>0</v>
      </c>
      <c r="DI14" s="11">
        <f>IF(ISERROR(VLOOKUP(CONCATENATE(INDIRECT(ADDRESS(2,COLUMN())),"V2",A14),DATA!D2:L872,2,FALSE)),0,VLOOKUP(CONCATENATE(INDIRECT(ADDRESS(2,COLUMN())),"V2",A14),DATA!D2:L872,2,FALSE))</f>
        <v>0</v>
      </c>
      <c r="DJ14" s="11">
        <f>IF(ISERROR(VLOOKUP(CONCATENATE(INDIRECT(ADDRESS(2,COLUMN()-1)),"V2",A14),DATA!D2:L872,3,FALSE)),0,VLOOKUP(CONCATENATE(INDIRECT(ADDRESS(2,COLUMN()-1)),"V2",A14),DATA!D2:L872,3,FALSE))</f>
        <v>0</v>
      </c>
      <c r="DK14" s="11">
        <f>IF(ISERROR(VLOOKUP(CONCATENATE(INDIRECT(ADDRESS(2,COLUMN()-2)),"V2",A14),DATA!D2:L872,4,FALSE)),0,VLOOKUP(CONCATENATE(INDIRECT(ADDRESS(2,COLUMN()-2)),"V2",A14),DATA!D2:L872,4,FALSE))</f>
        <v>0</v>
      </c>
      <c r="DL14" s="11">
        <f>IF(ISERROR(VLOOKUP(CONCATENATE(INDIRECT(ADDRESS(2,COLUMN())),"V2",A14),DATA!D2:L872,2,FALSE)),0,VLOOKUP(CONCATENATE(INDIRECT(ADDRESS(2,COLUMN())),"V2",A14),DATA!D2:L872,2,FALSE))</f>
        <v>0</v>
      </c>
      <c r="DM14" s="11">
        <f>IF(ISERROR(VLOOKUP(CONCATENATE(INDIRECT(ADDRESS(2,COLUMN()-1)),"V2",A14),DATA!D2:L872,3,FALSE)),0,VLOOKUP(CONCATENATE(INDIRECT(ADDRESS(2,COLUMN()-1)),"V2",A14),DATA!D2:L872,3,FALSE))</f>
        <v>0</v>
      </c>
      <c r="DN14" s="11">
        <f>IF(ISERROR(VLOOKUP(CONCATENATE(INDIRECT(ADDRESS(2,COLUMN()-2)),"V2",A14),DATA!D2:L872,4,FALSE)),0,VLOOKUP(CONCATENATE(INDIRECT(ADDRESS(2,COLUMN()-2)),"V2",A14),DATA!D2:L872,4,FALSE))</f>
        <v>0</v>
      </c>
      <c r="DO14" s="11">
        <f>IF(ISERROR(VLOOKUP(CONCATENATE(INDIRECT(ADDRESS(2,COLUMN())),"V2",A14),DATA!D2:L872,2,FALSE)),0,VLOOKUP(CONCATENATE(INDIRECT(ADDRESS(2,COLUMN())),"V2",A14),DATA!D2:L872,2,FALSE))</f>
        <v>0</v>
      </c>
      <c r="DP14" s="11">
        <f>IF(ISERROR(VLOOKUP(CONCATENATE(INDIRECT(ADDRESS(2,COLUMN()-1)),"V2",A14),DATA!D2:L872,3,FALSE)),0,VLOOKUP(CONCATENATE(INDIRECT(ADDRESS(2,COLUMN()-1)),"V2",A14),DATA!D2:L872,3,FALSE))</f>
        <v>0</v>
      </c>
      <c r="DQ14" s="11">
        <f>IF(ISERROR(VLOOKUP(CONCATENATE(INDIRECT(ADDRESS(2,COLUMN()-2)),"V2",A14),DATA!D2:L872,4,FALSE)),0,VLOOKUP(CONCATENATE(INDIRECT(ADDRESS(2,COLUMN()-2)),"V2",A14),DATA!D2:L872,4,FALSE))</f>
        <v>0</v>
      </c>
      <c r="DR14" s="11">
        <f>IF(ISERROR(VLOOKUP(CONCATENATE(INDIRECT(ADDRESS(2,COLUMN())),"V2",A14),DATA!D2:L872,2,FALSE)),0,VLOOKUP(CONCATENATE(INDIRECT(ADDRESS(2,COLUMN())),"V2",A14),DATA!D2:L872,2,FALSE))</f>
        <v>0</v>
      </c>
      <c r="DS14" s="11">
        <f>IF(ISERROR(VLOOKUP(CONCATENATE(INDIRECT(ADDRESS(2,COLUMN()-1)),"V2",A14),DATA!D2:L872,3,FALSE)),0,VLOOKUP(CONCATENATE(INDIRECT(ADDRESS(2,COLUMN()-1)),"V2",A14),DATA!D2:L872,3,FALSE))</f>
        <v>0</v>
      </c>
      <c r="DT14" s="11">
        <f>IF(ISERROR(VLOOKUP(CONCATENATE(INDIRECT(ADDRESS(2,COLUMN()-2)),"V2",A14),DATA!D2:L872,4,FALSE)),0,VLOOKUP(CONCATENATE(INDIRECT(ADDRESS(2,COLUMN()-2)),"V2",A14),DATA!D2:L872,4,FALSE))</f>
        <v>0</v>
      </c>
      <c r="DU14" s="11">
        <f>IF(ISERROR(VLOOKUP(CONCATENATE(INDIRECT(ADDRESS(2,COLUMN())),"V2",A14),DATA!D2:L872,2,FALSE)),0,VLOOKUP(CONCATENATE(INDIRECT(ADDRESS(2,COLUMN())),"V2",A14),DATA!D2:L872,2,FALSE))</f>
        <v>1.5</v>
      </c>
      <c r="DV14" s="11">
        <f>IF(ISERROR(VLOOKUP(CONCATENATE(INDIRECT(ADDRESS(2,COLUMN()-1)),"V2",A14),DATA!D2:L872,3,FALSE)),0,VLOOKUP(CONCATENATE(INDIRECT(ADDRESS(2,COLUMN()-1)),"V2",A14),DATA!D2:L872,3,FALSE))</f>
        <v>0</v>
      </c>
      <c r="DW14" s="11">
        <f>IF(ISERROR(VLOOKUP(CONCATENATE(INDIRECT(ADDRESS(2,COLUMN()-2)),"V2",A14),DATA!D2:L872,4,FALSE)),0,VLOOKUP(CONCATENATE(INDIRECT(ADDRESS(2,COLUMN()-2)),"V2",A14),DATA!D2:L872,4,FALSE))</f>
        <v>0</v>
      </c>
      <c r="DX14" s="62">
        <f>SUM(B14:INDIRECT(ADDRESS(14,127)))</f>
        <v>308.03156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</row>
    <row r="15" ht="15.75">
      <c r="A15" s="95" t="s">
        <v>27</v>
      </c>
      <c r="B15" s="11">
        <f>IF(ISERROR(VLOOKUP(CONCATENATE(INDIRECT(ADDRESS(2,COLUMN())),"V2",A15),DATA!D2:L872,2,FALSE)),0,VLOOKUP(CONCATENATE(INDIRECT(ADDRESS(2,COLUMN())),"V2",A15),DATA!D2:L872,2,FALSE))</f>
        <v>472.19775</v>
      </c>
      <c r="C15" s="11">
        <f>IF(ISERROR(VLOOKUP(CONCATENATE(INDIRECT(ADDRESS(2,COLUMN()-1)),"V2",A15),DATA!D2:L872,3,FALSE)),0,VLOOKUP(CONCATENATE(INDIRECT(ADDRESS(2,COLUMN()-1)),"V2",A15),DATA!D2:L872,3,FALSE))</f>
        <v>1</v>
      </c>
      <c r="D15" s="11">
        <f>IF(ISERROR(VLOOKUP(CONCATENATE(INDIRECT(ADDRESS(2,COLUMN()-2)),"V2",A15),DATA!D2:L872,4,FALSE)),0,VLOOKUP(CONCATENATE(INDIRECT(ADDRESS(2,COLUMN()-2)),"V2",A15),DATA!D2:L872,4,FALSE))</f>
        <v>0</v>
      </c>
      <c r="E15" s="11">
        <f>IF(ISERROR(VLOOKUP(CONCATENATE(INDIRECT(ADDRESS(2,COLUMN())),"V2",A15),DATA!D2:L872,2,FALSE)),0,VLOOKUP(CONCATENATE(INDIRECT(ADDRESS(2,COLUMN())),"V2",A15),DATA!D2:L872,2,FALSE))</f>
        <v>92.15444</v>
      </c>
      <c r="F15" s="11">
        <f>IF(ISERROR(VLOOKUP(CONCATENATE(INDIRECT(ADDRESS(2,COLUMN()-1)),"V2",A15),DATA!D2:L872,3,FALSE)),0,VLOOKUP(CONCATENATE(INDIRECT(ADDRESS(2,COLUMN()-1)),"V2",A15),DATA!D2:L872,3,FALSE))</f>
        <v>0</v>
      </c>
      <c r="G15" s="11">
        <f>IF(ISERROR(VLOOKUP(CONCATENATE(INDIRECT(ADDRESS(2,COLUMN()-2)),"V2",A15),DATA!D2:L872,4,FALSE)),0,VLOOKUP(CONCATENATE(INDIRECT(ADDRESS(2,COLUMN()-2)),"V2",A15),DATA!D2:L872,4,FALSE))</f>
        <v>0</v>
      </c>
      <c r="H15" s="11">
        <f>IF(ISERROR(VLOOKUP(CONCATENATE(INDIRECT(ADDRESS(2,COLUMN())),"V2",A15),DATA!D2:L872,2,FALSE)),0,VLOOKUP(CONCATENATE(INDIRECT(ADDRESS(2,COLUMN())),"V2",A15),DATA!D2:L872,2,FALSE))</f>
        <v>291.15</v>
      </c>
      <c r="I15" s="11">
        <f>IF(ISERROR(VLOOKUP(CONCATENATE(INDIRECT(ADDRESS(2,COLUMN()-1)),"V2",A15),DATA!D2:L872,3,FALSE)),0,VLOOKUP(CONCATENATE(INDIRECT(ADDRESS(2,COLUMN()-1)),"V2",A15),DATA!D2:L872,3,FALSE))</f>
        <v>0</v>
      </c>
      <c r="J15" s="11">
        <f>IF(ISERROR(VLOOKUP(CONCATENATE(INDIRECT(ADDRESS(2,COLUMN()-2)),"V2",A15),DATA!D2:L872,4,FALSE)),0,VLOOKUP(CONCATENATE(INDIRECT(ADDRESS(2,COLUMN()-2)),"V2",A15),DATA!D2:L872,4,FALSE))</f>
        <v>0</v>
      </c>
      <c r="K15" s="11">
        <f>IF(ISERROR(VLOOKUP(CONCATENATE(INDIRECT(ADDRESS(2,COLUMN())),"V2",A15),DATA!D2:L872,2,FALSE)),0,VLOOKUP(CONCATENATE(INDIRECT(ADDRESS(2,COLUMN())),"V2",A15),DATA!D2:L872,2,FALSE))</f>
        <v>126.64424</v>
      </c>
      <c r="L15" s="11">
        <f>IF(ISERROR(VLOOKUP(CONCATENATE(INDIRECT(ADDRESS(2,COLUMN()-1)),"V2",A15),DATA!D2:L872,3,FALSE)),0,VLOOKUP(CONCATENATE(INDIRECT(ADDRESS(2,COLUMN()-1)),"V2",A15),DATA!D2:L872,3,FALSE))</f>
        <v>0</v>
      </c>
      <c r="M15" s="11">
        <f>IF(ISERROR(VLOOKUP(CONCATENATE(INDIRECT(ADDRESS(2,COLUMN()-2)),"V2",A15),DATA!D2:L872,4,FALSE)),0,VLOOKUP(CONCATENATE(INDIRECT(ADDRESS(2,COLUMN()-2)),"V2",A15),DATA!D2:L872,4,FALSE))</f>
        <v>0</v>
      </c>
      <c r="N15" s="11">
        <f>IF(ISERROR(VLOOKUP(CONCATENATE(INDIRECT(ADDRESS(2,COLUMN())),"V2",A15),DATA!D2:L872,2,FALSE)),0,VLOOKUP(CONCATENATE(INDIRECT(ADDRESS(2,COLUMN())),"V2",A15),DATA!D2:L872,2,FALSE))</f>
        <v>42.45</v>
      </c>
      <c r="O15" s="11">
        <f>IF(ISERROR(VLOOKUP(CONCATENATE(INDIRECT(ADDRESS(2,COLUMN()-1)),"V2",A15),DATA!D2:L872,3,FALSE)),0,VLOOKUP(CONCATENATE(INDIRECT(ADDRESS(2,COLUMN()-1)),"V2",A15),DATA!D2:L872,3,FALSE))</f>
        <v>0</v>
      </c>
      <c r="P15" s="11">
        <f>IF(ISERROR(VLOOKUP(CONCATENATE(INDIRECT(ADDRESS(2,COLUMN()-2)),"V2",A15),DATA!D2:L872,4,FALSE)),0,VLOOKUP(CONCATENATE(INDIRECT(ADDRESS(2,COLUMN()-2)),"V2",A15),DATA!D2:L872,4,FALSE))</f>
        <v>0</v>
      </c>
      <c r="Q15" s="11">
        <f>IF(ISERROR(VLOOKUP(CONCATENATE(INDIRECT(ADDRESS(2,COLUMN())),"V2",A15),DATA!D2:L872,2,FALSE)),0,VLOOKUP(CONCATENATE(INDIRECT(ADDRESS(2,COLUMN())),"V2",A15),DATA!D2:L872,2,FALSE))</f>
        <v>96.41</v>
      </c>
      <c r="R15" s="11">
        <f>IF(ISERROR(VLOOKUP(CONCATENATE(INDIRECT(ADDRESS(2,COLUMN()-1)),"V2",A15),DATA!D2:L872,3,FALSE)),0,VLOOKUP(CONCATENATE(INDIRECT(ADDRESS(2,COLUMN()-1)),"V2",A15),DATA!D2:L872,3,FALSE))</f>
        <v>0</v>
      </c>
      <c r="S15" s="11">
        <f>IF(ISERROR(VLOOKUP(CONCATENATE(INDIRECT(ADDRESS(2,COLUMN()-2)),"V2",A15),DATA!D2:L872,4,FALSE)),0,VLOOKUP(CONCATENATE(INDIRECT(ADDRESS(2,COLUMN()-2)),"V2",A15),DATA!D2:L872,4,FALSE))</f>
        <v>0</v>
      </c>
      <c r="T15" s="11">
        <f>IF(ISERROR(VLOOKUP(CONCATENATE(INDIRECT(ADDRESS(2,COLUMN())),"V2",A15),DATA!D2:L872,2,FALSE)),0,VLOOKUP(CONCATENATE(INDIRECT(ADDRESS(2,COLUMN())),"V2",A15),DATA!D2:L872,2,FALSE))</f>
        <v>108.5</v>
      </c>
      <c r="U15" s="11">
        <f>IF(ISERROR(VLOOKUP(CONCATENATE(INDIRECT(ADDRESS(2,COLUMN()-1)),"V2",A15),DATA!D2:L872,3,FALSE)),0,VLOOKUP(CONCATENATE(INDIRECT(ADDRESS(2,COLUMN()-1)),"V2",A15),DATA!D2:L872,3,FALSE))</f>
        <v>0</v>
      </c>
      <c r="V15" s="11">
        <f>IF(ISERROR(VLOOKUP(CONCATENATE(INDIRECT(ADDRESS(2,COLUMN()-2)),"V2",A15),DATA!D2:L872,4,FALSE)),0,VLOOKUP(CONCATENATE(INDIRECT(ADDRESS(2,COLUMN()-2)),"V2",A15),DATA!D2:L872,4,FALSE))</f>
        <v>0</v>
      </c>
      <c r="W15" s="11">
        <f>IF(ISERROR(VLOOKUP(CONCATENATE(INDIRECT(ADDRESS(2,COLUMN())),"V2",A15),DATA!D2:L872,2,FALSE)),0,VLOOKUP(CONCATENATE(INDIRECT(ADDRESS(2,COLUMN())),"V2",A15),DATA!D2:L872,2,FALSE))</f>
        <v>82.41286</v>
      </c>
      <c r="X15" s="11">
        <f>IF(ISERROR(VLOOKUP(CONCATENATE(INDIRECT(ADDRESS(2,COLUMN()-1)),"V2",A15),DATA!D2:L872,3,FALSE)),0,VLOOKUP(CONCATENATE(INDIRECT(ADDRESS(2,COLUMN()-1)),"V2",A15),DATA!D2:L872,3,FALSE))</f>
        <v>0</v>
      </c>
      <c r="Y15" s="11">
        <f>IF(ISERROR(VLOOKUP(CONCATENATE(INDIRECT(ADDRESS(2,COLUMN()-2)),"V2",A15),DATA!D2:L872,4,FALSE)),0,VLOOKUP(CONCATENATE(INDIRECT(ADDRESS(2,COLUMN()-2)),"V2",A15),DATA!D2:L872,4,FALSE))</f>
        <v>0</v>
      </c>
      <c r="Z15" s="11">
        <f>IF(ISERROR(VLOOKUP(CONCATENATE(INDIRECT(ADDRESS(2,COLUMN())),"V2",A15),DATA!D2:L872,2,FALSE)),0,VLOOKUP(CONCATENATE(INDIRECT(ADDRESS(2,COLUMN())),"V2",A15),DATA!D2:L872,2,FALSE))</f>
        <v>162.75</v>
      </c>
      <c r="AA15" s="11">
        <f>IF(ISERROR(VLOOKUP(CONCATENATE(INDIRECT(ADDRESS(2,COLUMN()-1)),"V2",A15),DATA!D2:L872,3,FALSE)),0,VLOOKUP(CONCATENATE(INDIRECT(ADDRESS(2,COLUMN()-1)),"V2",A15),DATA!D2:L872,3,FALSE))</f>
        <v>0</v>
      </c>
      <c r="AB15" s="11">
        <f>IF(ISERROR(VLOOKUP(CONCATENATE(INDIRECT(ADDRESS(2,COLUMN()-2)),"V2",A15),DATA!D2:L872,4,FALSE)),0,VLOOKUP(CONCATENATE(INDIRECT(ADDRESS(2,COLUMN()-2)),"V2",A15),DATA!D2:L872,4,FALSE))</f>
        <v>0</v>
      </c>
      <c r="AC15" s="11">
        <f>IF(ISERROR(VLOOKUP(CONCATENATE(INDIRECT(ADDRESS(2,COLUMN())),"V2",A15),DATA!D2:L872,2,FALSE)),0,VLOOKUP(CONCATENATE(INDIRECT(ADDRESS(2,COLUMN())),"V2",A15),DATA!D2:L872,2,FALSE))</f>
        <v>59.64</v>
      </c>
      <c r="AD15" s="11">
        <f>IF(ISERROR(VLOOKUP(CONCATENATE(INDIRECT(ADDRESS(2,COLUMN()-1)),"V2",A15),DATA!D2:L872,3,FALSE)),0,VLOOKUP(CONCATENATE(INDIRECT(ADDRESS(2,COLUMN()-1)),"V2",A15),DATA!D2:L872,3,FALSE))</f>
        <v>0</v>
      </c>
      <c r="AE15" s="11">
        <f>IF(ISERROR(VLOOKUP(CONCATENATE(INDIRECT(ADDRESS(2,COLUMN()-2)),"V2",A15),DATA!D2:L872,4,FALSE)),0,VLOOKUP(CONCATENATE(INDIRECT(ADDRESS(2,COLUMN()-2)),"V2",A15),DATA!D2:L872,4,FALSE))</f>
        <v>0</v>
      </c>
      <c r="AF15" s="11">
        <f>IF(ISERROR(VLOOKUP(CONCATENATE(INDIRECT(ADDRESS(2,COLUMN())),"V2",A15),DATA!D2:L872,2,FALSE)),0,VLOOKUP(CONCATENATE(INDIRECT(ADDRESS(2,COLUMN())),"V2",A15),DATA!D2:L872,2,FALSE))</f>
        <v>6.33</v>
      </c>
      <c r="AG15" s="11">
        <f>IF(ISERROR(VLOOKUP(CONCATENATE(INDIRECT(ADDRESS(2,COLUMN()-1)),"V2",A15),DATA!D2:L872,3,FALSE)),0,VLOOKUP(CONCATENATE(INDIRECT(ADDRESS(2,COLUMN()-1)),"V2",A15),DATA!D2:L872,3,FALSE))</f>
        <v>0</v>
      </c>
      <c r="AH15" s="11">
        <f>IF(ISERROR(VLOOKUP(CONCATENATE(INDIRECT(ADDRESS(2,COLUMN()-2)),"V2",A15),DATA!D2:L872,4,FALSE)),0,VLOOKUP(CONCATENATE(INDIRECT(ADDRESS(2,COLUMN()-2)),"V2",A15),DATA!D2:L872,4,FALSE))</f>
        <v>0</v>
      </c>
      <c r="AI15" s="11">
        <f>IF(ISERROR(VLOOKUP(CONCATENATE(INDIRECT(ADDRESS(2,COLUMN())),"V2",A15),DATA!D2:L872,2,FALSE)),0,VLOOKUP(CONCATENATE(INDIRECT(ADDRESS(2,COLUMN())),"V2",A15),DATA!D2:L872,2,FALSE))</f>
        <v>160.877</v>
      </c>
      <c r="AJ15" s="11">
        <f>IF(ISERROR(VLOOKUP(CONCATENATE(INDIRECT(ADDRESS(2,COLUMN()-1)),"V2",A15),DATA!D2:L872,3,FALSE)),0,VLOOKUP(CONCATENATE(INDIRECT(ADDRESS(2,COLUMN()-1)),"V2",A15),DATA!D2:L872,3,FALSE))</f>
        <v>0</v>
      </c>
      <c r="AK15" s="11">
        <f>IF(ISERROR(VLOOKUP(CONCATENATE(INDIRECT(ADDRESS(2,COLUMN()-2)),"V2",A15),DATA!D2:L872,4,FALSE)),0,VLOOKUP(CONCATENATE(INDIRECT(ADDRESS(2,COLUMN()-2)),"V2",A15),DATA!D2:L872,4,FALSE))</f>
        <v>0</v>
      </c>
      <c r="AL15" s="11">
        <f>IF(ISERROR(VLOOKUP(CONCATENATE(INDIRECT(ADDRESS(2,COLUMN())),"V2",A15),DATA!D2:L872,2,FALSE)),0,VLOOKUP(CONCATENATE(INDIRECT(ADDRESS(2,COLUMN())),"V2",A15),DATA!D2:L872,2,FALSE))</f>
        <v>104.3406</v>
      </c>
      <c r="AM15" s="11">
        <f>IF(ISERROR(VLOOKUP(CONCATENATE(INDIRECT(ADDRESS(2,COLUMN()-1)),"V2",A15),DATA!D2:L872,3,FALSE)),0,VLOOKUP(CONCATENATE(INDIRECT(ADDRESS(2,COLUMN()-1)),"V2",A15),DATA!D2:L872,3,FALSE))</f>
        <v>0</v>
      </c>
      <c r="AN15" s="11">
        <f>IF(ISERROR(VLOOKUP(CONCATENATE(INDIRECT(ADDRESS(2,COLUMN()-2)),"V2",A15),DATA!D2:L872,4,FALSE)),0,VLOOKUP(CONCATENATE(INDIRECT(ADDRESS(2,COLUMN()-2)),"V2",A15),DATA!D2:L872,4,FALSE))</f>
        <v>0</v>
      </c>
      <c r="AO15" s="11">
        <f>IF(ISERROR(VLOOKUP(CONCATENATE(INDIRECT(ADDRESS(2,COLUMN())),"V2",A15),DATA!D2:L872,2,FALSE)),0,VLOOKUP(CONCATENATE(INDIRECT(ADDRESS(2,COLUMN())),"V2",A15),DATA!D2:L872,2,FALSE))</f>
        <v>25.1</v>
      </c>
      <c r="AP15" s="11">
        <f>IF(ISERROR(VLOOKUP(CONCATENATE(INDIRECT(ADDRESS(2,COLUMN()-1)),"V2",A15),DATA!D2:L872,3,FALSE)),0,VLOOKUP(CONCATENATE(INDIRECT(ADDRESS(2,COLUMN()-1)),"V2",A15),DATA!D2:L872,3,FALSE))</f>
        <v>0</v>
      </c>
      <c r="AQ15" s="11">
        <f>IF(ISERROR(VLOOKUP(CONCATENATE(INDIRECT(ADDRESS(2,COLUMN()-2)),"V2",A15),DATA!D2:L872,4,FALSE)),0,VLOOKUP(CONCATENATE(INDIRECT(ADDRESS(2,COLUMN()-2)),"V2",A15),DATA!D2:L872,4,FALSE))</f>
        <v>0</v>
      </c>
      <c r="AR15" s="11">
        <f>IF(ISERROR(VLOOKUP(CONCATENATE(INDIRECT(ADDRESS(2,COLUMN())),"V2",A15),DATA!D2:L872,2,FALSE)),0,VLOOKUP(CONCATENATE(INDIRECT(ADDRESS(2,COLUMN())),"V2",A15),DATA!D2:L872,2,FALSE))</f>
        <v>9</v>
      </c>
      <c r="AS15" s="11">
        <f>IF(ISERROR(VLOOKUP(CONCATENATE(INDIRECT(ADDRESS(2,COLUMN()-1)),"V2",A15),DATA!D2:L872,3,FALSE)),0,VLOOKUP(CONCATENATE(INDIRECT(ADDRESS(2,COLUMN()-1)),"V2",A15),DATA!D2:L872,3,FALSE))</f>
        <v>0</v>
      </c>
      <c r="AT15" s="11">
        <f>IF(ISERROR(VLOOKUP(CONCATENATE(INDIRECT(ADDRESS(2,COLUMN()-2)),"V2",A15),DATA!D2:L872,4,FALSE)),0,VLOOKUP(CONCATENATE(INDIRECT(ADDRESS(2,COLUMN()-2)),"V2",A15),DATA!D2:L872,4,FALSE))</f>
        <v>0</v>
      </c>
      <c r="AU15" s="11">
        <f>IF(ISERROR(VLOOKUP(CONCATENATE(INDIRECT(ADDRESS(2,COLUMN())),"V2",A15),DATA!D2:L872,2,FALSE)),0,VLOOKUP(CONCATENATE(INDIRECT(ADDRESS(2,COLUMN())),"V2",A15),DATA!D2:L872,2,FALSE))</f>
        <v>3</v>
      </c>
      <c r="AV15" s="11">
        <f>IF(ISERROR(VLOOKUP(CONCATENATE(INDIRECT(ADDRESS(2,COLUMN()-1)),"V2",A15),DATA!D2:L872,3,FALSE)),0,VLOOKUP(CONCATENATE(INDIRECT(ADDRESS(2,COLUMN()-1)),"V2",A15),DATA!D2:L872,3,FALSE))</f>
        <v>1</v>
      </c>
      <c r="AW15" s="11">
        <f>IF(ISERROR(VLOOKUP(CONCATENATE(INDIRECT(ADDRESS(2,COLUMN()-2)),"V2",A15),DATA!D2:L872,4,FALSE)),0,VLOOKUP(CONCATENATE(INDIRECT(ADDRESS(2,COLUMN()-2)),"V2",A15),DATA!D2:L872,4,FALSE))</f>
        <v>0</v>
      </c>
      <c r="AX15" s="11">
        <f>IF(ISERROR(VLOOKUP(CONCATENATE(INDIRECT(ADDRESS(2,COLUMN())),"V2",A15),DATA!D2:L872,2,FALSE)),0,VLOOKUP(CONCATENATE(INDIRECT(ADDRESS(2,COLUMN())),"V2",A15),DATA!D2:L872,2,FALSE))</f>
        <v>21</v>
      </c>
      <c r="AY15" s="11">
        <f>IF(ISERROR(VLOOKUP(CONCATENATE(INDIRECT(ADDRESS(2,COLUMN()-1)),"V2",A15),DATA!D2:L872,3,FALSE)),0,VLOOKUP(CONCATENATE(INDIRECT(ADDRESS(2,COLUMN()-1)),"V2",A15),DATA!D2:L872,3,FALSE))</f>
        <v>0</v>
      </c>
      <c r="AZ15" s="11">
        <f>IF(ISERROR(VLOOKUP(CONCATENATE(INDIRECT(ADDRESS(2,COLUMN()-2)),"V2",A15),DATA!D2:L872,4,FALSE)),0,VLOOKUP(CONCATENATE(INDIRECT(ADDRESS(2,COLUMN()-2)),"V2",A15),DATA!D2:L872,4,FALSE))</f>
        <v>0</v>
      </c>
      <c r="BA15" s="11">
        <f>IF(ISERROR(VLOOKUP(CONCATENATE(INDIRECT(ADDRESS(2,COLUMN())),"V2",A15),DATA!D2:L872,2,FALSE)),0,VLOOKUP(CONCATENATE(INDIRECT(ADDRESS(2,COLUMN())),"V2",A15),DATA!D2:L872,2,FALSE))</f>
        <v>50.63</v>
      </c>
      <c r="BB15" s="11">
        <f>IF(ISERROR(VLOOKUP(CONCATENATE(INDIRECT(ADDRESS(2,COLUMN()-1)),"V2",A15),DATA!D2:L872,3,FALSE)),0,VLOOKUP(CONCATENATE(INDIRECT(ADDRESS(2,COLUMN()-1)),"V2",A15),DATA!D2:L872,3,FALSE))</f>
        <v>0</v>
      </c>
      <c r="BC15" s="11">
        <f>IF(ISERROR(VLOOKUP(CONCATENATE(INDIRECT(ADDRESS(2,COLUMN()-2)),"V2",A15),DATA!D2:L872,4,FALSE)),0,VLOOKUP(CONCATENATE(INDIRECT(ADDRESS(2,COLUMN()-2)),"V2",A15),DATA!D2:L872,4,FALSE))</f>
        <v>0</v>
      </c>
      <c r="BD15" s="11">
        <f>IF(ISERROR(VLOOKUP(CONCATENATE(INDIRECT(ADDRESS(2,COLUMN())),"V2",A15),DATA!D2:L872,2,FALSE)),0,VLOOKUP(CONCATENATE(INDIRECT(ADDRESS(2,COLUMN())),"V2",A15),DATA!D2:L872,2,FALSE))</f>
        <v>56.52</v>
      </c>
      <c r="BE15" s="11">
        <f>IF(ISERROR(VLOOKUP(CONCATENATE(INDIRECT(ADDRESS(2,COLUMN()-1)),"V2",A15),DATA!D2:L872,3,FALSE)),0,VLOOKUP(CONCATENATE(INDIRECT(ADDRESS(2,COLUMN()-1)),"V2",A15),DATA!D2:L872,3,FALSE))</f>
        <v>0</v>
      </c>
      <c r="BF15" s="11">
        <f>IF(ISERROR(VLOOKUP(CONCATENATE(INDIRECT(ADDRESS(2,COLUMN()-2)),"V2",A15),DATA!D2:L872,4,FALSE)),0,VLOOKUP(CONCATENATE(INDIRECT(ADDRESS(2,COLUMN()-2)),"V2",A15),DATA!D2:L872,4,FALSE))</f>
        <v>0</v>
      </c>
      <c r="BG15" s="11">
        <f>IF(ISERROR(VLOOKUP(CONCATENATE(INDIRECT(ADDRESS(2,COLUMN())),"V2",A15),DATA!D2:L872,2,FALSE)),0,VLOOKUP(CONCATENATE(INDIRECT(ADDRESS(2,COLUMN())),"V2",A15),DATA!D2:L872,2,FALSE))</f>
        <v>45.56</v>
      </c>
      <c r="BH15" s="11">
        <f>IF(ISERROR(VLOOKUP(CONCATENATE(INDIRECT(ADDRESS(2,COLUMN()-1)),"V2",A15),DATA!D2:L872,3,FALSE)),0,VLOOKUP(CONCATENATE(INDIRECT(ADDRESS(2,COLUMN()-1)),"V2",A15),DATA!D2:L872,3,FALSE))</f>
        <v>0</v>
      </c>
      <c r="BI15" s="11">
        <f>IF(ISERROR(VLOOKUP(CONCATENATE(INDIRECT(ADDRESS(2,COLUMN()-2)),"V2",A15),DATA!D2:L872,4,FALSE)),0,VLOOKUP(CONCATENATE(INDIRECT(ADDRESS(2,COLUMN()-2)),"V2",A15),DATA!D2:L872,4,FALSE))</f>
        <v>0</v>
      </c>
      <c r="BJ15" s="11">
        <f>IF(ISERROR(VLOOKUP(CONCATENATE(INDIRECT(ADDRESS(2,COLUMN())),"V2",A15),DATA!D2:L872,2,FALSE)),0,VLOOKUP(CONCATENATE(INDIRECT(ADDRESS(2,COLUMN())),"V2",A15),DATA!D2:L872,2,FALSE))</f>
        <v>1</v>
      </c>
      <c r="BK15" s="11">
        <f>IF(ISERROR(VLOOKUP(CONCATENATE(INDIRECT(ADDRESS(2,COLUMN()-1)),"V2",A15),DATA!D2:L872,3,FALSE)),0,VLOOKUP(CONCATENATE(INDIRECT(ADDRESS(2,COLUMN()-1)),"V2",A15),DATA!D2:L872,3,FALSE))</f>
        <v>0</v>
      </c>
      <c r="BL15" s="11">
        <f>IF(ISERROR(VLOOKUP(CONCATENATE(INDIRECT(ADDRESS(2,COLUMN()-2)),"V2",A15),DATA!D2:L872,4,FALSE)),0,VLOOKUP(CONCATENATE(INDIRECT(ADDRESS(2,COLUMN()-2)),"V2",A15),DATA!D2:L872,4,FALSE))</f>
        <v>0</v>
      </c>
      <c r="BM15" s="11">
        <f>IF(ISERROR(VLOOKUP(CONCATENATE(INDIRECT(ADDRESS(2,COLUMN())),"V2",A15),DATA!D2:L872,2,FALSE)),0,VLOOKUP(CONCATENATE(INDIRECT(ADDRESS(2,COLUMN())),"V2",A15),DATA!D2:L872,2,FALSE))</f>
        <v>0</v>
      </c>
      <c r="BN15" s="11">
        <f>IF(ISERROR(VLOOKUP(CONCATENATE(INDIRECT(ADDRESS(2,COLUMN()-1)),"V2",A15),DATA!D2:L872,3,FALSE)),0,VLOOKUP(CONCATENATE(INDIRECT(ADDRESS(2,COLUMN()-1)),"V2",A15),DATA!D2:L872,3,FALSE))</f>
        <v>0</v>
      </c>
      <c r="BO15" s="11">
        <f>IF(ISERROR(VLOOKUP(CONCATENATE(INDIRECT(ADDRESS(2,COLUMN()-2)),"V2",A15),DATA!D2:L872,4,FALSE)),0,VLOOKUP(CONCATENATE(INDIRECT(ADDRESS(2,COLUMN()-2)),"V2",A15),DATA!D2:L872,4,FALSE))</f>
        <v>0</v>
      </c>
      <c r="BP15" s="11">
        <f>IF(ISERROR(VLOOKUP(CONCATENATE(INDIRECT(ADDRESS(2,COLUMN())),"V2",A15),DATA!D2:L872,2,FALSE)),0,VLOOKUP(CONCATENATE(INDIRECT(ADDRESS(2,COLUMN())),"V2",A15),DATA!D2:L872,2,FALSE))</f>
        <v>2</v>
      </c>
      <c r="BQ15" s="11">
        <f>IF(ISERROR(VLOOKUP(CONCATENATE(INDIRECT(ADDRESS(2,COLUMN()-1)),"V2",A15),DATA!D2:L872,3,FALSE)),0,VLOOKUP(CONCATENATE(INDIRECT(ADDRESS(2,COLUMN()-1)),"V2",A15),DATA!D2:L872,3,FALSE))</f>
        <v>0</v>
      </c>
      <c r="BR15" s="11">
        <f>IF(ISERROR(VLOOKUP(CONCATENATE(INDIRECT(ADDRESS(2,COLUMN()-2)),"V2",A15),DATA!D2:L872,4,FALSE)),0,VLOOKUP(CONCATENATE(INDIRECT(ADDRESS(2,COLUMN()-2)),"V2",A15),DATA!D2:L872,4,FALSE))</f>
        <v>0</v>
      </c>
      <c r="BS15" s="11">
        <f>IF(ISERROR(VLOOKUP(CONCATENATE(INDIRECT(ADDRESS(2,COLUMN())),"V2",A15),DATA!D2:L872,2,FALSE)),0,VLOOKUP(CONCATENATE(INDIRECT(ADDRESS(2,COLUMN())),"V2",A15),DATA!D2:L872,2,FALSE))</f>
        <v>27.97</v>
      </c>
      <c r="BT15" s="11">
        <f>IF(ISERROR(VLOOKUP(CONCATENATE(INDIRECT(ADDRESS(2,COLUMN()-1)),"V2",A15),DATA!D2:L872,3,FALSE)),0,VLOOKUP(CONCATENATE(INDIRECT(ADDRESS(2,COLUMN()-1)),"V2",A15),DATA!D2:L872,3,FALSE))</f>
        <v>0</v>
      </c>
      <c r="BU15" s="11">
        <f>IF(ISERROR(VLOOKUP(CONCATENATE(INDIRECT(ADDRESS(2,COLUMN()-2)),"V2",A15),DATA!D2:L872,4,FALSE)),0,VLOOKUP(CONCATENATE(INDIRECT(ADDRESS(2,COLUMN()-2)),"V2",A15),DATA!D2:L872,4,FALSE))</f>
        <v>0</v>
      </c>
      <c r="BV15" s="11">
        <f>IF(ISERROR(VLOOKUP(CONCATENATE(INDIRECT(ADDRESS(2,COLUMN())),"V2",A15),DATA!D2:L872,2,FALSE)),0,VLOOKUP(CONCATENATE(INDIRECT(ADDRESS(2,COLUMN())),"V2",A15),DATA!D2:L872,2,FALSE))</f>
        <v>28.05</v>
      </c>
      <c r="BW15" s="11">
        <f>IF(ISERROR(VLOOKUP(CONCATENATE(INDIRECT(ADDRESS(2,COLUMN()-1)),"V2",A15),DATA!D2:L872,3,FALSE)),0,VLOOKUP(CONCATENATE(INDIRECT(ADDRESS(2,COLUMN()-1)),"V2",A15),DATA!D2:L872,3,FALSE))</f>
        <v>0</v>
      </c>
      <c r="BX15" s="11">
        <f>IF(ISERROR(VLOOKUP(CONCATENATE(INDIRECT(ADDRESS(2,COLUMN()-2)),"V2",A15),DATA!D2:L872,4,FALSE)),0,VLOOKUP(CONCATENATE(INDIRECT(ADDRESS(2,COLUMN()-2)),"V2",A15),DATA!D2:L872,4,FALSE))</f>
        <v>0</v>
      </c>
      <c r="BY15" s="11">
        <f>IF(ISERROR(VLOOKUP(CONCATENATE(INDIRECT(ADDRESS(2,COLUMN())),"V2",A15),DATA!D2:L872,2,FALSE)),0,VLOOKUP(CONCATENATE(INDIRECT(ADDRESS(2,COLUMN())),"V2",A15),DATA!D2:L872,2,FALSE))</f>
        <v>24.23</v>
      </c>
      <c r="BZ15" s="11">
        <f>IF(ISERROR(VLOOKUP(CONCATENATE(INDIRECT(ADDRESS(2,COLUMN()-1)),"V2",A15),DATA!D2:L872,3,FALSE)),0,VLOOKUP(CONCATENATE(INDIRECT(ADDRESS(2,COLUMN()-1)),"V2",A15),DATA!D2:L872,3,FALSE))</f>
        <v>0</v>
      </c>
      <c r="CA15" s="11">
        <f>IF(ISERROR(VLOOKUP(CONCATENATE(INDIRECT(ADDRESS(2,COLUMN()-2)),"V2",A15),DATA!D2:L872,4,FALSE)),0,VLOOKUP(CONCATENATE(INDIRECT(ADDRESS(2,COLUMN()-2)),"V2",A15),DATA!D2:L872,4,FALSE))</f>
        <v>0</v>
      </c>
      <c r="CB15" s="11">
        <f>IF(ISERROR(VLOOKUP(CONCATENATE(INDIRECT(ADDRESS(2,COLUMN())),"V2",A15),DATA!D2:L872,2,FALSE)),0,VLOOKUP(CONCATENATE(INDIRECT(ADDRESS(2,COLUMN())),"V2",A15),DATA!D2:L872,2,FALSE))</f>
        <v>8.5</v>
      </c>
      <c r="CC15" s="11">
        <f>IF(ISERROR(VLOOKUP(CONCATENATE(INDIRECT(ADDRESS(2,COLUMN()-1)),"V2",A15),DATA!D2:L872,3,FALSE)),0,VLOOKUP(CONCATENATE(INDIRECT(ADDRESS(2,COLUMN()-1)),"V2",A15),DATA!D2:L872,3,FALSE))</f>
        <v>0</v>
      </c>
      <c r="CD15" s="11">
        <f>IF(ISERROR(VLOOKUP(CONCATENATE(INDIRECT(ADDRESS(2,COLUMN()-2)),"V2",A15),DATA!D2:L872,4,FALSE)),0,VLOOKUP(CONCATENATE(INDIRECT(ADDRESS(2,COLUMN()-2)),"V2",A15),DATA!D2:L872,4,FALSE))</f>
        <v>0</v>
      </c>
      <c r="CE15" s="11">
        <f>IF(ISERROR(VLOOKUP(CONCATENATE(INDIRECT(ADDRESS(2,COLUMN())),"V2",A15),DATA!D2:L872,2,FALSE)),0,VLOOKUP(CONCATENATE(INDIRECT(ADDRESS(2,COLUMN())),"V2",A15),DATA!D2:L872,2,FALSE))</f>
        <v>1</v>
      </c>
      <c r="CF15" s="11">
        <f>IF(ISERROR(VLOOKUP(CONCATENATE(INDIRECT(ADDRESS(2,COLUMN()-1)),"V2",A15),DATA!D2:L872,3,FALSE)),0,VLOOKUP(CONCATENATE(INDIRECT(ADDRESS(2,COLUMN()-1)),"V2",A15),DATA!D2:L872,3,FALSE))</f>
        <v>0</v>
      </c>
      <c r="CG15" s="11">
        <f>IF(ISERROR(VLOOKUP(CONCATENATE(INDIRECT(ADDRESS(2,COLUMN()-2)),"V2",A15),DATA!D2:L872,4,FALSE)),0,VLOOKUP(CONCATENATE(INDIRECT(ADDRESS(2,COLUMN()-2)),"V2",A15),DATA!D2:L872,4,FALSE))</f>
        <v>0</v>
      </c>
      <c r="CH15" s="11">
        <f>IF(ISERROR(VLOOKUP(CONCATENATE(INDIRECT(ADDRESS(2,COLUMN())),"V2",A15),DATA!D2:L872,2,FALSE)),0,VLOOKUP(CONCATENATE(INDIRECT(ADDRESS(2,COLUMN())),"V2",A15),DATA!D2:L872,2,FALSE))</f>
        <v>15.95333</v>
      </c>
      <c r="CI15" s="11">
        <f>IF(ISERROR(VLOOKUP(CONCATENATE(INDIRECT(ADDRESS(2,COLUMN()-1)),"V2",A15),DATA!D2:L872,3,FALSE)),0,VLOOKUP(CONCATENATE(INDIRECT(ADDRESS(2,COLUMN()-1)),"V2",A15),DATA!D2:L872,3,FALSE))</f>
        <v>0</v>
      </c>
      <c r="CJ15" s="11">
        <f>IF(ISERROR(VLOOKUP(CONCATENATE(INDIRECT(ADDRESS(2,COLUMN()-2)),"V2",A15),DATA!D2:L872,4,FALSE)),0,VLOOKUP(CONCATENATE(INDIRECT(ADDRESS(2,COLUMN()-2)),"V2",A15),DATA!D2:L872,4,FALSE))</f>
        <v>0</v>
      </c>
      <c r="CK15" s="11">
        <f>IF(ISERROR(VLOOKUP(CONCATENATE(INDIRECT(ADDRESS(2,COLUMN())),"V2",A15),DATA!D2:L872,2,FALSE)),0,VLOOKUP(CONCATENATE(INDIRECT(ADDRESS(2,COLUMN())),"V2",A15),DATA!D2:L872,2,FALSE))</f>
        <v>6</v>
      </c>
      <c r="CL15" s="11">
        <f>IF(ISERROR(VLOOKUP(CONCATENATE(INDIRECT(ADDRESS(2,COLUMN()-1)),"V2",A15),DATA!D2:L872,3,FALSE)),0,VLOOKUP(CONCATENATE(INDIRECT(ADDRESS(2,COLUMN()-1)),"V2",A15),DATA!D2:L872,3,FALSE))</f>
        <v>0</v>
      </c>
      <c r="CM15" s="11">
        <f>IF(ISERROR(VLOOKUP(CONCATENATE(INDIRECT(ADDRESS(2,COLUMN()-2)),"V2",A15),DATA!D2:L872,4,FALSE)),0,VLOOKUP(CONCATENATE(INDIRECT(ADDRESS(2,COLUMN()-2)),"V2",A15),DATA!D2:L872,4,FALSE))</f>
        <v>0</v>
      </c>
      <c r="CN15" s="11">
        <f>IF(ISERROR(VLOOKUP(CONCATENATE(INDIRECT(ADDRESS(2,COLUMN())),"V2",A15),DATA!D2:L872,2,FALSE)),0,VLOOKUP(CONCATENATE(INDIRECT(ADDRESS(2,COLUMN())),"V2",A15),DATA!D2:L872,2,FALSE))</f>
        <v>32.30955</v>
      </c>
      <c r="CO15" s="11">
        <f>IF(ISERROR(VLOOKUP(CONCATENATE(INDIRECT(ADDRESS(2,COLUMN()-1)),"V2",A15),DATA!D2:L872,3,FALSE)),0,VLOOKUP(CONCATENATE(INDIRECT(ADDRESS(2,COLUMN()-1)),"V2",A15),DATA!D2:L872,3,FALSE))</f>
        <v>0</v>
      </c>
      <c r="CP15" s="11">
        <f>IF(ISERROR(VLOOKUP(CONCATENATE(INDIRECT(ADDRESS(2,COLUMN()-2)),"V2",A15),DATA!D2:L872,4,FALSE)),0,VLOOKUP(CONCATENATE(INDIRECT(ADDRESS(2,COLUMN()-2)),"V2",A15),DATA!D2:L872,4,FALSE))</f>
        <v>0</v>
      </c>
      <c r="CQ15" s="11">
        <f>IF(ISERROR(VLOOKUP(CONCATENATE(INDIRECT(ADDRESS(2,COLUMN())),"V2",A15),DATA!D2:L872,2,FALSE)),0,VLOOKUP(CONCATENATE(INDIRECT(ADDRESS(2,COLUMN())),"V2",A15),DATA!D2:L872,2,FALSE))</f>
        <v>118.17668</v>
      </c>
      <c r="CR15" s="11">
        <f>IF(ISERROR(VLOOKUP(CONCATENATE(INDIRECT(ADDRESS(2,COLUMN()-1)),"V2",A15),DATA!D2:L872,3,FALSE)),0,VLOOKUP(CONCATENATE(INDIRECT(ADDRESS(2,COLUMN()-1)),"V2",A15),DATA!D2:L872,3,FALSE))</f>
        <v>0</v>
      </c>
      <c r="CS15" s="11">
        <f>IF(ISERROR(VLOOKUP(CONCATENATE(INDIRECT(ADDRESS(2,COLUMN()-2)),"V2",A15),DATA!D2:L872,4,FALSE)),0,VLOOKUP(CONCATENATE(INDIRECT(ADDRESS(2,COLUMN()-2)),"V2",A15),DATA!D2:L872,4,FALSE))</f>
        <v>0</v>
      </c>
      <c r="CT15" s="11">
        <f>IF(ISERROR(VLOOKUP(CONCATENATE(INDIRECT(ADDRESS(2,COLUMN())),"V2",A15),DATA!D2:L872,2,FALSE)),0,VLOOKUP(CONCATENATE(INDIRECT(ADDRESS(2,COLUMN())),"V2",A15),DATA!D2:L872,2,FALSE))</f>
        <v>6.91</v>
      </c>
      <c r="CU15" s="11">
        <f>IF(ISERROR(VLOOKUP(CONCATENATE(INDIRECT(ADDRESS(2,COLUMN()-1)),"V2",A15),DATA!D2:L872,3,FALSE)),0,VLOOKUP(CONCATENATE(INDIRECT(ADDRESS(2,COLUMN()-1)),"V2",A15),DATA!D2:L872,3,FALSE))</f>
        <v>0</v>
      </c>
      <c r="CV15" s="11">
        <f>IF(ISERROR(VLOOKUP(CONCATENATE(INDIRECT(ADDRESS(2,COLUMN()-2)),"V2",A15),DATA!D2:L872,4,FALSE)),0,VLOOKUP(CONCATENATE(INDIRECT(ADDRESS(2,COLUMN()-2)),"V2",A15),DATA!D2:L872,4,FALSE))</f>
        <v>0</v>
      </c>
      <c r="CW15" s="11">
        <f>IF(ISERROR(VLOOKUP(CONCATENATE(INDIRECT(ADDRESS(2,COLUMN())),"V2",A15),DATA!D2:L872,2,FALSE)),0,VLOOKUP(CONCATENATE(INDIRECT(ADDRESS(2,COLUMN())),"V2",A15),DATA!D2:L872,2,FALSE))</f>
        <v>0</v>
      </c>
      <c r="CX15" s="11">
        <f>IF(ISERROR(VLOOKUP(CONCATENATE(INDIRECT(ADDRESS(2,COLUMN()-1)),"V2",A15),DATA!D2:L872,3,FALSE)),0,VLOOKUP(CONCATENATE(INDIRECT(ADDRESS(2,COLUMN()-1)),"V2",A15),DATA!D2:L872,3,FALSE))</f>
        <v>0</v>
      </c>
      <c r="CY15" s="11">
        <f>IF(ISERROR(VLOOKUP(CONCATENATE(INDIRECT(ADDRESS(2,COLUMN()-2)),"V2",A15),DATA!D2:L872,4,FALSE)),0,VLOOKUP(CONCATENATE(INDIRECT(ADDRESS(2,COLUMN()-2)),"V2",A15),DATA!D2:L872,4,FALSE))</f>
        <v>0</v>
      </c>
      <c r="CZ15" s="11">
        <f>IF(ISERROR(VLOOKUP(CONCATENATE(INDIRECT(ADDRESS(2,COLUMN())),"V2",A15),DATA!D2:L872,2,FALSE)),0,VLOOKUP(CONCATENATE(INDIRECT(ADDRESS(2,COLUMN())),"V2",A15),DATA!D2:L872,2,FALSE))</f>
        <v>0</v>
      </c>
      <c r="DA15" s="11">
        <f>IF(ISERROR(VLOOKUP(CONCATENATE(INDIRECT(ADDRESS(2,COLUMN()-1)),"V2",A15),DATA!D2:L872,3,FALSE)),0,VLOOKUP(CONCATENATE(INDIRECT(ADDRESS(2,COLUMN()-1)),"V2",A15),DATA!D2:L872,3,FALSE))</f>
        <v>0</v>
      </c>
      <c r="DB15" s="11">
        <f>IF(ISERROR(VLOOKUP(CONCATENATE(INDIRECT(ADDRESS(2,COLUMN()-2)),"V2",A15),DATA!D2:L872,4,FALSE)),0,VLOOKUP(CONCATENATE(INDIRECT(ADDRESS(2,COLUMN()-2)),"V2",A15),DATA!D2:L872,4,FALSE))</f>
        <v>0</v>
      </c>
      <c r="DC15" s="11">
        <f>IF(ISERROR(VLOOKUP(CONCATENATE(INDIRECT(ADDRESS(2,COLUMN())),"V2",A15),DATA!D2:L872,2,FALSE)),0,VLOOKUP(CONCATENATE(INDIRECT(ADDRESS(2,COLUMN())),"V2",A15),DATA!D2:L872,2,FALSE))</f>
        <v>0</v>
      </c>
      <c r="DD15" s="11">
        <f>IF(ISERROR(VLOOKUP(CONCATENATE(INDIRECT(ADDRESS(2,COLUMN()-1)),"V2",A15),DATA!D2:L872,3,FALSE)),0,VLOOKUP(CONCATENATE(INDIRECT(ADDRESS(2,COLUMN()-1)),"V2",A15),DATA!D2:L872,3,FALSE))</f>
        <v>0</v>
      </c>
      <c r="DE15" s="11">
        <f>IF(ISERROR(VLOOKUP(CONCATENATE(INDIRECT(ADDRESS(2,COLUMN()-2)),"V2",A15),DATA!D2:L872,4,FALSE)),0,VLOOKUP(CONCATENATE(INDIRECT(ADDRESS(2,COLUMN()-2)),"V2",A15),DATA!D2:L872,4,FALSE))</f>
        <v>0</v>
      </c>
      <c r="DF15" s="11">
        <f>IF(ISERROR(VLOOKUP(CONCATENATE(INDIRECT(ADDRESS(2,COLUMN())),"V2",A15),DATA!D2:L872,2,FALSE)),0,VLOOKUP(CONCATENATE(INDIRECT(ADDRESS(2,COLUMN())),"V2",A15),DATA!D2:L872,2,FALSE))</f>
        <v>0.5</v>
      </c>
      <c r="DG15" s="11">
        <f>IF(ISERROR(VLOOKUP(CONCATENATE(INDIRECT(ADDRESS(2,COLUMN()-1)),"V2",A15),DATA!D2:L872,3,FALSE)),0,VLOOKUP(CONCATENATE(INDIRECT(ADDRESS(2,COLUMN()-1)),"V2",A15),DATA!D2:L872,3,FALSE))</f>
        <v>0</v>
      </c>
      <c r="DH15" s="11">
        <f>IF(ISERROR(VLOOKUP(CONCATENATE(INDIRECT(ADDRESS(2,COLUMN()-2)),"V2",A15),DATA!D2:L872,4,FALSE)),0,VLOOKUP(CONCATENATE(INDIRECT(ADDRESS(2,COLUMN()-2)),"V2",A15),DATA!D2:L872,4,FALSE))</f>
        <v>0</v>
      </c>
      <c r="DI15" s="11">
        <f>IF(ISERROR(VLOOKUP(CONCATENATE(INDIRECT(ADDRESS(2,COLUMN())),"V2",A15),DATA!D2:L872,2,FALSE)),0,VLOOKUP(CONCATENATE(INDIRECT(ADDRESS(2,COLUMN())),"V2",A15),DATA!D2:L872,2,FALSE))</f>
        <v>0</v>
      </c>
      <c r="DJ15" s="11">
        <f>IF(ISERROR(VLOOKUP(CONCATENATE(INDIRECT(ADDRESS(2,COLUMN()-1)),"V2",A15),DATA!D2:L872,3,FALSE)),0,VLOOKUP(CONCATENATE(INDIRECT(ADDRESS(2,COLUMN()-1)),"V2",A15),DATA!D2:L872,3,FALSE))</f>
        <v>0</v>
      </c>
      <c r="DK15" s="11">
        <f>IF(ISERROR(VLOOKUP(CONCATENATE(INDIRECT(ADDRESS(2,COLUMN()-2)),"V2",A15),DATA!D2:L872,4,FALSE)),0,VLOOKUP(CONCATENATE(INDIRECT(ADDRESS(2,COLUMN()-2)),"V2",A15),DATA!D2:L872,4,FALSE))</f>
        <v>0</v>
      </c>
      <c r="DL15" s="11">
        <f>IF(ISERROR(VLOOKUP(CONCATENATE(INDIRECT(ADDRESS(2,COLUMN())),"V2",A15),DATA!D2:L872,2,FALSE)),0,VLOOKUP(CONCATENATE(INDIRECT(ADDRESS(2,COLUMN())),"V2",A15),DATA!D2:L872,2,FALSE))</f>
        <v>0</v>
      </c>
      <c r="DM15" s="11">
        <f>IF(ISERROR(VLOOKUP(CONCATENATE(INDIRECT(ADDRESS(2,COLUMN()-1)),"V2",A15),DATA!D2:L872,3,FALSE)),0,VLOOKUP(CONCATENATE(INDIRECT(ADDRESS(2,COLUMN()-1)),"V2",A15),DATA!D2:L872,3,FALSE))</f>
        <v>0</v>
      </c>
      <c r="DN15" s="11">
        <f>IF(ISERROR(VLOOKUP(CONCATENATE(INDIRECT(ADDRESS(2,COLUMN()-2)),"V2",A15),DATA!D2:L872,4,FALSE)),0,VLOOKUP(CONCATENATE(INDIRECT(ADDRESS(2,COLUMN()-2)),"V2",A15),DATA!D2:L872,4,FALSE))</f>
        <v>0</v>
      </c>
      <c r="DO15" s="11">
        <f>IF(ISERROR(VLOOKUP(CONCATENATE(INDIRECT(ADDRESS(2,COLUMN())),"V2",A15),DATA!D2:L872,2,FALSE)),0,VLOOKUP(CONCATENATE(INDIRECT(ADDRESS(2,COLUMN())),"V2",A15),DATA!D2:L872,2,FALSE))</f>
        <v>0</v>
      </c>
      <c r="DP15" s="11">
        <f>IF(ISERROR(VLOOKUP(CONCATENATE(INDIRECT(ADDRESS(2,COLUMN()-1)),"V2",A15),DATA!D2:L872,3,FALSE)),0,VLOOKUP(CONCATENATE(INDIRECT(ADDRESS(2,COLUMN()-1)),"V2",A15),DATA!D2:L872,3,FALSE))</f>
        <v>0</v>
      </c>
      <c r="DQ15" s="11">
        <f>IF(ISERROR(VLOOKUP(CONCATENATE(INDIRECT(ADDRESS(2,COLUMN()-2)),"V2",A15),DATA!D2:L872,4,FALSE)),0,VLOOKUP(CONCATENATE(INDIRECT(ADDRESS(2,COLUMN()-2)),"V2",A15),DATA!D2:L872,4,FALSE))</f>
        <v>0</v>
      </c>
      <c r="DR15" s="11">
        <f>IF(ISERROR(VLOOKUP(CONCATENATE(INDIRECT(ADDRESS(2,COLUMN())),"V2",A15),DATA!D2:L872,2,FALSE)),0,VLOOKUP(CONCATENATE(INDIRECT(ADDRESS(2,COLUMN())),"V2",A15),DATA!D2:L872,2,FALSE))</f>
        <v>0</v>
      </c>
      <c r="DS15" s="11">
        <f>IF(ISERROR(VLOOKUP(CONCATENATE(INDIRECT(ADDRESS(2,COLUMN()-1)),"V2",A15),DATA!D2:L872,3,FALSE)),0,VLOOKUP(CONCATENATE(INDIRECT(ADDRESS(2,COLUMN()-1)),"V2",A15),DATA!D2:L872,3,FALSE))</f>
        <v>0</v>
      </c>
      <c r="DT15" s="11">
        <f>IF(ISERROR(VLOOKUP(CONCATENATE(INDIRECT(ADDRESS(2,COLUMN()-2)),"V2",A15),DATA!D2:L872,4,FALSE)),0,VLOOKUP(CONCATENATE(INDIRECT(ADDRESS(2,COLUMN()-2)),"V2",A15),DATA!D2:L872,4,FALSE))</f>
        <v>0</v>
      </c>
      <c r="DU15" s="11">
        <f>IF(ISERROR(VLOOKUP(CONCATENATE(INDIRECT(ADDRESS(2,COLUMN())),"V2",A15),DATA!D2:L872,2,FALSE)),0,VLOOKUP(CONCATENATE(INDIRECT(ADDRESS(2,COLUMN())),"V2",A15),DATA!D2:L872,2,FALSE))</f>
        <v>10.63</v>
      </c>
      <c r="DV15" s="11">
        <f>IF(ISERROR(VLOOKUP(CONCATENATE(INDIRECT(ADDRESS(2,COLUMN()-1)),"V2",A15),DATA!D2:L872,3,FALSE)),0,VLOOKUP(CONCATENATE(INDIRECT(ADDRESS(2,COLUMN()-1)),"V2",A15),DATA!D2:L872,3,FALSE))</f>
        <v>0</v>
      </c>
      <c r="DW15" s="11">
        <f>IF(ISERROR(VLOOKUP(CONCATENATE(INDIRECT(ADDRESS(2,COLUMN()-2)),"V2",A15),DATA!D2:L872,4,FALSE)),0,VLOOKUP(CONCATENATE(INDIRECT(ADDRESS(2,COLUMN()-2)),"V2",A15),DATA!D2:L872,4,FALSE))</f>
        <v>0</v>
      </c>
      <c r="DX15" s="62">
        <f>SUM(B15:INDIRECT(ADDRESS(15,127)))</f>
        <v>2301.89645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</row>
    <row r="16" ht="15.75">
      <c r="A16" s="95" t="s">
        <v>85</v>
      </c>
      <c r="B16" s="11">
        <f>IF(ISERROR(VLOOKUP(CONCATENATE(INDIRECT(ADDRESS(2,COLUMN())),"V2",A16),DATA!D2:L872,2,FALSE)),0,VLOOKUP(CONCATENATE(INDIRECT(ADDRESS(2,COLUMN())),"V2",A16),DATA!D2:L872,2,FALSE))</f>
        <v>0</v>
      </c>
      <c r="C16" s="11">
        <f>IF(ISERROR(VLOOKUP(CONCATENATE(INDIRECT(ADDRESS(2,COLUMN()-1)),"V2",A16),DATA!D2:L872,3,FALSE)),0,VLOOKUP(CONCATENATE(INDIRECT(ADDRESS(2,COLUMN()-1)),"V2",A16),DATA!D2:L872,3,FALSE))</f>
        <v>0</v>
      </c>
      <c r="D16" s="11">
        <f>IF(ISERROR(VLOOKUP(CONCATENATE(INDIRECT(ADDRESS(2,COLUMN()-2)),"V2",A16),DATA!D2:L872,4,FALSE)),0,VLOOKUP(CONCATENATE(INDIRECT(ADDRESS(2,COLUMN()-2)),"V2",A16),DATA!D2:L872,4,FALSE))</f>
        <v>0</v>
      </c>
      <c r="E16" s="11">
        <f>IF(ISERROR(VLOOKUP(CONCATENATE(INDIRECT(ADDRESS(2,COLUMN())),"V2",A16),DATA!D2:L872,2,FALSE)),0,VLOOKUP(CONCATENATE(INDIRECT(ADDRESS(2,COLUMN())),"V2",A16),DATA!D2:L872,2,FALSE))</f>
        <v>0</v>
      </c>
      <c r="F16" s="11">
        <f>IF(ISERROR(VLOOKUP(CONCATENATE(INDIRECT(ADDRESS(2,COLUMN()-1)),"V2",A16),DATA!D2:L872,3,FALSE)),0,VLOOKUP(CONCATENATE(INDIRECT(ADDRESS(2,COLUMN()-1)),"V2",A16),DATA!D2:L872,3,FALSE))</f>
        <v>0</v>
      </c>
      <c r="G16" s="11">
        <f>IF(ISERROR(VLOOKUP(CONCATENATE(INDIRECT(ADDRESS(2,COLUMN()-2)),"V2",A16),DATA!D2:L872,4,FALSE)),0,VLOOKUP(CONCATENATE(INDIRECT(ADDRESS(2,COLUMN()-2)),"V2",A16),DATA!D2:L872,4,FALSE))</f>
        <v>0</v>
      </c>
      <c r="H16" s="11">
        <f>IF(ISERROR(VLOOKUP(CONCATENATE(INDIRECT(ADDRESS(2,COLUMN())),"V2",A16),DATA!D2:L872,2,FALSE)),0,VLOOKUP(CONCATENATE(INDIRECT(ADDRESS(2,COLUMN())),"V2",A16),DATA!D2:L872,2,FALSE))</f>
        <v>1</v>
      </c>
      <c r="I16" s="11">
        <f>IF(ISERROR(VLOOKUP(CONCATENATE(INDIRECT(ADDRESS(2,COLUMN()-1)),"V2",A16),DATA!D2:L872,3,FALSE)),0,VLOOKUP(CONCATENATE(INDIRECT(ADDRESS(2,COLUMN()-1)),"V2",A16),DATA!D2:L872,3,FALSE))</f>
        <v>0</v>
      </c>
      <c r="J16" s="11">
        <f>IF(ISERROR(VLOOKUP(CONCATENATE(INDIRECT(ADDRESS(2,COLUMN()-2)),"V2",A16),DATA!D2:L872,4,FALSE)),0,VLOOKUP(CONCATENATE(INDIRECT(ADDRESS(2,COLUMN()-2)),"V2",A16),DATA!D2:L872,4,FALSE))</f>
        <v>0</v>
      </c>
      <c r="K16" s="11">
        <f>IF(ISERROR(VLOOKUP(CONCATENATE(INDIRECT(ADDRESS(2,COLUMN())),"V2",A16),DATA!D2:L872,2,FALSE)),0,VLOOKUP(CONCATENATE(INDIRECT(ADDRESS(2,COLUMN())),"V2",A16),DATA!D2:L872,2,FALSE))</f>
        <v>0</v>
      </c>
      <c r="L16" s="11">
        <f>IF(ISERROR(VLOOKUP(CONCATENATE(INDIRECT(ADDRESS(2,COLUMN()-1)),"V2",A16),DATA!D2:L872,3,FALSE)),0,VLOOKUP(CONCATENATE(INDIRECT(ADDRESS(2,COLUMN()-1)),"V2",A16),DATA!D2:L872,3,FALSE))</f>
        <v>0</v>
      </c>
      <c r="M16" s="11">
        <f>IF(ISERROR(VLOOKUP(CONCATENATE(INDIRECT(ADDRESS(2,COLUMN()-2)),"V2",A16),DATA!D2:L872,4,FALSE)),0,VLOOKUP(CONCATENATE(INDIRECT(ADDRESS(2,COLUMN()-2)),"V2",A16),DATA!D2:L872,4,FALSE))</f>
        <v>0</v>
      </c>
      <c r="N16" s="11">
        <f>IF(ISERROR(VLOOKUP(CONCATENATE(INDIRECT(ADDRESS(2,COLUMN())),"V2",A16),DATA!D2:L872,2,FALSE)),0,VLOOKUP(CONCATENATE(INDIRECT(ADDRESS(2,COLUMN())),"V2",A16),DATA!D2:L872,2,FALSE))</f>
        <v>0</v>
      </c>
      <c r="O16" s="11">
        <f>IF(ISERROR(VLOOKUP(CONCATENATE(INDIRECT(ADDRESS(2,COLUMN()-1)),"V2",A16),DATA!D2:L872,3,FALSE)),0,VLOOKUP(CONCATENATE(INDIRECT(ADDRESS(2,COLUMN()-1)),"V2",A16),DATA!D2:L872,3,FALSE))</f>
        <v>0</v>
      </c>
      <c r="P16" s="11">
        <f>IF(ISERROR(VLOOKUP(CONCATENATE(INDIRECT(ADDRESS(2,COLUMN()-2)),"V2",A16),DATA!D2:L872,4,FALSE)),0,VLOOKUP(CONCATENATE(INDIRECT(ADDRESS(2,COLUMN()-2)),"V2",A16),DATA!D2:L872,4,FALSE))</f>
        <v>0</v>
      </c>
      <c r="Q16" s="11">
        <f>IF(ISERROR(VLOOKUP(CONCATENATE(INDIRECT(ADDRESS(2,COLUMN())),"V2",A16),DATA!D2:L872,2,FALSE)),0,VLOOKUP(CONCATENATE(INDIRECT(ADDRESS(2,COLUMN())),"V2",A16),DATA!D2:L872,2,FALSE))</f>
        <v>0</v>
      </c>
      <c r="R16" s="11">
        <f>IF(ISERROR(VLOOKUP(CONCATENATE(INDIRECT(ADDRESS(2,COLUMN()-1)),"V2",A16),DATA!D2:L872,3,FALSE)),0,VLOOKUP(CONCATENATE(INDIRECT(ADDRESS(2,COLUMN()-1)),"V2",A16),DATA!D2:L872,3,FALSE))</f>
        <v>0</v>
      </c>
      <c r="S16" s="11">
        <f>IF(ISERROR(VLOOKUP(CONCATENATE(INDIRECT(ADDRESS(2,COLUMN()-2)),"V2",A16),DATA!D2:L872,4,FALSE)),0,VLOOKUP(CONCATENATE(INDIRECT(ADDRESS(2,COLUMN()-2)),"V2",A16),DATA!D2:L872,4,FALSE))</f>
        <v>0</v>
      </c>
      <c r="T16" s="11">
        <f>IF(ISERROR(VLOOKUP(CONCATENATE(INDIRECT(ADDRESS(2,COLUMN())),"V2",A16),DATA!D2:L872,2,FALSE)),0,VLOOKUP(CONCATENATE(INDIRECT(ADDRESS(2,COLUMN())),"V2",A16),DATA!D2:L872,2,FALSE))</f>
        <v>0</v>
      </c>
      <c r="U16" s="11">
        <f>IF(ISERROR(VLOOKUP(CONCATENATE(INDIRECT(ADDRESS(2,COLUMN()-1)),"V2",A16),DATA!D2:L872,3,FALSE)),0,VLOOKUP(CONCATENATE(INDIRECT(ADDRESS(2,COLUMN()-1)),"V2",A16),DATA!D2:L872,3,FALSE))</f>
        <v>0</v>
      </c>
      <c r="V16" s="11">
        <f>IF(ISERROR(VLOOKUP(CONCATENATE(INDIRECT(ADDRESS(2,COLUMN()-2)),"V2",A16),DATA!D2:L872,4,FALSE)),0,VLOOKUP(CONCATENATE(INDIRECT(ADDRESS(2,COLUMN()-2)),"V2",A16),DATA!D2:L872,4,FALSE))</f>
        <v>0</v>
      </c>
      <c r="W16" s="11">
        <f>IF(ISERROR(VLOOKUP(CONCATENATE(INDIRECT(ADDRESS(2,COLUMN())),"V2",A16),DATA!D2:L872,2,FALSE)),0,VLOOKUP(CONCATENATE(INDIRECT(ADDRESS(2,COLUMN())),"V2",A16),DATA!D2:L872,2,FALSE))</f>
        <v>0</v>
      </c>
      <c r="X16" s="11">
        <f>IF(ISERROR(VLOOKUP(CONCATENATE(INDIRECT(ADDRESS(2,COLUMN()-1)),"V2",A16),DATA!D2:L872,3,FALSE)),0,VLOOKUP(CONCATENATE(INDIRECT(ADDRESS(2,COLUMN()-1)),"V2",A16),DATA!D2:L872,3,FALSE))</f>
        <v>0</v>
      </c>
      <c r="Y16" s="11">
        <f>IF(ISERROR(VLOOKUP(CONCATENATE(INDIRECT(ADDRESS(2,COLUMN()-2)),"V2",A16),DATA!D2:L872,4,FALSE)),0,VLOOKUP(CONCATENATE(INDIRECT(ADDRESS(2,COLUMN()-2)),"V2",A16),DATA!D2:L872,4,FALSE))</f>
        <v>0</v>
      </c>
      <c r="Z16" s="11">
        <f>IF(ISERROR(VLOOKUP(CONCATENATE(INDIRECT(ADDRESS(2,COLUMN())),"V2",A16),DATA!D2:L872,2,FALSE)),0,VLOOKUP(CONCATENATE(INDIRECT(ADDRESS(2,COLUMN())),"V2",A16),DATA!D2:L872,2,FALSE))</f>
        <v>0</v>
      </c>
      <c r="AA16" s="11">
        <f>IF(ISERROR(VLOOKUP(CONCATENATE(INDIRECT(ADDRESS(2,COLUMN()-1)),"V2",A16),DATA!D2:L872,3,FALSE)),0,VLOOKUP(CONCATENATE(INDIRECT(ADDRESS(2,COLUMN()-1)),"V2",A16),DATA!D2:L872,3,FALSE))</f>
        <v>0</v>
      </c>
      <c r="AB16" s="11">
        <f>IF(ISERROR(VLOOKUP(CONCATENATE(INDIRECT(ADDRESS(2,COLUMN()-2)),"V2",A16),DATA!D2:L872,4,FALSE)),0,VLOOKUP(CONCATENATE(INDIRECT(ADDRESS(2,COLUMN()-2)),"V2",A16),DATA!D2:L872,4,FALSE))</f>
        <v>0</v>
      </c>
      <c r="AC16" s="11">
        <f>IF(ISERROR(VLOOKUP(CONCATENATE(INDIRECT(ADDRESS(2,COLUMN())),"V2",A16),DATA!D2:L872,2,FALSE)),0,VLOOKUP(CONCATENATE(INDIRECT(ADDRESS(2,COLUMN())),"V2",A16),DATA!D2:L872,2,FALSE))</f>
        <v>0</v>
      </c>
      <c r="AD16" s="11">
        <f>IF(ISERROR(VLOOKUP(CONCATENATE(INDIRECT(ADDRESS(2,COLUMN()-1)),"V2",A16),DATA!D2:L872,3,FALSE)),0,VLOOKUP(CONCATENATE(INDIRECT(ADDRESS(2,COLUMN()-1)),"V2",A16),DATA!D2:L872,3,FALSE))</f>
        <v>0</v>
      </c>
      <c r="AE16" s="11">
        <f>IF(ISERROR(VLOOKUP(CONCATENATE(INDIRECT(ADDRESS(2,COLUMN()-2)),"V2",A16),DATA!D2:L872,4,FALSE)),0,VLOOKUP(CONCATENATE(INDIRECT(ADDRESS(2,COLUMN()-2)),"V2",A16),DATA!D2:L872,4,FALSE))</f>
        <v>0</v>
      </c>
      <c r="AF16" s="11">
        <f>IF(ISERROR(VLOOKUP(CONCATENATE(INDIRECT(ADDRESS(2,COLUMN())),"V2",A16),DATA!D2:L872,2,FALSE)),0,VLOOKUP(CONCATENATE(INDIRECT(ADDRESS(2,COLUMN())),"V2",A16),DATA!D2:L872,2,FALSE))</f>
        <v>0</v>
      </c>
      <c r="AG16" s="11">
        <f>IF(ISERROR(VLOOKUP(CONCATENATE(INDIRECT(ADDRESS(2,COLUMN()-1)),"V2",A16),DATA!D2:L872,3,FALSE)),0,VLOOKUP(CONCATENATE(INDIRECT(ADDRESS(2,COLUMN()-1)),"V2",A16),DATA!D2:L872,3,FALSE))</f>
        <v>0</v>
      </c>
      <c r="AH16" s="11">
        <f>IF(ISERROR(VLOOKUP(CONCATENATE(INDIRECT(ADDRESS(2,COLUMN()-2)),"V2",A16),DATA!D2:L872,4,FALSE)),0,VLOOKUP(CONCATENATE(INDIRECT(ADDRESS(2,COLUMN()-2)),"V2",A16),DATA!D2:L872,4,FALSE))</f>
        <v>0</v>
      </c>
      <c r="AI16" s="11">
        <f>IF(ISERROR(VLOOKUP(CONCATENATE(INDIRECT(ADDRESS(2,COLUMN())),"V2",A16),DATA!D2:L872,2,FALSE)),0,VLOOKUP(CONCATENATE(INDIRECT(ADDRESS(2,COLUMN())),"V2",A16),DATA!D2:L872,2,FALSE))</f>
        <v>0</v>
      </c>
      <c r="AJ16" s="11">
        <f>IF(ISERROR(VLOOKUP(CONCATENATE(INDIRECT(ADDRESS(2,COLUMN()-1)),"V2",A16),DATA!D2:L872,3,FALSE)),0,VLOOKUP(CONCATENATE(INDIRECT(ADDRESS(2,COLUMN()-1)),"V2",A16),DATA!D2:L872,3,FALSE))</f>
        <v>0</v>
      </c>
      <c r="AK16" s="11">
        <f>IF(ISERROR(VLOOKUP(CONCATENATE(INDIRECT(ADDRESS(2,COLUMN()-2)),"V2",A16),DATA!D2:L872,4,FALSE)),0,VLOOKUP(CONCATENATE(INDIRECT(ADDRESS(2,COLUMN()-2)),"V2",A16),DATA!D2:L872,4,FALSE))</f>
        <v>0</v>
      </c>
      <c r="AL16" s="11">
        <f>IF(ISERROR(VLOOKUP(CONCATENATE(INDIRECT(ADDRESS(2,COLUMN())),"V2",A16),DATA!D2:L872,2,FALSE)),0,VLOOKUP(CONCATENATE(INDIRECT(ADDRESS(2,COLUMN())),"V2",A16),DATA!D2:L872,2,FALSE))</f>
        <v>0</v>
      </c>
      <c r="AM16" s="11">
        <f>IF(ISERROR(VLOOKUP(CONCATENATE(INDIRECT(ADDRESS(2,COLUMN()-1)),"V2",A16),DATA!D2:L872,3,FALSE)),0,VLOOKUP(CONCATENATE(INDIRECT(ADDRESS(2,COLUMN()-1)),"V2",A16),DATA!D2:L872,3,FALSE))</f>
        <v>0</v>
      </c>
      <c r="AN16" s="11">
        <f>IF(ISERROR(VLOOKUP(CONCATENATE(INDIRECT(ADDRESS(2,COLUMN()-2)),"V2",A16),DATA!D2:L872,4,FALSE)),0,VLOOKUP(CONCATENATE(INDIRECT(ADDRESS(2,COLUMN()-2)),"V2",A16),DATA!D2:L872,4,FALSE))</f>
        <v>0</v>
      </c>
      <c r="AO16" s="11">
        <f>IF(ISERROR(VLOOKUP(CONCATENATE(INDIRECT(ADDRESS(2,COLUMN())),"V2",A16),DATA!D2:L872,2,FALSE)),0,VLOOKUP(CONCATENATE(INDIRECT(ADDRESS(2,COLUMN())),"V2",A16),DATA!D2:L872,2,FALSE))</f>
        <v>0</v>
      </c>
      <c r="AP16" s="11">
        <f>IF(ISERROR(VLOOKUP(CONCATENATE(INDIRECT(ADDRESS(2,COLUMN()-1)),"V2",A16),DATA!D2:L872,3,FALSE)),0,VLOOKUP(CONCATENATE(INDIRECT(ADDRESS(2,COLUMN()-1)),"V2",A16),DATA!D2:L872,3,FALSE))</f>
        <v>0</v>
      </c>
      <c r="AQ16" s="11">
        <f>IF(ISERROR(VLOOKUP(CONCATENATE(INDIRECT(ADDRESS(2,COLUMN()-2)),"V2",A16),DATA!D2:L872,4,FALSE)),0,VLOOKUP(CONCATENATE(INDIRECT(ADDRESS(2,COLUMN()-2)),"V2",A16),DATA!D2:L872,4,FALSE))</f>
        <v>0</v>
      </c>
      <c r="AR16" s="11">
        <f>IF(ISERROR(VLOOKUP(CONCATENATE(INDIRECT(ADDRESS(2,COLUMN())),"V2",A16),DATA!D2:L872,2,FALSE)),0,VLOOKUP(CONCATENATE(INDIRECT(ADDRESS(2,COLUMN())),"V2",A16),DATA!D2:L872,2,FALSE))</f>
        <v>0</v>
      </c>
      <c r="AS16" s="11">
        <f>IF(ISERROR(VLOOKUP(CONCATENATE(INDIRECT(ADDRESS(2,COLUMN()-1)),"V2",A16),DATA!D2:L872,3,FALSE)),0,VLOOKUP(CONCATENATE(INDIRECT(ADDRESS(2,COLUMN()-1)),"V2",A16),DATA!D2:L872,3,FALSE))</f>
        <v>0</v>
      </c>
      <c r="AT16" s="11">
        <f>IF(ISERROR(VLOOKUP(CONCATENATE(INDIRECT(ADDRESS(2,COLUMN()-2)),"V2",A16),DATA!D2:L872,4,FALSE)),0,VLOOKUP(CONCATENATE(INDIRECT(ADDRESS(2,COLUMN()-2)),"V2",A16),DATA!D2:L872,4,FALSE))</f>
        <v>0</v>
      </c>
      <c r="AU16" s="11">
        <f>IF(ISERROR(VLOOKUP(CONCATENATE(INDIRECT(ADDRESS(2,COLUMN())),"V2",A16),DATA!D2:L872,2,FALSE)),0,VLOOKUP(CONCATENATE(INDIRECT(ADDRESS(2,COLUMN())),"V2",A16),DATA!D2:L872,2,FALSE))</f>
        <v>0</v>
      </c>
      <c r="AV16" s="11">
        <f>IF(ISERROR(VLOOKUP(CONCATENATE(INDIRECT(ADDRESS(2,COLUMN()-1)),"V2",A16),DATA!D2:L872,3,FALSE)),0,VLOOKUP(CONCATENATE(INDIRECT(ADDRESS(2,COLUMN()-1)),"V2",A16),DATA!D2:L872,3,FALSE))</f>
        <v>0</v>
      </c>
      <c r="AW16" s="11">
        <f>IF(ISERROR(VLOOKUP(CONCATENATE(INDIRECT(ADDRESS(2,COLUMN()-2)),"V2",A16),DATA!D2:L872,4,FALSE)),0,VLOOKUP(CONCATENATE(INDIRECT(ADDRESS(2,COLUMN()-2)),"V2",A16),DATA!D2:L872,4,FALSE))</f>
        <v>0</v>
      </c>
      <c r="AX16" s="11">
        <f>IF(ISERROR(VLOOKUP(CONCATENATE(INDIRECT(ADDRESS(2,COLUMN())),"V2",A16),DATA!D2:L872,2,FALSE)),0,VLOOKUP(CONCATENATE(INDIRECT(ADDRESS(2,COLUMN())),"V2",A16),DATA!D2:L872,2,FALSE))</f>
        <v>6</v>
      </c>
      <c r="AY16" s="11">
        <f>IF(ISERROR(VLOOKUP(CONCATENATE(INDIRECT(ADDRESS(2,COLUMN()-1)),"V2",A16),DATA!D2:L872,3,FALSE)),0,VLOOKUP(CONCATENATE(INDIRECT(ADDRESS(2,COLUMN()-1)),"V2",A16),DATA!D2:L872,3,FALSE))</f>
        <v>0</v>
      </c>
      <c r="AZ16" s="11">
        <f>IF(ISERROR(VLOOKUP(CONCATENATE(INDIRECT(ADDRESS(2,COLUMN()-2)),"V2",A16),DATA!D2:L872,4,FALSE)),0,VLOOKUP(CONCATENATE(INDIRECT(ADDRESS(2,COLUMN()-2)),"V2",A16),DATA!D2:L872,4,FALSE))</f>
        <v>0</v>
      </c>
      <c r="BA16" s="11">
        <f>IF(ISERROR(VLOOKUP(CONCATENATE(INDIRECT(ADDRESS(2,COLUMN())),"V2",A16),DATA!D2:L872,2,FALSE)),0,VLOOKUP(CONCATENATE(INDIRECT(ADDRESS(2,COLUMN())),"V2",A16),DATA!D2:L872,2,FALSE))</f>
        <v>0</v>
      </c>
      <c r="BB16" s="11">
        <f>IF(ISERROR(VLOOKUP(CONCATENATE(INDIRECT(ADDRESS(2,COLUMN()-1)),"V2",A16),DATA!D2:L872,3,FALSE)),0,VLOOKUP(CONCATENATE(INDIRECT(ADDRESS(2,COLUMN()-1)),"V2",A16),DATA!D2:L872,3,FALSE))</f>
        <v>0</v>
      </c>
      <c r="BC16" s="11">
        <f>IF(ISERROR(VLOOKUP(CONCATENATE(INDIRECT(ADDRESS(2,COLUMN()-2)),"V2",A16),DATA!D2:L872,4,FALSE)),0,VLOOKUP(CONCATENATE(INDIRECT(ADDRESS(2,COLUMN()-2)),"V2",A16),DATA!D2:L872,4,FALSE))</f>
        <v>0</v>
      </c>
      <c r="BD16" s="11">
        <f>IF(ISERROR(VLOOKUP(CONCATENATE(INDIRECT(ADDRESS(2,COLUMN())),"V2",A16),DATA!D2:L872,2,FALSE)),0,VLOOKUP(CONCATENATE(INDIRECT(ADDRESS(2,COLUMN())),"V2",A16),DATA!D2:L872,2,FALSE))</f>
        <v>0</v>
      </c>
      <c r="BE16" s="11">
        <f>IF(ISERROR(VLOOKUP(CONCATENATE(INDIRECT(ADDRESS(2,COLUMN()-1)),"V2",A16),DATA!D2:L872,3,FALSE)),0,VLOOKUP(CONCATENATE(INDIRECT(ADDRESS(2,COLUMN()-1)),"V2",A16),DATA!D2:L872,3,FALSE))</f>
        <v>0</v>
      </c>
      <c r="BF16" s="11">
        <f>IF(ISERROR(VLOOKUP(CONCATENATE(INDIRECT(ADDRESS(2,COLUMN()-2)),"V2",A16),DATA!D2:L872,4,FALSE)),0,VLOOKUP(CONCATENATE(INDIRECT(ADDRESS(2,COLUMN()-2)),"V2",A16),DATA!D2:L872,4,FALSE))</f>
        <v>0</v>
      </c>
      <c r="BG16" s="11">
        <f>IF(ISERROR(VLOOKUP(CONCATENATE(INDIRECT(ADDRESS(2,COLUMN())),"V2",A16),DATA!D2:L872,2,FALSE)),0,VLOOKUP(CONCATENATE(INDIRECT(ADDRESS(2,COLUMN())),"V2",A16),DATA!D2:L872,2,FALSE))</f>
        <v>0</v>
      </c>
      <c r="BH16" s="11">
        <f>IF(ISERROR(VLOOKUP(CONCATENATE(INDIRECT(ADDRESS(2,COLUMN()-1)),"V2",A16),DATA!D2:L872,3,FALSE)),0,VLOOKUP(CONCATENATE(INDIRECT(ADDRESS(2,COLUMN()-1)),"V2",A16),DATA!D2:L872,3,FALSE))</f>
        <v>0</v>
      </c>
      <c r="BI16" s="11">
        <f>IF(ISERROR(VLOOKUP(CONCATENATE(INDIRECT(ADDRESS(2,COLUMN()-2)),"V2",A16),DATA!D2:L872,4,FALSE)),0,VLOOKUP(CONCATENATE(INDIRECT(ADDRESS(2,COLUMN()-2)),"V2",A16),DATA!D2:L872,4,FALSE))</f>
        <v>0</v>
      </c>
      <c r="BJ16" s="11">
        <f>IF(ISERROR(VLOOKUP(CONCATENATE(INDIRECT(ADDRESS(2,COLUMN())),"V2",A16),DATA!D2:L872,2,FALSE)),0,VLOOKUP(CONCATENATE(INDIRECT(ADDRESS(2,COLUMN())),"V2",A16),DATA!D2:L872,2,FALSE))</f>
        <v>0</v>
      </c>
      <c r="BK16" s="11">
        <f>IF(ISERROR(VLOOKUP(CONCATENATE(INDIRECT(ADDRESS(2,COLUMN()-1)),"V2",A16),DATA!D2:L872,3,FALSE)),0,VLOOKUP(CONCATENATE(INDIRECT(ADDRESS(2,COLUMN()-1)),"V2",A16),DATA!D2:L872,3,FALSE))</f>
        <v>0</v>
      </c>
      <c r="BL16" s="11">
        <f>IF(ISERROR(VLOOKUP(CONCATENATE(INDIRECT(ADDRESS(2,COLUMN()-2)),"V2",A16),DATA!D2:L872,4,FALSE)),0,VLOOKUP(CONCATENATE(INDIRECT(ADDRESS(2,COLUMN()-2)),"V2",A16),DATA!D2:L872,4,FALSE))</f>
        <v>0</v>
      </c>
      <c r="BM16" s="11">
        <f>IF(ISERROR(VLOOKUP(CONCATENATE(INDIRECT(ADDRESS(2,COLUMN())),"V2",A16),DATA!D2:L872,2,FALSE)),0,VLOOKUP(CONCATENATE(INDIRECT(ADDRESS(2,COLUMN())),"V2",A16),DATA!D2:L872,2,FALSE))</f>
        <v>0</v>
      </c>
      <c r="BN16" s="11">
        <f>IF(ISERROR(VLOOKUP(CONCATENATE(INDIRECT(ADDRESS(2,COLUMN()-1)),"V2",A16),DATA!D2:L872,3,FALSE)),0,VLOOKUP(CONCATENATE(INDIRECT(ADDRESS(2,COLUMN()-1)),"V2",A16),DATA!D2:L872,3,FALSE))</f>
        <v>0</v>
      </c>
      <c r="BO16" s="11">
        <f>IF(ISERROR(VLOOKUP(CONCATENATE(INDIRECT(ADDRESS(2,COLUMN()-2)),"V2",A16),DATA!D2:L872,4,FALSE)),0,VLOOKUP(CONCATENATE(INDIRECT(ADDRESS(2,COLUMN()-2)),"V2",A16),DATA!D2:L872,4,FALSE))</f>
        <v>0</v>
      </c>
      <c r="BP16" s="11">
        <f>IF(ISERROR(VLOOKUP(CONCATENATE(INDIRECT(ADDRESS(2,COLUMN())),"V2",A16),DATA!D2:L872,2,FALSE)),0,VLOOKUP(CONCATENATE(INDIRECT(ADDRESS(2,COLUMN())),"V2",A16),DATA!D2:L872,2,FALSE))</f>
        <v>0</v>
      </c>
      <c r="BQ16" s="11">
        <f>IF(ISERROR(VLOOKUP(CONCATENATE(INDIRECT(ADDRESS(2,COLUMN()-1)),"V2",A16),DATA!D2:L872,3,FALSE)),0,VLOOKUP(CONCATENATE(INDIRECT(ADDRESS(2,COLUMN()-1)),"V2",A16),DATA!D2:L872,3,FALSE))</f>
        <v>0</v>
      </c>
      <c r="BR16" s="11">
        <f>IF(ISERROR(VLOOKUP(CONCATENATE(INDIRECT(ADDRESS(2,COLUMN()-2)),"V2",A16),DATA!D2:L872,4,FALSE)),0,VLOOKUP(CONCATENATE(INDIRECT(ADDRESS(2,COLUMN()-2)),"V2",A16),DATA!D2:L872,4,FALSE))</f>
        <v>0</v>
      </c>
      <c r="BS16" s="11">
        <f>IF(ISERROR(VLOOKUP(CONCATENATE(INDIRECT(ADDRESS(2,COLUMN())),"V2",A16),DATA!D2:L872,2,FALSE)),0,VLOOKUP(CONCATENATE(INDIRECT(ADDRESS(2,COLUMN())),"V2",A16),DATA!D2:L872,2,FALSE))</f>
        <v>0</v>
      </c>
      <c r="BT16" s="11">
        <f>IF(ISERROR(VLOOKUP(CONCATENATE(INDIRECT(ADDRESS(2,COLUMN()-1)),"V2",A16),DATA!D2:L872,3,FALSE)),0,VLOOKUP(CONCATENATE(INDIRECT(ADDRESS(2,COLUMN()-1)),"V2",A16),DATA!D2:L872,3,FALSE))</f>
        <v>0</v>
      </c>
      <c r="BU16" s="11">
        <f>IF(ISERROR(VLOOKUP(CONCATENATE(INDIRECT(ADDRESS(2,COLUMN()-2)),"V2",A16),DATA!D2:L872,4,FALSE)),0,VLOOKUP(CONCATENATE(INDIRECT(ADDRESS(2,COLUMN()-2)),"V2",A16),DATA!D2:L872,4,FALSE))</f>
        <v>0</v>
      </c>
      <c r="BV16" s="11">
        <f>IF(ISERROR(VLOOKUP(CONCATENATE(INDIRECT(ADDRESS(2,COLUMN())),"V2",A16),DATA!D2:L872,2,FALSE)),0,VLOOKUP(CONCATENATE(INDIRECT(ADDRESS(2,COLUMN())),"V2",A16),DATA!D2:L872,2,FALSE))</f>
        <v>0</v>
      </c>
      <c r="BW16" s="11">
        <f>IF(ISERROR(VLOOKUP(CONCATENATE(INDIRECT(ADDRESS(2,COLUMN()-1)),"V2",A16),DATA!D2:L872,3,FALSE)),0,VLOOKUP(CONCATENATE(INDIRECT(ADDRESS(2,COLUMN()-1)),"V2",A16),DATA!D2:L872,3,FALSE))</f>
        <v>0</v>
      </c>
      <c r="BX16" s="11">
        <f>IF(ISERROR(VLOOKUP(CONCATENATE(INDIRECT(ADDRESS(2,COLUMN()-2)),"V2",A16),DATA!D2:L872,4,FALSE)),0,VLOOKUP(CONCATENATE(INDIRECT(ADDRESS(2,COLUMN()-2)),"V2",A16),DATA!D2:L872,4,FALSE))</f>
        <v>0</v>
      </c>
      <c r="BY16" s="11">
        <f>IF(ISERROR(VLOOKUP(CONCATENATE(INDIRECT(ADDRESS(2,COLUMN())),"V2",A16),DATA!D2:L872,2,FALSE)),0,VLOOKUP(CONCATENATE(INDIRECT(ADDRESS(2,COLUMN())),"V2",A16),DATA!D2:L872,2,FALSE))</f>
        <v>0</v>
      </c>
      <c r="BZ16" s="11">
        <f>IF(ISERROR(VLOOKUP(CONCATENATE(INDIRECT(ADDRESS(2,COLUMN()-1)),"V2",A16),DATA!D2:L872,3,FALSE)),0,VLOOKUP(CONCATENATE(INDIRECT(ADDRESS(2,COLUMN()-1)),"V2",A16),DATA!D2:L872,3,FALSE))</f>
        <v>0</v>
      </c>
      <c r="CA16" s="11">
        <f>IF(ISERROR(VLOOKUP(CONCATENATE(INDIRECT(ADDRESS(2,COLUMN()-2)),"V2",A16),DATA!D2:L872,4,FALSE)),0,VLOOKUP(CONCATENATE(INDIRECT(ADDRESS(2,COLUMN()-2)),"V2",A16),DATA!D2:L872,4,FALSE))</f>
        <v>0</v>
      </c>
      <c r="CB16" s="11">
        <f>IF(ISERROR(VLOOKUP(CONCATENATE(INDIRECT(ADDRESS(2,COLUMN())),"V2",A16),DATA!D2:L872,2,FALSE)),0,VLOOKUP(CONCATENATE(INDIRECT(ADDRESS(2,COLUMN())),"V2",A16),DATA!D2:L872,2,FALSE))</f>
        <v>0</v>
      </c>
      <c r="CC16" s="11">
        <f>IF(ISERROR(VLOOKUP(CONCATENATE(INDIRECT(ADDRESS(2,COLUMN()-1)),"V2",A16),DATA!D2:L872,3,FALSE)),0,VLOOKUP(CONCATENATE(INDIRECT(ADDRESS(2,COLUMN()-1)),"V2",A16),DATA!D2:L872,3,FALSE))</f>
        <v>0</v>
      </c>
      <c r="CD16" s="11">
        <f>IF(ISERROR(VLOOKUP(CONCATENATE(INDIRECT(ADDRESS(2,COLUMN()-2)),"V2",A16),DATA!D2:L872,4,FALSE)),0,VLOOKUP(CONCATENATE(INDIRECT(ADDRESS(2,COLUMN()-2)),"V2",A16),DATA!D2:L872,4,FALSE))</f>
        <v>0</v>
      </c>
      <c r="CE16" s="11">
        <f>IF(ISERROR(VLOOKUP(CONCATENATE(INDIRECT(ADDRESS(2,COLUMN())),"V2",A16),DATA!D2:L872,2,FALSE)),0,VLOOKUP(CONCATENATE(INDIRECT(ADDRESS(2,COLUMN())),"V2",A16),DATA!D2:L872,2,FALSE))</f>
        <v>0</v>
      </c>
      <c r="CF16" s="11">
        <f>IF(ISERROR(VLOOKUP(CONCATENATE(INDIRECT(ADDRESS(2,COLUMN()-1)),"V2",A16),DATA!D2:L872,3,FALSE)),0,VLOOKUP(CONCATENATE(INDIRECT(ADDRESS(2,COLUMN()-1)),"V2",A16),DATA!D2:L872,3,FALSE))</f>
        <v>0</v>
      </c>
      <c r="CG16" s="11">
        <f>IF(ISERROR(VLOOKUP(CONCATENATE(INDIRECT(ADDRESS(2,COLUMN()-2)),"V2",A16),DATA!D2:L872,4,FALSE)),0,VLOOKUP(CONCATENATE(INDIRECT(ADDRESS(2,COLUMN()-2)),"V2",A16),DATA!D2:L872,4,FALSE))</f>
        <v>0</v>
      </c>
      <c r="CH16" s="11">
        <f>IF(ISERROR(VLOOKUP(CONCATENATE(INDIRECT(ADDRESS(2,COLUMN())),"V2",A16),DATA!D2:L872,2,FALSE)),0,VLOOKUP(CONCATENATE(INDIRECT(ADDRESS(2,COLUMN())),"V2",A16),DATA!D2:L872,2,FALSE))</f>
        <v>0</v>
      </c>
      <c r="CI16" s="11">
        <f>IF(ISERROR(VLOOKUP(CONCATENATE(INDIRECT(ADDRESS(2,COLUMN()-1)),"V2",A16),DATA!D2:L872,3,FALSE)),0,VLOOKUP(CONCATENATE(INDIRECT(ADDRESS(2,COLUMN()-1)),"V2",A16),DATA!D2:L872,3,FALSE))</f>
        <v>0</v>
      </c>
      <c r="CJ16" s="11">
        <f>IF(ISERROR(VLOOKUP(CONCATENATE(INDIRECT(ADDRESS(2,COLUMN()-2)),"V2",A16),DATA!D2:L872,4,FALSE)),0,VLOOKUP(CONCATENATE(INDIRECT(ADDRESS(2,COLUMN()-2)),"V2",A16),DATA!D2:L872,4,FALSE))</f>
        <v>0</v>
      </c>
      <c r="CK16" s="11">
        <f>IF(ISERROR(VLOOKUP(CONCATENATE(INDIRECT(ADDRESS(2,COLUMN())),"V2",A16),DATA!D2:L872,2,FALSE)),0,VLOOKUP(CONCATENATE(INDIRECT(ADDRESS(2,COLUMN())),"V2",A16),DATA!D2:L872,2,FALSE))</f>
        <v>0</v>
      </c>
      <c r="CL16" s="11">
        <f>IF(ISERROR(VLOOKUP(CONCATENATE(INDIRECT(ADDRESS(2,COLUMN()-1)),"V2",A16),DATA!D2:L872,3,FALSE)),0,VLOOKUP(CONCATENATE(INDIRECT(ADDRESS(2,COLUMN()-1)),"V2",A16),DATA!D2:L872,3,FALSE))</f>
        <v>0</v>
      </c>
      <c r="CM16" s="11">
        <f>IF(ISERROR(VLOOKUP(CONCATENATE(INDIRECT(ADDRESS(2,COLUMN()-2)),"V2",A16),DATA!D2:L872,4,FALSE)),0,VLOOKUP(CONCATENATE(INDIRECT(ADDRESS(2,COLUMN()-2)),"V2",A16),DATA!D2:L872,4,FALSE))</f>
        <v>0</v>
      </c>
      <c r="CN16" s="11">
        <f>IF(ISERROR(VLOOKUP(CONCATENATE(INDIRECT(ADDRESS(2,COLUMN())),"V2",A16),DATA!D2:L872,2,FALSE)),0,VLOOKUP(CONCATENATE(INDIRECT(ADDRESS(2,COLUMN())),"V2",A16),DATA!D2:L872,2,FALSE))</f>
        <v>0</v>
      </c>
      <c r="CO16" s="11">
        <f>IF(ISERROR(VLOOKUP(CONCATENATE(INDIRECT(ADDRESS(2,COLUMN()-1)),"V2",A16),DATA!D2:L872,3,FALSE)),0,VLOOKUP(CONCATENATE(INDIRECT(ADDRESS(2,COLUMN()-1)),"V2",A16),DATA!D2:L872,3,FALSE))</f>
        <v>0</v>
      </c>
      <c r="CP16" s="11">
        <f>IF(ISERROR(VLOOKUP(CONCATENATE(INDIRECT(ADDRESS(2,COLUMN()-2)),"V2",A16),DATA!D2:L872,4,FALSE)),0,VLOOKUP(CONCATENATE(INDIRECT(ADDRESS(2,COLUMN()-2)),"V2",A16),DATA!D2:L872,4,FALSE))</f>
        <v>0</v>
      </c>
      <c r="CQ16" s="11">
        <f>IF(ISERROR(VLOOKUP(CONCATENATE(INDIRECT(ADDRESS(2,COLUMN())),"V2",A16),DATA!D2:L872,2,FALSE)),0,VLOOKUP(CONCATENATE(INDIRECT(ADDRESS(2,COLUMN())),"V2",A16),DATA!D2:L872,2,FALSE))</f>
        <v>2</v>
      </c>
      <c r="CR16" s="11">
        <f>IF(ISERROR(VLOOKUP(CONCATENATE(INDIRECT(ADDRESS(2,COLUMN()-1)),"V2",A16),DATA!D2:L872,3,FALSE)),0,VLOOKUP(CONCATENATE(INDIRECT(ADDRESS(2,COLUMN()-1)),"V2",A16),DATA!D2:L872,3,FALSE))</f>
        <v>0</v>
      </c>
      <c r="CS16" s="11">
        <f>IF(ISERROR(VLOOKUP(CONCATENATE(INDIRECT(ADDRESS(2,COLUMN()-2)),"V2",A16),DATA!D2:L872,4,FALSE)),0,VLOOKUP(CONCATENATE(INDIRECT(ADDRESS(2,COLUMN()-2)),"V2",A16),DATA!D2:L872,4,FALSE))</f>
        <v>0</v>
      </c>
      <c r="CT16" s="11">
        <f>IF(ISERROR(VLOOKUP(CONCATENATE(INDIRECT(ADDRESS(2,COLUMN())),"V2",A16),DATA!D2:L872,2,FALSE)),0,VLOOKUP(CONCATENATE(INDIRECT(ADDRESS(2,COLUMN())),"V2",A16),DATA!D2:L872,2,FALSE))</f>
        <v>0</v>
      </c>
      <c r="CU16" s="11">
        <f>IF(ISERROR(VLOOKUP(CONCATENATE(INDIRECT(ADDRESS(2,COLUMN()-1)),"V2",A16),DATA!D2:L872,3,FALSE)),0,VLOOKUP(CONCATENATE(INDIRECT(ADDRESS(2,COLUMN()-1)),"V2",A16),DATA!D2:L872,3,FALSE))</f>
        <v>0</v>
      </c>
      <c r="CV16" s="11">
        <f>IF(ISERROR(VLOOKUP(CONCATENATE(INDIRECT(ADDRESS(2,COLUMN()-2)),"V2",A16),DATA!D2:L872,4,FALSE)),0,VLOOKUP(CONCATENATE(INDIRECT(ADDRESS(2,COLUMN()-2)),"V2",A16),DATA!D2:L872,4,FALSE))</f>
        <v>0</v>
      </c>
      <c r="CW16" s="11">
        <f>IF(ISERROR(VLOOKUP(CONCATENATE(INDIRECT(ADDRESS(2,COLUMN())),"V2",A16),DATA!D2:L872,2,FALSE)),0,VLOOKUP(CONCATENATE(INDIRECT(ADDRESS(2,COLUMN())),"V2",A16),DATA!D2:L872,2,FALSE))</f>
        <v>0</v>
      </c>
      <c r="CX16" s="11">
        <f>IF(ISERROR(VLOOKUP(CONCATENATE(INDIRECT(ADDRESS(2,COLUMN()-1)),"V2",A16),DATA!D2:L872,3,FALSE)),0,VLOOKUP(CONCATENATE(INDIRECT(ADDRESS(2,COLUMN()-1)),"V2",A16),DATA!D2:L872,3,FALSE))</f>
        <v>0</v>
      </c>
      <c r="CY16" s="11">
        <f>IF(ISERROR(VLOOKUP(CONCATENATE(INDIRECT(ADDRESS(2,COLUMN()-2)),"V2",A16),DATA!D2:L872,4,FALSE)),0,VLOOKUP(CONCATENATE(INDIRECT(ADDRESS(2,COLUMN()-2)),"V2",A16),DATA!D2:L872,4,FALSE))</f>
        <v>0</v>
      </c>
      <c r="CZ16" s="11">
        <f>IF(ISERROR(VLOOKUP(CONCATENATE(INDIRECT(ADDRESS(2,COLUMN())),"V2",A16),DATA!D2:L872,2,FALSE)),0,VLOOKUP(CONCATENATE(INDIRECT(ADDRESS(2,COLUMN())),"V2",A16),DATA!D2:L872,2,FALSE))</f>
        <v>0</v>
      </c>
      <c r="DA16" s="11">
        <f>IF(ISERROR(VLOOKUP(CONCATENATE(INDIRECT(ADDRESS(2,COLUMN()-1)),"V2",A16),DATA!D2:L872,3,FALSE)),0,VLOOKUP(CONCATENATE(INDIRECT(ADDRESS(2,COLUMN()-1)),"V2",A16),DATA!D2:L872,3,FALSE))</f>
        <v>0</v>
      </c>
      <c r="DB16" s="11">
        <f>IF(ISERROR(VLOOKUP(CONCATENATE(INDIRECT(ADDRESS(2,COLUMN()-2)),"V2",A16),DATA!D2:L872,4,FALSE)),0,VLOOKUP(CONCATENATE(INDIRECT(ADDRESS(2,COLUMN()-2)),"V2",A16),DATA!D2:L872,4,FALSE))</f>
        <v>0</v>
      </c>
      <c r="DC16" s="11">
        <f>IF(ISERROR(VLOOKUP(CONCATENATE(INDIRECT(ADDRESS(2,COLUMN())),"V2",A16),DATA!D2:L872,2,FALSE)),0,VLOOKUP(CONCATENATE(INDIRECT(ADDRESS(2,COLUMN())),"V2",A16),DATA!D2:L872,2,FALSE))</f>
        <v>0</v>
      </c>
      <c r="DD16" s="11">
        <f>IF(ISERROR(VLOOKUP(CONCATENATE(INDIRECT(ADDRESS(2,COLUMN()-1)),"V2",A16),DATA!D2:L872,3,FALSE)),0,VLOOKUP(CONCATENATE(INDIRECT(ADDRESS(2,COLUMN()-1)),"V2",A16),DATA!D2:L872,3,FALSE))</f>
        <v>0</v>
      </c>
      <c r="DE16" s="11">
        <f>IF(ISERROR(VLOOKUP(CONCATENATE(INDIRECT(ADDRESS(2,COLUMN()-2)),"V2",A16),DATA!D2:L872,4,FALSE)),0,VLOOKUP(CONCATENATE(INDIRECT(ADDRESS(2,COLUMN()-2)),"V2",A16),DATA!D2:L872,4,FALSE))</f>
        <v>0</v>
      </c>
      <c r="DF16" s="11">
        <f>IF(ISERROR(VLOOKUP(CONCATENATE(INDIRECT(ADDRESS(2,COLUMN())),"V2",A16),DATA!D2:L872,2,FALSE)),0,VLOOKUP(CONCATENATE(INDIRECT(ADDRESS(2,COLUMN())),"V2",A16),DATA!D2:L872,2,FALSE))</f>
        <v>0</v>
      </c>
      <c r="DG16" s="11">
        <f>IF(ISERROR(VLOOKUP(CONCATENATE(INDIRECT(ADDRESS(2,COLUMN()-1)),"V2",A16),DATA!D2:L872,3,FALSE)),0,VLOOKUP(CONCATENATE(INDIRECT(ADDRESS(2,COLUMN()-1)),"V2",A16),DATA!D2:L872,3,FALSE))</f>
        <v>0</v>
      </c>
      <c r="DH16" s="11">
        <f>IF(ISERROR(VLOOKUP(CONCATENATE(INDIRECT(ADDRESS(2,COLUMN()-2)),"V2",A16),DATA!D2:L872,4,FALSE)),0,VLOOKUP(CONCATENATE(INDIRECT(ADDRESS(2,COLUMN()-2)),"V2",A16),DATA!D2:L872,4,FALSE))</f>
        <v>0</v>
      </c>
      <c r="DI16" s="11">
        <f>IF(ISERROR(VLOOKUP(CONCATENATE(INDIRECT(ADDRESS(2,COLUMN())),"V2",A16),DATA!D2:L872,2,FALSE)),0,VLOOKUP(CONCATENATE(INDIRECT(ADDRESS(2,COLUMN())),"V2",A16),DATA!D2:L872,2,FALSE))</f>
        <v>0</v>
      </c>
      <c r="DJ16" s="11">
        <f>IF(ISERROR(VLOOKUP(CONCATENATE(INDIRECT(ADDRESS(2,COLUMN()-1)),"V2",A16),DATA!D2:L872,3,FALSE)),0,VLOOKUP(CONCATENATE(INDIRECT(ADDRESS(2,COLUMN()-1)),"V2",A16),DATA!D2:L872,3,FALSE))</f>
        <v>0</v>
      </c>
      <c r="DK16" s="11">
        <f>IF(ISERROR(VLOOKUP(CONCATENATE(INDIRECT(ADDRESS(2,COLUMN()-2)),"V2",A16),DATA!D2:L872,4,FALSE)),0,VLOOKUP(CONCATENATE(INDIRECT(ADDRESS(2,COLUMN()-2)),"V2",A16),DATA!D2:L872,4,FALSE))</f>
        <v>0</v>
      </c>
      <c r="DL16" s="11">
        <f>IF(ISERROR(VLOOKUP(CONCATENATE(INDIRECT(ADDRESS(2,COLUMN())),"V2",A16),DATA!D2:L872,2,FALSE)),0,VLOOKUP(CONCATENATE(INDIRECT(ADDRESS(2,COLUMN())),"V2",A16),DATA!D2:L872,2,FALSE))</f>
        <v>0</v>
      </c>
      <c r="DM16" s="11">
        <f>IF(ISERROR(VLOOKUP(CONCATENATE(INDIRECT(ADDRESS(2,COLUMN()-1)),"V2",A16),DATA!D2:L872,3,FALSE)),0,VLOOKUP(CONCATENATE(INDIRECT(ADDRESS(2,COLUMN()-1)),"V2",A16),DATA!D2:L872,3,FALSE))</f>
        <v>0</v>
      </c>
      <c r="DN16" s="11">
        <f>IF(ISERROR(VLOOKUP(CONCATENATE(INDIRECT(ADDRESS(2,COLUMN()-2)),"V2",A16),DATA!D2:L872,4,FALSE)),0,VLOOKUP(CONCATENATE(INDIRECT(ADDRESS(2,COLUMN()-2)),"V2",A16),DATA!D2:L872,4,FALSE))</f>
        <v>0</v>
      </c>
      <c r="DO16" s="11">
        <f>IF(ISERROR(VLOOKUP(CONCATENATE(INDIRECT(ADDRESS(2,COLUMN())),"V2",A16),DATA!D2:L872,2,FALSE)),0,VLOOKUP(CONCATENATE(INDIRECT(ADDRESS(2,COLUMN())),"V2",A16),DATA!D2:L872,2,FALSE))</f>
        <v>0</v>
      </c>
      <c r="DP16" s="11">
        <f>IF(ISERROR(VLOOKUP(CONCATENATE(INDIRECT(ADDRESS(2,COLUMN()-1)),"V2",A16),DATA!D2:L872,3,FALSE)),0,VLOOKUP(CONCATENATE(INDIRECT(ADDRESS(2,COLUMN()-1)),"V2",A16),DATA!D2:L872,3,FALSE))</f>
        <v>0</v>
      </c>
      <c r="DQ16" s="11">
        <f>IF(ISERROR(VLOOKUP(CONCATENATE(INDIRECT(ADDRESS(2,COLUMN()-2)),"V2",A16),DATA!D2:L872,4,FALSE)),0,VLOOKUP(CONCATENATE(INDIRECT(ADDRESS(2,COLUMN()-2)),"V2",A16),DATA!D2:L872,4,FALSE))</f>
        <v>0</v>
      </c>
      <c r="DR16" s="11">
        <f>IF(ISERROR(VLOOKUP(CONCATENATE(INDIRECT(ADDRESS(2,COLUMN())),"V2",A16),DATA!D2:L872,2,FALSE)),0,VLOOKUP(CONCATENATE(INDIRECT(ADDRESS(2,COLUMN())),"V2",A16),DATA!D2:L872,2,FALSE))</f>
        <v>0</v>
      </c>
      <c r="DS16" s="11">
        <f>IF(ISERROR(VLOOKUP(CONCATENATE(INDIRECT(ADDRESS(2,COLUMN()-1)),"V2",A16),DATA!D2:L872,3,FALSE)),0,VLOOKUP(CONCATENATE(INDIRECT(ADDRESS(2,COLUMN()-1)),"V2",A16),DATA!D2:L872,3,FALSE))</f>
        <v>0</v>
      </c>
      <c r="DT16" s="11">
        <f>IF(ISERROR(VLOOKUP(CONCATENATE(INDIRECT(ADDRESS(2,COLUMN()-2)),"V2",A16),DATA!D2:L872,4,FALSE)),0,VLOOKUP(CONCATENATE(INDIRECT(ADDRESS(2,COLUMN()-2)),"V2",A16),DATA!D2:L872,4,FALSE))</f>
        <v>0</v>
      </c>
      <c r="DU16" s="11">
        <f>IF(ISERROR(VLOOKUP(CONCATENATE(INDIRECT(ADDRESS(2,COLUMN())),"V2",A16),DATA!D2:L872,2,FALSE)),0,VLOOKUP(CONCATENATE(INDIRECT(ADDRESS(2,COLUMN())),"V2",A16),DATA!D2:L872,2,FALSE))</f>
        <v>0</v>
      </c>
      <c r="DV16" s="11">
        <f>IF(ISERROR(VLOOKUP(CONCATENATE(INDIRECT(ADDRESS(2,COLUMN()-1)),"V2",A16),DATA!D2:L872,3,FALSE)),0,VLOOKUP(CONCATENATE(INDIRECT(ADDRESS(2,COLUMN()-1)),"V2",A16),DATA!D2:L872,3,FALSE))</f>
        <v>0</v>
      </c>
      <c r="DW16" s="11">
        <f>IF(ISERROR(VLOOKUP(CONCATENATE(INDIRECT(ADDRESS(2,COLUMN()-2)),"V2",A16),DATA!D2:L872,4,FALSE)),0,VLOOKUP(CONCATENATE(INDIRECT(ADDRESS(2,COLUMN()-2)),"V2",A16),DATA!D2:L872,4,FALSE))</f>
        <v>0</v>
      </c>
      <c r="DX16" s="62">
        <f>SUM(B16:INDIRECT(ADDRESS(16,127)))</f>
        <v>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</row>
    <row r="17" ht="15.75">
      <c r="A17" s="95" t="s">
        <v>86</v>
      </c>
      <c r="B17" s="11">
        <f>IF(ISERROR(VLOOKUP(CONCATENATE(INDIRECT(ADDRESS(2,COLUMN())),"V2",A17),DATA!D2:L872,2,FALSE)),0,VLOOKUP(CONCATENATE(INDIRECT(ADDRESS(2,COLUMN())),"V2",A17),DATA!D2:L872,2,FALSE))</f>
        <v>232.88029</v>
      </c>
      <c r="C17" s="11">
        <f>IF(ISERROR(VLOOKUP(CONCATENATE(INDIRECT(ADDRESS(2,COLUMN()-1)),"V2",A17),DATA!D2:L872,3,FALSE)),0,VLOOKUP(CONCATENATE(INDIRECT(ADDRESS(2,COLUMN()-1)),"V2",A17),DATA!D2:L872,3,FALSE))</f>
        <v>0</v>
      </c>
      <c r="D17" s="11">
        <f>IF(ISERROR(VLOOKUP(CONCATENATE(INDIRECT(ADDRESS(2,COLUMN()-2)),"V2",A17),DATA!D2:L872,4,FALSE)),0,VLOOKUP(CONCATENATE(INDIRECT(ADDRESS(2,COLUMN()-2)),"V2",A17),DATA!D2:L872,4,FALSE))</f>
        <v>0</v>
      </c>
      <c r="E17" s="11">
        <f>IF(ISERROR(VLOOKUP(CONCATENATE(INDIRECT(ADDRESS(2,COLUMN())),"V2",A17),DATA!D2:L872,2,FALSE)),0,VLOOKUP(CONCATENATE(INDIRECT(ADDRESS(2,COLUMN())),"V2",A17),DATA!D2:L872,2,FALSE))</f>
        <v>127.00595</v>
      </c>
      <c r="F17" s="11">
        <f>IF(ISERROR(VLOOKUP(CONCATENATE(INDIRECT(ADDRESS(2,COLUMN()-1)),"V2",A17),DATA!D2:L872,3,FALSE)),0,VLOOKUP(CONCATENATE(INDIRECT(ADDRESS(2,COLUMN()-1)),"V2",A17),DATA!D2:L872,3,FALSE))</f>
        <v>0</v>
      </c>
      <c r="G17" s="11">
        <f>IF(ISERROR(VLOOKUP(CONCATENATE(INDIRECT(ADDRESS(2,COLUMN()-2)),"V2",A17),DATA!D2:L872,4,FALSE)),0,VLOOKUP(CONCATENATE(INDIRECT(ADDRESS(2,COLUMN()-2)),"V2",A17),DATA!D2:L872,4,FALSE))</f>
        <v>0</v>
      </c>
      <c r="H17" s="11">
        <f>IF(ISERROR(VLOOKUP(CONCATENATE(INDIRECT(ADDRESS(2,COLUMN())),"V2",A17),DATA!D2:L872,2,FALSE)),0,VLOOKUP(CONCATENATE(INDIRECT(ADDRESS(2,COLUMN())),"V2",A17),DATA!D2:L872,2,FALSE))</f>
        <v>101.38</v>
      </c>
      <c r="I17" s="11">
        <f>IF(ISERROR(VLOOKUP(CONCATENATE(INDIRECT(ADDRESS(2,COLUMN()-1)),"V2",A17),DATA!D2:L872,3,FALSE)),0,VLOOKUP(CONCATENATE(INDIRECT(ADDRESS(2,COLUMN()-1)),"V2",A17),DATA!D2:L872,3,FALSE))</f>
        <v>0</v>
      </c>
      <c r="J17" s="11">
        <f>IF(ISERROR(VLOOKUP(CONCATENATE(INDIRECT(ADDRESS(2,COLUMN()-2)),"V2",A17),DATA!D2:L872,4,FALSE)),0,VLOOKUP(CONCATENATE(INDIRECT(ADDRESS(2,COLUMN()-2)),"V2",A17),DATA!D2:L872,4,FALSE))</f>
        <v>0</v>
      </c>
      <c r="K17" s="11">
        <f>IF(ISERROR(VLOOKUP(CONCATENATE(INDIRECT(ADDRESS(2,COLUMN())),"V2",A17),DATA!D2:L872,2,FALSE)),0,VLOOKUP(CONCATENATE(INDIRECT(ADDRESS(2,COLUMN())),"V2",A17),DATA!D2:L872,2,FALSE))</f>
        <v>56.57</v>
      </c>
      <c r="L17" s="11">
        <f>IF(ISERROR(VLOOKUP(CONCATENATE(INDIRECT(ADDRESS(2,COLUMN()-1)),"V2",A17),DATA!D2:L872,3,FALSE)),0,VLOOKUP(CONCATENATE(INDIRECT(ADDRESS(2,COLUMN()-1)),"V2",A17),DATA!D2:L872,3,FALSE))</f>
        <v>0</v>
      </c>
      <c r="M17" s="11">
        <f>IF(ISERROR(VLOOKUP(CONCATENATE(INDIRECT(ADDRESS(2,COLUMN()-2)),"V2",A17),DATA!D2:L872,4,FALSE)),0,VLOOKUP(CONCATENATE(INDIRECT(ADDRESS(2,COLUMN()-2)),"V2",A17),DATA!D2:L872,4,FALSE))</f>
        <v>0</v>
      </c>
      <c r="N17" s="11">
        <f>IF(ISERROR(VLOOKUP(CONCATENATE(INDIRECT(ADDRESS(2,COLUMN())),"V2",A17),DATA!D2:L872,2,FALSE)),0,VLOOKUP(CONCATENATE(INDIRECT(ADDRESS(2,COLUMN())),"V2",A17),DATA!D2:L872,2,FALSE))</f>
        <v>110.51423</v>
      </c>
      <c r="O17" s="11">
        <f>IF(ISERROR(VLOOKUP(CONCATENATE(INDIRECT(ADDRESS(2,COLUMN()-1)),"V2",A17),DATA!D2:L872,3,FALSE)),0,VLOOKUP(CONCATENATE(INDIRECT(ADDRESS(2,COLUMN()-1)),"V2",A17),DATA!D2:L872,3,FALSE))</f>
        <v>0</v>
      </c>
      <c r="P17" s="11">
        <f>IF(ISERROR(VLOOKUP(CONCATENATE(INDIRECT(ADDRESS(2,COLUMN()-2)),"V2",A17),DATA!D2:L872,4,FALSE)),0,VLOOKUP(CONCATENATE(INDIRECT(ADDRESS(2,COLUMN()-2)),"V2",A17),DATA!D2:L872,4,FALSE))</f>
        <v>0</v>
      </c>
      <c r="Q17" s="11">
        <f>IF(ISERROR(VLOOKUP(CONCATENATE(INDIRECT(ADDRESS(2,COLUMN())),"V2",A17),DATA!D2:L872,2,FALSE)),0,VLOOKUP(CONCATENATE(INDIRECT(ADDRESS(2,COLUMN())),"V2",A17),DATA!D2:L872,2,FALSE))</f>
        <v>18.4</v>
      </c>
      <c r="R17" s="11">
        <f>IF(ISERROR(VLOOKUP(CONCATENATE(INDIRECT(ADDRESS(2,COLUMN()-1)),"V2",A17),DATA!D2:L872,3,FALSE)),0,VLOOKUP(CONCATENATE(INDIRECT(ADDRESS(2,COLUMN()-1)),"V2",A17),DATA!D2:L872,3,FALSE))</f>
        <v>0</v>
      </c>
      <c r="S17" s="11">
        <f>IF(ISERROR(VLOOKUP(CONCATENATE(INDIRECT(ADDRESS(2,COLUMN()-2)),"V2",A17),DATA!D2:L872,4,FALSE)),0,VLOOKUP(CONCATENATE(INDIRECT(ADDRESS(2,COLUMN()-2)),"V2",A17),DATA!D2:L872,4,FALSE))</f>
        <v>0</v>
      </c>
      <c r="T17" s="11">
        <f>IF(ISERROR(VLOOKUP(CONCATENATE(INDIRECT(ADDRESS(2,COLUMN())),"V2",A17),DATA!D2:L872,2,FALSE)),0,VLOOKUP(CONCATENATE(INDIRECT(ADDRESS(2,COLUMN())),"V2",A17),DATA!D2:L872,2,FALSE))</f>
        <v>26.43</v>
      </c>
      <c r="U17" s="11">
        <f>IF(ISERROR(VLOOKUP(CONCATENATE(INDIRECT(ADDRESS(2,COLUMN()-1)),"V2",A17),DATA!D2:L872,3,FALSE)),0,VLOOKUP(CONCATENATE(INDIRECT(ADDRESS(2,COLUMN()-1)),"V2",A17),DATA!D2:L872,3,FALSE))</f>
        <v>0</v>
      </c>
      <c r="V17" s="11">
        <f>IF(ISERROR(VLOOKUP(CONCATENATE(INDIRECT(ADDRESS(2,COLUMN()-2)),"V2",A17),DATA!D2:L872,4,FALSE)),0,VLOOKUP(CONCATENATE(INDIRECT(ADDRESS(2,COLUMN()-2)),"V2",A17),DATA!D2:L872,4,FALSE))</f>
        <v>0</v>
      </c>
      <c r="W17" s="11">
        <f>IF(ISERROR(VLOOKUP(CONCATENATE(INDIRECT(ADDRESS(2,COLUMN())),"V2",A17),DATA!D2:L872,2,FALSE)),0,VLOOKUP(CONCATENATE(INDIRECT(ADDRESS(2,COLUMN())),"V2",A17),DATA!D2:L872,2,FALSE))</f>
        <v>67.86666</v>
      </c>
      <c r="X17" s="11">
        <f>IF(ISERROR(VLOOKUP(CONCATENATE(INDIRECT(ADDRESS(2,COLUMN()-1)),"V2",A17),DATA!D2:L872,3,FALSE)),0,VLOOKUP(CONCATENATE(INDIRECT(ADDRESS(2,COLUMN()-1)),"V2",A17),DATA!D2:L872,3,FALSE))</f>
        <v>0</v>
      </c>
      <c r="Y17" s="11">
        <f>IF(ISERROR(VLOOKUP(CONCATENATE(INDIRECT(ADDRESS(2,COLUMN()-2)),"V2",A17),DATA!D2:L872,4,FALSE)),0,VLOOKUP(CONCATENATE(INDIRECT(ADDRESS(2,COLUMN()-2)),"V2",A17),DATA!D2:L872,4,FALSE))</f>
        <v>0</v>
      </c>
      <c r="Z17" s="11">
        <f>IF(ISERROR(VLOOKUP(CONCATENATE(INDIRECT(ADDRESS(2,COLUMN())),"V2",A17),DATA!D2:L872,2,FALSE)),0,VLOOKUP(CONCATENATE(INDIRECT(ADDRESS(2,COLUMN())),"V2",A17),DATA!D2:L872,2,FALSE))</f>
        <v>25.9667</v>
      </c>
      <c r="AA17" s="11">
        <f>IF(ISERROR(VLOOKUP(CONCATENATE(INDIRECT(ADDRESS(2,COLUMN()-1)),"V2",A17),DATA!D2:L872,3,FALSE)),0,VLOOKUP(CONCATENATE(INDIRECT(ADDRESS(2,COLUMN()-1)),"V2",A17),DATA!D2:L872,3,FALSE))</f>
        <v>0</v>
      </c>
      <c r="AB17" s="11">
        <f>IF(ISERROR(VLOOKUP(CONCATENATE(INDIRECT(ADDRESS(2,COLUMN()-2)),"V2",A17),DATA!D2:L872,4,FALSE)),0,VLOOKUP(CONCATENATE(INDIRECT(ADDRESS(2,COLUMN()-2)),"V2",A17),DATA!D2:L872,4,FALSE))</f>
        <v>0</v>
      </c>
      <c r="AC17" s="11">
        <f>IF(ISERROR(VLOOKUP(CONCATENATE(INDIRECT(ADDRESS(2,COLUMN())),"V2",A17),DATA!D2:L872,2,FALSE)),0,VLOOKUP(CONCATENATE(INDIRECT(ADDRESS(2,COLUMN())),"V2",A17),DATA!D2:L872,2,FALSE))</f>
        <v>16.94</v>
      </c>
      <c r="AD17" s="11">
        <f>IF(ISERROR(VLOOKUP(CONCATENATE(INDIRECT(ADDRESS(2,COLUMN()-1)),"V2",A17),DATA!D2:L872,3,FALSE)),0,VLOOKUP(CONCATENATE(INDIRECT(ADDRESS(2,COLUMN()-1)),"V2",A17),DATA!D2:L872,3,FALSE))</f>
        <v>0</v>
      </c>
      <c r="AE17" s="11">
        <f>IF(ISERROR(VLOOKUP(CONCATENATE(INDIRECT(ADDRESS(2,COLUMN()-2)),"V2",A17),DATA!D2:L872,4,FALSE)),0,VLOOKUP(CONCATENATE(INDIRECT(ADDRESS(2,COLUMN()-2)),"V2",A17),DATA!D2:L872,4,FALSE))</f>
        <v>0</v>
      </c>
      <c r="AF17" s="11">
        <f>IF(ISERROR(VLOOKUP(CONCATENATE(INDIRECT(ADDRESS(2,COLUMN())),"V2",A17),DATA!D2:L872,2,FALSE)),0,VLOOKUP(CONCATENATE(INDIRECT(ADDRESS(2,COLUMN())),"V2",A17),DATA!D2:L872,2,FALSE))</f>
        <v>50.81755</v>
      </c>
      <c r="AG17" s="11">
        <f>IF(ISERROR(VLOOKUP(CONCATENATE(INDIRECT(ADDRESS(2,COLUMN()-1)),"V2",A17),DATA!D2:L872,3,FALSE)),0,VLOOKUP(CONCATENATE(INDIRECT(ADDRESS(2,COLUMN()-1)),"V2",A17),DATA!D2:L872,3,FALSE))</f>
        <v>0</v>
      </c>
      <c r="AH17" s="11">
        <f>IF(ISERROR(VLOOKUP(CONCATENATE(INDIRECT(ADDRESS(2,COLUMN()-2)),"V2",A17),DATA!D2:L872,4,FALSE)),0,VLOOKUP(CONCATENATE(INDIRECT(ADDRESS(2,COLUMN()-2)),"V2",A17),DATA!D2:L872,4,FALSE))</f>
        <v>0</v>
      </c>
      <c r="AI17" s="11">
        <f>IF(ISERROR(VLOOKUP(CONCATENATE(INDIRECT(ADDRESS(2,COLUMN())),"V2",A17),DATA!D2:L872,2,FALSE)),0,VLOOKUP(CONCATENATE(INDIRECT(ADDRESS(2,COLUMN())),"V2",A17),DATA!D2:L872,2,FALSE))</f>
        <v>73.93</v>
      </c>
      <c r="AJ17" s="11">
        <f>IF(ISERROR(VLOOKUP(CONCATENATE(INDIRECT(ADDRESS(2,COLUMN()-1)),"V2",A17),DATA!D2:L872,3,FALSE)),0,VLOOKUP(CONCATENATE(INDIRECT(ADDRESS(2,COLUMN()-1)),"V2",A17),DATA!D2:L872,3,FALSE))</f>
        <v>0</v>
      </c>
      <c r="AK17" s="11">
        <f>IF(ISERROR(VLOOKUP(CONCATENATE(INDIRECT(ADDRESS(2,COLUMN()-2)),"V2",A17),DATA!D2:L872,4,FALSE)),0,VLOOKUP(CONCATENATE(INDIRECT(ADDRESS(2,COLUMN()-2)),"V2",A17),DATA!D2:L872,4,FALSE))</f>
        <v>0</v>
      </c>
      <c r="AL17" s="11">
        <f>IF(ISERROR(VLOOKUP(CONCATENATE(INDIRECT(ADDRESS(2,COLUMN())),"V2",A17),DATA!D2:L872,2,FALSE)),0,VLOOKUP(CONCATENATE(INDIRECT(ADDRESS(2,COLUMN())),"V2",A17),DATA!D2:L872,2,FALSE))</f>
        <v>102.65999</v>
      </c>
      <c r="AM17" s="11">
        <f>IF(ISERROR(VLOOKUP(CONCATENATE(INDIRECT(ADDRESS(2,COLUMN()-1)),"V2",A17),DATA!D2:L872,3,FALSE)),0,VLOOKUP(CONCATENATE(INDIRECT(ADDRESS(2,COLUMN()-1)),"V2",A17),DATA!D2:L872,3,FALSE))</f>
        <v>0</v>
      </c>
      <c r="AN17" s="11">
        <f>IF(ISERROR(VLOOKUP(CONCATENATE(INDIRECT(ADDRESS(2,COLUMN()-2)),"V2",A17),DATA!D2:L872,4,FALSE)),0,VLOOKUP(CONCATENATE(INDIRECT(ADDRESS(2,COLUMN()-2)),"V2",A17),DATA!D2:L872,4,FALSE))</f>
        <v>0</v>
      </c>
      <c r="AO17" s="11">
        <f>IF(ISERROR(VLOOKUP(CONCATENATE(INDIRECT(ADDRESS(2,COLUMN())),"V2",A17),DATA!D2:L872,2,FALSE)),0,VLOOKUP(CONCATENATE(INDIRECT(ADDRESS(2,COLUMN())),"V2",A17),DATA!D2:L872,2,FALSE))</f>
        <v>26.6</v>
      </c>
      <c r="AP17" s="11">
        <f>IF(ISERROR(VLOOKUP(CONCATENATE(INDIRECT(ADDRESS(2,COLUMN()-1)),"V2",A17),DATA!D2:L872,3,FALSE)),0,VLOOKUP(CONCATENATE(INDIRECT(ADDRESS(2,COLUMN()-1)),"V2",A17),DATA!D2:L872,3,FALSE))</f>
        <v>0</v>
      </c>
      <c r="AQ17" s="11">
        <f>IF(ISERROR(VLOOKUP(CONCATENATE(INDIRECT(ADDRESS(2,COLUMN()-2)),"V2",A17),DATA!D2:L872,4,FALSE)),0,VLOOKUP(CONCATENATE(INDIRECT(ADDRESS(2,COLUMN()-2)),"V2",A17),DATA!D2:L872,4,FALSE))</f>
        <v>0</v>
      </c>
      <c r="AR17" s="11">
        <f>IF(ISERROR(VLOOKUP(CONCATENATE(INDIRECT(ADDRESS(2,COLUMN())),"V2",A17),DATA!D2:L872,2,FALSE)),0,VLOOKUP(CONCATENATE(INDIRECT(ADDRESS(2,COLUMN())),"V2",A17),DATA!D2:L872,2,FALSE))</f>
        <v>0</v>
      </c>
      <c r="AS17" s="11">
        <f>IF(ISERROR(VLOOKUP(CONCATENATE(INDIRECT(ADDRESS(2,COLUMN()-1)),"V2",A17),DATA!D2:L872,3,FALSE)),0,VLOOKUP(CONCATENATE(INDIRECT(ADDRESS(2,COLUMN()-1)),"V2",A17),DATA!D2:L872,3,FALSE))</f>
        <v>0</v>
      </c>
      <c r="AT17" s="11">
        <f>IF(ISERROR(VLOOKUP(CONCATENATE(INDIRECT(ADDRESS(2,COLUMN()-2)),"V2",A17),DATA!D2:L872,4,FALSE)),0,VLOOKUP(CONCATENATE(INDIRECT(ADDRESS(2,COLUMN()-2)),"V2",A17),DATA!D2:L872,4,FALSE))</f>
        <v>0</v>
      </c>
      <c r="AU17" s="11">
        <f>IF(ISERROR(VLOOKUP(CONCATENATE(INDIRECT(ADDRESS(2,COLUMN())),"V2",A17),DATA!D2:L872,2,FALSE)),0,VLOOKUP(CONCATENATE(INDIRECT(ADDRESS(2,COLUMN())),"V2",A17),DATA!D2:L872,2,FALSE))</f>
        <v>0</v>
      </c>
      <c r="AV17" s="11">
        <f>IF(ISERROR(VLOOKUP(CONCATENATE(INDIRECT(ADDRESS(2,COLUMN()-1)),"V2",A17),DATA!D2:L872,3,FALSE)),0,VLOOKUP(CONCATENATE(INDIRECT(ADDRESS(2,COLUMN()-1)),"V2",A17),DATA!D2:L872,3,FALSE))</f>
        <v>0</v>
      </c>
      <c r="AW17" s="11">
        <f>IF(ISERROR(VLOOKUP(CONCATENATE(INDIRECT(ADDRESS(2,COLUMN()-2)),"V2",A17),DATA!D2:L872,4,FALSE)),0,VLOOKUP(CONCATENATE(INDIRECT(ADDRESS(2,COLUMN()-2)),"V2",A17),DATA!D2:L872,4,FALSE))</f>
        <v>0</v>
      </c>
      <c r="AX17" s="11">
        <f>IF(ISERROR(VLOOKUP(CONCATENATE(INDIRECT(ADDRESS(2,COLUMN())),"V2",A17),DATA!D2:L872,2,FALSE)),0,VLOOKUP(CONCATENATE(INDIRECT(ADDRESS(2,COLUMN())),"V2",A17),DATA!D2:L872,2,FALSE))</f>
        <v>0</v>
      </c>
      <c r="AY17" s="11">
        <f>IF(ISERROR(VLOOKUP(CONCATENATE(INDIRECT(ADDRESS(2,COLUMN()-1)),"V2",A17),DATA!D2:L872,3,FALSE)),0,VLOOKUP(CONCATENATE(INDIRECT(ADDRESS(2,COLUMN()-1)),"V2",A17),DATA!D2:L872,3,FALSE))</f>
        <v>0</v>
      </c>
      <c r="AZ17" s="11">
        <f>IF(ISERROR(VLOOKUP(CONCATENATE(INDIRECT(ADDRESS(2,COLUMN()-2)),"V2",A17),DATA!D2:L872,4,FALSE)),0,VLOOKUP(CONCATENATE(INDIRECT(ADDRESS(2,COLUMN()-2)),"V2",A17),DATA!D2:L872,4,FALSE))</f>
        <v>0</v>
      </c>
      <c r="BA17" s="11">
        <f>IF(ISERROR(VLOOKUP(CONCATENATE(INDIRECT(ADDRESS(2,COLUMN())),"V2",A17),DATA!D2:L872,2,FALSE)),0,VLOOKUP(CONCATENATE(INDIRECT(ADDRESS(2,COLUMN())),"V2",A17),DATA!D2:L872,2,FALSE))</f>
        <v>16.95</v>
      </c>
      <c r="BB17" s="11">
        <f>IF(ISERROR(VLOOKUP(CONCATENATE(INDIRECT(ADDRESS(2,COLUMN()-1)),"V2",A17),DATA!D2:L872,3,FALSE)),0,VLOOKUP(CONCATENATE(INDIRECT(ADDRESS(2,COLUMN()-1)),"V2",A17),DATA!D2:L872,3,FALSE))</f>
        <v>0</v>
      </c>
      <c r="BC17" s="11">
        <f>IF(ISERROR(VLOOKUP(CONCATENATE(INDIRECT(ADDRESS(2,COLUMN()-2)),"V2",A17),DATA!D2:L872,4,FALSE)),0,VLOOKUP(CONCATENATE(INDIRECT(ADDRESS(2,COLUMN()-2)),"V2",A17),DATA!D2:L872,4,FALSE))</f>
        <v>0</v>
      </c>
      <c r="BD17" s="11">
        <f>IF(ISERROR(VLOOKUP(CONCATENATE(INDIRECT(ADDRESS(2,COLUMN())),"V2",A17),DATA!D2:L872,2,FALSE)),0,VLOOKUP(CONCATENATE(INDIRECT(ADDRESS(2,COLUMN())),"V2",A17),DATA!D2:L872,2,FALSE))</f>
        <v>2.835</v>
      </c>
      <c r="BE17" s="11">
        <f>IF(ISERROR(VLOOKUP(CONCATENATE(INDIRECT(ADDRESS(2,COLUMN()-1)),"V2",A17),DATA!D2:L872,3,FALSE)),0,VLOOKUP(CONCATENATE(INDIRECT(ADDRESS(2,COLUMN()-1)),"V2",A17),DATA!D2:L872,3,FALSE))</f>
        <v>0</v>
      </c>
      <c r="BF17" s="11">
        <f>IF(ISERROR(VLOOKUP(CONCATENATE(INDIRECT(ADDRESS(2,COLUMN()-2)),"V2",A17),DATA!D2:L872,4,FALSE)),0,VLOOKUP(CONCATENATE(INDIRECT(ADDRESS(2,COLUMN()-2)),"V2",A17),DATA!D2:L872,4,FALSE))</f>
        <v>0</v>
      </c>
      <c r="BG17" s="11">
        <f>IF(ISERROR(VLOOKUP(CONCATENATE(INDIRECT(ADDRESS(2,COLUMN())),"V2",A17),DATA!D2:L872,2,FALSE)),0,VLOOKUP(CONCATENATE(INDIRECT(ADDRESS(2,COLUMN())),"V2",A17),DATA!D2:L872,2,FALSE))</f>
        <v>88.43335</v>
      </c>
      <c r="BH17" s="11">
        <f>IF(ISERROR(VLOOKUP(CONCATENATE(INDIRECT(ADDRESS(2,COLUMN()-1)),"V2",A17),DATA!D2:L872,3,FALSE)),0,VLOOKUP(CONCATENATE(INDIRECT(ADDRESS(2,COLUMN()-1)),"V2",A17),DATA!D2:L872,3,FALSE))</f>
        <v>0</v>
      </c>
      <c r="BI17" s="11">
        <f>IF(ISERROR(VLOOKUP(CONCATENATE(INDIRECT(ADDRESS(2,COLUMN()-2)),"V2",A17),DATA!D2:L872,4,FALSE)),0,VLOOKUP(CONCATENATE(INDIRECT(ADDRESS(2,COLUMN()-2)),"V2",A17),DATA!D2:L872,4,FALSE))</f>
        <v>0</v>
      </c>
      <c r="BJ17" s="11">
        <f>IF(ISERROR(VLOOKUP(CONCATENATE(INDIRECT(ADDRESS(2,COLUMN())),"V2",A17),DATA!D2:L872,2,FALSE)),0,VLOOKUP(CONCATENATE(INDIRECT(ADDRESS(2,COLUMN())),"V2",A17),DATA!D2:L872,2,FALSE))</f>
        <v>2</v>
      </c>
      <c r="BK17" s="11">
        <f>IF(ISERROR(VLOOKUP(CONCATENATE(INDIRECT(ADDRESS(2,COLUMN()-1)),"V2",A17),DATA!D2:L872,3,FALSE)),0,VLOOKUP(CONCATENATE(INDIRECT(ADDRESS(2,COLUMN()-1)),"V2",A17),DATA!D2:L872,3,FALSE))</f>
        <v>0</v>
      </c>
      <c r="BL17" s="11">
        <f>IF(ISERROR(VLOOKUP(CONCATENATE(INDIRECT(ADDRESS(2,COLUMN()-2)),"V2",A17),DATA!D2:L872,4,FALSE)),0,VLOOKUP(CONCATENATE(INDIRECT(ADDRESS(2,COLUMN()-2)),"V2",A17),DATA!D2:L872,4,FALSE))</f>
        <v>0</v>
      </c>
      <c r="BM17" s="11">
        <f>IF(ISERROR(VLOOKUP(CONCATENATE(INDIRECT(ADDRESS(2,COLUMN())),"V2",A17),DATA!D2:L872,2,FALSE)),0,VLOOKUP(CONCATENATE(INDIRECT(ADDRESS(2,COLUMN())),"V2",A17),DATA!D2:L872,2,FALSE))</f>
        <v>0</v>
      </c>
      <c r="BN17" s="11">
        <f>IF(ISERROR(VLOOKUP(CONCATENATE(INDIRECT(ADDRESS(2,COLUMN()-1)),"V2",A17),DATA!D2:L872,3,FALSE)),0,VLOOKUP(CONCATENATE(INDIRECT(ADDRESS(2,COLUMN()-1)),"V2",A17),DATA!D2:L872,3,FALSE))</f>
        <v>0</v>
      </c>
      <c r="BO17" s="11">
        <f>IF(ISERROR(VLOOKUP(CONCATENATE(INDIRECT(ADDRESS(2,COLUMN()-2)),"V2",A17),DATA!D2:L872,4,FALSE)),0,VLOOKUP(CONCATENATE(INDIRECT(ADDRESS(2,COLUMN()-2)),"V2",A17),DATA!D2:L872,4,FALSE))</f>
        <v>0</v>
      </c>
      <c r="BP17" s="11">
        <f>IF(ISERROR(VLOOKUP(CONCATENATE(INDIRECT(ADDRESS(2,COLUMN())),"V2",A17),DATA!D2:L872,2,FALSE)),0,VLOOKUP(CONCATENATE(INDIRECT(ADDRESS(2,COLUMN())),"V2",A17),DATA!D2:L872,2,FALSE))</f>
        <v>0</v>
      </c>
      <c r="BQ17" s="11">
        <f>IF(ISERROR(VLOOKUP(CONCATENATE(INDIRECT(ADDRESS(2,COLUMN()-1)),"V2",A17),DATA!D2:L872,3,FALSE)),0,VLOOKUP(CONCATENATE(INDIRECT(ADDRESS(2,COLUMN()-1)),"V2",A17),DATA!D2:L872,3,FALSE))</f>
        <v>0</v>
      </c>
      <c r="BR17" s="11">
        <f>IF(ISERROR(VLOOKUP(CONCATENATE(INDIRECT(ADDRESS(2,COLUMN()-2)),"V2",A17),DATA!D2:L872,4,FALSE)),0,VLOOKUP(CONCATENATE(INDIRECT(ADDRESS(2,COLUMN()-2)),"V2",A17),DATA!D2:L872,4,FALSE))</f>
        <v>0</v>
      </c>
      <c r="BS17" s="11">
        <f>IF(ISERROR(VLOOKUP(CONCATENATE(INDIRECT(ADDRESS(2,COLUMN())),"V2",A17),DATA!D2:L872,2,FALSE)),0,VLOOKUP(CONCATENATE(INDIRECT(ADDRESS(2,COLUMN())),"V2",A17),DATA!D2:L872,2,FALSE))</f>
        <v>1.83333</v>
      </c>
      <c r="BT17" s="11">
        <f>IF(ISERROR(VLOOKUP(CONCATENATE(INDIRECT(ADDRESS(2,COLUMN()-1)),"V2",A17),DATA!D2:L872,3,FALSE)),0,VLOOKUP(CONCATENATE(INDIRECT(ADDRESS(2,COLUMN()-1)),"V2",A17),DATA!D2:L872,3,FALSE))</f>
        <v>0</v>
      </c>
      <c r="BU17" s="11">
        <f>IF(ISERROR(VLOOKUP(CONCATENATE(INDIRECT(ADDRESS(2,COLUMN()-2)),"V2",A17),DATA!D2:L872,4,FALSE)),0,VLOOKUP(CONCATENATE(INDIRECT(ADDRESS(2,COLUMN()-2)),"V2",A17),DATA!D2:L872,4,FALSE))</f>
        <v>0</v>
      </c>
      <c r="BV17" s="11">
        <f>IF(ISERROR(VLOOKUP(CONCATENATE(INDIRECT(ADDRESS(2,COLUMN())),"V2",A17),DATA!D2:L872,2,FALSE)),0,VLOOKUP(CONCATENATE(INDIRECT(ADDRESS(2,COLUMN())),"V2",A17),DATA!D2:L872,2,FALSE))</f>
        <v>0</v>
      </c>
      <c r="BW17" s="11">
        <f>IF(ISERROR(VLOOKUP(CONCATENATE(INDIRECT(ADDRESS(2,COLUMN()-1)),"V2",A17),DATA!D2:L872,3,FALSE)),0,VLOOKUP(CONCATENATE(INDIRECT(ADDRESS(2,COLUMN()-1)),"V2",A17),DATA!D2:L872,3,FALSE))</f>
        <v>0</v>
      </c>
      <c r="BX17" s="11">
        <f>IF(ISERROR(VLOOKUP(CONCATENATE(INDIRECT(ADDRESS(2,COLUMN()-2)),"V2",A17),DATA!D2:L872,4,FALSE)),0,VLOOKUP(CONCATENATE(INDIRECT(ADDRESS(2,COLUMN()-2)),"V2",A17),DATA!D2:L872,4,FALSE))</f>
        <v>0</v>
      </c>
      <c r="BY17" s="11">
        <f>IF(ISERROR(VLOOKUP(CONCATENATE(INDIRECT(ADDRESS(2,COLUMN())),"V2",A17),DATA!D2:L872,2,FALSE)),0,VLOOKUP(CONCATENATE(INDIRECT(ADDRESS(2,COLUMN())),"V2",A17),DATA!D2:L872,2,FALSE))</f>
        <v>12.91668</v>
      </c>
      <c r="BZ17" s="11">
        <f>IF(ISERROR(VLOOKUP(CONCATENATE(INDIRECT(ADDRESS(2,COLUMN()-1)),"V2",A17),DATA!D2:L872,3,FALSE)),0,VLOOKUP(CONCATENATE(INDIRECT(ADDRESS(2,COLUMN()-1)),"V2",A17),DATA!D2:L872,3,FALSE))</f>
        <v>0</v>
      </c>
      <c r="CA17" s="11">
        <f>IF(ISERROR(VLOOKUP(CONCATENATE(INDIRECT(ADDRESS(2,COLUMN()-2)),"V2",A17),DATA!D2:L872,4,FALSE)),0,VLOOKUP(CONCATENATE(INDIRECT(ADDRESS(2,COLUMN()-2)),"V2",A17),DATA!D2:L872,4,FALSE))</f>
        <v>0</v>
      </c>
      <c r="CB17" s="11">
        <f>IF(ISERROR(VLOOKUP(CONCATENATE(INDIRECT(ADDRESS(2,COLUMN())),"V2",A17),DATA!D2:L872,2,FALSE)),0,VLOOKUP(CONCATENATE(INDIRECT(ADDRESS(2,COLUMN())),"V2",A17),DATA!D2:L872,2,FALSE))</f>
        <v>0</v>
      </c>
      <c r="CC17" s="11">
        <f>IF(ISERROR(VLOOKUP(CONCATENATE(INDIRECT(ADDRESS(2,COLUMN()-1)),"V2",A17),DATA!D2:L872,3,FALSE)),0,VLOOKUP(CONCATENATE(INDIRECT(ADDRESS(2,COLUMN()-1)),"V2",A17),DATA!D2:L872,3,FALSE))</f>
        <v>0</v>
      </c>
      <c r="CD17" s="11">
        <f>IF(ISERROR(VLOOKUP(CONCATENATE(INDIRECT(ADDRESS(2,COLUMN()-2)),"V2",A17),DATA!D2:L872,4,FALSE)),0,VLOOKUP(CONCATENATE(INDIRECT(ADDRESS(2,COLUMN()-2)),"V2",A17),DATA!D2:L872,4,FALSE))</f>
        <v>0</v>
      </c>
      <c r="CE17" s="11">
        <f>IF(ISERROR(VLOOKUP(CONCATENATE(INDIRECT(ADDRESS(2,COLUMN())),"V2",A17),DATA!D2:L872,2,FALSE)),0,VLOOKUP(CONCATENATE(INDIRECT(ADDRESS(2,COLUMN())),"V2",A17),DATA!D2:L872,2,FALSE))</f>
        <v>0</v>
      </c>
      <c r="CF17" s="11">
        <f>IF(ISERROR(VLOOKUP(CONCATENATE(INDIRECT(ADDRESS(2,COLUMN()-1)),"V2",A17),DATA!D2:L872,3,FALSE)),0,VLOOKUP(CONCATENATE(INDIRECT(ADDRESS(2,COLUMN()-1)),"V2",A17),DATA!D2:L872,3,FALSE))</f>
        <v>0</v>
      </c>
      <c r="CG17" s="11">
        <f>IF(ISERROR(VLOOKUP(CONCATENATE(INDIRECT(ADDRESS(2,COLUMN()-2)),"V2",A17),DATA!D2:L872,4,FALSE)),0,VLOOKUP(CONCATENATE(INDIRECT(ADDRESS(2,COLUMN()-2)),"V2",A17),DATA!D2:L872,4,FALSE))</f>
        <v>0</v>
      </c>
      <c r="CH17" s="11">
        <f>IF(ISERROR(VLOOKUP(CONCATENATE(INDIRECT(ADDRESS(2,COLUMN())),"V2",A17),DATA!D2:L872,2,FALSE)),0,VLOOKUP(CONCATENATE(INDIRECT(ADDRESS(2,COLUMN())),"V2",A17),DATA!D2:L872,2,FALSE))</f>
        <v>0</v>
      </c>
      <c r="CI17" s="11">
        <f>IF(ISERROR(VLOOKUP(CONCATENATE(INDIRECT(ADDRESS(2,COLUMN()-1)),"V2",A17),DATA!D2:L872,3,FALSE)),0,VLOOKUP(CONCATENATE(INDIRECT(ADDRESS(2,COLUMN()-1)),"V2",A17),DATA!D2:L872,3,FALSE))</f>
        <v>0</v>
      </c>
      <c r="CJ17" s="11">
        <f>IF(ISERROR(VLOOKUP(CONCATENATE(INDIRECT(ADDRESS(2,COLUMN()-2)),"V2",A17),DATA!D2:L872,4,FALSE)),0,VLOOKUP(CONCATENATE(INDIRECT(ADDRESS(2,COLUMN()-2)),"V2",A17),DATA!D2:L872,4,FALSE))</f>
        <v>0</v>
      </c>
      <c r="CK17" s="11">
        <f>IF(ISERROR(VLOOKUP(CONCATENATE(INDIRECT(ADDRESS(2,COLUMN())),"V2",A17),DATA!D2:L872,2,FALSE)),0,VLOOKUP(CONCATENATE(INDIRECT(ADDRESS(2,COLUMN())),"V2",A17),DATA!D2:L872,2,FALSE))</f>
        <v>0</v>
      </c>
      <c r="CL17" s="11">
        <f>IF(ISERROR(VLOOKUP(CONCATENATE(INDIRECT(ADDRESS(2,COLUMN()-1)),"V2",A17),DATA!D2:L872,3,FALSE)),0,VLOOKUP(CONCATENATE(INDIRECT(ADDRESS(2,COLUMN()-1)),"V2",A17),DATA!D2:L872,3,FALSE))</f>
        <v>0</v>
      </c>
      <c r="CM17" s="11">
        <f>IF(ISERROR(VLOOKUP(CONCATENATE(INDIRECT(ADDRESS(2,COLUMN()-2)),"V2",A17),DATA!D2:L872,4,FALSE)),0,VLOOKUP(CONCATENATE(INDIRECT(ADDRESS(2,COLUMN()-2)),"V2",A17),DATA!D2:L872,4,FALSE))</f>
        <v>0</v>
      </c>
      <c r="CN17" s="11">
        <f>IF(ISERROR(VLOOKUP(CONCATENATE(INDIRECT(ADDRESS(2,COLUMN())),"V2",A17),DATA!D2:L872,2,FALSE)),0,VLOOKUP(CONCATENATE(INDIRECT(ADDRESS(2,COLUMN())),"V2",A17),DATA!D2:L872,2,FALSE))</f>
        <v>20.23216</v>
      </c>
      <c r="CO17" s="11">
        <f>IF(ISERROR(VLOOKUP(CONCATENATE(INDIRECT(ADDRESS(2,COLUMN()-1)),"V2",A17),DATA!D2:L872,3,FALSE)),0,VLOOKUP(CONCATENATE(INDIRECT(ADDRESS(2,COLUMN()-1)),"V2",A17),DATA!D2:L872,3,FALSE))</f>
        <v>0</v>
      </c>
      <c r="CP17" s="11">
        <f>IF(ISERROR(VLOOKUP(CONCATENATE(INDIRECT(ADDRESS(2,COLUMN()-2)),"V2",A17),DATA!D2:L872,4,FALSE)),0,VLOOKUP(CONCATENATE(INDIRECT(ADDRESS(2,COLUMN()-2)),"V2",A17),DATA!D2:L872,4,FALSE))</f>
        <v>0</v>
      </c>
      <c r="CQ17" s="11">
        <f>IF(ISERROR(VLOOKUP(CONCATENATE(INDIRECT(ADDRESS(2,COLUMN())),"V2",A17),DATA!D2:L872,2,FALSE)),0,VLOOKUP(CONCATENATE(INDIRECT(ADDRESS(2,COLUMN())),"V2",A17),DATA!D2:L872,2,FALSE))</f>
        <v>3.18333</v>
      </c>
      <c r="CR17" s="11">
        <f>IF(ISERROR(VLOOKUP(CONCATENATE(INDIRECT(ADDRESS(2,COLUMN()-1)),"V2",A17),DATA!D2:L872,3,FALSE)),0,VLOOKUP(CONCATENATE(INDIRECT(ADDRESS(2,COLUMN()-1)),"V2",A17),DATA!D2:L872,3,FALSE))</f>
        <v>0</v>
      </c>
      <c r="CS17" s="11">
        <f>IF(ISERROR(VLOOKUP(CONCATENATE(INDIRECT(ADDRESS(2,COLUMN()-2)),"V2",A17),DATA!D2:L872,4,FALSE)),0,VLOOKUP(CONCATENATE(INDIRECT(ADDRESS(2,COLUMN()-2)),"V2",A17),DATA!D2:L872,4,FALSE))</f>
        <v>0</v>
      </c>
      <c r="CT17" s="11">
        <f>IF(ISERROR(VLOOKUP(CONCATENATE(INDIRECT(ADDRESS(2,COLUMN())),"V2",A17),DATA!D2:L872,2,FALSE)),0,VLOOKUP(CONCATENATE(INDIRECT(ADDRESS(2,COLUMN())),"V2",A17),DATA!D2:L872,2,FALSE))</f>
        <v>0</v>
      </c>
      <c r="CU17" s="11">
        <f>IF(ISERROR(VLOOKUP(CONCATENATE(INDIRECT(ADDRESS(2,COLUMN()-1)),"V2",A17),DATA!D2:L872,3,FALSE)),0,VLOOKUP(CONCATENATE(INDIRECT(ADDRESS(2,COLUMN()-1)),"V2",A17),DATA!D2:L872,3,FALSE))</f>
        <v>0</v>
      </c>
      <c r="CV17" s="11">
        <f>IF(ISERROR(VLOOKUP(CONCATENATE(INDIRECT(ADDRESS(2,COLUMN()-2)),"V2",A17),DATA!D2:L872,4,FALSE)),0,VLOOKUP(CONCATENATE(INDIRECT(ADDRESS(2,COLUMN()-2)),"V2",A17),DATA!D2:L872,4,FALSE))</f>
        <v>0</v>
      </c>
      <c r="CW17" s="11">
        <f>IF(ISERROR(VLOOKUP(CONCATENATE(INDIRECT(ADDRESS(2,COLUMN())),"V2",A17),DATA!D2:L872,2,FALSE)),0,VLOOKUP(CONCATENATE(INDIRECT(ADDRESS(2,COLUMN())),"V2",A17),DATA!D2:L872,2,FALSE))</f>
        <v>0</v>
      </c>
      <c r="CX17" s="11">
        <f>IF(ISERROR(VLOOKUP(CONCATENATE(INDIRECT(ADDRESS(2,COLUMN()-1)),"V2",A17),DATA!D2:L872,3,FALSE)),0,VLOOKUP(CONCATENATE(INDIRECT(ADDRESS(2,COLUMN()-1)),"V2",A17),DATA!D2:L872,3,FALSE))</f>
        <v>0</v>
      </c>
      <c r="CY17" s="11">
        <f>IF(ISERROR(VLOOKUP(CONCATENATE(INDIRECT(ADDRESS(2,COLUMN()-2)),"V2",A17),DATA!D2:L872,4,FALSE)),0,VLOOKUP(CONCATENATE(INDIRECT(ADDRESS(2,COLUMN()-2)),"V2",A17),DATA!D2:L872,4,FALSE))</f>
        <v>0</v>
      </c>
      <c r="CZ17" s="11">
        <f>IF(ISERROR(VLOOKUP(CONCATENATE(INDIRECT(ADDRESS(2,COLUMN())),"V2",A17),DATA!D2:L872,2,FALSE)),0,VLOOKUP(CONCATENATE(INDIRECT(ADDRESS(2,COLUMN())),"V2",A17),DATA!D2:L872,2,FALSE))</f>
        <v>0</v>
      </c>
      <c r="DA17" s="11">
        <f>IF(ISERROR(VLOOKUP(CONCATENATE(INDIRECT(ADDRESS(2,COLUMN()-1)),"V2",A17),DATA!D2:L872,3,FALSE)),0,VLOOKUP(CONCATENATE(INDIRECT(ADDRESS(2,COLUMN()-1)),"V2",A17),DATA!D2:L872,3,FALSE))</f>
        <v>0</v>
      </c>
      <c r="DB17" s="11">
        <f>IF(ISERROR(VLOOKUP(CONCATENATE(INDIRECT(ADDRESS(2,COLUMN()-2)),"V2",A17),DATA!D2:L872,4,FALSE)),0,VLOOKUP(CONCATENATE(INDIRECT(ADDRESS(2,COLUMN()-2)),"V2",A17),DATA!D2:L872,4,FALSE))</f>
        <v>0</v>
      </c>
      <c r="DC17" s="11">
        <f>IF(ISERROR(VLOOKUP(CONCATENATE(INDIRECT(ADDRESS(2,COLUMN())),"V2",A17),DATA!D2:L872,2,FALSE)),0,VLOOKUP(CONCATENATE(INDIRECT(ADDRESS(2,COLUMN())),"V2",A17),DATA!D2:L872,2,FALSE))</f>
        <v>0</v>
      </c>
      <c r="DD17" s="11">
        <f>IF(ISERROR(VLOOKUP(CONCATENATE(INDIRECT(ADDRESS(2,COLUMN()-1)),"V2",A17),DATA!D2:L872,3,FALSE)),0,VLOOKUP(CONCATENATE(INDIRECT(ADDRESS(2,COLUMN()-1)),"V2",A17),DATA!D2:L872,3,FALSE))</f>
        <v>0</v>
      </c>
      <c r="DE17" s="11">
        <f>IF(ISERROR(VLOOKUP(CONCATENATE(INDIRECT(ADDRESS(2,COLUMN()-2)),"V2",A17),DATA!D2:L872,4,FALSE)),0,VLOOKUP(CONCATENATE(INDIRECT(ADDRESS(2,COLUMN()-2)),"V2",A17),DATA!D2:L872,4,FALSE))</f>
        <v>0</v>
      </c>
      <c r="DF17" s="11">
        <f>IF(ISERROR(VLOOKUP(CONCATENATE(INDIRECT(ADDRESS(2,COLUMN())),"V2",A17),DATA!D2:L872,2,FALSE)),0,VLOOKUP(CONCATENATE(INDIRECT(ADDRESS(2,COLUMN())),"V2",A17),DATA!D2:L872,2,FALSE))</f>
        <v>0</v>
      </c>
      <c r="DG17" s="11">
        <f>IF(ISERROR(VLOOKUP(CONCATENATE(INDIRECT(ADDRESS(2,COLUMN()-1)),"V2",A17),DATA!D2:L872,3,FALSE)),0,VLOOKUP(CONCATENATE(INDIRECT(ADDRESS(2,COLUMN()-1)),"V2",A17),DATA!D2:L872,3,FALSE))</f>
        <v>0</v>
      </c>
      <c r="DH17" s="11">
        <f>IF(ISERROR(VLOOKUP(CONCATENATE(INDIRECT(ADDRESS(2,COLUMN()-2)),"V2",A17),DATA!D2:L872,4,FALSE)),0,VLOOKUP(CONCATENATE(INDIRECT(ADDRESS(2,COLUMN()-2)),"V2",A17),DATA!D2:L872,4,FALSE))</f>
        <v>0</v>
      </c>
      <c r="DI17" s="11">
        <f>IF(ISERROR(VLOOKUP(CONCATENATE(INDIRECT(ADDRESS(2,COLUMN())),"V2",A17),DATA!D2:L872,2,FALSE)),0,VLOOKUP(CONCATENATE(INDIRECT(ADDRESS(2,COLUMN())),"V2",A17),DATA!D2:L872,2,FALSE))</f>
        <v>0</v>
      </c>
      <c r="DJ17" s="11">
        <f>IF(ISERROR(VLOOKUP(CONCATENATE(INDIRECT(ADDRESS(2,COLUMN()-1)),"V2",A17),DATA!D2:L872,3,FALSE)),0,VLOOKUP(CONCATENATE(INDIRECT(ADDRESS(2,COLUMN()-1)),"V2",A17),DATA!D2:L872,3,FALSE))</f>
        <v>0</v>
      </c>
      <c r="DK17" s="11">
        <f>IF(ISERROR(VLOOKUP(CONCATENATE(INDIRECT(ADDRESS(2,COLUMN()-2)),"V2",A17),DATA!D2:L872,4,FALSE)),0,VLOOKUP(CONCATENATE(INDIRECT(ADDRESS(2,COLUMN()-2)),"V2",A17),DATA!D2:L872,4,FALSE))</f>
        <v>0</v>
      </c>
      <c r="DL17" s="11">
        <f>IF(ISERROR(VLOOKUP(CONCATENATE(INDIRECT(ADDRESS(2,COLUMN())),"V2",A17),DATA!D2:L872,2,FALSE)),0,VLOOKUP(CONCATENATE(INDIRECT(ADDRESS(2,COLUMN())),"V2",A17),DATA!D2:L872,2,FALSE))</f>
        <v>0</v>
      </c>
      <c r="DM17" s="11">
        <f>IF(ISERROR(VLOOKUP(CONCATENATE(INDIRECT(ADDRESS(2,COLUMN()-1)),"V2",A17),DATA!D2:L872,3,FALSE)),0,VLOOKUP(CONCATENATE(INDIRECT(ADDRESS(2,COLUMN()-1)),"V2",A17),DATA!D2:L872,3,FALSE))</f>
        <v>0</v>
      </c>
      <c r="DN17" s="11">
        <f>IF(ISERROR(VLOOKUP(CONCATENATE(INDIRECT(ADDRESS(2,COLUMN()-2)),"V2",A17),DATA!D2:L872,4,FALSE)),0,VLOOKUP(CONCATENATE(INDIRECT(ADDRESS(2,COLUMN()-2)),"V2",A17),DATA!D2:L872,4,FALSE))</f>
        <v>0</v>
      </c>
      <c r="DO17" s="11">
        <f>IF(ISERROR(VLOOKUP(CONCATENATE(INDIRECT(ADDRESS(2,COLUMN())),"V2",A17),DATA!D2:L872,2,FALSE)),0,VLOOKUP(CONCATENATE(INDIRECT(ADDRESS(2,COLUMN())),"V2",A17),DATA!D2:L872,2,FALSE))</f>
        <v>0</v>
      </c>
      <c r="DP17" s="11">
        <f>IF(ISERROR(VLOOKUP(CONCATENATE(INDIRECT(ADDRESS(2,COLUMN()-1)),"V2",A17),DATA!D2:L872,3,FALSE)),0,VLOOKUP(CONCATENATE(INDIRECT(ADDRESS(2,COLUMN()-1)),"V2",A17),DATA!D2:L872,3,FALSE))</f>
        <v>0</v>
      </c>
      <c r="DQ17" s="11">
        <f>IF(ISERROR(VLOOKUP(CONCATENATE(INDIRECT(ADDRESS(2,COLUMN()-2)),"V2",A17),DATA!D2:L872,4,FALSE)),0,VLOOKUP(CONCATENATE(INDIRECT(ADDRESS(2,COLUMN()-2)),"V2",A17),DATA!D2:L872,4,FALSE))</f>
        <v>0</v>
      </c>
      <c r="DR17" s="11">
        <f>IF(ISERROR(VLOOKUP(CONCATENATE(INDIRECT(ADDRESS(2,COLUMN())),"V2",A17),DATA!D2:L872,2,FALSE)),0,VLOOKUP(CONCATENATE(INDIRECT(ADDRESS(2,COLUMN())),"V2",A17),DATA!D2:L872,2,FALSE))</f>
        <v>0</v>
      </c>
      <c r="DS17" s="11">
        <f>IF(ISERROR(VLOOKUP(CONCATENATE(INDIRECT(ADDRESS(2,COLUMN()-1)),"V2",A17),DATA!D2:L872,3,FALSE)),0,VLOOKUP(CONCATENATE(INDIRECT(ADDRESS(2,COLUMN()-1)),"V2",A17),DATA!D2:L872,3,FALSE))</f>
        <v>0</v>
      </c>
      <c r="DT17" s="11">
        <f>IF(ISERROR(VLOOKUP(CONCATENATE(INDIRECT(ADDRESS(2,COLUMN()-2)),"V2",A17),DATA!D2:L872,4,FALSE)),0,VLOOKUP(CONCATENATE(INDIRECT(ADDRESS(2,COLUMN()-2)),"V2",A17),DATA!D2:L872,4,FALSE))</f>
        <v>0</v>
      </c>
      <c r="DU17" s="11">
        <f>IF(ISERROR(VLOOKUP(CONCATENATE(INDIRECT(ADDRESS(2,COLUMN())),"V2",A17),DATA!D2:L872,2,FALSE)),0,VLOOKUP(CONCATENATE(INDIRECT(ADDRESS(2,COLUMN())),"V2",A17),DATA!D2:L872,2,FALSE))</f>
        <v>0</v>
      </c>
      <c r="DV17" s="11">
        <f>IF(ISERROR(VLOOKUP(CONCATENATE(INDIRECT(ADDRESS(2,COLUMN()-1)),"V2",A17),DATA!D2:L872,3,FALSE)),0,VLOOKUP(CONCATENATE(INDIRECT(ADDRESS(2,COLUMN()-1)),"V2",A17),DATA!D2:L872,3,FALSE))</f>
        <v>0</v>
      </c>
      <c r="DW17" s="11">
        <f>IF(ISERROR(VLOOKUP(CONCATENATE(INDIRECT(ADDRESS(2,COLUMN()-2)),"V2",A17),DATA!D2:L872,4,FALSE)),0,VLOOKUP(CONCATENATE(INDIRECT(ADDRESS(2,COLUMN()-2)),"V2",A17),DATA!D2:L872,4,FALSE))</f>
        <v>0</v>
      </c>
      <c r="DX17" s="62">
        <f>SUM(B17:INDIRECT(ADDRESS(17,127)))</f>
        <v>1186.34522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</row>
    <row r="18" ht="15.75">
      <c r="A18" s="95" t="s">
        <v>87</v>
      </c>
      <c r="B18" s="11">
        <f>IF(ISERROR(VLOOKUP(CONCATENATE(INDIRECT(ADDRESS(2,COLUMN())),"V2",A18),DATA!D2:L872,2,FALSE)),0,VLOOKUP(CONCATENATE(INDIRECT(ADDRESS(2,COLUMN())),"V2",A18),DATA!D2:L872,2,FALSE))</f>
        <v>10.36194</v>
      </c>
      <c r="C18" s="11">
        <f>IF(ISERROR(VLOOKUP(CONCATENATE(INDIRECT(ADDRESS(2,COLUMN()-1)),"V2",A18),DATA!D2:L872,3,FALSE)),0,VLOOKUP(CONCATENATE(INDIRECT(ADDRESS(2,COLUMN()-1)),"V2",A18),DATA!D2:L872,3,FALSE))</f>
        <v>0</v>
      </c>
      <c r="D18" s="11">
        <f>IF(ISERROR(VLOOKUP(CONCATENATE(INDIRECT(ADDRESS(2,COLUMN()-2)),"V2",A18),DATA!D2:L872,4,FALSE)),0,VLOOKUP(CONCATENATE(INDIRECT(ADDRESS(2,COLUMN()-2)),"V2",A18),DATA!D2:L872,4,FALSE))</f>
        <v>0</v>
      </c>
      <c r="E18" s="11">
        <f>IF(ISERROR(VLOOKUP(CONCATENATE(INDIRECT(ADDRESS(2,COLUMN())),"V2",A18),DATA!D2:L872,2,FALSE)),0,VLOOKUP(CONCATENATE(INDIRECT(ADDRESS(2,COLUMN())),"V2",A18),DATA!D2:L872,2,FALSE))</f>
        <v>1.55</v>
      </c>
      <c r="F18" s="11">
        <f>IF(ISERROR(VLOOKUP(CONCATENATE(INDIRECT(ADDRESS(2,COLUMN()-1)),"V2",A18),DATA!D2:L872,3,FALSE)),0,VLOOKUP(CONCATENATE(INDIRECT(ADDRESS(2,COLUMN()-1)),"V2",A18),DATA!D2:L872,3,FALSE))</f>
        <v>0</v>
      </c>
      <c r="G18" s="11">
        <f>IF(ISERROR(VLOOKUP(CONCATENATE(INDIRECT(ADDRESS(2,COLUMN()-2)),"V2",A18),DATA!D2:L872,4,FALSE)),0,VLOOKUP(CONCATENATE(INDIRECT(ADDRESS(2,COLUMN()-2)),"V2",A18),DATA!D2:L872,4,FALSE))</f>
        <v>0</v>
      </c>
      <c r="H18" s="11">
        <f>IF(ISERROR(VLOOKUP(CONCATENATE(INDIRECT(ADDRESS(2,COLUMN())),"V2",A18),DATA!D2:L872,2,FALSE)),0,VLOOKUP(CONCATENATE(INDIRECT(ADDRESS(2,COLUMN())),"V2",A18),DATA!D2:L872,2,FALSE))</f>
        <v>0</v>
      </c>
      <c r="I18" s="11">
        <f>IF(ISERROR(VLOOKUP(CONCATENATE(INDIRECT(ADDRESS(2,COLUMN()-1)),"V2",A18),DATA!D2:L872,3,FALSE)),0,VLOOKUP(CONCATENATE(INDIRECT(ADDRESS(2,COLUMN()-1)),"V2",A18),DATA!D2:L872,3,FALSE))</f>
        <v>0</v>
      </c>
      <c r="J18" s="11">
        <f>IF(ISERROR(VLOOKUP(CONCATENATE(INDIRECT(ADDRESS(2,COLUMN()-2)),"V2",A18),DATA!D2:L872,4,FALSE)),0,VLOOKUP(CONCATENATE(INDIRECT(ADDRESS(2,COLUMN()-2)),"V2",A18),DATA!D2:L872,4,FALSE))</f>
        <v>0</v>
      </c>
      <c r="K18" s="11">
        <f>IF(ISERROR(VLOOKUP(CONCATENATE(INDIRECT(ADDRESS(2,COLUMN())),"V2",A18),DATA!D2:L872,2,FALSE)),0,VLOOKUP(CONCATENATE(INDIRECT(ADDRESS(2,COLUMN())),"V2",A18),DATA!D2:L872,2,FALSE))</f>
        <v>0</v>
      </c>
      <c r="L18" s="11">
        <f>IF(ISERROR(VLOOKUP(CONCATENATE(INDIRECT(ADDRESS(2,COLUMN()-1)),"V2",A18),DATA!D2:L872,3,FALSE)),0,VLOOKUP(CONCATENATE(INDIRECT(ADDRESS(2,COLUMN()-1)),"V2",A18),DATA!D2:L872,3,FALSE))</f>
        <v>0</v>
      </c>
      <c r="M18" s="11">
        <f>IF(ISERROR(VLOOKUP(CONCATENATE(INDIRECT(ADDRESS(2,COLUMN()-2)),"V2",A18),DATA!D2:L872,4,FALSE)),0,VLOOKUP(CONCATENATE(INDIRECT(ADDRESS(2,COLUMN()-2)),"V2",A18),DATA!D2:L872,4,FALSE))</f>
        <v>0</v>
      </c>
      <c r="N18" s="11">
        <f>IF(ISERROR(VLOOKUP(CONCATENATE(INDIRECT(ADDRESS(2,COLUMN())),"V2",A18),DATA!D2:L872,2,FALSE)),0,VLOOKUP(CONCATENATE(INDIRECT(ADDRESS(2,COLUMN())),"V2",A18),DATA!D2:L872,2,FALSE))</f>
        <v>3.05</v>
      </c>
      <c r="O18" s="11">
        <f>IF(ISERROR(VLOOKUP(CONCATENATE(INDIRECT(ADDRESS(2,COLUMN()-1)),"V2",A18),DATA!D2:L872,3,FALSE)),0,VLOOKUP(CONCATENATE(INDIRECT(ADDRESS(2,COLUMN()-1)),"V2",A18),DATA!D2:L872,3,FALSE))</f>
        <v>0</v>
      </c>
      <c r="P18" s="11">
        <f>IF(ISERROR(VLOOKUP(CONCATENATE(INDIRECT(ADDRESS(2,COLUMN()-2)),"V2",A18),DATA!D2:L872,4,FALSE)),0,VLOOKUP(CONCATENATE(INDIRECT(ADDRESS(2,COLUMN()-2)),"V2",A18),DATA!D2:L872,4,FALSE))</f>
        <v>0</v>
      </c>
      <c r="Q18" s="11">
        <f>IF(ISERROR(VLOOKUP(CONCATENATE(INDIRECT(ADDRESS(2,COLUMN())),"V2",A18),DATA!D2:L872,2,FALSE)),0,VLOOKUP(CONCATENATE(INDIRECT(ADDRESS(2,COLUMN())),"V2",A18),DATA!D2:L872,2,FALSE))</f>
        <v>0.675</v>
      </c>
      <c r="R18" s="11">
        <f>IF(ISERROR(VLOOKUP(CONCATENATE(INDIRECT(ADDRESS(2,COLUMN()-1)),"V2",A18),DATA!D2:L872,3,FALSE)),0,VLOOKUP(CONCATENATE(INDIRECT(ADDRESS(2,COLUMN()-1)),"V2",A18),DATA!D2:L872,3,FALSE))</f>
        <v>0</v>
      </c>
      <c r="S18" s="11">
        <f>IF(ISERROR(VLOOKUP(CONCATENATE(INDIRECT(ADDRESS(2,COLUMN()-2)),"V2",A18),DATA!D2:L872,4,FALSE)),0,VLOOKUP(CONCATENATE(INDIRECT(ADDRESS(2,COLUMN()-2)),"V2",A18),DATA!D2:L872,4,FALSE))</f>
        <v>0</v>
      </c>
      <c r="T18" s="11">
        <f>IF(ISERROR(VLOOKUP(CONCATENATE(INDIRECT(ADDRESS(2,COLUMN())),"V2",A18),DATA!D2:L872,2,FALSE)),0,VLOOKUP(CONCATENATE(INDIRECT(ADDRESS(2,COLUMN())),"V2",A18),DATA!D2:L872,2,FALSE))</f>
        <v>1</v>
      </c>
      <c r="U18" s="11">
        <f>IF(ISERROR(VLOOKUP(CONCATENATE(INDIRECT(ADDRESS(2,COLUMN()-1)),"V2",A18),DATA!D2:L872,3,FALSE)),0,VLOOKUP(CONCATENATE(INDIRECT(ADDRESS(2,COLUMN()-1)),"V2",A18),DATA!D2:L872,3,FALSE))</f>
        <v>0</v>
      </c>
      <c r="V18" s="11">
        <f>IF(ISERROR(VLOOKUP(CONCATENATE(INDIRECT(ADDRESS(2,COLUMN()-2)),"V2",A18),DATA!D2:L872,4,FALSE)),0,VLOOKUP(CONCATENATE(INDIRECT(ADDRESS(2,COLUMN()-2)),"V2",A18),DATA!D2:L872,4,FALSE))</f>
        <v>0</v>
      </c>
      <c r="W18" s="11">
        <f>IF(ISERROR(VLOOKUP(CONCATENATE(INDIRECT(ADDRESS(2,COLUMN())),"V2",A18),DATA!D2:L872,2,FALSE)),0,VLOOKUP(CONCATENATE(INDIRECT(ADDRESS(2,COLUMN())),"V2",A18),DATA!D2:L872,2,FALSE))</f>
        <v>3</v>
      </c>
      <c r="X18" s="11">
        <f>IF(ISERROR(VLOOKUP(CONCATENATE(INDIRECT(ADDRESS(2,COLUMN()-1)),"V2",A18),DATA!D2:L872,3,FALSE)),0,VLOOKUP(CONCATENATE(INDIRECT(ADDRESS(2,COLUMN()-1)),"V2",A18),DATA!D2:L872,3,FALSE))</f>
        <v>0</v>
      </c>
      <c r="Y18" s="11">
        <f>IF(ISERROR(VLOOKUP(CONCATENATE(INDIRECT(ADDRESS(2,COLUMN()-2)),"V2",A18),DATA!D2:L872,4,FALSE)),0,VLOOKUP(CONCATENATE(INDIRECT(ADDRESS(2,COLUMN()-2)),"V2",A18),DATA!D2:L872,4,FALSE))</f>
        <v>0</v>
      </c>
      <c r="Z18" s="11">
        <f>IF(ISERROR(VLOOKUP(CONCATENATE(INDIRECT(ADDRESS(2,COLUMN())),"V2",A18),DATA!D2:L872,2,FALSE)),0,VLOOKUP(CONCATENATE(INDIRECT(ADDRESS(2,COLUMN())),"V2",A18),DATA!D2:L872,2,FALSE))</f>
        <v>3</v>
      </c>
      <c r="AA18" s="11">
        <f>IF(ISERROR(VLOOKUP(CONCATENATE(INDIRECT(ADDRESS(2,COLUMN()-1)),"V2",A18),DATA!D2:L872,3,FALSE)),0,VLOOKUP(CONCATENATE(INDIRECT(ADDRESS(2,COLUMN()-1)),"V2",A18),DATA!D2:L872,3,FALSE))</f>
        <v>0</v>
      </c>
      <c r="AB18" s="11">
        <f>IF(ISERROR(VLOOKUP(CONCATENATE(INDIRECT(ADDRESS(2,COLUMN()-2)),"V2",A18),DATA!D2:L872,4,FALSE)),0,VLOOKUP(CONCATENATE(INDIRECT(ADDRESS(2,COLUMN()-2)),"V2",A18),DATA!D2:L872,4,FALSE))</f>
        <v>0</v>
      </c>
      <c r="AC18" s="11">
        <f>IF(ISERROR(VLOOKUP(CONCATENATE(INDIRECT(ADDRESS(2,COLUMN())),"V2",A18),DATA!D2:L872,2,FALSE)),0,VLOOKUP(CONCATENATE(INDIRECT(ADDRESS(2,COLUMN())),"V2",A18),DATA!D2:L872,2,FALSE))</f>
        <v>1.525</v>
      </c>
      <c r="AD18" s="11">
        <f>IF(ISERROR(VLOOKUP(CONCATENATE(INDIRECT(ADDRESS(2,COLUMN()-1)),"V2",A18),DATA!D2:L872,3,FALSE)),0,VLOOKUP(CONCATENATE(INDIRECT(ADDRESS(2,COLUMN()-1)),"V2",A18),DATA!D2:L872,3,FALSE))</f>
        <v>0</v>
      </c>
      <c r="AE18" s="11">
        <f>IF(ISERROR(VLOOKUP(CONCATENATE(INDIRECT(ADDRESS(2,COLUMN()-2)),"V2",A18),DATA!D2:L872,4,FALSE)),0,VLOOKUP(CONCATENATE(INDIRECT(ADDRESS(2,COLUMN()-2)),"V2",A18),DATA!D2:L872,4,FALSE))</f>
        <v>0</v>
      </c>
      <c r="AF18" s="11">
        <f>IF(ISERROR(VLOOKUP(CONCATENATE(INDIRECT(ADDRESS(2,COLUMN())),"V2",A18),DATA!D2:L872,2,FALSE)),0,VLOOKUP(CONCATENATE(INDIRECT(ADDRESS(2,COLUMN())),"V2",A18),DATA!D2:L872,2,FALSE))</f>
        <v>3.58336</v>
      </c>
      <c r="AG18" s="11">
        <f>IF(ISERROR(VLOOKUP(CONCATENATE(INDIRECT(ADDRESS(2,COLUMN()-1)),"V2",A18),DATA!D2:L872,3,FALSE)),0,VLOOKUP(CONCATENATE(INDIRECT(ADDRESS(2,COLUMN()-1)),"V2",A18),DATA!D2:L872,3,FALSE))</f>
        <v>0</v>
      </c>
      <c r="AH18" s="11">
        <f>IF(ISERROR(VLOOKUP(CONCATENATE(INDIRECT(ADDRESS(2,COLUMN()-2)),"V2",A18),DATA!D2:L872,4,FALSE)),0,VLOOKUP(CONCATENATE(INDIRECT(ADDRESS(2,COLUMN()-2)),"V2",A18),DATA!D2:L872,4,FALSE))</f>
        <v>0</v>
      </c>
      <c r="AI18" s="11">
        <f>IF(ISERROR(VLOOKUP(CONCATENATE(INDIRECT(ADDRESS(2,COLUMN())),"V2",A18),DATA!D2:L872,2,FALSE)),0,VLOOKUP(CONCATENATE(INDIRECT(ADDRESS(2,COLUMN())),"V2",A18),DATA!D2:L872,2,FALSE))</f>
        <v>0</v>
      </c>
      <c r="AJ18" s="11">
        <f>IF(ISERROR(VLOOKUP(CONCATENATE(INDIRECT(ADDRESS(2,COLUMN()-1)),"V2",A18),DATA!D2:L872,3,FALSE)),0,VLOOKUP(CONCATENATE(INDIRECT(ADDRESS(2,COLUMN()-1)),"V2",A18),DATA!D2:L872,3,FALSE))</f>
        <v>0</v>
      </c>
      <c r="AK18" s="11">
        <f>IF(ISERROR(VLOOKUP(CONCATENATE(INDIRECT(ADDRESS(2,COLUMN()-2)),"V2",A18),DATA!D2:L872,4,FALSE)),0,VLOOKUP(CONCATENATE(INDIRECT(ADDRESS(2,COLUMN()-2)),"V2",A18),DATA!D2:L872,4,FALSE))</f>
        <v>0</v>
      </c>
      <c r="AL18" s="11">
        <f>IF(ISERROR(VLOOKUP(CONCATENATE(INDIRECT(ADDRESS(2,COLUMN())),"V2",A18),DATA!D2:L872,2,FALSE)),0,VLOOKUP(CONCATENATE(INDIRECT(ADDRESS(2,COLUMN())),"V2",A18),DATA!D2:L872,2,FALSE))</f>
        <v>3</v>
      </c>
      <c r="AM18" s="11">
        <f>IF(ISERROR(VLOOKUP(CONCATENATE(INDIRECT(ADDRESS(2,COLUMN()-1)),"V2",A18),DATA!D2:L872,3,FALSE)),0,VLOOKUP(CONCATENATE(INDIRECT(ADDRESS(2,COLUMN()-1)),"V2",A18),DATA!D2:L872,3,FALSE))</f>
        <v>0</v>
      </c>
      <c r="AN18" s="11">
        <f>IF(ISERROR(VLOOKUP(CONCATENATE(INDIRECT(ADDRESS(2,COLUMN()-2)),"V2",A18),DATA!D2:L872,4,FALSE)),0,VLOOKUP(CONCATENATE(INDIRECT(ADDRESS(2,COLUMN()-2)),"V2",A18),DATA!D2:L872,4,FALSE))</f>
        <v>0</v>
      </c>
      <c r="AO18" s="11">
        <f>IF(ISERROR(VLOOKUP(CONCATENATE(INDIRECT(ADDRESS(2,COLUMN())),"V2",A18),DATA!D2:L872,2,FALSE)),0,VLOOKUP(CONCATENATE(INDIRECT(ADDRESS(2,COLUMN())),"V2",A18),DATA!D2:L872,2,FALSE))</f>
        <v>1</v>
      </c>
      <c r="AP18" s="11">
        <f>IF(ISERROR(VLOOKUP(CONCATENATE(INDIRECT(ADDRESS(2,COLUMN()-1)),"V2",A18),DATA!D2:L872,3,FALSE)),0,VLOOKUP(CONCATENATE(INDIRECT(ADDRESS(2,COLUMN()-1)),"V2",A18),DATA!D2:L872,3,FALSE))</f>
        <v>0</v>
      </c>
      <c r="AQ18" s="11">
        <f>IF(ISERROR(VLOOKUP(CONCATENATE(INDIRECT(ADDRESS(2,COLUMN()-2)),"V2",A18),DATA!D2:L872,4,FALSE)),0,VLOOKUP(CONCATENATE(INDIRECT(ADDRESS(2,COLUMN()-2)),"V2",A18),DATA!D2:L872,4,FALSE))</f>
        <v>0</v>
      </c>
      <c r="AR18" s="11">
        <f>IF(ISERROR(VLOOKUP(CONCATENATE(INDIRECT(ADDRESS(2,COLUMN())),"V2",A18),DATA!D2:L872,2,FALSE)),0,VLOOKUP(CONCATENATE(INDIRECT(ADDRESS(2,COLUMN())),"V2",A18),DATA!D2:L872,2,FALSE))</f>
        <v>0</v>
      </c>
      <c r="AS18" s="11">
        <f>IF(ISERROR(VLOOKUP(CONCATENATE(INDIRECT(ADDRESS(2,COLUMN()-1)),"V2",A18),DATA!D2:L872,3,FALSE)),0,VLOOKUP(CONCATENATE(INDIRECT(ADDRESS(2,COLUMN()-1)),"V2",A18),DATA!D2:L872,3,FALSE))</f>
        <v>0</v>
      </c>
      <c r="AT18" s="11">
        <f>IF(ISERROR(VLOOKUP(CONCATENATE(INDIRECT(ADDRESS(2,COLUMN()-2)),"V2",A18),DATA!D2:L872,4,FALSE)),0,VLOOKUP(CONCATENATE(INDIRECT(ADDRESS(2,COLUMN()-2)),"V2",A18),DATA!D2:L872,4,FALSE))</f>
        <v>0</v>
      </c>
      <c r="AU18" s="11">
        <f>IF(ISERROR(VLOOKUP(CONCATENATE(INDIRECT(ADDRESS(2,COLUMN())),"V2",A18),DATA!D2:L872,2,FALSE)),0,VLOOKUP(CONCATENATE(INDIRECT(ADDRESS(2,COLUMN())),"V2",A18),DATA!D2:L872,2,FALSE))</f>
        <v>0</v>
      </c>
      <c r="AV18" s="11">
        <f>IF(ISERROR(VLOOKUP(CONCATENATE(INDIRECT(ADDRESS(2,COLUMN()-1)),"V2",A18),DATA!D2:L872,3,FALSE)),0,VLOOKUP(CONCATENATE(INDIRECT(ADDRESS(2,COLUMN()-1)),"V2",A18),DATA!D2:L872,3,FALSE))</f>
        <v>0</v>
      </c>
      <c r="AW18" s="11">
        <f>IF(ISERROR(VLOOKUP(CONCATENATE(INDIRECT(ADDRESS(2,COLUMN()-2)),"V2",A18),DATA!D2:L872,4,FALSE)),0,VLOOKUP(CONCATENATE(INDIRECT(ADDRESS(2,COLUMN()-2)),"V2",A18),DATA!D2:L872,4,FALSE))</f>
        <v>0</v>
      </c>
      <c r="AX18" s="11">
        <f>IF(ISERROR(VLOOKUP(CONCATENATE(INDIRECT(ADDRESS(2,COLUMN())),"V2",A18),DATA!D2:L872,2,FALSE)),0,VLOOKUP(CONCATENATE(INDIRECT(ADDRESS(2,COLUMN())),"V2",A18),DATA!D2:L872,2,FALSE))</f>
        <v>0</v>
      </c>
      <c r="AY18" s="11">
        <f>IF(ISERROR(VLOOKUP(CONCATENATE(INDIRECT(ADDRESS(2,COLUMN()-1)),"V2",A18),DATA!D2:L872,3,FALSE)),0,VLOOKUP(CONCATENATE(INDIRECT(ADDRESS(2,COLUMN()-1)),"V2",A18),DATA!D2:L872,3,FALSE))</f>
        <v>0</v>
      </c>
      <c r="AZ18" s="11">
        <f>IF(ISERROR(VLOOKUP(CONCATENATE(INDIRECT(ADDRESS(2,COLUMN()-2)),"V2",A18),DATA!D2:L872,4,FALSE)),0,VLOOKUP(CONCATENATE(INDIRECT(ADDRESS(2,COLUMN()-2)),"V2",A18),DATA!D2:L872,4,FALSE))</f>
        <v>0</v>
      </c>
      <c r="BA18" s="11">
        <f>IF(ISERROR(VLOOKUP(CONCATENATE(INDIRECT(ADDRESS(2,COLUMN())),"V2",A18),DATA!D2:L872,2,FALSE)),0,VLOOKUP(CONCATENATE(INDIRECT(ADDRESS(2,COLUMN())),"V2",A18),DATA!D2:L872,2,FALSE))</f>
        <v>1.1</v>
      </c>
      <c r="BB18" s="11">
        <f>IF(ISERROR(VLOOKUP(CONCATENATE(INDIRECT(ADDRESS(2,COLUMN()-1)),"V2",A18),DATA!D2:L872,3,FALSE)),0,VLOOKUP(CONCATENATE(INDIRECT(ADDRESS(2,COLUMN()-1)),"V2",A18),DATA!D2:L872,3,FALSE))</f>
        <v>0</v>
      </c>
      <c r="BC18" s="11">
        <f>IF(ISERROR(VLOOKUP(CONCATENATE(INDIRECT(ADDRESS(2,COLUMN()-2)),"V2",A18),DATA!D2:L872,4,FALSE)),0,VLOOKUP(CONCATENATE(INDIRECT(ADDRESS(2,COLUMN()-2)),"V2",A18),DATA!D2:L872,4,FALSE))</f>
        <v>0</v>
      </c>
      <c r="BD18" s="11">
        <f>IF(ISERROR(VLOOKUP(CONCATENATE(INDIRECT(ADDRESS(2,COLUMN())),"V2",A18),DATA!D2:L872,2,FALSE)),0,VLOOKUP(CONCATENATE(INDIRECT(ADDRESS(2,COLUMN())),"V2",A18),DATA!D2:L872,2,FALSE))</f>
        <v>0</v>
      </c>
      <c r="BE18" s="11">
        <f>IF(ISERROR(VLOOKUP(CONCATENATE(INDIRECT(ADDRESS(2,COLUMN()-1)),"V2",A18),DATA!D2:L872,3,FALSE)),0,VLOOKUP(CONCATENATE(INDIRECT(ADDRESS(2,COLUMN()-1)),"V2",A18),DATA!D2:L872,3,FALSE))</f>
        <v>0</v>
      </c>
      <c r="BF18" s="11">
        <f>IF(ISERROR(VLOOKUP(CONCATENATE(INDIRECT(ADDRESS(2,COLUMN()-2)),"V2",A18),DATA!D2:L872,4,FALSE)),0,VLOOKUP(CONCATENATE(INDIRECT(ADDRESS(2,COLUMN()-2)),"V2",A18),DATA!D2:L872,4,FALSE))</f>
        <v>0</v>
      </c>
      <c r="BG18" s="11">
        <f>IF(ISERROR(VLOOKUP(CONCATENATE(INDIRECT(ADDRESS(2,COLUMN())),"V2",A18),DATA!D2:L872,2,FALSE)),0,VLOOKUP(CONCATENATE(INDIRECT(ADDRESS(2,COLUMN())),"V2",A18),DATA!D2:L872,2,FALSE))</f>
        <v>1.25</v>
      </c>
      <c r="BH18" s="11">
        <f>IF(ISERROR(VLOOKUP(CONCATENATE(INDIRECT(ADDRESS(2,COLUMN()-1)),"V2",A18),DATA!D2:L872,3,FALSE)),0,VLOOKUP(CONCATENATE(INDIRECT(ADDRESS(2,COLUMN()-1)),"V2",A18),DATA!D2:L872,3,FALSE))</f>
        <v>0</v>
      </c>
      <c r="BI18" s="11">
        <f>IF(ISERROR(VLOOKUP(CONCATENATE(INDIRECT(ADDRESS(2,COLUMN()-2)),"V2",A18),DATA!D2:L872,4,FALSE)),0,VLOOKUP(CONCATENATE(INDIRECT(ADDRESS(2,COLUMN()-2)),"V2",A18),DATA!D2:L872,4,FALSE))</f>
        <v>0</v>
      </c>
      <c r="BJ18" s="11">
        <f>IF(ISERROR(VLOOKUP(CONCATENATE(INDIRECT(ADDRESS(2,COLUMN())),"V2",A18),DATA!D2:L872,2,FALSE)),0,VLOOKUP(CONCATENATE(INDIRECT(ADDRESS(2,COLUMN())),"V2",A18),DATA!D2:L872,2,FALSE))</f>
        <v>1.75</v>
      </c>
      <c r="BK18" s="11">
        <f>IF(ISERROR(VLOOKUP(CONCATENATE(INDIRECT(ADDRESS(2,COLUMN()-1)),"V2",A18),DATA!D2:L872,3,FALSE)),0,VLOOKUP(CONCATENATE(INDIRECT(ADDRESS(2,COLUMN()-1)),"V2",A18),DATA!D2:L872,3,FALSE))</f>
        <v>0</v>
      </c>
      <c r="BL18" s="11">
        <f>IF(ISERROR(VLOOKUP(CONCATENATE(INDIRECT(ADDRESS(2,COLUMN()-2)),"V2",A18),DATA!D2:L872,4,FALSE)),0,VLOOKUP(CONCATENATE(INDIRECT(ADDRESS(2,COLUMN()-2)),"V2",A18),DATA!D2:L872,4,FALSE))</f>
        <v>0</v>
      </c>
      <c r="BM18" s="11">
        <f>IF(ISERROR(VLOOKUP(CONCATENATE(INDIRECT(ADDRESS(2,COLUMN())),"V2",A18),DATA!D2:L872,2,FALSE)),0,VLOOKUP(CONCATENATE(INDIRECT(ADDRESS(2,COLUMN())),"V2",A18),DATA!D2:L872,2,FALSE))</f>
        <v>0</v>
      </c>
      <c r="BN18" s="11">
        <f>IF(ISERROR(VLOOKUP(CONCATENATE(INDIRECT(ADDRESS(2,COLUMN()-1)),"V2",A18),DATA!D2:L872,3,FALSE)),0,VLOOKUP(CONCATENATE(INDIRECT(ADDRESS(2,COLUMN()-1)),"V2",A18),DATA!D2:L872,3,FALSE))</f>
        <v>0</v>
      </c>
      <c r="BO18" s="11">
        <f>IF(ISERROR(VLOOKUP(CONCATENATE(INDIRECT(ADDRESS(2,COLUMN()-2)),"V2",A18),DATA!D2:L872,4,FALSE)),0,VLOOKUP(CONCATENATE(INDIRECT(ADDRESS(2,COLUMN()-2)),"V2",A18),DATA!D2:L872,4,FALSE))</f>
        <v>0</v>
      </c>
      <c r="BP18" s="11">
        <f>IF(ISERROR(VLOOKUP(CONCATENATE(INDIRECT(ADDRESS(2,COLUMN())),"V2",A18),DATA!D2:L872,2,FALSE)),0,VLOOKUP(CONCATENATE(INDIRECT(ADDRESS(2,COLUMN())),"V2",A18),DATA!D2:L872,2,FALSE))</f>
        <v>0</v>
      </c>
      <c r="BQ18" s="11">
        <f>IF(ISERROR(VLOOKUP(CONCATENATE(INDIRECT(ADDRESS(2,COLUMN()-1)),"V2",A18),DATA!D2:L872,3,FALSE)),0,VLOOKUP(CONCATENATE(INDIRECT(ADDRESS(2,COLUMN()-1)),"V2",A18),DATA!D2:L872,3,FALSE))</f>
        <v>0</v>
      </c>
      <c r="BR18" s="11">
        <f>IF(ISERROR(VLOOKUP(CONCATENATE(INDIRECT(ADDRESS(2,COLUMN()-2)),"V2",A18),DATA!D2:L872,4,FALSE)),0,VLOOKUP(CONCATENATE(INDIRECT(ADDRESS(2,COLUMN()-2)),"V2",A18),DATA!D2:L872,4,FALSE))</f>
        <v>0</v>
      </c>
      <c r="BS18" s="11">
        <f>IF(ISERROR(VLOOKUP(CONCATENATE(INDIRECT(ADDRESS(2,COLUMN())),"V2",A18),DATA!D2:L872,2,FALSE)),0,VLOOKUP(CONCATENATE(INDIRECT(ADDRESS(2,COLUMN())),"V2",A18),DATA!D2:L872,2,FALSE))</f>
        <v>1</v>
      </c>
      <c r="BT18" s="11">
        <f>IF(ISERROR(VLOOKUP(CONCATENATE(INDIRECT(ADDRESS(2,COLUMN()-1)),"V2",A18),DATA!D2:L872,3,FALSE)),0,VLOOKUP(CONCATENATE(INDIRECT(ADDRESS(2,COLUMN()-1)),"V2",A18),DATA!D2:L872,3,FALSE))</f>
        <v>0</v>
      </c>
      <c r="BU18" s="11">
        <f>IF(ISERROR(VLOOKUP(CONCATENATE(INDIRECT(ADDRESS(2,COLUMN()-2)),"V2",A18),DATA!D2:L872,4,FALSE)),0,VLOOKUP(CONCATENATE(INDIRECT(ADDRESS(2,COLUMN()-2)),"V2",A18),DATA!D2:L872,4,FALSE))</f>
        <v>0</v>
      </c>
      <c r="BV18" s="11">
        <f>IF(ISERROR(VLOOKUP(CONCATENATE(INDIRECT(ADDRESS(2,COLUMN())),"V2",A18),DATA!D2:L872,2,FALSE)),0,VLOOKUP(CONCATENATE(INDIRECT(ADDRESS(2,COLUMN())),"V2",A18),DATA!D2:L872,2,FALSE))</f>
        <v>0</v>
      </c>
      <c r="BW18" s="11">
        <f>IF(ISERROR(VLOOKUP(CONCATENATE(INDIRECT(ADDRESS(2,COLUMN()-1)),"V2",A18),DATA!D2:L872,3,FALSE)),0,VLOOKUP(CONCATENATE(INDIRECT(ADDRESS(2,COLUMN()-1)),"V2",A18),DATA!D2:L872,3,FALSE))</f>
        <v>0</v>
      </c>
      <c r="BX18" s="11">
        <f>IF(ISERROR(VLOOKUP(CONCATENATE(INDIRECT(ADDRESS(2,COLUMN()-2)),"V2",A18),DATA!D2:L872,4,FALSE)),0,VLOOKUP(CONCATENATE(INDIRECT(ADDRESS(2,COLUMN()-2)),"V2",A18),DATA!D2:L872,4,FALSE))</f>
        <v>0</v>
      </c>
      <c r="BY18" s="11">
        <f>IF(ISERROR(VLOOKUP(CONCATENATE(INDIRECT(ADDRESS(2,COLUMN())),"V2",A18),DATA!D2:L872,2,FALSE)),0,VLOOKUP(CONCATENATE(INDIRECT(ADDRESS(2,COLUMN())),"V2",A18),DATA!D2:L872,2,FALSE))</f>
        <v>1.33334</v>
      </c>
      <c r="BZ18" s="11">
        <f>IF(ISERROR(VLOOKUP(CONCATENATE(INDIRECT(ADDRESS(2,COLUMN()-1)),"V2",A18),DATA!D2:L872,3,FALSE)),0,VLOOKUP(CONCATENATE(INDIRECT(ADDRESS(2,COLUMN()-1)),"V2",A18),DATA!D2:L872,3,FALSE))</f>
        <v>0</v>
      </c>
      <c r="CA18" s="11">
        <f>IF(ISERROR(VLOOKUP(CONCATENATE(INDIRECT(ADDRESS(2,COLUMN()-2)),"V2",A18),DATA!D2:L872,4,FALSE)),0,VLOOKUP(CONCATENATE(INDIRECT(ADDRESS(2,COLUMN()-2)),"V2",A18),DATA!D2:L872,4,FALSE))</f>
        <v>0</v>
      </c>
      <c r="CB18" s="11">
        <f>IF(ISERROR(VLOOKUP(CONCATENATE(INDIRECT(ADDRESS(2,COLUMN())),"V2",A18),DATA!D2:L872,2,FALSE)),0,VLOOKUP(CONCATENATE(INDIRECT(ADDRESS(2,COLUMN())),"V2",A18),DATA!D2:L872,2,FALSE))</f>
        <v>0</v>
      </c>
      <c r="CC18" s="11">
        <f>IF(ISERROR(VLOOKUP(CONCATENATE(INDIRECT(ADDRESS(2,COLUMN()-1)),"V2",A18),DATA!D2:L872,3,FALSE)),0,VLOOKUP(CONCATENATE(INDIRECT(ADDRESS(2,COLUMN()-1)),"V2",A18),DATA!D2:L872,3,FALSE))</f>
        <v>0</v>
      </c>
      <c r="CD18" s="11">
        <f>IF(ISERROR(VLOOKUP(CONCATENATE(INDIRECT(ADDRESS(2,COLUMN()-2)),"V2",A18),DATA!D2:L872,4,FALSE)),0,VLOOKUP(CONCATENATE(INDIRECT(ADDRESS(2,COLUMN()-2)),"V2",A18),DATA!D2:L872,4,FALSE))</f>
        <v>0</v>
      </c>
      <c r="CE18" s="11">
        <f>IF(ISERROR(VLOOKUP(CONCATENATE(INDIRECT(ADDRESS(2,COLUMN())),"V2",A18),DATA!D2:L872,2,FALSE)),0,VLOOKUP(CONCATENATE(INDIRECT(ADDRESS(2,COLUMN())),"V2",A18),DATA!D2:L872,2,FALSE))</f>
        <v>0</v>
      </c>
      <c r="CF18" s="11">
        <f>IF(ISERROR(VLOOKUP(CONCATENATE(INDIRECT(ADDRESS(2,COLUMN()-1)),"V2",A18),DATA!D2:L872,3,FALSE)),0,VLOOKUP(CONCATENATE(INDIRECT(ADDRESS(2,COLUMN()-1)),"V2",A18),DATA!D2:L872,3,FALSE))</f>
        <v>0</v>
      </c>
      <c r="CG18" s="11">
        <f>IF(ISERROR(VLOOKUP(CONCATENATE(INDIRECT(ADDRESS(2,COLUMN()-2)),"V2",A18),DATA!D2:L872,4,FALSE)),0,VLOOKUP(CONCATENATE(INDIRECT(ADDRESS(2,COLUMN()-2)),"V2",A18),DATA!D2:L872,4,FALSE))</f>
        <v>0</v>
      </c>
      <c r="CH18" s="11">
        <f>IF(ISERROR(VLOOKUP(CONCATENATE(INDIRECT(ADDRESS(2,COLUMN())),"V2",A18),DATA!D2:L872,2,FALSE)),0,VLOOKUP(CONCATENATE(INDIRECT(ADDRESS(2,COLUMN())),"V2",A18),DATA!D2:L872,2,FALSE))</f>
        <v>0</v>
      </c>
      <c r="CI18" s="11">
        <f>IF(ISERROR(VLOOKUP(CONCATENATE(INDIRECT(ADDRESS(2,COLUMN()-1)),"V2",A18),DATA!D2:L872,3,FALSE)),0,VLOOKUP(CONCATENATE(INDIRECT(ADDRESS(2,COLUMN()-1)),"V2",A18),DATA!D2:L872,3,FALSE))</f>
        <v>0</v>
      </c>
      <c r="CJ18" s="11">
        <f>IF(ISERROR(VLOOKUP(CONCATENATE(INDIRECT(ADDRESS(2,COLUMN()-2)),"V2",A18),DATA!D2:L872,4,FALSE)),0,VLOOKUP(CONCATENATE(INDIRECT(ADDRESS(2,COLUMN()-2)),"V2",A18),DATA!D2:L872,4,FALSE))</f>
        <v>0</v>
      </c>
      <c r="CK18" s="11">
        <f>IF(ISERROR(VLOOKUP(CONCATENATE(INDIRECT(ADDRESS(2,COLUMN())),"V2",A18),DATA!D2:L872,2,FALSE)),0,VLOOKUP(CONCATENATE(INDIRECT(ADDRESS(2,COLUMN())),"V2",A18),DATA!D2:L872,2,FALSE))</f>
        <v>0</v>
      </c>
      <c r="CL18" s="11">
        <f>IF(ISERROR(VLOOKUP(CONCATENATE(INDIRECT(ADDRESS(2,COLUMN()-1)),"V2",A18),DATA!D2:L872,3,FALSE)),0,VLOOKUP(CONCATENATE(INDIRECT(ADDRESS(2,COLUMN()-1)),"V2",A18),DATA!D2:L872,3,FALSE))</f>
        <v>0</v>
      </c>
      <c r="CM18" s="11">
        <f>IF(ISERROR(VLOOKUP(CONCATENATE(INDIRECT(ADDRESS(2,COLUMN()-2)),"V2",A18),DATA!D2:L872,4,FALSE)),0,VLOOKUP(CONCATENATE(INDIRECT(ADDRESS(2,COLUMN()-2)),"V2",A18),DATA!D2:L872,4,FALSE))</f>
        <v>0</v>
      </c>
      <c r="CN18" s="11">
        <f>IF(ISERROR(VLOOKUP(CONCATENATE(INDIRECT(ADDRESS(2,COLUMN())),"V2",A18),DATA!D2:L872,2,FALSE)),0,VLOOKUP(CONCATENATE(INDIRECT(ADDRESS(2,COLUMN())),"V2",A18),DATA!D2:L872,2,FALSE))</f>
        <v>0</v>
      </c>
      <c r="CO18" s="11">
        <f>IF(ISERROR(VLOOKUP(CONCATENATE(INDIRECT(ADDRESS(2,COLUMN()-1)),"V2",A18),DATA!D2:L872,3,FALSE)),0,VLOOKUP(CONCATENATE(INDIRECT(ADDRESS(2,COLUMN()-1)),"V2",A18),DATA!D2:L872,3,FALSE))</f>
        <v>0</v>
      </c>
      <c r="CP18" s="11">
        <f>IF(ISERROR(VLOOKUP(CONCATENATE(INDIRECT(ADDRESS(2,COLUMN()-2)),"V2",A18),DATA!D2:L872,4,FALSE)),0,VLOOKUP(CONCATENATE(INDIRECT(ADDRESS(2,COLUMN()-2)),"V2",A18),DATA!D2:L872,4,FALSE))</f>
        <v>0</v>
      </c>
      <c r="CQ18" s="11">
        <f>IF(ISERROR(VLOOKUP(CONCATENATE(INDIRECT(ADDRESS(2,COLUMN())),"V2",A18),DATA!D2:L872,2,FALSE)),0,VLOOKUP(CONCATENATE(INDIRECT(ADDRESS(2,COLUMN())),"V2",A18),DATA!D2:L872,2,FALSE))</f>
        <v>0</v>
      </c>
      <c r="CR18" s="11">
        <f>IF(ISERROR(VLOOKUP(CONCATENATE(INDIRECT(ADDRESS(2,COLUMN()-1)),"V2",A18),DATA!D2:L872,3,FALSE)),0,VLOOKUP(CONCATENATE(INDIRECT(ADDRESS(2,COLUMN()-1)),"V2",A18),DATA!D2:L872,3,FALSE))</f>
        <v>0</v>
      </c>
      <c r="CS18" s="11">
        <f>IF(ISERROR(VLOOKUP(CONCATENATE(INDIRECT(ADDRESS(2,COLUMN()-2)),"V2",A18),DATA!D2:L872,4,FALSE)),0,VLOOKUP(CONCATENATE(INDIRECT(ADDRESS(2,COLUMN()-2)),"V2",A18),DATA!D2:L872,4,FALSE))</f>
        <v>0</v>
      </c>
      <c r="CT18" s="11">
        <f>IF(ISERROR(VLOOKUP(CONCATENATE(INDIRECT(ADDRESS(2,COLUMN())),"V2",A18),DATA!D2:L872,2,FALSE)),0,VLOOKUP(CONCATENATE(INDIRECT(ADDRESS(2,COLUMN())),"V2",A18),DATA!D2:L872,2,FALSE))</f>
        <v>0</v>
      </c>
      <c r="CU18" s="11">
        <f>IF(ISERROR(VLOOKUP(CONCATENATE(INDIRECT(ADDRESS(2,COLUMN()-1)),"V2",A18),DATA!D2:L872,3,FALSE)),0,VLOOKUP(CONCATENATE(INDIRECT(ADDRESS(2,COLUMN()-1)),"V2",A18),DATA!D2:L872,3,FALSE))</f>
        <v>0</v>
      </c>
      <c r="CV18" s="11">
        <f>IF(ISERROR(VLOOKUP(CONCATENATE(INDIRECT(ADDRESS(2,COLUMN()-2)),"V2",A18),DATA!D2:L872,4,FALSE)),0,VLOOKUP(CONCATENATE(INDIRECT(ADDRESS(2,COLUMN()-2)),"V2",A18),DATA!D2:L872,4,FALSE))</f>
        <v>0</v>
      </c>
      <c r="CW18" s="11">
        <f>IF(ISERROR(VLOOKUP(CONCATENATE(INDIRECT(ADDRESS(2,COLUMN())),"V2",A18),DATA!D2:L872,2,FALSE)),0,VLOOKUP(CONCATENATE(INDIRECT(ADDRESS(2,COLUMN())),"V2",A18),DATA!D2:L872,2,FALSE))</f>
        <v>0</v>
      </c>
      <c r="CX18" s="11">
        <f>IF(ISERROR(VLOOKUP(CONCATENATE(INDIRECT(ADDRESS(2,COLUMN()-1)),"V2",A18),DATA!D2:L872,3,FALSE)),0,VLOOKUP(CONCATENATE(INDIRECT(ADDRESS(2,COLUMN()-1)),"V2",A18),DATA!D2:L872,3,FALSE))</f>
        <v>0</v>
      </c>
      <c r="CY18" s="11">
        <f>IF(ISERROR(VLOOKUP(CONCATENATE(INDIRECT(ADDRESS(2,COLUMN()-2)),"V2",A18),DATA!D2:L872,4,FALSE)),0,VLOOKUP(CONCATENATE(INDIRECT(ADDRESS(2,COLUMN()-2)),"V2",A18),DATA!D2:L872,4,FALSE))</f>
        <v>0</v>
      </c>
      <c r="CZ18" s="11">
        <f>IF(ISERROR(VLOOKUP(CONCATENATE(INDIRECT(ADDRESS(2,COLUMN())),"V2",A18),DATA!D2:L872,2,FALSE)),0,VLOOKUP(CONCATENATE(INDIRECT(ADDRESS(2,COLUMN())),"V2",A18),DATA!D2:L872,2,FALSE))</f>
        <v>0</v>
      </c>
      <c r="DA18" s="11">
        <f>IF(ISERROR(VLOOKUP(CONCATENATE(INDIRECT(ADDRESS(2,COLUMN()-1)),"V2",A18),DATA!D2:L872,3,FALSE)),0,VLOOKUP(CONCATENATE(INDIRECT(ADDRESS(2,COLUMN()-1)),"V2",A18),DATA!D2:L872,3,FALSE))</f>
        <v>0</v>
      </c>
      <c r="DB18" s="11">
        <f>IF(ISERROR(VLOOKUP(CONCATENATE(INDIRECT(ADDRESS(2,COLUMN()-2)),"V2",A18),DATA!D2:L872,4,FALSE)),0,VLOOKUP(CONCATENATE(INDIRECT(ADDRESS(2,COLUMN()-2)),"V2",A18),DATA!D2:L872,4,FALSE))</f>
        <v>0</v>
      </c>
      <c r="DC18" s="11">
        <f>IF(ISERROR(VLOOKUP(CONCATENATE(INDIRECT(ADDRESS(2,COLUMN())),"V2",A18),DATA!D2:L872,2,FALSE)),0,VLOOKUP(CONCATENATE(INDIRECT(ADDRESS(2,COLUMN())),"V2",A18),DATA!D2:L872,2,FALSE))</f>
        <v>0</v>
      </c>
      <c r="DD18" s="11">
        <f>IF(ISERROR(VLOOKUP(CONCATENATE(INDIRECT(ADDRESS(2,COLUMN()-1)),"V2",A18),DATA!D2:L872,3,FALSE)),0,VLOOKUP(CONCATENATE(INDIRECT(ADDRESS(2,COLUMN()-1)),"V2",A18),DATA!D2:L872,3,FALSE))</f>
        <v>0</v>
      </c>
      <c r="DE18" s="11">
        <f>IF(ISERROR(VLOOKUP(CONCATENATE(INDIRECT(ADDRESS(2,COLUMN()-2)),"V2",A18),DATA!D2:L872,4,FALSE)),0,VLOOKUP(CONCATENATE(INDIRECT(ADDRESS(2,COLUMN()-2)),"V2",A18),DATA!D2:L872,4,FALSE))</f>
        <v>0</v>
      </c>
      <c r="DF18" s="11">
        <f>IF(ISERROR(VLOOKUP(CONCATENATE(INDIRECT(ADDRESS(2,COLUMN())),"V2",A18),DATA!D2:L872,2,FALSE)),0,VLOOKUP(CONCATENATE(INDIRECT(ADDRESS(2,COLUMN())),"V2",A18),DATA!D2:L872,2,FALSE))</f>
        <v>0</v>
      </c>
      <c r="DG18" s="11">
        <f>IF(ISERROR(VLOOKUP(CONCATENATE(INDIRECT(ADDRESS(2,COLUMN()-1)),"V2",A18),DATA!D2:L872,3,FALSE)),0,VLOOKUP(CONCATENATE(INDIRECT(ADDRESS(2,COLUMN()-1)),"V2",A18),DATA!D2:L872,3,FALSE))</f>
        <v>0</v>
      </c>
      <c r="DH18" s="11">
        <f>IF(ISERROR(VLOOKUP(CONCATENATE(INDIRECT(ADDRESS(2,COLUMN()-2)),"V2",A18),DATA!D2:L872,4,FALSE)),0,VLOOKUP(CONCATENATE(INDIRECT(ADDRESS(2,COLUMN()-2)),"V2",A18),DATA!D2:L872,4,FALSE))</f>
        <v>0</v>
      </c>
      <c r="DI18" s="11">
        <f>IF(ISERROR(VLOOKUP(CONCATENATE(INDIRECT(ADDRESS(2,COLUMN())),"V2",A18),DATA!D2:L872,2,FALSE)),0,VLOOKUP(CONCATENATE(INDIRECT(ADDRESS(2,COLUMN())),"V2",A18),DATA!D2:L872,2,FALSE))</f>
        <v>0</v>
      </c>
      <c r="DJ18" s="11">
        <f>IF(ISERROR(VLOOKUP(CONCATENATE(INDIRECT(ADDRESS(2,COLUMN()-1)),"V2",A18),DATA!D2:L872,3,FALSE)),0,VLOOKUP(CONCATENATE(INDIRECT(ADDRESS(2,COLUMN()-1)),"V2",A18),DATA!D2:L872,3,FALSE))</f>
        <v>0</v>
      </c>
      <c r="DK18" s="11">
        <f>IF(ISERROR(VLOOKUP(CONCATENATE(INDIRECT(ADDRESS(2,COLUMN()-2)),"V2",A18),DATA!D2:L872,4,FALSE)),0,VLOOKUP(CONCATENATE(INDIRECT(ADDRESS(2,COLUMN()-2)),"V2",A18),DATA!D2:L872,4,FALSE))</f>
        <v>0</v>
      </c>
      <c r="DL18" s="11">
        <f>IF(ISERROR(VLOOKUP(CONCATENATE(INDIRECT(ADDRESS(2,COLUMN())),"V2",A18),DATA!D2:L872,2,FALSE)),0,VLOOKUP(CONCATENATE(INDIRECT(ADDRESS(2,COLUMN())),"V2",A18),DATA!D2:L872,2,FALSE))</f>
        <v>0</v>
      </c>
      <c r="DM18" s="11">
        <f>IF(ISERROR(VLOOKUP(CONCATENATE(INDIRECT(ADDRESS(2,COLUMN()-1)),"V2",A18),DATA!D2:L872,3,FALSE)),0,VLOOKUP(CONCATENATE(INDIRECT(ADDRESS(2,COLUMN()-1)),"V2",A18),DATA!D2:L872,3,FALSE))</f>
        <v>0</v>
      </c>
      <c r="DN18" s="11">
        <f>IF(ISERROR(VLOOKUP(CONCATENATE(INDIRECT(ADDRESS(2,COLUMN()-2)),"V2",A18),DATA!D2:L872,4,FALSE)),0,VLOOKUP(CONCATENATE(INDIRECT(ADDRESS(2,COLUMN()-2)),"V2",A18),DATA!D2:L872,4,FALSE))</f>
        <v>0</v>
      </c>
      <c r="DO18" s="11">
        <f>IF(ISERROR(VLOOKUP(CONCATENATE(INDIRECT(ADDRESS(2,COLUMN())),"V2",A18),DATA!D2:L872,2,FALSE)),0,VLOOKUP(CONCATENATE(INDIRECT(ADDRESS(2,COLUMN())),"V2",A18),DATA!D2:L872,2,FALSE))</f>
        <v>0</v>
      </c>
      <c r="DP18" s="11">
        <f>IF(ISERROR(VLOOKUP(CONCATENATE(INDIRECT(ADDRESS(2,COLUMN()-1)),"V2",A18),DATA!D2:L872,3,FALSE)),0,VLOOKUP(CONCATENATE(INDIRECT(ADDRESS(2,COLUMN()-1)),"V2",A18),DATA!D2:L872,3,FALSE))</f>
        <v>0</v>
      </c>
      <c r="DQ18" s="11">
        <f>IF(ISERROR(VLOOKUP(CONCATENATE(INDIRECT(ADDRESS(2,COLUMN()-2)),"V2",A18),DATA!D2:L872,4,FALSE)),0,VLOOKUP(CONCATENATE(INDIRECT(ADDRESS(2,COLUMN()-2)),"V2",A18),DATA!D2:L872,4,FALSE))</f>
        <v>0</v>
      </c>
      <c r="DR18" s="11">
        <f>IF(ISERROR(VLOOKUP(CONCATENATE(INDIRECT(ADDRESS(2,COLUMN())),"V2",A18),DATA!D2:L872,2,FALSE)),0,VLOOKUP(CONCATENATE(INDIRECT(ADDRESS(2,COLUMN())),"V2",A18),DATA!D2:L872,2,FALSE))</f>
        <v>0</v>
      </c>
      <c r="DS18" s="11">
        <f>IF(ISERROR(VLOOKUP(CONCATENATE(INDIRECT(ADDRESS(2,COLUMN()-1)),"V2",A18),DATA!D2:L872,3,FALSE)),0,VLOOKUP(CONCATENATE(INDIRECT(ADDRESS(2,COLUMN()-1)),"V2",A18),DATA!D2:L872,3,FALSE))</f>
        <v>0</v>
      </c>
      <c r="DT18" s="11">
        <f>IF(ISERROR(VLOOKUP(CONCATENATE(INDIRECT(ADDRESS(2,COLUMN()-2)),"V2",A18),DATA!D2:L872,4,FALSE)),0,VLOOKUP(CONCATENATE(INDIRECT(ADDRESS(2,COLUMN()-2)),"V2",A18),DATA!D2:L872,4,FALSE))</f>
        <v>0</v>
      </c>
      <c r="DU18" s="11">
        <f>IF(ISERROR(VLOOKUP(CONCATENATE(INDIRECT(ADDRESS(2,COLUMN())),"V2",A18),DATA!D2:L872,2,FALSE)),0,VLOOKUP(CONCATENATE(INDIRECT(ADDRESS(2,COLUMN())),"V2",A18),DATA!D2:L872,2,FALSE))</f>
        <v>0</v>
      </c>
      <c r="DV18" s="11">
        <f>IF(ISERROR(VLOOKUP(CONCATENATE(INDIRECT(ADDRESS(2,COLUMN()-1)),"V2",A18),DATA!D2:L872,3,FALSE)),0,VLOOKUP(CONCATENATE(INDIRECT(ADDRESS(2,COLUMN()-1)),"V2",A18),DATA!D2:L872,3,FALSE))</f>
        <v>0</v>
      </c>
      <c r="DW18" s="11">
        <f>IF(ISERROR(VLOOKUP(CONCATENATE(INDIRECT(ADDRESS(2,COLUMN()-2)),"V2",A18),DATA!D2:L872,4,FALSE)),0,VLOOKUP(CONCATENATE(INDIRECT(ADDRESS(2,COLUMN()-2)),"V2",A18),DATA!D2:L872,4,FALSE))</f>
        <v>0</v>
      </c>
      <c r="DX18" s="62">
        <f>SUM(B18:INDIRECT(ADDRESS(18,127)))</f>
        <v>38.17864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/>
      <c r="JQ18" s="24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</row>
    <row r="19" ht="15.75">
      <c r="A19" s="95" t="s">
        <v>28</v>
      </c>
      <c r="B19" s="11">
        <f>IF(ISERROR(VLOOKUP(CONCATENATE(INDIRECT(ADDRESS(2,COLUMN())),"V2",A19),DATA!D2:L872,2,FALSE)),0,VLOOKUP(CONCATENATE(INDIRECT(ADDRESS(2,COLUMN())),"V2",A19),DATA!D2:L872,2,FALSE))</f>
        <v>784.17804</v>
      </c>
      <c r="C19" s="11">
        <f>IF(ISERROR(VLOOKUP(CONCATENATE(INDIRECT(ADDRESS(2,COLUMN()-1)),"V2",A19),DATA!D2:L872,3,FALSE)),0,VLOOKUP(CONCATENATE(INDIRECT(ADDRESS(2,COLUMN()-1)),"V2",A19),DATA!D2:L872,3,FALSE))</f>
        <v>0</v>
      </c>
      <c r="D19" s="11">
        <f>IF(ISERROR(VLOOKUP(CONCATENATE(INDIRECT(ADDRESS(2,COLUMN()-2)),"V2",A19),DATA!D2:L872,4,FALSE)),0,VLOOKUP(CONCATENATE(INDIRECT(ADDRESS(2,COLUMN()-2)),"V2",A19),DATA!D2:L872,4,FALSE))</f>
        <v>0</v>
      </c>
      <c r="E19" s="11">
        <f>IF(ISERROR(VLOOKUP(CONCATENATE(INDIRECT(ADDRESS(2,COLUMN())),"V2",A19),DATA!D2:L872,2,FALSE)),0,VLOOKUP(CONCATENATE(INDIRECT(ADDRESS(2,COLUMN())),"V2",A19),DATA!D2:L872,2,FALSE))</f>
        <v>360.59292</v>
      </c>
      <c r="F19" s="11">
        <f>IF(ISERROR(VLOOKUP(CONCATENATE(INDIRECT(ADDRESS(2,COLUMN()-1)),"V2",A19),DATA!D2:L872,3,FALSE)),0,VLOOKUP(CONCATENATE(INDIRECT(ADDRESS(2,COLUMN()-1)),"V2",A19),DATA!D2:L872,3,FALSE))</f>
        <v>0</v>
      </c>
      <c r="G19" s="11">
        <f>IF(ISERROR(VLOOKUP(CONCATENATE(INDIRECT(ADDRESS(2,COLUMN()-2)),"V2",A19),DATA!D2:L872,4,FALSE)),0,VLOOKUP(CONCATENATE(INDIRECT(ADDRESS(2,COLUMN()-2)),"V2",A19),DATA!D2:L872,4,FALSE))</f>
        <v>0</v>
      </c>
      <c r="H19" s="11">
        <f>IF(ISERROR(VLOOKUP(CONCATENATE(INDIRECT(ADDRESS(2,COLUMN())),"V2",A19),DATA!D2:L872,2,FALSE)),0,VLOOKUP(CONCATENATE(INDIRECT(ADDRESS(2,COLUMN())),"V2",A19),DATA!D2:L872,2,FALSE))</f>
        <v>340.42</v>
      </c>
      <c r="I19" s="11">
        <f>IF(ISERROR(VLOOKUP(CONCATENATE(INDIRECT(ADDRESS(2,COLUMN()-1)),"V2",A19),DATA!D2:L872,3,FALSE)),0,VLOOKUP(CONCATENATE(INDIRECT(ADDRESS(2,COLUMN()-1)),"V2",A19),DATA!D2:L872,3,FALSE))</f>
        <v>0</v>
      </c>
      <c r="J19" s="11">
        <f>IF(ISERROR(VLOOKUP(CONCATENATE(INDIRECT(ADDRESS(2,COLUMN()-2)),"V2",A19),DATA!D2:L872,4,FALSE)),0,VLOOKUP(CONCATENATE(INDIRECT(ADDRESS(2,COLUMN()-2)),"V2",A19),DATA!D2:L872,4,FALSE))</f>
        <v>0</v>
      </c>
      <c r="K19" s="11">
        <f>IF(ISERROR(VLOOKUP(CONCATENATE(INDIRECT(ADDRESS(2,COLUMN())),"V2",A19),DATA!D2:L872,2,FALSE)),0,VLOOKUP(CONCATENATE(INDIRECT(ADDRESS(2,COLUMN())),"V2",A19),DATA!D2:L872,2,FALSE))</f>
        <v>262.30611</v>
      </c>
      <c r="L19" s="11">
        <f>IF(ISERROR(VLOOKUP(CONCATENATE(INDIRECT(ADDRESS(2,COLUMN()-1)),"V2",A19),DATA!D2:L872,3,FALSE)),0,VLOOKUP(CONCATENATE(INDIRECT(ADDRESS(2,COLUMN()-1)),"V2",A19),DATA!D2:L872,3,FALSE))</f>
        <v>0</v>
      </c>
      <c r="M19" s="11">
        <f>IF(ISERROR(VLOOKUP(CONCATENATE(INDIRECT(ADDRESS(2,COLUMN()-2)),"V2",A19),DATA!D2:L872,4,FALSE)),0,VLOOKUP(CONCATENATE(INDIRECT(ADDRESS(2,COLUMN()-2)),"V2",A19),DATA!D2:L872,4,FALSE))</f>
        <v>0</v>
      </c>
      <c r="N19" s="11">
        <f>IF(ISERROR(VLOOKUP(CONCATENATE(INDIRECT(ADDRESS(2,COLUMN())),"V2",A19),DATA!D2:L872,2,FALSE)),0,VLOOKUP(CONCATENATE(INDIRECT(ADDRESS(2,COLUMN())),"V2",A19),DATA!D2:L872,2,FALSE))</f>
        <v>180.9</v>
      </c>
      <c r="O19" s="11">
        <f>IF(ISERROR(VLOOKUP(CONCATENATE(INDIRECT(ADDRESS(2,COLUMN()-1)),"V2",A19),DATA!D2:L872,3,FALSE)),0,VLOOKUP(CONCATENATE(INDIRECT(ADDRESS(2,COLUMN()-1)),"V2",A19),DATA!D2:L872,3,FALSE))</f>
        <v>0</v>
      </c>
      <c r="P19" s="11">
        <f>IF(ISERROR(VLOOKUP(CONCATENATE(INDIRECT(ADDRESS(2,COLUMN()-2)),"V2",A19),DATA!D2:L872,4,FALSE)),0,VLOOKUP(CONCATENATE(INDIRECT(ADDRESS(2,COLUMN()-2)),"V2",A19),DATA!D2:L872,4,FALSE))</f>
        <v>0</v>
      </c>
      <c r="Q19" s="11">
        <f>IF(ISERROR(VLOOKUP(CONCATENATE(INDIRECT(ADDRESS(2,COLUMN())),"V2",A19),DATA!D2:L872,2,FALSE)),0,VLOOKUP(CONCATENATE(INDIRECT(ADDRESS(2,COLUMN())),"V2",A19),DATA!D2:L872,2,FALSE))</f>
        <v>211.42243</v>
      </c>
      <c r="R19" s="11">
        <f>IF(ISERROR(VLOOKUP(CONCATENATE(INDIRECT(ADDRESS(2,COLUMN()-1)),"V2",A19),DATA!D2:L872,3,FALSE)),0,VLOOKUP(CONCATENATE(INDIRECT(ADDRESS(2,COLUMN()-1)),"V2",A19),DATA!D2:L872,3,FALSE))</f>
        <v>0</v>
      </c>
      <c r="S19" s="11">
        <f>IF(ISERROR(VLOOKUP(CONCATENATE(INDIRECT(ADDRESS(2,COLUMN()-2)),"V2",A19),DATA!D2:L872,4,FALSE)),0,VLOOKUP(CONCATENATE(INDIRECT(ADDRESS(2,COLUMN()-2)),"V2",A19),DATA!D2:L872,4,FALSE))</f>
        <v>0</v>
      </c>
      <c r="T19" s="11">
        <f>IF(ISERROR(VLOOKUP(CONCATENATE(INDIRECT(ADDRESS(2,COLUMN())),"V2",A19),DATA!D2:L872,2,FALSE)),0,VLOOKUP(CONCATENATE(INDIRECT(ADDRESS(2,COLUMN())),"V2",A19),DATA!D2:L872,2,FALSE))</f>
        <v>239.37666</v>
      </c>
      <c r="U19" s="11">
        <f>IF(ISERROR(VLOOKUP(CONCATENATE(INDIRECT(ADDRESS(2,COLUMN()-1)),"V2",A19),DATA!D2:L872,3,FALSE)),0,VLOOKUP(CONCATENATE(INDIRECT(ADDRESS(2,COLUMN()-1)),"V2",A19),DATA!D2:L872,3,FALSE))</f>
        <v>1</v>
      </c>
      <c r="V19" s="11">
        <f>IF(ISERROR(VLOOKUP(CONCATENATE(INDIRECT(ADDRESS(2,COLUMN()-2)),"V2",A19),DATA!D2:L872,4,FALSE)),0,VLOOKUP(CONCATENATE(INDIRECT(ADDRESS(2,COLUMN()-2)),"V2",A19),DATA!D2:L872,4,FALSE))</f>
        <v>0</v>
      </c>
      <c r="W19" s="11">
        <f>IF(ISERROR(VLOOKUP(CONCATENATE(INDIRECT(ADDRESS(2,COLUMN())),"V2",A19),DATA!D2:L872,2,FALSE)),0,VLOOKUP(CONCATENATE(INDIRECT(ADDRESS(2,COLUMN())),"V2",A19),DATA!D2:L872,2,FALSE))</f>
        <v>230.63831</v>
      </c>
      <c r="X19" s="11">
        <f>IF(ISERROR(VLOOKUP(CONCATENATE(INDIRECT(ADDRESS(2,COLUMN()-1)),"V2",A19),DATA!D2:L872,3,FALSE)),0,VLOOKUP(CONCATENATE(INDIRECT(ADDRESS(2,COLUMN()-1)),"V2",A19),DATA!D2:L872,3,FALSE))</f>
        <v>0</v>
      </c>
      <c r="Y19" s="11">
        <f>IF(ISERROR(VLOOKUP(CONCATENATE(INDIRECT(ADDRESS(2,COLUMN()-2)),"V2",A19),DATA!D2:L872,4,FALSE)),0,VLOOKUP(CONCATENATE(INDIRECT(ADDRESS(2,COLUMN()-2)),"V2",A19),DATA!D2:L872,4,FALSE))</f>
        <v>0</v>
      </c>
      <c r="Z19" s="11">
        <f>IF(ISERROR(VLOOKUP(CONCATENATE(INDIRECT(ADDRESS(2,COLUMN())),"V2",A19),DATA!D2:L872,2,FALSE)),0,VLOOKUP(CONCATENATE(INDIRECT(ADDRESS(2,COLUMN())),"V2",A19),DATA!D2:L872,2,FALSE))</f>
        <v>708.34</v>
      </c>
      <c r="AA19" s="11">
        <f>IF(ISERROR(VLOOKUP(CONCATENATE(INDIRECT(ADDRESS(2,COLUMN()-1)),"V2",A19),DATA!D2:L872,3,FALSE)),0,VLOOKUP(CONCATENATE(INDIRECT(ADDRESS(2,COLUMN()-1)),"V2",A19),DATA!D2:L872,3,FALSE))</f>
        <v>0</v>
      </c>
      <c r="AB19" s="11">
        <f>IF(ISERROR(VLOOKUP(CONCATENATE(INDIRECT(ADDRESS(2,COLUMN()-2)),"V2",A19),DATA!D2:L872,4,FALSE)),0,VLOOKUP(CONCATENATE(INDIRECT(ADDRESS(2,COLUMN()-2)),"V2",A19),DATA!D2:L872,4,FALSE))</f>
        <v>0</v>
      </c>
      <c r="AC19" s="11">
        <f>IF(ISERROR(VLOOKUP(CONCATENATE(INDIRECT(ADDRESS(2,COLUMN())),"V2",A19),DATA!D2:L872,2,FALSE)),0,VLOOKUP(CONCATENATE(INDIRECT(ADDRESS(2,COLUMN())),"V2",A19),DATA!D2:L872,2,FALSE))</f>
        <v>608.98495</v>
      </c>
      <c r="AD19" s="11">
        <f>IF(ISERROR(VLOOKUP(CONCATENATE(INDIRECT(ADDRESS(2,COLUMN()-1)),"V2",A19),DATA!D2:L872,3,FALSE)),0,VLOOKUP(CONCATENATE(INDIRECT(ADDRESS(2,COLUMN()-1)),"V2",A19),DATA!D2:L872,3,FALSE))</f>
        <v>0</v>
      </c>
      <c r="AE19" s="11">
        <f>IF(ISERROR(VLOOKUP(CONCATENATE(INDIRECT(ADDRESS(2,COLUMN()-2)),"V2",A19),DATA!D2:L872,4,FALSE)),0,VLOOKUP(CONCATENATE(INDIRECT(ADDRESS(2,COLUMN()-2)),"V2",A19),DATA!D2:L872,4,FALSE))</f>
        <v>0</v>
      </c>
      <c r="AF19" s="11">
        <f>IF(ISERROR(VLOOKUP(CONCATENATE(INDIRECT(ADDRESS(2,COLUMN())),"V2",A19),DATA!D2:L872,2,FALSE)),0,VLOOKUP(CONCATENATE(INDIRECT(ADDRESS(2,COLUMN())),"V2",A19),DATA!D2:L872,2,FALSE))</f>
        <v>88.64239</v>
      </c>
      <c r="AG19" s="11">
        <f>IF(ISERROR(VLOOKUP(CONCATENATE(INDIRECT(ADDRESS(2,COLUMN()-1)),"V2",A19),DATA!D2:L872,3,FALSE)),0,VLOOKUP(CONCATENATE(INDIRECT(ADDRESS(2,COLUMN()-1)),"V2",A19),DATA!D2:L872,3,FALSE))</f>
        <v>0</v>
      </c>
      <c r="AH19" s="11">
        <f>IF(ISERROR(VLOOKUP(CONCATENATE(INDIRECT(ADDRESS(2,COLUMN()-2)),"V2",A19),DATA!D2:L872,4,FALSE)),0,VLOOKUP(CONCATENATE(INDIRECT(ADDRESS(2,COLUMN()-2)),"V2",A19),DATA!D2:L872,4,FALSE))</f>
        <v>0</v>
      </c>
      <c r="AI19" s="11">
        <f>IF(ISERROR(VLOOKUP(CONCATENATE(INDIRECT(ADDRESS(2,COLUMN())),"V2",A19),DATA!D2:L872,2,FALSE)),0,VLOOKUP(CONCATENATE(INDIRECT(ADDRESS(2,COLUMN())),"V2",A19),DATA!D2:L872,2,FALSE))</f>
        <v>604.2582</v>
      </c>
      <c r="AJ19" s="11">
        <f>IF(ISERROR(VLOOKUP(CONCATENATE(INDIRECT(ADDRESS(2,COLUMN()-1)),"V2",A19),DATA!D2:L872,3,FALSE)),0,VLOOKUP(CONCATENATE(INDIRECT(ADDRESS(2,COLUMN()-1)),"V2",A19),DATA!D2:L872,3,FALSE))</f>
        <v>0</v>
      </c>
      <c r="AK19" s="11">
        <f>IF(ISERROR(VLOOKUP(CONCATENATE(INDIRECT(ADDRESS(2,COLUMN()-2)),"V2",A19),DATA!D2:L872,4,FALSE)),0,VLOOKUP(CONCATENATE(INDIRECT(ADDRESS(2,COLUMN()-2)),"V2",A19),DATA!D2:L872,4,FALSE))</f>
        <v>0</v>
      </c>
      <c r="AL19" s="11">
        <f>IF(ISERROR(VLOOKUP(CONCATENATE(INDIRECT(ADDRESS(2,COLUMN())),"V2",A19),DATA!D2:L872,2,FALSE)),0,VLOOKUP(CONCATENATE(INDIRECT(ADDRESS(2,COLUMN())),"V2",A19),DATA!D2:L872,2,FALSE))</f>
        <v>178.6674</v>
      </c>
      <c r="AM19" s="11">
        <f>IF(ISERROR(VLOOKUP(CONCATENATE(INDIRECT(ADDRESS(2,COLUMN()-1)),"V2",A19),DATA!D2:L872,3,FALSE)),0,VLOOKUP(CONCATENATE(INDIRECT(ADDRESS(2,COLUMN()-1)),"V2",A19),DATA!D2:L872,3,FALSE))</f>
        <v>0</v>
      </c>
      <c r="AN19" s="11">
        <f>IF(ISERROR(VLOOKUP(CONCATENATE(INDIRECT(ADDRESS(2,COLUMN()-2)),"V2",A19),DATA!D2:L872,4,FALSE)),0,VLOOKUP(CONCATENATE(INDIRECT(ADDRESS(2,COLUMN()-2)),"V2",A19),DATA!D2:L872,4,FALSE))</f>
        <v>0</v>
      </c>
      <c r="AO19" s="11">
        <f>IF(ISERROR(VLOOKUP(CONCATENATE(INDIRECT(ADDRESS(2,COLUMN())),"V2",A19),DATA!D2:L872,2,FALSE)),0,VLOOKUP(CONCATENATE(INDIRECT(ADDRESS(2,COLUMN())),"V2",A19),DATA!D2:L872,2,FALSE))</f>
        <v>112.29286</v>
      </c>
      <c r="AP19" s="11">
        <f>IF(ISERROR(VLOOKUP(CONCATENATE(INDIRECT(ADDRESS(2,COLUMN()-1)),"V2",A19),DATA!D2:L872,3,FALSE)),0,VLOOKUP(CONCATENATE(INDIRECT(ADDRESS(2,COLUMN()-1)),"V2",A19),DATA!D2:L872,3,FALSE))</f>
        <v>0</v>
      </c>
      <c r="AQ19" s="11">
        <f>IF(ISERROR(VLOOKUP(CONCATENATE(INDIRECT(ADDRESS(2,COLUMN()-2)),"V2",A19),DATA!D2:L872,4,FALSE)),0,VLOOKUP(CONCATENATE(INDIRECT(ADDRESS(2,COLUMN()-2)),"V2",A19),DATA!D2:L872,4,FALSE))</f>
        <v>0</v>
      </c>
      <c r="AR19" s="11">
        <f>IF(ISERROR(VLOOKUP(CONCATENATE(INDIRECT(ADDRESS(2,COLUMN())),"V2",A19),DATA!D2:L872,2,FALSE)),0,VLOOKUP(CONCATENATE(INDIRECT(ADDRESS(2,COLUMN())),"V2",A19),DATA!D2:L872,2,FALSE))</f>
        <v>3</v>
      </c>
      <c r="AS19" s="11">
        <f>IF(ISERROR(VLOOKUP(CONCATENATE(INDIRECT(ADDRESS(2,COLUMN()-1)),"V2",A19),DATA!D2:L872,3,FALSE)),0,VLOOKUP(CONCATENATE(INDIRECT(ADDRESS(2,COLUMN()-1)),"V2",A19),DATA!D2:L872,3,FALSE))</f>
        <v>0</v>
      </c>
      <c r="AT19" s="11">
        <f>IF(ISERROR(VLOOKUP(CONCATENATE(INDIRECT(ADDRESS(2,COLUMN()-2)),"V2",A19),DATA!D2:L872,4,FALSE)),0,VLOOKUP(CONCATENATE(INDIRECT(ADDRESS(2,COLUMN()-2)),"V2",A19),DATA!D2:L872,4,FALSE))</f>
        <v>0</v>
      </c>
      <c r="AU19" s="11">
        <f>IF(ISERROR(VLOOKUP(CONCATENATE(INDIRECT(ADDRESS(2,COLUMN())),"V2",A19),DATA!D2:L872,2,FALSE)),0,VLOOKUP(CONCATENATE(INDIRECT(ADDRESS(2,COLUMN())),"V2",A19),DATA!D2:L872,2,FALSE))</f>
        <v>4.2</v>
      </c>
      <c r="AV19" s="11">
        <f>IF(ISERROR(VLOOKUP(CONCATENATE(INDIRECT(ADDRESS(2,COLUMN()-1)),"V2",A19),DATA!D2:L872,3,FALSE)),0,VLOOKUP(CONCATENATE(INDIRECT(ADDRESS(2,COLUMN()-1)),"V2",A19),DATA!D2:L872,3,FALSE))</f>
        <v>0</v>
      </c>
      <c r="AW19" s="11">
        <f>IF(ISERROR(VLOOKUP(CONCATENATE(INDIRECT(ADDRESS(2,COLUMN()-2)),"V2",A19),DATA!D2:L872,4,FALSE)),0,VLOOKUP(CONCATENATE(INDIRECT(ADDRESS(2,COLUMN()-2)),"V2",A19),DATA!D2:L872,4,FALSE))</f>
        <v>0</v>
      </c>
      <c r="AX19" s="11">
        <f>IF(ISERROR(VLOOKUP(CONCATENATE(INDIRECT(ADDRESS(2,COLUMN())),"V2",A19),DATA!D2:L872,2,FALSE)),0,VLOOKUP(CONCATENATE(INDIRECT(ADDRESS(2,COLUMN())),"V2",A19),DATA!D2:L872,2,FALSE))</f>
        <v>1.66</v>
      </c>
      <c r="AY19" s="11">
        <f>IF(ISERROR(VLOOKUP(CONCATENATE(INDIRECT(ADDRESS(2,COLUMN()-1)),"V2",A19),DATA!D2:L872,3,FALSE)),0,VLOOKUP(CONCATENATE(INDIRECT(ADDRESS(2,COLUMN()-1)),"V2",A19),DATA!D2:L872,3,FALSE))</f>
        <v>0</v>
      </c>
      <c r="AZ19" s="11">
        <f>IF(ISERROR(VLOOKUP(CONCATENATE(INDIRECT(ADDRESS(2,COLUMN()-2)),"V2",A19),DATA!D2:L872,4,FALSE)),0,VLOOKUP(CONCATENATE(INDIRECT(ADDRESS(2,COLUMN()-2)),"V2",A19),DATA!D2:L872,4,FALSE))</f>
        <v>0</v>
      </c>
      <c r="BA19" s="11">
        <f>IF(ISERROR(VLOOKUP(CONCATENATE(INDIRECT(ADDRESS(2,COLUMN())),"V2",A19),DATA!D2:L872,2,FALSE)),0,VLOOKUP(CONCATENATE(INDIRECT(ADDRESS(2,COLUMN())),"V2",A19),DATA!D2:L872,2,FALSE))</f>
        <v>106.03715</v>
      </c>
      <c r="BB19" s="11">
        <f>IF(ISERROR(VLOOKUP(CONCATENATE(INDIRECT(ADDRESS(2,COLUMN()-1)),"V2",A19),DATA!D2:L872,3,FALSE)),0,VLOOKUP(CONCATENATE(INDIRECT(ADDRESS(2,COLUMN()-1)),"V2",A19),DATA!D2:L872,3,FALSE))</f>
        <v>0</v>
      </c>
      <c r="BC19" s="11">
        <f>IF(ISERROR(VLOOKUP(CONCATENATE(INDIRECT(ADDRESS(2,COLUMN()-2)),"V2",A19),DATA!D2:L872,4,FALSE)),0,VLOOKUP(CONCATENATE(INDIRECT(ADDRESS(2,COLUMN()-2)),"V2",A19),DATA!D2:L872,4,FALSE))</f>
        <v>0</v>
      </c>
      <c r="BD19" s="11">
        <f>IF(ISERROR(VLOOKUP(CONCATENATE(INDIRECT(ADDRESS(2,COLUMN())),"V2",A19),DATA!D2:L872,2,FALSE)),0,VLOOKUP(CONCATENATE(INDIRECT(ADDRESS(2,COLUMN())),"V2",A19),DATA!D2:L872,2,FALSE))</f>
        <v>122.73365</v>
      </c>
      <c r="BE19" s="11">
        <f>IF(ISERROR(VLOOKUP(CONCATENATE(INDIRECT(ADDRESS(2,COLUMN()-1)),"V2",A19),DATA!D2:L872,3,FALSE)),0,VLOOKUP(CONCATENATE(INDIRECT(ADDRESS(2,COLUMN()-1)),"V2",A19),DATA!D2:L872,3,FALSE))</f>
        <v>0</v>
      </c>
      <c r="BF19" s="11">
        <f>IF(ISERROR(VLOOKUP(CONCATENATE(INDIRECT(ADDRESS(2,COLUMN()-2)),"V2",A19),DATA!D2:L872,4,FALSE)),0,VLOOKUP(CONCATENATE(INDIRECT(ADDRESS(2,COLUMN()-2)),"V2",A19),DATA!D2:L872,4,FALSE))</f>
        <v>0</v>
      </c>
      <c r="BG19" s="11">
        <f>IF(ISERROR(VLOOKUP(CONCATENATE(INDIRECT(ADDRESS(2,COLUMN())),"V2",A19),DATA!D2:L872,2,FALSE)),0,VLOOKUP(CONCATENATE(INDIRECT(ADDRESS(2,COLUMN())),"V2",A19),DATA!D2:L872,2,FALSE))</f>
        <v>725.42889</v>
      </c>
      <c r="BH19" s="11">
        <f>IF(ISERROR(VLOOKUP(CONCATENATE(INDIRECT(ADDRESS(2,COLUMN()-1)),"V2",A19),DATA!D2:L872,3,FALSE)),0,VLOOKUP(CONCATENATE(INDIRECT(ADDRESS(2,COLUMN()-1)),"V2",A19),DATA!D2:L872,3,FALSE))</f>
        <v>0</v>
      </c>
      <c r="BI19" s="11">
        <f>IF(ISERROR(VLOOKUP(CONCATENATE(INDIRECT(ADDRESS(2,COLUMN()-2)),"V2",A19),DATA!D2:L872,4,FALSE)),0,VLOOKUP(CONCATENATE(INDIRECT(ADDRESS(2,COLUMN()-2)),"V2",A19),DATA!D2:L872,4,FALSE))</f>
        <v>0</v>
      </c>
      <c r="BJ19" s="11">
        <f>IF(ISERROR(VLOOKUP(CONCATENATE(INDIRECT(ADDRESS(2,COLUMN())),"V2",A19),DATA!D2:L872,2,FALSE)),0,VLOOKUP(CONCATENATE(INDIRECT(ADDRESS(2,COLUMN())),"V2",A19),DATA!D2:L872,2,FALSE))</f>
        <v>62.79</v>
      </c>
      <c r="BK19" s="11">
        <f>IF(ISERROR(VLOOKUP(CONCATENATE(INDIRECT(ADDRESS(2,COLUMN()-1)),"V2",A19),DATA!D2:L872,3,FALSE)),0,VLOOKUP(CONCATENATE(INDIRECT(ADDRESS(2,COLUMN()-1)),"V2",A19),DATA!D2:L872,3,FALSE))</f>
        <v>0</v>
      </c>
      <c r="BL19" s="11">
        <f>IF(ISERROR(VLOOKUP(CONCATENATE(INDIRECT(ADDRESS(2,COLUMN()-2)),"V2",A19),DATA!D2:L872,4,FALSE)),0,VLOOKUP(CONCATENATE(INDIRECT(ADDRESS(2,COLUMN()-2)),"V2",A19),DATA!D2:L872,4,FALSE))</f>
        <v>0</v>
      </c>
      <c r="BM19" s="11">
        <f>IF(ISERROR(VLOOKUP(CONCATENATE(INDIRECT(ADDRESS(2,COLUMN())),"V2",A19),DATA!D2:L872,2,FALSE)),0,VLOOKUP(CONCATENATE(INDIRECT(ADDRESS(2,COLUMN())),"V2",A19),DATA!D2:L872,2,FALSE))</f>
        <v>0</v>
      </c>
      <c r="BN19" s="11">
        <f>IF(ISERROR(VLOOKUP(CONCATENATE(INDIRECT(ADDRESS(2,COLUMN()-1)),"V2",A19),DATA!D2:L872,3,FALSE)),0,VLOOKUP(CONCATENATE(INDIRECT(ADDRESS(2,COLUMN()-1)),"V2",A19),DATA!D2:L872,3,FALSE))</f>
        <v>0</v>
      </c>
      <c r="BO19" s="11">
        <f>IF(ISERROR(VLOOKUP(CONCATENATE(INDIRECT(ADDRESS(2,COLUMN()-2)),"V2",A19),DATA!D2:L872,4,FALSE)),0,VLOOKUP(CONCATENATE(INDIRECT(ADDRESS(2,COLUMN()-2)),"V2",A19),DATA!D2:L872,4,FALSE))</f>
        <v>0</v>
      </c>
      <c r="BP19" s="11">
        <f>IF(ISERROR(VLOOKUP(CONCATENATE(INDIRECT(ADDRESS(2,COLUMN())),"V2",A19),DATA!D2:L872,2,FALSE)),0,VLOOKUP(CONCATENATE(INDIRECT(ADDRESS(2,COLUMN())),"V2",A19),DATA!D2:L872,2,FALSE))</f>
        <v>0</v>
      </c>
      <c r="BQ19" s="11">
        <f>IF(ISERROR(VLOOKUP(CONCATENATE(INDIRECT(ADDRESS(2,COLUMN()-1)),"V2",A19),DATA!D2:L872,3,FALSE)),0,VLOOKUP(CONCATENATE(INDIRECT(ADDRESS(2,COLUMN()-1)),"V2",A19),DATA!D2:L872,3,FALSE))</f>
        <v>0</v>
      </c>
      <c r="BR19" s="11">
        <f>IF(ISERROR(VLOOKUP(CONCATENATE(INDIRECT(ADDRESS(2,COLUMN()-2)),"V2",A19),DATA!D2:L872,4,FALSE)),0,VLOOKUP(CONCATENATE(INDIRECT(ADDRESS(2,COLUMN()-2)),"V2",A19),DATA!D2:L872,4,FALSE))</f>
        <v>0</v>
      </c>
      <c r="BS19" s="11">
        <f>IF(ISERROR(VLOOKUP(CONCATENATE(INDIRECT(ADDRESS(2,COLUMN())),"V2",A19),DATA!D2:L872,2,FALSE)),0,VLOOKUP(CONCATENATE(INDIRECT(ADDRESS(2,COLUMN())),"V2",A19),DATA!D2:L872,2,FALSE))</f>
        <v>137.23</v>
      </c>
      <c r="BT19" s="11">
        <f>IF(ISERROR(VLOOKUP(CONCATENATE(INDIRECT(ADDRESS(2,COLUMN()-1)),"V2",A19),DATA!D2:L872,3,FALSE)),0,VLOOKUP(CONCATENATE(INDIRECT(ADDRESS(2,COLUMN()-1)),"V2",A19),DATA!D2:L872,3,FALSE))</f>
        <v>0</v>
      </c>
      <c r="BU19" s="11">
        <f>IF(ISERROR(VLOOKUP(CONCATENATE(INDIRECT(ADDRESS(2,COLUMN()-2)),"V2",A19),DATA!D2:L872,4,FALSE)),0,VLOOKUP(CONCATENATE(INDIRECT(ADDRESS(2,COLUMN()-2)),"V2",A19),DATA!D2:L872,4,FALSE))</f>
        <v>0</v>
      </c>
      <c r="BV19" s="11">
        <f>IF(ISERROR(VLOOKUP(CONCATENATE(INDIRECT(ADDRESS(2,COLUMN())),"V2",A19),DATA!D2:L872,2,FALSE)),0,VLOOKUP(CONCATENATE(INDIRECT(ADDRESS(2,COLUMN())),"V2",A19),DATA!D2:L872,2,FALSE))</f>
        <v>46.27</v>
      </c>
      <c r="BW19" s="11">
        <f>IF(ISERROR(VLOOKUP(CONCATENATE(INDIRECT(ADDRESS(2,COLUMN()-1)),"V2",A19),DATA!D2:L872,3,FALSE)),0,VLOOKUP(CONCATENATE(INDIRECT(ADDRESS(2,COLUMN()-1)),"V2",A19),DATA!D2:L872,3,FALSE))</f>
        <v>0</v>
      </c>
      <c r="BX19" s="11">
        <f>IF(ISERROR(VLOOKUP(CONCATENATE(INDIRECT(ADDRESS(2,COLUMN()-2)),"V2",A19),DATA!D2:L872,4,FALSE)),0,VLOOKUP(CONCATENATE(INDIRECT(ADDRESS(2,COLUMN()-2)),"V2",A19),DATA!D2:L872,4,FALSE))</f>
        <v>0</v>
      </c>
      <c r="BY19" s="11">
        <f>IF(ISERROR(VLOOKUP(CONCATENATE(INDIRECT(ADDRESS(2,COLUMN())),"V2",A19),DATA!D2:L872,2,FALSE)),0,VLOOKUP(CONCATENATE(INDIRECT(ADDRESS(2,COLUMN())),"V2",A19),DATA!D2:L872,2,FALSE))</f>
        <v>20.05952</v>
      </c>
      <c r="BZ19" s="11">
        <f>IF(ISERROR(VLOOKUP(CONCATENATE(INDIRECT(ADDRESS(2,COLUMN()-1)),"V2",A19),DATA!D2:L872,3,FALSE)),0,VLOOKUP(CONCATENATE(INDIRECT(ADDRESS(2,COLUMN()-1)),"V2",A19),DATA!D2:L872,3,FALSE))</f>
        <v>0</v>
      </c>
      <c r="CA19" s="11">
        <f>IF(ISERROR(VLOOKUP(CONCATENATE(INDIRECT(ADDRESS(2,COLUMN()-2)),"V2",A19),DATA!D2:L872,4,FALSE)),0,VLOOKUP(CONCATENATE(INDIRECT(ADDRESS(2,COLUMN()-2)),"V2",A19),DATA!D2:L872,4,FALSE))</f>
        <v>0</v>
      </c>
      <c r="CB19" s="11">
        <f>IF(ISERROR(VLOOKUP(CONCATENATE(INDIRECT(ADDRESS(2,COLUMN())),"V2",A19),DATA!D2:L872,2,FALSE)),0,VLOOKUP(CONCATENATE(INDIRECT(ADDRESS(2,COLUMN())),"V2",A19),DATA!D2:L872,2,FALSE))</f>
        <v>0.1</v>
      </c>
      <c r="CC19" s="11">
        <f>IF(ISERROR(VLOOKUP(CONCATENATE(INDIRECT(ADDRESS(2,COLUMN()-1)),"V2",A19),DATA!D2:L872,3,FALSE)),0,VLOOKUP(CONCATENATE(INDIRECT(ADDRESS(2,COLUMN()-1)),"V2",A19),DATA!D2:L872,3,FALSE))</f>
        <v>0</v>
      </c>
      <c r="CD19" s="11">
        <f>IF(ISERROR(VLOOKUP(CONCATENATE(INDIRECT(ADDRESS(2,COLUMN()-2)),"V2",A19),DATA!D2:L872,4,FALSE)),0,VLOOKUP(CONCATENATE(INDIRECT(ADDRESS(2,COLUMN()-2)),"V2",A19),DATA!D2:L872,4,FALSE))</f>
        <v>0</v>
      </c>
      <c r="CE19" s="11">
        <f>IF(ISERROR(VLOOKUP(CONCATENATE(INDIRECT(ADDRESS(2,COLUMN())),"V2",A19),DATA!D2:L872,2,FALSE)),0,VLOOKUP(CONCATENATE(INDIRECT(ADDRESS(2,COLUMN())),"V2",A19),DATA!D2:L872,2,FALSE))</f>
        <v>0</v>
      </c>
      <c r="CF19" s="11">
        <f>IF(ISERROR(VLOOKUP(CONCATENATE(INDIRECT(ADDRESS(2,COLUMN()-1)),"V2",A19),DATA!D2:L872,3,FALSE)),0,VLOOKUP(CONCATENATE(INDIRECT(ADDRESS(2,COLUMN()-1)),"V2",A19),DATA!D2:L872,3,FALSE))</f>
        <v>0</v>
      </c>
      <c r="CG19" s="11">
        <f>IF(ISERROR(VLOOKUP(CONCATENATE(INDIRECT(ADDRESS(2,COLUMN()-2)),"V2",A19),DATA!D2:L872,4,FALSE)),0,VLOOKUP(CONCATENATE(INDIRECT(ADDRESS(2,COLUMN()-2)),"V2",A19),DATA!D2:L872,4,FALSE))</f>
        <v>0</v>
      </c>
      <c r="CH19" s="11">
        <f>IF(ISERROR(VLOOKUP(CONCATENATE(INDIRECT(ADDRESS(2,COLUMN())),"V2",A19),DATA!D2:L872,2,FALSE)),0,VLOOKUP(CONCATENATE(INDIRECT(ADDRESS(2,COLUMN())),"V2",A19),DATA!D2:L872,2,FALSE))</f>
        <v>0.83333</v>
      </c>
      <c r="CI19" s="11">
        <f>IF(ISERROR(VLOOKUP(CONCATENATE(INDIRECT(ADDRESS(2,COLUMN()-1)),"V2",A19),DATA!D2:L872,3,FALSE)),0,VLOOKUP(CONCATENATE(INDIRECT(ADDRESS(2,COLUMN()-1)),"V2",A19),DATA!D2:L872,3,FALSE))</f>
        <v>0</v>
      </c>
      <c r="CJ19" s="11">
        <f>IF(ISERROR(VLOOKUP(CONCATENATE(INDIRECT(ADDRESS(2,COLUMN()-2)),"V2",A19),DATA!D2:L872,4,FALSE)),0,VLOOKUP(CONCATENATE(INDIRECT(ADDRESS(2,COLUMN()-2)),"V2",A19),DATA!D2:L872,4,FALSE))</f>
        <v>0</v>
      </c>
      <c r="CK19" s="11">
        <f>IF(ISERROR(VLOOKUP(CONCATENATE(INDIRECT(ADDRESS(2,COLUMN())),"V2",A19),DATA!D2:L872,2,FALSE)),0,VLOOKUP(CONCATENATE(INDIRECT(ADDRESS(2,COLUMN())),"V2",A19),DATA!D2:L872,2,FALSE))</f>
        <v>0.5</v>
      </c>
      <c r="CL19" s="11">
        <f>IF(ISERROR(VLOOKUP(CONCATENATE(INDIRECT(ADDRESS(2,COLUMN()-1)),"V2",A19),DATA!D2:L872,3,FALSE)),0,VLOOKUP(CONCATENATE(INDIRECT(ADDRESS(2,COLUMN()-1)),"V2",A19),DATA!D2:L872,3,FALSE))</f>
        <v>0</v>
      </c>
      <c r="CM19" s="11">
        <f>IF(ISERROR(VLOOKUP(CONCATENATE(INDIRECT(ADDRESS(2,COLUMN()-2)),"V2",A19),DATA!D2:L872,4,FALSE)),0,VLOOKUP(CONCATENATE(INDIRECT(ADDRESS(2,COLUMN()-2)),"V2",A19),DATA!D2:L872,4,FALSE))</f>
        <v>0</v>
      </c>
      <c r="CN19" s="11">
        <f>IF(ISERROR(VLOOKUP(CONCATENATE(INDIRECT(ADDRESS(2,COLUMN())),"V2",A19),DATA!D2:L872,2,FALSE)),0,VLOOKUP(CONCATENATE(INDIRECT(ADDRESS(2,COLUMN())),"V2",A19),DATA!D2:L872,2,FALSE))</f>
        <v>10.95758</v>
      </c>
      <c r="CO19" s="11">
        <f>IF(ISERROR(VLOOKUP(CONCATENATE(INDIRECT(ADDRESS(2,COLUMN()-1)),"V2",A19),DATA!D2:L872,3,FALSE)),0,VLOOKUP(CONCATENATE(INDIRECT(ADDRESS(2,COLUMN()-1)),"V2",A19),DATA!D2:L872,3,FALSE))</f>
        <v>0</v>
      </c>
      <c r="CP19" s="11">
        <f>IF(ISERROR(VLOOKUP(CONCATENATE(INDIRECT(ADDRESS(2,COLUMN()-2)),"V2",A19),DATA!D2:L872,4,FALSE)),0,VLOOKUP(CONCATENATE(INDIRECT(ADDRESS(2,COLUMN()-2)),"V2",A19),DATA!D2:L872,4,FALSE))</f>
        <v>0</v>
      </c>
      <c r="CQ19" s="11">
        <f>IF(ISERROR(VLOOKUP(CONCATENATE(INDIRECT(ADDRESS(2,COLUMN())),"V2",A19),DATA!D2:L872,2,FALSE)),0,VLOOKUP(CONCATENATE(INDIRECT(ADDRESS(2,COLUMN())),"V2",A19),DATA!D2:L872,2,FALSE))</f>
        <v>5.4</v>
      </c>
      <c r="CR19" s="11">
        <f>IF(ISERROR(VLOOKUP(CONCATENATE(INDIRECT(ADDRESS(2,COLUMN()-1)),"V2",A19),DATA!D2:L872,3,FALSE)),0,VLOOKUP(CONCATENATE(INDIRECT(ADDRESS(2,COLUMN()-1)),"V2",A19),DATA!D2:L872,3,FALSE))</f>
        <v>0</v>
      </c>
      <c r="CS19" s="11">
        <f>IF(ISERROR(VLOOKUP(CONCATENATE(INDIRECT(ADDRESS(2,COLUMN()-2)),"V2",A19),DATA!D2:L872,4,FALSE)),0,VLOOKUP(CONCATENATE(INDIRECT(ADDRESS(2,COLUMN()-2)),"V2",A19),DATA!D2:L872,4,FALSE))</f>
        <v>0</v>
      </c>
      <c r="CT19" s="11">
        <f>IF(ISERROR(VLOOKUP(CONCATENATE(INDIRECT(ADDRESS(2,COLUMN())),"V2",A19),DATA!D2:L872,2,FALSE)),0,VLOOKUP(CONCATENATE(INDIRECT(ADDRESS(2,COLUMN())),"V2",A19),DATA!D2:L872,2,FALSE))</f>
        <v>4.53</v>
      </c>
      <c r="CU19" s="11">
        <f>IF(ISERROR(VLOOKUP(CONCATENATE(INDIRECT(ADDRESS(2,COLUMN()-1)),"V2",A19),DATA!D2:L872,3,FALSE)),0,VLOOKUP(CONCATENATE(INDIRECT(ADDRESS(2,COLUMN()-1)),"V2",A19),DATA!D2:L872,3,FALSE))</f>
        <v>0</v>
      </c>
      <c r="CV19" s="11">
        <f>IF(ISERROR(VLOOKUP(CONCATENATE(INDIRECT(ADDRESS(2,COLUMN()-2)),"V2",A19),DATA!D2:L872,4,FALSE)),0,VLOOKUP(CONCATENATE(INDIRECT(ADDRESS(2,COLUMN()-2)),"V2",A19),DATA!D2:L872,4,FALSE))</f>
        <v>0</v>
      </c>
      <c r="CW19" s="11">
        <f>IF(ISERROR(VLOOKUP(CONCATENATE(INDIRECT(ADDRESS(2,COLUMN())),"V2",A19),DATA!D2:L872,2,FALSE)),0,VLOOKUP(CONCATENATE(INDIRECT(ADDRESS(2,COLUMN())),"V2",A19),DATA!D2:L872,2,FALSE))</f>
        <v>0</v>
      </c>
      <c r="CX19" s="11">
        <f>IF(ISERROR(VLOOKUP(CONCATENATE(INDIRECT(ADDRESS(2,COLUMN()-1)),"V2",A19),DATA!D2:L872,3,FALSE)),0,VLOOKUP(CONCATENATE(INDIRECT(ADDRESS(2,COLUMN()-1)),"V2",A19),DATA!D2:L872,3,FALSE))</f>
        <v>0</v>
      </c>
      <c r="CY19" s="11">
        <f>IF(ISERROR(VLOOKUP(CONCATENATE(INDIRECT(ADDRESS(2,COLUMN()-2)),"V2",A19),DATA!D2:L872,4,FALSE)),0,VLOOKUP(CONCATENATE(INDIRECT(ADDRESS(2,COLUMN()-2)),"V2",A19),DATA!D2:L872,4,FALSE))</f>
        <v>0</v>
      </c>
      <c r="CZ19" s="11">
        <f>IF(ISERROR(VLOOKUP(CONCATENATE(INDIRECT(ADDRESS(2,COLUMN())),"V2",A19),DATA!D2:L872,2,FALSE)),0,VLOOKUP(CONCATENATE(INDIRECT(ADDRESS(2,COLUMN())),"V2",A19),DATA!D2:L872,2,FALSE))</f>
        <v>0</v>
      </c>
      <c r="DA19" s="11">
        <f>IF(ISERROR(VLOOKUP(CONCATENATE(INDIRECT(ADDRESS(2,COLUMN()-1)),"V2",A19),DATA!D2:L872,3,FALSE)),0,VLOOKUP(CONCATENATE(INDIRECT(ADDRESS(2,COLUMN()-1)),"V2",A19),DATA!D2:L872,3,FALSE))</f>
        <v>0</v>
      </c>
      <c r="DB19" s="11">
        <f>IF(ISERROR(VLOOKUP(CONCATENATE(INDIRECT(ADDRESS(2,COLUMN()-2)),"V2",A19),DATA!D2:L872,4,FALSE)),0,VLOOKUP(CONCATENATE(INDIRECT(ADDRESS(2,COLUMN()-2)),"V2",A19),DATA!D2:L872,4,FALSE))</f>
        <v>0</v>
      </c>
      <c r="DC19" s="11">
        <f>IF(ISERROR(VLOOKUP(CONCATENATE(INDIRECT(ADDRESS(2,COLUMN())),"V2",A19),DATA!D2:L872,2,FALSE)),0,VLOOKUP(CONCATENATE(INDIRECT(ADDRESS(2,COLUMN())),"V2",A19),DATA!D2:L872,2,FALSE))</f>
        <v>0</v>
      </c>
      <c r="DD19" s="11">
        <f>IF(ISERROR(VLOOKUP(CONCATENATE(INDIRECT(ADDRESS(2,COLUMN()-1)),"V2",A19),DATA!D2:L872,3,FALSE)),0,VLOOKUP(CONCATENATE(INDIRECT(ADDRESS(2,COLUMN()-1)),"V2",A19),DATA!D2:L872,3,FALSE))</f>
        <v>0</v>
      </c>
      <c r="DE19" s="11">
        <f>IF(ISERROR(VLOOKUP(CONCATENATE(INDIRECT(ADDRESS(2,COLUMN()-2)),"V2",A19),DATA!D2:L872,4,FALSE)),0,VLOOKUP(CONCATENATE(INDIRECT(ADDRESS(2,COLUMN()-2)),"V2",A19),DATA!D2:L872,4,FALSE))</f>
        <v>0</v>
      </c>
      <c r="DF19" s="11">
        <f>IF(ISERROR(VLOOKUP(CONCATENATE(INDIRECT(ADDRESS(2,COLUMN())),"V2",A19),DATA!D2:L872,2,FALSE)),0,VLOOKUP(CONCATENATE(INDIRECT(ADDRESS(2,COLUMN())),"V2",A19),DATA!D2:L872,2,FALSE))</f>
        <v>4.63334</v>
      </c>
      <c r="DG19" s="11">
        <f>IF(ISERROR(VLOOKUP(CONCATENATE(INDIRECT(ADDRESS(2,COLUMN()-1)),"V2",A19),DATA!D2:L872,3,FALSE)),0,VLOOKUP(CONCATENATE(INDIRECT(ADDRESS(2,COLUMN()-1)),"V2",A19),DATA!D2:L872,3,FALSE))</f>
        <v>0</v>
      </c>
      <c r="DH19" s="11">
        <f>IF(ISERROR(VLOOKUP(CONCATENATE(INDIRECT(ADDRESS(2,COLUMN()-2)),"V2",A19),DATA!D2:L872,4,FALSE)),0,VLOOKUP(CONCATENATE(INDIRECT(ADDRESS(2,COLUMN()-2)),"V2",A19),DATA!D2:L872,4,FALSE))</f>
        <v>0</v>
      </c>
      <c r="DI19" s="11">
        <f>IF(ISERROR(VLOOKUP(CONCATENATE(INDIRECT(ADDRESS(2,COLUMN())),"V2",A19),DATA!D2:L872,2,FALSE)),0,VLOOKUP(CONCATENATE(INDIRECT(ADDRESS(2,COLUMN())),"V2",A19),DATA!D2:L872,2,FALSE))</f>
        <v>0</v>
      </c>
      <c r="DJ19" s="11">
        <f>IF(ISERROR(VLOOKUP(CONCATENATE(INDIRECT(ADDRESS(2,COLUMN()-1)),"V2",A19),DATA!D2:L872,3,FALSE)),0,VLOOKUP(CONCATENATE(INDIRECT(ADDRESS(2,COLUMN()-1)),"V2",A19),DATA!D2:L872,3,FALSE))</f>
        <v>0</v>
      </c>
      <c r="DK19" s="11">
        <f>IF(ISERROR(VLOOKUP(CONCATENATE(INDIRECT(ADDRESS(2,COLUMN()-2)),"V2",A19),DATA!D2:L872,4,FALSE)),0,VLOOKUP(CONCATENATE(INDIRECT(ADDRESS(2,COLUMN()-2)),"V2",A19),DATA!D2:L872,4,FALSE))</f>
        <v>0</v>
      </c>
      <c r="DL19" s="11">
        <f>IF(ISERROR(VLOOKUP(CONCATENATE(INDIRECT(ADDRESS(2,COLUMN())),"V2",A19),DATA!D2:L872,2,FALSE)),0,VLOOKUP(CONCATENATE(INDIRECT(ADDRESS(2,COLUMN())),"V2",A19),DATA!D2:L872,2,FALSE))</f>
        <v>0</v>
      </c>
      <c r="DM19" s="11">
        <f>IF(ISERROR(VLOOKUP(CONCATENATE(INDIRECT(ADDRESS(2,COLUMN()-1)),"V2",A19),DATA!D2:L872,3,FALSE)),0,VLOOKUP(CONCATENATE(INDIRECT(ADDRESS(2,COLUMN()-1)),"V2",A19),DATA!D2:L872,3,FALSE))</f>
        <v>0</v>
      </c>
      <c r="DN19" s="11">
        <f>IF(ISERROR(VLOOKUP(CONCATENATE(INDIRECT(ADDRESS(2,COLUMN()-2)),"V2",A19),DATA!D2:L872,4,FALSE)),0,VLOOKUP(CONCATENATE(INDIRECT(ADDRESS(2,COLUMN()-2)),"V2",A19),DATA!D2:L872,4,FALSE))</f>
        <v>0</v>
      </c>
      <c r="DO19" s="11">
        <f>IF(ISERROR(VLOOKUP(CONCATENATE(INDIRECT(ADDRESS(2,COLUMN())),"V2",A19),DATA!D2:L872,2,FALSE)),0,VLOOKUP(CONCATENATE(INDIRECT(ADDRESS(2,COLUMN())),"V2",A19),DATA!D2:L872,2,FALSE))</f>
        <v>0</v>
      </c>
      <c r="DP19" s="11">
        <f>IF(ISERROR(VLOOKUP(CONCATENATE(INDIRECT(ADDRESS(2,COLUMN()-1)),"V2",A19),DATA!D2:L872,3,FALSE)),0,VLOOKUP(CONCATENATE(INDIRECT(ADDRESS(2,COLUMN()-1)),"V2",A19),DATA!D2:L872,3,FALSE))</f>
        <v>0</v>
      </c>
      <c r="DQ19" s="11">
        <f>IF(ISERROR(VLOOKUP(CONCATENATE(INDIRECT(ADDRESS(2,COLUMN()-2)),"V2",A19),DATA!D2:L872,4,FALSE)),0,VLOOKUP(CONCATENATE(INDIRECT(ADDRESS(2,COLUMN()-2)),"V2",A19),DATA!D2:L872,4,FALSE))</f>
        <v>0</v>
      </c>
      <c r="DR19" s="11">
        <f>IF(ISERROR(VLOOKUP(CONCATENATE(INDIRECT(ADDRESS(2,COLUMN())),"V2",A19),DATA!D2:L872,2,FALSE)),0,VLOOKUP(CONCATENATE(INDIRECT(ADDRESS(2,COLUMN())),"V2",A19),DATA!D2:L872,2,FALSE))</f>
        <v>0</v>
      </c>
      <c r="DS19" s="11">
        <f>IF(ISERROR(VLOOKUP(CONCATENATE(INDIRECT(ADDRESS(2,COLUMN()-1)),"V2",A19),DATA!D2:L872,3,FALSE)),0,VLOOKUP(CONCATENATE(INDIRECT(ADDRESS(2,COLUMN()-1)),"V2",A19),DATA!D2:L872,3,FALSE))</f>
        <v>0</v>
      </c>
      <c r="DT19" s="11">
        <f>IF(ISERROR(VLOOKUP(CONCATENATE(INDIRECT(ADDRESS(2,COLUMN()-2)),"V2",A19),DATA!D2:L872,4,FALSE)),0,VLOOKUP(CONCATENATE(INDIRECT(ADDRESS(2,COLUMN()-2)),"V2",A19),DATA!D2:L872,4,FALSE))</f>
        <v>0</v>
      </c>
      <c r="DU19" s="11">
        <f>IF(ISERROR(VLOOKUP(CONCATENATE(INDIRECT(ADDRESS(2,COLUMN())),"V2",A19),DATA!D2:L872,2,FALSE)),0,VLOOKUP(CONCATENATE(INDIRECT(ADDRESS(2,COLUMN())),"V2",A19),DATA!D2:L872,2,FALSE))</f>
        <v>0</v>
      </c>
      <c r="DV19" s="11">
        <f>IF(ISERROR(VLOOKUP(CONCATENATE(INDIRECT(ADDRESS(2,COLUMN()-1)),"V2",A19),DATA!D2:L872,3,FALSE)),0,VLOOKUP(CONCATENATE(INDIRECT(ADDRESS(2,COLUMN()-1)),"V2",A19),DATA!D2:L872,3,FALSE))</f>
        <v>0</v>
      </c>
      <c r="DW19" s="11">
        <f>IF(ISERROR(VLOOKUP(CONCATENATE(INDIRECT(ADDRESS(2,COLUMN()-2)),"V2",A19),DATA!D2:L872,4,FALSE)),0,VLOOKUP(CONCATENATE(INDIRECT(ADDRESS(2,COLUMN()-2)),"V2",A19),DATA!D2:L872,4,FALSE))</f>
        <v>0</v>
      </c>
      <c r="DX19" s="62">
        <f>SUM(B19:INDIRECT(ADDRESS(19,127)))</f>
        <v>6168.38373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  <c r="JY19" s="24"/>
      <c r="JZ19" s="24"/>
      <c r="KA19" s="24"/>
      <c r="KB19" s="24"/>
      <c r="KC19" s="24"/>
      <c r="KD19" s="24"/>
      <c r="KE19" s="24"/>
      <c r="KF19" s="24"/>
      <c r="KG19" s="24"/>
      <c r="KH19" s="24"/>
      <c r="KI19" s="24"/>
      <c r="KJ19" s="24"/>
      <c r="KK19" s="24"/>
      <c r="KL19" s="24"/>
      <c r="KM19" s="24"/>
      <c r="KN19" s="24"/>
      <c r="KO19" s="24"/>
      <c r="KP19" s="24"/>
      <c r="KQ19" s="24"/>
      <c r="KR19" s="24"/>
      <c r="KS19" s="24"/>
      <c r="KT19" s="24"/>
      <c r="KU19" s="24"/>
      <c r="KV19" s="24"/>
      <c r="KW19" s="24"/>
      <c r="KX19" s="24"/>
      <c r="KY19" s="24"/>
      <c r="KZ19" s="24"/>
    </row>
    <row r="20" ht="15.75">
      <c r="A20" s="91" t="s">
        <v>65</v>
      </c>
      <c r="B20" s="110">
        <f>IF(COLUMN()&lt;DATA!$O$1*3+3,SUM(B21:B25)," ")</f>
        <v>1798.96086</v>
      </c>
      <c r="C20" s="110">
        <f>IF(COLUMN()&lt;DATA!$O$1*3+3,SUM(C21:C25)," ")</f>
        <v>1</v>
      </c>
      <c r="D20" s="110">
        <f>IF(COLUMN()&lt;DATA!$O$1*3+3,SUM(D21:D25)," ")</f>
        <v>0</v>
      </c>
      <c r="E20" s="110">
        <f>IF(COLUMN()&lt;DATA!$O$1*3+3,SUM(E21:E25)," ")</f>
        <v>546.54301</v>
      </c>
      <c r="F20" s="110">
        <f>IF(COLUMN()&lt;DATA!$O$1*3+3,SUM(F21:F25)," ")</f>
        <v>0</v>
      </c>
      <c r="G20" s="110">
        <f>IF(COLUMN()&lt;DATA!$O$1*3+3,SUM(G21:G25)," ")</f>
        <v>0</v>
      </c>
      <c r="H20" s="110">
        <f>IF(COLUMN()&lt;DATA!$O$1*3+3,SUM(H21:H25)," ")</f>
        <v>399.57096</v>
      </c>
      <c r="I20" s="110">
        <f>IF(COLUMN()&lt;DATA!$O$1*3+3,SUM(I21:I25)," ")</f>
        <v>0</v>
      </c>
      <c r="J20" s="110">
        <f>IF(COLUMN()&lt;DATA!$O$1*3+3,SUM(J21:J25)," ")</f>
        <v>0</v>
      </c>
      <c r="K20" s="110">
        <f>IF(COLUMN()&lt;DATA!$O$1*3+3,SUM(K21:K25)," ")</f>
        <v>224.61184</v>
      </c>
      <c r="L20" s="110">
        <f>IF(COLUMN()&lt;DATA!$O$1*3+3,SUM(L21:L25)," ")</f>
        <v>0</v>
      </c>
      <c r="M20" s="110">
        <f>IF(COLUMN()&lt;DATA!$O$1*3+3,SUM(M21:M25)," ")</f>
        <v>0</v>
      </c>
      <c r="N20" s="110">
        <f>IF(COLUMN()&lt;DATA!$O$1*3+3,SUM(N21:N25)," ")</f>
        <v>161.22118</v>
      </c>
      <c r="O20" s="110">
        <f>IF(COLUMN()&lt;DATA!$O$1*3+3,SUM(O21:O25)," ")</f>
        <v>0</v>
      </c>
      <c r="P20" s="110">
        <f>IF(COLUMN()&lt;DATA!$O$1*3+3,SUM(P21:P25)," ")</f>
        <v>0</v>
      </c>
      <c r="Q20" s="110">
        <f>IF(COLUMN()&lt;DATA!$O$1*3+3,SUM(Q21:Q25)," ")</f>
        <v>383.47843</v>
      </c>
      <c r="R20" s="110">
        <f>IF(COLUMN()&lt;DATA!$O$1*3+3,SUM(R21:R25)," ")</f>
        <v>0</v>
      </c>
      <c r="S20" s="110">
        <f>IF(COLUMN()&lt;DATA!$O$1*3+3,SUM(S21:S25)," ")</f>
        <v>0</v>
      </c>
      <c r="T20" s="110">
        <f>IF(COLUMN()&lt;DATA!$O$1*3+3,SUM(T21:T25)," ")</f>
        <v>291.00292</v>
      </c>
      <c r="U20" s="110">
        <f>IF(COLUMN()&lt;DATA!$O$1*3+3,SUM(U21:U25)," ")</f>
        <v>0</v>
      </c>
      <c r="V20" s="110">
        <f>IF(COLUMN()&lt;DATA!$O$1*3+3,SUM(V21:V25)," ")</f>
        <v>0</v>
      </c>
      <c r="W20" s="110">
        <f>IF(COLUMN()&lt;DATA!$O$1*3+3,SUM(W21:W25)," ")</f>
        <v>217.10879</v>
      </c>
      <c r="X20" s="110">
        <f>IF(COLUMN()&lt;DATA!$O$1*3+3,SUM(X21:X25)," ")</f>
        <v>0</v>
      </c>
      <c r="Y20" s="110">
        <f>IF(COLUMN()&lt;DATA!$O$1*3+3,SUM(Y21:Y25)," ")</f>
        <v>0</v>
      </c>
      <c r="Z20" s="110">
        <f>IF(COLUMN()&lt;DATA!$O$1*3+3,SUM(Z21:Z25)," ")</f>
        <v>816.1709</v>
      </c>
      <c r="AA20" s="110">
        <f>IF(COLUMN()&lt;DATA!$O$1*3+3,SUM(AA21:AA25)," ")</f>
        <v>0</v>
      </c>
      <c r="AB20" s="110">
        <f>IF(COLUMN()&lt;DATA!$O$1*3+3,SUM(AB21:AB25)," ")</f>
        <v>0</v>
      </c>
      <c r="AC20" s="110">
        <f>IF(COLUMN()&lt;DATA!$O$1*3+3,SUM(AC21:AC25)," ")</f>
        <v>600.21172</v>
      </c>
      <c r="AD20" s="110">
        <f>IF(COLUMN()&lt;DATA!$O$1*3+3,SUM(AD21:AD25)," ")</f>
        <v>0</v>
      </c>
      <c r="AE20" s="110">
        <f>IF(COLUMN()&lt;DATA!$O$1*3+3,SUM(AE21:AE25)," ")</f>
        <v>0</v>
      </c>
      <c r="AF20" s="110">
        <f>IF(COLUMN()&lt;DATA!$O$1*3+3,SUM(AF21:AF25)," ")</f>
        <v>145.47894</v>
      </c>
      <c r="AG20" s="110">
        <f>IF(COLUMN()&lt;DATA!$O$1*3+3,SUM(AG21:AG25)," ")</f>
        <v>0</v>
      </c>
      <c r="AH20" s="110">
        <f>IF(COLUMN()&lt;DATA!$O$1*3+3,SUM(AH21:AH25)," ")</f>
        <v>0</v>
      </c>
      <c r="AI20" s="110">
        <f>IF(COLUMN()&lt;DATA!$O$1*3+3,SUM(AI21:AI25)," ")</f>
        <v>304.77651</v>
      </c>
      <c r="AJ20" s="110">
        <f>IF(COLUMN()&lt;DATA!$O$1*3+3,SUM(AJ21:AJ25)," ")</f>
        <v>0</v>
      </c>
      <c r="AK20" s="110">
        <f>IF(COLUMN()&lt;DATA!$O$1*3+3,SUM(AK21:AK25)," ")</f>
        <v>0</v>
      </c>
      <c r="AL20" s="110">
        <f>IF(COLUMN()&lt;DATA!$O$1*3+3,SUM(AL21:AL25)," ")</f>
        <v>292.70307</v>
      </c>
      <c r="AM20" s="110">
        <f>IF(COLUMN()&lt;DATA!$O$1*3+3,SUM(AM21:AM25)," ")</f>
        <v>0</v>
      </c>
      <c r="AN20" s="110">
        <f>IF(COLUMN()&lt;DATA!$O$1*3+3,SUM(AN21:AN25)," ")</f>
        <v>0</v>
      </c>
      <c r="AO20" s="110">
        <f>IF(COLUMN()&lt;DATA!$O$1*3+3,SUM(AO21:AO25)," ")</f>
        <v>164.06133</v>
      </c>
      <c r="AP20" s="110">
        <f>IF(COLUMN()&lt;DATA!$O$1*3+3,SUM(AP21:AP25)," ")</f>
        <v>0</v>
      </c>
      <c r="AQ20" s="110">
        <f>IF(COLUMN()&lt;DATA!$O$1*3+3,SUM(AQ21:AQ25)," ")</f>
        <v>0</v>
      </c>
      <c r="AR20" s="110">
        <f>IF(COLUMN()&lt;DATA!$O$1*3+3,SUM(AR21:AR25)," ")</f>
        <v>18</v>
      </c>
      <c r="AS20" s="110">
        <f>IF(COLUMN()&lt;DATA!$O$1*3+3,SUM(AS21:AS25)," ")</f>
        <v>0</v>
      </c>
      <c r="AT20" s="110">
        <f>IF(COLUMN()&lt;DATA!$O$1*3+3,SUM(AT21:AT25)," ")</f>
        <v>0</v>
      </c>
      <c r="AU20" s="110">
        <f>IF(COLUMN()&lt;DATA!$O$1*3+3,SUM(AU21:AU25)," ")</f>
        <v>6.27</v>
      </c>
      <c r="AV20" s="110">
        <f>IF(COLUMN()&lt;DATA!$O$1*3+3,SUM(AV21:AV25)," ")</f>
        <v>0</v>
      </c>
      <c r="AW20" s="110">
        <f>IF(COLUMN()&lt;DATA!$O$1*3+3,SUM(AW21:AW25)," ")</f>
        <v>0</v>
      </c>
      <c r="AX20" s="110">
        <f>IF(COLUMN()&lt;DATA!$O$1*3+3,SUM(AX21:AX25)," ")</f>
        <v>11.69</v>
      </c>
      <c r="AY20" s="110">
        <f>IF(COLUMN()&lt;DATA!$O$1*3+3,SUM(AY21:AY25)," ")</f>
        <v>0</v>
      </c>
      <c r="AZ20" s="110">
        <f>IF(COLUMN()&lt;DATA!$O$1*3+3,SUM(AZ21:AZ25)," ")</f>
        <v>0</v>
      </c>
      <c r="BA20" s="110">
        <f>IF(COLUMN()&lt;DATA!$O$1*3+3,SUM(BA21:BA25)," ")</f>
        <v>162.93784</v>
      </c>
      <c r="BB20" s="110">
        <f>IF(COLUMN()&lt;DATA!$O$1*3+3,SUM(BB21:BB25)," ")</f>
        <v>0</v>
      </c>
      <c r="BC20" s="110">
        <f>IF(COLUMN()&lt;DATA!$O$1*3+3,SUM(BC21:BC25)," ")</f>
        <v>0</v>
      </c>
      <c r="BD20" s="110">
        <f>IF(COLUMN()&lt;DATA!$O$1*3+3,SUM(BD21:BD25)," ")</f>
        <v>146.04592</v>
      </c>
      <c r="BE20" s="110">
        <f>IF(COLUMN()&lt;DATA!$O$1*3+3,SUM(BE21:BE25)," ")</f>
        <v>0</v>
      </c>
      <c r="BF20" s="110">
        <f>IF(COLUMN()&lt;DATA!$O$1*3+3,SUM(BF21:BF25)," ")</f>
        <v>0</v>
      </c>
      <c r="BG20" s="110">
        <f>IF(COLUMN()&lt;DATA!$O$1*3+3,SUM(BG21:BG25)," ")</f>
        <v>568.17785</v>
      </c>
      <c r="BH20" s="110">
        <f>IF(COLUMN()&lt;DATA!$O$1*3+3,SUM(BH21:BH25)," ")</f>
        <v>0</v>
      </c>
      <c r="BI20" s="110">
        <f>IF(COLUMN()&lt;DATA!$O$1*3+3,SUM(BI21:BI25)," ")</f>
        <v>0</v>
      </c>
      <c r="BJ20" s="110">
        <f>IF(COLUMN()&lt;DATA!$O$1*3+3,SUM(BJ21:BJ25)," ")</f>
        <v>31.74</v>
      </c>
      <c r="BK20" s="110">
        <f>IF(COLUMN()&lt;DATA!$O$1*3+3,SUM(BK21:BK25)," ")</f>
        <v>0</v>
      </c>
      <c r="BL20" s="110">
        <f>IF(COLUMN()&lt;DATA!$O$1*3+3,SUM(BL21:BL25)," ")</f>
        <v>0</v>
      </c>
      <c r="BM20" s="110">
        <f>IF(COLUMN()&lt;DATA!$O$1*3+3,SUM(BM21:BM25)," ")</f>
        <v>0</v>
      </c>
      <c r="BN20" s="110">
        <f>IF(COLUMN()&lt;DATA!$O$1*3+3,SUM(BN21:BN25)," ")</f>
        <v>0</v>
      </c>
      <c r="BO20" s="110">
        <f>IF(COLUMN()&lt;DATA!$O$1*3+3,SUM(BO21:BO25)," ")</f>
        <v>0</v>
      </c>
      <c r="BP20" s="110">
        <f>IF(COLUMN()&lt;DATA!$O$1*3+3,SUM(BP21:BP25)," ")</f>
        <v>3.34</v>
      </c>
      <c r="BQ20" s="110">
        <f>IF(COLUMN()&lt;DATA!$O$1*3+3,SUM(BQ21:BQ25)," ")</f>
        <v>0</v>
      </c>
      <c r="BR20" s="110">
        <f>IF(COLUMN()&lt;DATA!$O$1*3+3,SUM(BR21:BR25)," ")</f>
        <v>0</v>
      </c>
      <c r="BS20" s="110">
        <f>IF(COLUMN()&lt;DATA!$O$1*3+3,SUM(BS21:BS25)," ")</f>
        <v>69.55</v>
      </c>
      <c r="BT20" s="110">
        <f>IF(COLUMN()&lt;DATA!$O$1*3+3,SUM(BT21:BT25)," ")</f>
        <v>0</v>
      </c>
      <c r="BU20" s="110">
        <f>IF(COLUMN()&lt;DATA!$O$1*3+3,SUM(BU21:BU25)," ")</f>
        <v>0</v>
      </c>
      <c r="BV20" s="110">
        <f>IF(COLUMN()&lt;DATA!$O$1*3+3,SUM(BV21:BV25)," ")</f>
        <v>57.46199</v>
      </c>
      <c r="BW20" s="110">
        <f>IF(COLUMN()&lt;DATA!$O$1*3+3,SUM(BW21:BW25)," ")</f>
        <v>0</v>
      </c>
      <c r="BX20" s="110">
        <f>IF(COLUMN()&lt;DATA!$O$1*3+3,SUM(BX21:BX25)," ")</f>
        <v>0</v>
      </c>
      <c r="BY20" s="110">
        <f>IF(COLUMN()&lt;DATA!$O$1*3+3,SUM(BY21:BY25)," ")</f>
        <v>30.90103</v>
      </c>
      <c r="BZ20" s="110">
        <f>IF(COLUMN()&lt;DATA!$O$1*3+3,SUM(BZ21:BZ25)," ")</f>
        <v>0</v>
      </c>
      <c r="CA20" s="110">
        <f>IF(COLUMN()&lt;DATA!$O$1*3+3,SUM(CA21:CA25)," ")</f>
        <v>0</v>
      </c>
      <c r="CB20" s="110">
        <f>IF(COLUMN()&lt;DATA!$O$1*3+3,SUM(CB21:CB25)," ")</f>
        <v>3.3689</v>
      </c>
      <c r="CC20" s="110">
        <f>IF(COLUMN()&lt;DATA!$O$1*3+3,SUM(CC21:CC25)," ")</f>
        <v>0</v>
      </c>
      <c r="CD20" s="110">
        <f>IF(COLUMN()&lt;DATA!$O$1*3+3,SUM(CD21:CD25)," ")</f>
        <v>0</v>
      </c>
      <c r="CE20" s="110">
        <f>IF(COLUMN()&lt;DATA!$O$1*3+3,SUM(CE21:CE25)," ")</f>
        <v>0</v>
      </c>
      <c r="CF20" s="110">
        <f>IF(COLUMN()&lt;DATA!$O$1*3+3,SUM(CF21:CF25)," ")</f>
        <v>0</v>
      </c>
      <c r="CG20" s="110">
        <f>IF(COLUMN()&lt;DATA!$O$1*3+3,SUM(CG21:CG25)," ")</f>
        <v>0</v>
      </c>
      <c r="CH20" s="110">
        <f>IF(COLUMN()&lt;DATA!$O$1*3+3,SUM(CH21:CH25)," ")</f>
        <v>22.87</v>
      </c>
      <c r="CI20" s="110">
        <f>IF(COLUMN()&lt;DATA!$O$1*3+3,SUM(CI21:CI25)," ")</f>
        <v>0</v>
      </c>
      <c r="CJ20" s="110">
        <f>IF(COLUMN()&lt;DATA!$O$1*3+3,SUM(CJ21:CJ25)," ")</f>
        <v>0</v>
      </c>
      <c r="CK20" s="110">
        <f>IF(COLUMN()&lt;DATA!$O$1*3+3,SUM(CK21:CK25)," ")</f>
        <v>7.51</v>
      </c>
      <c r="CL20" s="110">
        <f>IF(COLUMN()&lt;DATA!$O$1*3+3,SUM(CL21:CL25)," ")</f>
        <v>0</v>
      </c>
      <c r="CM20" s="110">
        <f>IF(COLUMN()&lt;DATA!$O$1*3+3,SUM(CM21:CM25)," ")</f>
        <v>0</v>
      </c>
      <c r="CN20" s="110">
        <f>IF(COLUMN()&lt;DATA!$O$1*3+3,SUM(CN21:CN25)," ")</f>
        <v>59.77806</v>
      </c>
      <c r="CO20" s="110">
        <f>IF(COLUMN()&lt;DATA!$O$1*3+3,SUM(CO21:CO25)," ")</f>
        <v>0</v>
      </c>
      <c r="CP20" s="110">
        <f>IF(COLUMN()&lt;DATA!$O$1*3+3,SUM(CP21:CP25)," ")</f>
        <v>0</v>
      </c>
      <c r="CQ20" s="110">
        <f>IF(COLUMN()&lt;DATA!$O$1*3+3,SUM(CQ21:CQ25)," ")</f>
        <v>21.722830000000003</v>
      </c>
      <c r="CR20" s="110">
        <f>IF(COLUMN()&lt;DATA!$O$1*3+3,SUM(CR21:CR25)," ")</f>
        <v>0</v>
      </c>
      <c r="CS20" s="110">
        <f>IF(COLUMN()&lt;DATA!$O$1*3+3,SUM(CS21:CS25)," ")</f>
        <v>0</v>
      </c>
      <c r="CT20" s="110">
        <f>IF(COLUMN()&lt;DATA!$O$1*3+3,SUM(CT21:CT25)," ")</f>
        <v>16.975</v>
      </c>
      <c r="CU20" s="110">
        <f>IF(COLUMN()&lt;DATA!$O$1*3+3,SUM(CU21:CU25)," ")</f>
        <v>0</v>
      </c>
      <c r="CV20" s="110">
        <f>IF(COLUMN()&lt;DATA!$O$1*3+3,SUM(CV21:CV25)," ")</f>
        <v>0</v>
      </c>
      <c r="CW20" s="110">
        <f>IF(COLUMN()&lt;DATA!$O$1*3+3,SUM(CW21:CW25)," ")</f>
        <v>0</v>
      </c>
      <c r="CX20" s="110">
        <f>IF(COLUMN()&lt;DATA!$O$1*3+3,SUM(CX21:CX25)," ")</f>
        <v>0</v>
      </c>
      <c r="CY20" s="110">
        <f>IF(COLUMN()&lt;DATA!$O$1*3+3,SUM(CY21:CY25)," ")</f>
        <v>0</v>
      </c>
      <c r="CZ20" s="110">
        <f>IF(COLUMN()&lt;DATA!$O$1*3+3,SUM(CZ21:CZ25)," ")</f>
        <v>0</v>
      </c>
      <c r="DA20" s="110">
        <f>IF(COLUMN()&lt;DATA!$O$1*3+3,SUM(DA21:DA25)," ")</f>
        <v>0</v>
      </c>
      <c r="DB20" s="110">
        <f>IF(COLUMN()&lt;DATA!$O$1*3+3,SUM(DB21:DB25)," ")</f>
        <v>0</v>
      </c>
      <c r="DC20" s="110">
        <f>IF(COLUMN()&lt;DATA!$O$1*3+3,SUM(DC21:DC25)," ")</f>
        <v>0</v>
      </c>
      <c r="DD20" s="110">
        <f>IF(COLUMN()&lt;DATA!$O$1*3+3,SUM(DD21:DD25)," ")</f>
        <v>0</v>
      </c>
      <c r="DE20" s="110">
        <f>IF(COLUMN()&lt;DATA!$O$1*3+3,SUM(DE21:DE25)," ")</f>
        <v>0</v>
      </c>
      <c r="DF20" s="110">
        <f>IF(COLUMN()&lt;DATA!$O$1*3+3,SUM(DF21:DF25)," ")</f>
        <v>1.4</v>
      </c>
      <c r="DG20" s="110">
        <f>IF(COLUMN()&lt;DATA!$O$1*3+3,SUM(DG21:DG25)," ")</f>
        <v>0</v>
      </c>
      <c r="DH20" s="110">
        <f>IF(COLUMN()&lt;DATA!$O$1*3+3,SUM(DH21:DH25)," ")</f>
        <v>0</v>
      </c>
      <c r="DI20" s="110">
        <f>IF(COLUMN()&lt;DATA!$O$1*3+3,SUM(DI21:DI25)," ")</f>
        <v>0</v>
      </c>
      <c r="DJ20" s="110">
        <f>IF(COLUMN()&lt;DATA!$O$1*3+3,SUM(DJ21:DJ25)," ")</f>
        <v>0</v>
      </c>
      <c r="DK20" s="110">
        <f>IF(COLUMN()&lt;DATA!$O$1*3+3,SUM(DK21:DK25)," ")</f>
        <v>0</v>
      </c>
      <c r="DL20" s="110">
        <f>IF(COLUMN()&lt;DATA!$O$1*3+3,SUM(DL21:DL25)," ")</f>
        <v>0</v>
      </c>
      <c r="DM20" s="110">
        <f>IF(COLUMN()&lt;DATA!$O$1*3+3,SUM(DM21:DM25)," ")</f>
        <v>0</v>
      </c>
      <c r="DN20" s="110">
        <f>IF(COLUMN()&lt;DATA!$O$1*3+3,SUM(DN21:DN25)," ")</f>
        <v>0</v>
      </c>
      <c r="DO20" s="110">
        <f>IF(COLUMN()&lt;DATA!$O$1*3+3,SUM(DO21:DO25)," ")</f>
        <v>0</v>
      </c>
      <c r="DP20" s="110">
        <f>IF(COLUMN()&lt;DATA!$O$1*3+3,SUM(DP21:DP25)," ")</f>
        <v>0</v>
      </c>
      <c r="DQ20" s="110">
        <f>IF(COLUMN()&lt;DATA!$O$1*3+3,SUM(DQ21:DQ25)," ")</f>
        <v>0</v>
      </c>
      <c r="DR20" s="110">
        <f>IF(COLUMN()&lt;DATA!$O$1*3+3,SUM(DR21:DR25)," ")</f>
        <v>0</v>
      </c>
      <c r="DS20" s="110">
        <f>IF(COLUMN()&lt;DATA!$O$1*3+3,SUM(DS21:DS25)," ")</f>
        <v>0</v>
      </c>
      <c r="DT20" s="110">
        <f>IF(COLUMN()&lt;DATA!$O$1*3+3,SUM(DT21:DT25)," ")</f>
        <v>0</v>
      </c>
      <c r="DU20" s="110">
        <f>IF(COLUMN()&lt;DATA!$O$1*3+3,SUM(DU21:DU25)," ")</f>
        <v>12.54</v>
      </c>
      <c r="DV20" s="110">
        <f>IF(COLUMN()&lt;DATA!$O$1*3+3,SUM(DV21:DV25)," ")</f>
        <v>0</v>
      </c>
      <c r="DW20" s="110">
        <f>IF(COLUMN()&lt;DATA!$O$1*3+3,SUM(DW21:DW25)," ")</f>
        <v>0</v>
      </c>
      <c r="DX20" s="110">
        <f>IF(COLUMN()&lt;DATA!$O$1*3+3,SUM(DX21:DX25)," ")</f>
        <v>7599.17988</v>
      </c>
      <c r="DY20" s="38" t="str">
        <f>IF(COLUMN()&lt;DATA!$O$1*3+3,SUM(DY21:DY25)," ")</f>
        <v xml:space="preserve"> </v>
      </c>
      <c r="DZ20" s="38" t="str">
        <f>IF(COLUMN()&lt;DATA!$O$1*3+3,SUM(DZ21:DZ25)," ")</f>
        <v xml:space="preserve"> </v>
      </c>
      <c r="EA20" s="38" t="str">
        <f>IF(COLUMN()&lt;DATA!$O$1*3+3,SUM(EA21:EA25)," ")</f>
        <v xml:space="preserve"> </v>
      </c>
      <c r="EB20" s="38" t="str">
        <f>IF(COLUMN()&lt;DATA!$O$1*3+3,SUM(EB21:EB25)," ")</f>
        <v xml:space="preserve"> </v>
      </c>
      <c r="EC20" s="38" t="str">
        <f>IF(COLUMN()&lt;DATA!$O$1*3+3,SUM(EC21:EC25)," ")</f>
        <v xml:space="preserve"> </v>
      </c>
      <c r="ED20" s="38" t="str">
        <f>IF(COLUMN()&lt;DATA!$O$1*3+3,SUM(ED21:ED25)," ")</f>
        <v xml:space="preserve"> </v>
      </c>
      <c r="EE20" s="38" t="str">
        <f>IF(COLUMN()&lt;DATA!$O$1*3+3,SUM(EE21:EE25)," ")</f>
        <v xml:space="preserve"> </v>
      </c>
      <c r="EF20" s="38" t="str">
        <f>IF(COLUMN()&lt;DATA!$O$1*3+3,SUM(EF21:EF25)," ")</f>
        <v xml:space="preserve"> </v>
      </c>
      <c r="EG20" s="38" t="str">
        <f>IF(COLUMN()&lt;DATA!$O$1*3+3,SUM(EG21:EG25)," ")</f>
        <v xml:space="preserve"> </v>
      </c>
      <c r="EH20" s="38" t="str">
        <f>IF(COLUMN()&lt;DATA!$O$1*3+3,SUM(EH21:EH25)," ")</f>
        <v xml:space="preserve"> </v>
      </c>
      <c r="EI20" s="38" t="str">
        <f>IF(COLUMN()&lt;DATA!$O$1*3+3,SUM(EI21:EI25)," ")</f>
        <v xml:space="preserve"> </v>
      </c>
      <c r="EJ20" s="38" t="str">
        <f>IF(COLUMN()&lt;DATA!$O$1*3+3,SUM(EJ21:EJ25)," ")</f>
        <v xml:space="preserve"> </v>
      </c>
      <c r="EK20" s="38" t="str">
        <f>IF(COLUMN()&lt;DATA!$O$1*3+3,SUM(EK21:EK25)," ")</f>
        <v xml:space="preserve"> </v>
      </c>
      <c r="EL20" s="38" t="str">
        <f>IF(COLUMN()&lt;DATA!$O$1*3+3,SUM(EL21:EL25)," ")</f>
        <v xml:space="preserve"> </v>
      </c>
      <c r="EM20" s="38" t="str">
        <f>IF(COLUMN()&lt;DATA!$O$1*3+3,SUM(EM21:EM25)," ")</f>
        <v xml:space="preserve"> </v>
      </c>
      <c r="EN20" s="38" t="str">
        <f>IF(COLUMN()&lt;DATA!$O$1*3+3,SUM(EN21:EN25)," ")</f>
        <v xml:space="preserve"> </v>
      </c>
      <c r="EO20" s="38" t="str">
        <f>IF(COLUMN()&lt;DATA!$O$1*3+3,SUM(EO21:EO25)," ")</f>
        <v xml:space="preserve"> </v>
      </c>
      <c r="EP20" s="38" t="str">
        <f>IF(COLUMN()&lt;DATA!$O$1*3+3,SUM(EP21:EP25)," ")</f>
        <v xml:space="preserve"> </v>
      </c>
      <c r="EQ20" s="38" t="str">
        <f>IF(COLUMN()&lt;DATA!$O$1*3+3,SUM(EQ21:EQ25)," ")</f>
        <v xml:space="preserve"> </v>
      </c>
      <c r="ER20" s="38" t="str">
        <f>IF(COLUMN()&lt;DATA!$O$1*3+3,SUM(ER21:ER25)," ")</f>
        <v xml:space="preserve"> </v>
      </c>
      <c r="ES20" s="38" t="str">
        <f>IF(COLUMN()&lt;DATA!$O$1*3+3,SUM(ES21:ES25)," ")</f>
        <v xml:space="preserve"> </v>
      </c>
      <c r="ET20" s="38" t="str">
        <f>IF(COLUMN()&lt;DATA!$O$1*3+3,SUM(ET21:ET25)," ")</f>
        <v xml:space="preserve"> </v>
      </c>
      <c r="EU20" s="38" t="str">
        <f>IF(COLUMN()&lt;DATA!$O$1*3+3,SUM(EU21:EU25)," ")</f>
        <v xml:space="preserve"> </v>
      </c>
      <c r="EV20" s="38" t="str">
        <f>IF(COLUMN()&lt;DATA!$O$1*3+3,SUM(EV21:EV25)," ")</f>
        <v xml:space="preserve"> </v>
      </c>
      <c r="EW20" s="38" t="str">
        <f>IF(COLUMN()&lt;DATA!$O$1*3+3,SUM(EW21:EW25)," ")</f>
        <v xml:space="preserve"> </v>
      </c>
      <c r="EX20" s="38" t="str">
        <f>IF(COLUMN()&lt;DATA!$O$1*3+3,SUM(EX21:EX25)," ")</f>
        <v xml:space="preserve"> </v>
      </c>
      <c r="EY20" s="38" t="str">
        <f>IF(COLUMN()&lt;DATA!$O$1*3+3,SUM(EY21:EY25)," ")</f>
        <v xml:space="preserve"> </v>
      </c>
      <c r="EZ20" s="38" t="str">
        <f>IF(COLUMN()&lt;DATA!$O$1*3+3,SUM(EZ21:EZ25)," ")</f>
        <v xml:space="preserve"> </v>
      </c>
      <c r="FA20" s="38" t="str">
        <f>IF(COLUMN()&lt;DATA!$O$1*3+3,SUM(FA21:FA25)," ")</f>
        <v xml:space="preserve"> </v>
      </c>
      <c r="FB20" s="38" t="str">
        <f>IF(COLUMN()&lt;DATA!$O$1*3+3,SUM(FB21:FB25)," ")</f>
        <v xml:space="preserve"> </v>
      </c>
      <c r="FC20" s="38" t="str">
        <f>IF(COLUMN()&lt;DATA!$O$1*3+3,SUM(FC21:FC25)," ")</f>
        <v xml:space="preserve"> </v>
      </c>
      <c r="FD20" s="38" t="str">
        <f>IF(COLUMN()&lt;DATA!$O$1*3+3,SUM(FD21:FD25)," ")</f>
        <v xml:space="preserve"> </v>
      </c>
      <c r="FE20" s="38" t="str">
        <f>IF(COLUMN()&lt;DATA!$O$1*3+3,SUM(FE21:FE25)," ")</f>
        <v xml:space="preserve"> </v>
      </c>
      <c r="FF20" s="38" t="str">
        <f>IF(COLUMN()&lt;DATA!$O$1*3+3,SUM(FF21:FF25)," ")</f>
        <v xml:space="preserve"> </v>
      </c>
      <c r="FG20" s="38" t="str">
        <f>IF(COLUMN()&lt;DATA!$O$1*3+3,SUM(FG21:FG25)," ")</f>
        <v xml:space="preserve"> </v>
      </c>
      <c r="FH20" s="38" t="str">
        <f>IF(COLUMN()&lt;DATA!$O$1*3+3,SUM(FH21:FH25)," ")</f>
        <v xml:space="preserve"> </v>
      </c>
      <c r="FI20" s="38" t="str">
        <f>IF(COLUMN()&lt;DATA!$O$1*3+3,SUM(FI21:FI25)," ")</f>
        <v xml:space="preserve"> </v>
      </c>
      <c r="FJ20" s="38" t="str">
        <f>IF(COLUMN()&lt;DATA!$O$1*3+3,SUM(FJ21:FJ25)," ")</f>
        <v xml:space="preserve"> </v>
      </c>
      <c r="FK20" s="38" t="str">
        <f>IF(COLUMN()&lt;DATA!$O$1*3+3,SUM(FK21:FK25)," ")</f>
        <v xml:space="preserve"> </v>
      </c>
      <c r="FL20" s="38" t="str">
        <f>IF(COLUMN()&lt;DATA!$O$1*3+3,SUM(FL21:FL25)," ")</f>
        <v xml:space="preserve"> </v>
      </c>
      <c r="FM20" s="37" t="str">
        <f>IF(COLUMN()&lt;DATA!$O$1*3+3,SUM(FM21:FM25)," ")</f>
        <v xml:space="preserve"> </v>
      </c>
      <c r="FN20" s="37" t="str">
        <f>IF(COLUMN()&lt;DATA!$O$1*3+3,SUM(FN21:FN25)," ")</f>
        <v xml:space="preserve"> </v>
      </c>
      <c r="FO20" s="37" t="str">
        <f>IF(COLUMN()&lt;DATA!$O$1*3+3,SUM(FO21:FO25)," ")</f>
        <v xml:space="preserve"> </v>
      </c>
      <c r="FP20" s="37" t="str">
        <f>IF(COLUMN()&lt;DATA!$O$1*3+3,SUM(FP21:FP25)," ")</f>
        <v xml:space="preserve"> </v>
      </c>
      <c r="FQ20" s="37" t="str">
        <f>IF(COLUMN()&lt;DATA!$O$1*3+3,SUM(FQ21:FQ25)," ")</f>
        <v xml:space="preserve"> </v>
      </c>
      <c r="FR20" s="37" t="str">
        <f>IF(COLUMN()&lt;DATA!$O$1*3+3,SUM(FR21:FR25)," ")</f>
        <v xml:space="preserve"> </v>
      </c>
      <c r="FS20" s="37" t="str">
        <f>IF(COLUMN()&lt;DATA!$O$1*3+3,SUM(FS21:FS25)," ")</f>
        <v xml:space="preserve"> </v>
      </c>
      <c r="FT20" s="37" t="str">
        <f>IF(COLUMN()&lt;DATA!$O$1*3+3,SUM(FT21:FT25)," ")</f>
        <v xml:space="preserve"> </v>
      </c>
      <c r="FU20" s="37" t="str">
        <f>IF(COLUMN()&lt;DATA!$O$1*3+3,SUM(FU21:FU25)," ")</f>
        <v xml:space="preserve"> </v>
      </c>
      <c r="FV20" s="37" t="str">
        <f>IF(COLUMN()&lt;DATA!$O$1*3+3,SUM(FV21:FV25)," ")</f>
        <v xml:space="preserve"> </v>
      </c>
      <c r="FW20" s="37" t="str">
        <f>IF(COLUMN()&lt;DATA!$O$1*3+3,SUM(FW21:FW25)," ")</f>
        <v xml:space="preserve"> </v>
      </c>
      <c r="FX20" s="37" t="str">
        <f>IF(COLUMN()&lt;DATA!$O$1*3+3,SUM(FX21:FX25)," ")</f>
        <v xml:space="preserve"> </v>
      </c>
      <c r="FY20" s="5" t="str">
        <f>IF(COLUMN()&lt;DATA!$O$1*3+3,SUM(FY21:FY25)," ")</f>
        <v xml:space="preserve"> </v>
      </c>
      <c r="FZ20" s="5" t="str">
        <f>IF(COLUMN()&lt;DATA!$O$1*3+3,SUM(FZ21:FZ25)," ")</f>
        <v xml:space="preserve"> </v>
      </c>
      <c r="GA20" s="5" t="str">
        <f>IF(COLUMN()&lt;DATA!$O$1*3+3,SUM(GA21:GA25)," ")</f>
        <v xml:space="preserve"> </v>
      </c>
      <c r="GB20" s="5" t="str">
        <f>IF(COLUMN()&lt;DATA!$O$1*3+3,SUM(GB21:GB25)," ")</f>
        <v xml:space="preserve"> </v>
      </c>
      <c r="GC20" s="5" t="str">
        <f>IF(COLUMN()&lt;DATA!$O$1*3+3,SUM(GC21:GC25)," ")</f>
        <v xml:space="preserve"> </v>
      </c>
      <c r="GD20" s="5" t="str">
        <f>IF(COLUMN()&lt;DATA!$O$1*3+3,SUM(GD21:GD25)," ")</f>
        <v xml:space="preserve"> </v>
      </c>
      <c r="GE20" s="5" t="str">
        <f>IF(COLUMN()&lt;DATA!$O$1*3+3,SUM(GE21:GE25)," ")</f>
        <v xml:space="preserve"> </v>
      </c>
      <c r="GF20" s="5" t="str">
        <f>IF(COLUMN()&lt;DATA!$O$1*3+3,SUM(GF21:GF25)," ")</f>
        <v xml:space="preserve"> </v>
      </c>
      <c r="GG20" s="5" t="str">
        <f>IF(COLUMN()&lt;DATA!$O$1*3+3,SUM(GG21:GG25)," ")</f>
        <v xml:space="preserve"> </v>
      </c>
      <c r="GH20" s="5" t="str">
        <f>IF(COLUMN()&lt;DATA!$O$1*3+3,SUM(GH21:GH25)," ")</f>
        <v xml:space="preserve"> </v>
      </c>
      <c r="GI20" s="5" t="str">
        <f>IF(COLUMN()&lt;DATA!$O$1*3+3,SUM(GI21:GI25)," ")</f>
        <v xml:space="preserve"> </v>
      </c>
      <c r="GJ20" s="5" t="str">
        <f>IF(COLUMN()&lt;DATA!$O$1*3+3,SUM(GJ21:GJ25)," ")</f>
        <v xml:space="preserve"> </v>
      </c>
      <c r="GK20" s="5" t="str">
        <f>IF(COLUMN()&lt;DATA!$O$1*3+3,SUM(GK21:GK25)," ")</f>
        <v xml:space="preserve"> </v>
      </c>
      <c r="GL20" s="5" t="str">
        <f>IF(COLUMN()&lt;DATA!$O$1*3+3,SUM(GL21:GL25)," ")</f>
        <v xml:space="preserve"> </v>
      </c>
      <c r="GM20" s="5" t="str">
        <f>IF(COLUMN()&lt;DATA!$O$1*3+3,SUM(GM21:GM25)," ")</f>
        <v xml:space="preserve"> </v>
      </c>
      <c r="GN20" s="5" t="str">
        <f>IF(COLUMN()&lt;DATA!$O$1*3+3,SUM(GN21:GN25)," ")</f>
        <v xml:space="preserve"> </v>
      </c>
      <c r="GO20" s="5" t="str">
        <f>IF(COLUMN()&lt;DATA!$O$1*3+3,SUM(GO21:GO25)," ")</f>
        <v xml:space="preserve"> </v>
      </c>
      <c r="GP20" s="5" t="str">
        <f>IF(COLUMN()&lt;DATA!$O$1*3+3,SUM(GP21:GP25)," ")</f>
        <v xml:space="preserve"> </v>
      </c>
      <c r="GQ20" s="5" t="str">
        <f>IF(COLUMN()&lt;DATA!$O$1*3+3,SUM(GQ21:GQ25)," ")</f>
        <v xml:space="preserve"> </v>
      </c>
      <c r="GR20" s="5" t="str">
        <f>IF(COLUMN()&lt;DATA!$O$1*3+3,SUM(GR21:GR25)," ")</f>
        <v xml:space="preserve"> </v>
      </c>
      <c r="GS20" s="5" t="str">
        <f>IF(COLUMN()&lt;DATA!$O$1*3+3,SUM(GS21:GS25)," ")</f>
        <v xml:space="preserve"> </v>
      </c>
      <c r="GT20" s="5" t="str">
        <f>IF(COLUMN()&lt;DATA!$O$1*3+3,SUM(GT21:GT25)," ")</f>
        <v xml:space="preserve"> </v>
      </c>
      <c r="GU20" s="5" t="str">
        <f>IF(COLUMN()&lt;DATA!$O$1*3+3,SUM(GU21:GU25)," ")</f>
        <v xml:space="preserve"> </v>
      </c>
      <c r="GV20" s="5" t="str">
        <f>IF(COLUMN()&lt;DATA!$O$1*3+3,SUM(GV21:GV25)," ")</f>
        <v xml:space="preserve"> </v>
      </c>
      <c r="GW20" s="5" t="str">
        <f>IF(COLUMN()&lt;DATA!$O$1*3+3,SUM(GW21:GW25)," ")</f>
        <v xml:space="preserve"> </v>
      </c>
      <c r="GX20" s="5" t="str">
        <f>IF(COLUMN()&lt;DATA!$O$1*3+3,SUM(GX21:GX25)," ")</f>
        <v xml:space="preserve"> </v>
      </c>
      <c r="GY20" s="5" t="str">
        <f>IF(COLUMN()&lt;DATA!$O$1*3+3,SUM(GY21:GY25)," ")</f>
        <v xml:space="preserve"> </v>
      </c>
      <c r="GZ20" s="5" t="str">
        <f>IF(COLUMN()&lt;DATA!$O$1*3+3,SUM(GZ21:GZ25)," ")</f>
        <v xml:space="preserve"> </v>
      </c>
      <c r="HA20" s="5" t="str">
        <f>IF(COLUMN()&lt;DATA!$O$1*3+3,SUM(HA21:HA25)," ")</f>
        <v xml:space="preserve"> </v>
      </c>
      <c r="HB20" s="5" t="str">
        <f>IF(COLUMN()&lt;DATA!$O$1*3+3,SUM(HB21:HB25)," ")</f>
        <v xml:space="preserve"> </v>
      </c>
      <c r="HC20" s="5" t="str">
        <f>IF(COLUMN()&lt;DATA!$O$1*3+3,SUM(HC21:HC25)," ")</f>
        <v xml:space="preserve"> </v>
      </c>
      <c r="HD20" s="5" t="str">
        <f>IF(COLUMN()&lt;DATA!$O$1*3+3,SUM(HD21:HD25)," ")</f>
        <v xml:space="preserve"> </v>
      </c>
      <c r="HE20" s="5" t="str">
        <f>IF(COLUMN()&lt;DATA!$O$1*3+3,SUM(HE21:HE25)," ")</f>
        <v xml:space="preserve"> </v>
      </c>
      <c r="HF20" s="5" t="str">
        <f>IF(COLUMN()&lt;DATA!$O$1*3+3,SUM(HF21:HF25)," ")</f>
        <v xml:space="preserve"> </v>
      </c>
      <c r="HG20" s="5" t="str">
        <f>IF(COLUMN()&lt;DATA!$O$1*3+3,SUM(HG21:HG25)," ")</f>
        <v xml:space="preserve"> </v>
      </c>
      <c r="HH20" s="5" t="str">
        <f>IF(COLUMN()&lt;DATA!$O$1*3+3,SUM(HH21:HH25)," ")</f>
        <v xml:space="preserve"> </v>
      </c>
      <c r="HI20" s="5" t="str">
        <f>IF(COLUMN()&lt;DATA!$O$1*3+3,SUM(HI21:HI25)," ")</f>
        <v xml:space="preserve"> </v>
      </c>
      <c r="HJ20" s="5" t="str">
        <f>IF(COLUMN()&lt;DATA!$O$1*3+3,SUM(HJ21:HJ25)," ")</f>
        <v xml:space="preserve"> </v>
      </c>
      <c r="HK20" s="5" t="str">
        <f>IF(COLUMN()&lt;DATA!$O$1*3+3,SUM(HK21:HK25)," ")</f>
        <v xml:space="preserve"> </v>
      </c>
      <c r="HL20" s="5" t="str">
        <f>IF(COLUMN()&lt;DATA!$O$1*3+3,SUM(HL21:HL25)," ")</f>
        <v xml:space="preserve"> </v>
      </c>
      <c r="HM20" s="5" t="str">
        <f>IF(COLUMN()&lt;DATA!$O$1*3+3,SUM(HM21:HM25)," ")</f>
        <v xml:space="preserve"> </v>
      </c>
      <c r="HN20" s="5" t="str">
        <f>IF(COLUMN()&lt;DATA!$O$1*3+3,SUM(HN21:HN25)," ")</f>
        <v xml:space="preserve"> </v>
      </c>
      <c r="HO20" s="5" t="str">
        <f>IF(COLUMN()&lt;DATA!$O$1*3+3,SUM(HO21:HO25)," ")</f>
        <v xml:space="preserve"> </v>
      </c>
      <c r="HP20" s="5" t="str">
        <f>IF(COLUMN()&lt;DATA!$O$1*3+3,SUM(HP21:HP25)," ")</f>
        <v xml:space="preserve"> </v>
      </c>
      <c r="HQ20" s="5" t="str">
        <f>IF(COLUMN()&lt;DATA!$O$1*3+3,SUM(HQ21:HQ25)," ")</f>
        <v xml:space="preserve"> </v>
      </c>
      <c r="HR20" s="5" t="str">
        <f>IF(COLUMN()&lt;DATA!$O$1*3+3,SUM(HR21:HR25)," ")</f>
        <v xml:space="preserve"> </v>
      </c>
      <c r="HS20" s="5" t="str">
        <f>IF(COLUMN()&lt;DATA!$O$1*3+3,SUM(HS21:HS25)," ")</f>
        <v xml:space="preserve"> </v>
      </c>
      <c r="HT20" s="5" t="str">
        <f>IF(COLUMN()&lt;DATA!$O$1*3+3,SUM(HT21:HT25)," ")</f>
        <v xml:space="preserve"> </v>
      </c>
      <c r="HU20" s="5" t="str">
        <f>IF(COLUMN()&lt;DATA!$O$1*3+3,SUM(HU21:HU25)," ")</f>
        <v xml:space="preserve"> </v>
      </c>
      <c r="HV20" s="5" t="str">
        <f>IF(COLUMN()&lt;DATA!$O$1*3+3,SUM(HV21:HV25)," ")</f>
        <v xml:space="preserve"> </v>
      </c>
      <c r="HW20" s="5" t="str">
        <f>IF(COLUMN()&lt;DATA!$O$1*3+3,SUM(HW21:HW25)," ")</f>
        <v xml:space="preserve"> </v>
      </c>
      <c r="HX20" s="5" t="str">
        <f>IF(COLUMN()&lt;DATA!$O$1*3+3,SUM(HX21:HX25)," ")</f>
        <v xml:space="preserve"> </v>
      </c>
      <c r="HY20" s="5" t="str">
        <f>IF(COLUMN()&lt;DATA!$O$1*3+3,SUM(HY21:HY25)," ")</f>
        <v xml:space="preserve"> </v>
      </c>
      <c r="HZ20" s="5" t="str">
        <f>IF(COLUMN()&lt;DATA!$O$1*3+3,SUM(HZ21:HZ25)," ")</f>
        <v xml:space="preserve"> </v>
      </c>
      <c r="IA20" s="5" t="str">
        <f>IF(COLUMN()&lt;DATA!$O$1*3+3,SUM(IA21:IA25)," ")</f>
        <v xml:space="preserve"> </v>
      </c>
      <c r="IB20" s="5" t="str">
        <f>IF(COLUMN()&lt;DATA!$O$1*3+3,SUM(IB21:IB25)," ")</f>
        <v xml:space="preserve"> </v>
      </c>
      <c r="IC20" s="5" t="str">
        <f>IF(COLUMN()&lt;DATA!$O$1*3+3,SUM(IC21:IC25)," ")</f>
        <v xml:space="preserve"> </v>
      </c>
      <c r="ID20" s="5" t="str">
        <f>IF(COLUMN()&lt;DATA!$O$1*3+3,SUM(ID21:ID25)," ")</f>
        <v xml:space="preserve"> </v>
      </c>
      <c r="IE20" s="5" t="str">
        <f>IF(COLUMN()&lt;DATA!$O$1*3+3,SUM(IE21:IE25)," ")</f>
        <v xml:space="preserve"> </v>
      </c>
      <c r="IF20" s="5" t="str">
        <f>IF(COLUMN()&lt;DATA!$O$1*3+3,SUM(IF21:IF25)," ")</f>
        <v xml:space="preserve"> </v>
      </c>
      <c r="IG20" s="5" t="str">
        <f>IF(COLUMN()&lt;DATA!$O$1*3+3,SUM(IG21:IG25)," ")</f>
        <v xml:space="preserve"> </v>
      </c>
      <c r="IH20" s="5" t="str">
        <f>IF(COLUMN()&lt;DATA!$O$1*3+3,SUM(IH21:IH25)," ")</f>
        <v xml:space="preserve"> </v>
      </c>
      <c r="II20" s="5" t="str">
        <f>IF(COLUMN()&lt;DATA!$O$1*3+3,SUM(II21:II25)," ")</f>
        <v xml:space="preserve"> </v>
      </c>
      <c r="IJ20" s="5" t="str">
        <f>IF(COLUMN()&lt;DATA!$O$1*3+3,SUM(IJ21:IJ25)," ")</f>
        <v xml:space="preserve"> </v>
      </c>
      <c r="IK20" s="5" t="str">
        <f>IF(COLUMN()&lt;DATA!$O$1*3+3,SUM(IK21:IK25)," ")</f>
        <v xml:space="preserve"> </v>
      </c>
      <c r="IL20" s="5" t="str">
        <f>IF(COLUMN()&lt;DATA!$O$1*3+3,SUM(IL21:IL25)," ")</f>
        <v xml:space="preserve"> </v>
      </c>
      <c r="IM20" s="5" t="str">
        <f>IF(COLUMN()&lt;DATA!$O$1*3+3,SUM(IM21:IM25)," ")</f>
        <v xml:space="preserve"> </v>
      </c>
      <c r="IN20" s="5" t="str">
        <f>IF(COLUMN()&lt;DATA!$O$1*3+3,SUM(IN21:IN25)," ")</f>
        <v xml:space="preserve"> </v>
      </c>
      <c r="IO20" s="5" t="str">
        <f>IF(COLUMN()&lt;DATA!$O$1*3+3,SUM(IO21:IO25)," ")</f>
        <v xml:space="preserve"> </v>
      </c>
      <c r="IP20" s="5" t="str">
        <f>IF(COLUMN()&lt;DATA!$O$1*3+3,SUM(IP21:IP25)," ")</f>
        <v xml:space="preserve"> </v>
      </c>
      <c r="IQ20" s="5" t="str">
        <f>IF(COLUMN()&lt;DATA!$O$1*3+3,SUM(IQ21:IQ25)," ")</f>
        <v xml:space="preserve"> </v>
      </c>
      <c r="IR20" s="5" t="str">
        <f>IF(COLUMN()&lt;DATA!$O$1*3+3,SUM(IR21:IR25)," ")</f>
        <v xml:space="preserve"> </v>
      </c>
      <c r="IS20" s="5" t="str">
        <f>IF(COLUMN()&lt;DATA!$O$1*3+3,SUM(IS21:IS25)," ")</f>
        <v xml:space="preserve"> </v>
      </c>
      <c r="IT20" s="5" t="str">
        <f>IF(COLUMN()&lt;DATA!$O$1*3+3,SUM(IT21:IT25)," ")</f>
        <v xml:space="preserve"> </v>
      </c>
      <c r="IU20" s="5" t="str">
        <f>IF(COLUMN()&lt;DATA!$O$1*3+3,SUM(IU21:IU25)," ")</f>
        <v xml:space="preserve"> </v>
      </c>
      <c r="IV20" s="5" t="str">
        <f>IF(COLUMN()&lt;DATA!$O$1*3+3,SUM(IV21:IV25)," ")</f>
        <v xml:space="preserve"> </v>
      </c>
      <c r="IW20" s="5" t="str">
        <f>IF(COLUMN()&lt;DATA!$O$1*3+3,SUM(IW21:IW25)," ")</f>
        <v xml:space="preserve"> </v>
      </c>
      <c r="IX20" s="5" t="str">
        <f>IF(COLUMN()&lt;DATA!$O$1*3+3,SUM(IX21:IX25)," ")</f>
        <v xml:space="preserve"> </v>
      </c>
      <c r="IY20" s="5" t="str">
        <f>IF(COLUMN()&lt;DATA!$O$1*3+3,SUM(IY21:IY25)," ")</f>
        <v xml:space="preserve"> </v>
      </c>
      <c r="IZ20" s="5" t="str">
        <f>IF(COLUMN()&lt;DATA!$O$1*3+3,SUM(IZ21:IZ25)," ")</f>
        <v xml:space="preserve"> </v>
      </c>
      <c r="JA20" s="5" t="str">
        <f>IF(COLUMN()&lt;DATA!$O$1*3+3,SUM(JA21:JA25)," ")</f>
        <v xml:space="preserve"> </v>
      </c>
      <c r="JB20" s="5" t="str">
        <f>IF(COLUMN()&lt;DATA!$O$1*3+3,SUM(JB21:JB25)," ")</f>
        <v xml:space="preserve"> </v>
      </c>
      <c r="JC20" s="5" t="str">
        <f>IF(COLUMN()&lt;DATA!$O$1*3+3,SUM(JC21:JC25)," ")</f>
        <v xml:space="preserve"> </v>
      </c>
      <c r="JD20" s="5" t="str">
        <f>IF(COLUMN()&lt;DATA!$O$1*3+3,SUM(JD21:JD25)," ")</f>
        <v xml:space="preserve"> </v>
      </c>
      <c r="JE20" s="5" t="str">
        <f>IF(COLUMN()&lt;DATA!$O$1*3+3,SUM(JE21:JE25)," ")</f>
        <v xml:space="preserve"> </v>
      </c>
      <c r="JF20" s="5" t="str">
        <f>IF(COLUMN()&lt;DATA!$O$1*3+3,SUM(JF21:JF25)," ")</f>
        <v xml:space="preserve"> </v>
      </c>
      <c r="JG20" s="5" t="str">
        <f>IF(COLUMN()&lt;DATA!$O$1*3+3,SUM(JG21:JG25)," ")</f>
        <v xml:space="preserve"> </v>
      </c>
      <c r="JH20" s="5" t="str">
        <f>IF(COLUMN()&lt;DATA!$O$1*3+3,SUM(JH21:JH25)," ")</f>
        <v xml:space="preserve"> </v>
      </c>
      <c r="JI20" s="5" t="str">
        <f>IF(COLUMN()&lt;DATA!$O$1*3+3,SUM(JI21:JI25)," ")</f>
        <v xml:space="preserve"> </v>
      </c>
      <c r="JJ20" s="5" t="str">
        <f>IF(COLUMN()&lt;DATA!$O$1*3+3,SUM(JJ21:JJ25)," ")</f>
        <v xml:space="preserve"> </v>
      </c>
      <c r="JK20" s="5" t="str">
        <f>IF(COLUMN()&lt;DATA!$O$1*3+3,SUM(JK21:JK25)," ")</f>
        <v xml:space="preserve"> </v>
      </c>
      <c r="JL20" s="5" t="str">
        <f>IF(COLUMN()&lt;DATA!$O$1*3+3,SUM(JL21:JL25)," ")</f>
        <v xml:space="preserve"> </v>
      </c>
      <c r="JM20" s="5" t="str">
        <f>IF(COLUMN()&lt;DATA!$O$1*3+3,SUM(JM21:JM25)," ")</f>
        <v xml:space="preserve"> </v>
      </c>
      <c r="JN20" s="5" t="str">
        <f>IF(COLUMN()&lt;DATA!$O$1*3+3,SUM(JN21:JN25)," ")</f>
        <v xml:space="preserve"> </v>
      </c>
      <c r="JO20" s="5" t="str">
        <f>IF(COLUMN()&lt;DATA!$O$1*3+3,SUM(JO21:JO25)," ")</f>
        <v xml:space="preserve"> </v>
      </c>
      <c r="JP20" s="5" t="str">
        <f>IF(COLUMN()&lt;DATA!$O$1*3+3,SUM(JP21:JP25)," ")</f>
        <v xml:space="preserve"> </v>
      </c>
      <c r="JQ20" s="5" t="str">
        <f>IF(COLUMN()&lt;DATA!$O$1*3+3,SUM(JQ21:JQ25)," ")</f>
        <v xml:space="preserve"> </v>
      </c>
      <c r="JR20" s="5" t="str">
        <f>IF(COLUMN()&lt;DATA!$O$1*3+3,SUM(JR21:JR25)," ")</f>
        <v xml:space="preserve"> </v>
      </c>
      <c r="JS20" s="5" t="str">
        <f>IF(COLUMN()&lt;DATA!$O$1*3+3,SUM(JS21:JS25)," ")</f>
        <v xml:space="preserve"> </v>
      </c>
      <c r="JT20" s="5" t="str">
        <f>IF(COLUMN()&lt;DATA!$O$1*3+3,SUM(JT21:JT25)," ")</f>
        <v xml:space="preserve"> </v>
      </c>
      <c r="JU20" s="5" t="str">
        <f>IF(COLUMN()&lt;DATA!$O$1*3+3,SUM(JU21:JU25)," ")</f>
        <v xml:space="preserve"> </v>
      </c>
      <c r="JV20" s="5" t="str">
        <f>IF(COLUMN()&lt;DATA!$O$1*3+3,SUM(JV21:JV25)," ")</f>
        <v xml:space="preserve"> </v>
      </c>
      <c r="JW20" s="5" t="str">
        <f>IF(COLUMN()&lt;DATA!$O$1*3+3,SUM(JW21:JW25)," ")</f>
        <v xml:space="preserve"> </v>
      </c>
      <c r="JX20" s="5" t="str">
        <f>IF(COLUMN()&lt;DATA!$O$1*3+3,SUM(JX21:JX25)," ")</f>
        <v xml:space="preserve"> </v>
      </c>
      <c r="JY20" s="5" t="str">
        <f>IF(COLUMN()&lt;DATA!$O$1*3+3,SUM(JY21:JY25)," ")</f>
        <v xml:space="preserve"> </v>
      </c>
      <c r="JZ20" s="5" t="str">
        <f>IF(COLUMN()&lt;DATA!$O$1*3+3,SUM(JZ21:JZ25)," ")</f>
        <v xml:space="preserve"> </v>
      </c>
      <c r="KA20" s="5" t="str">
        <f>IF(COLUMN()&lt;DATA!$O$1*3+3,SUM(KA21:KA25)," ")</f>
        <v xml:space="preserve"> </v>
      </c>
      <c r="KB20" s="5" t="str">
        <f>IF(COLUMN()&lt;DATA!$O$1*3+3,SUM(KB21:KB25)," ")</f>
        <v xml:space="preserve"> </v>
      </c>
      <c r="KC20" s="5" t="str">
        <f>IF(COLUMN()&lt;DATA!$O$1*3+3,SUM(KC21:KC25)," ")</f>
        <v xml:space="preserve"> </v>
      </c>
      <c r="KD20" s="5" t="str">
        <f>IF(COLUMN()&lt;DATA!$O$1*3+3,SUM(KD21:KD25)," ")</f>
        <v xml:space="preserve"> </v>
      </c>
      <c r="KE20" s="5" t="str">
        <f>IF(COLUMN()&lt;DATA!$O$1*3+3,SUM(KE21:KE25)," ")</f>
        <v xml:space="preserve"> </v>
      </c>
      <c r="KF20" s="5" t="str">
        <f>IF(COLUMN()&lt;DATA!$O$1*3+3,SUM(KF21:KF25)," ")</f>
        <v xml:space="preserve"> </v>
      </c>
      <c r="KG20" s="5" t="str">
        <f>IF(COLUMN()&lt;DATA!$O$1*3+3,SUM(KG21:KG25)," ")</f>
        <v xml:space="preserve"> </v>
      </c>
      <c r="KH20" s="5" t="str">
        <f>IF(COLUMN()&lt;DATA!$O$1*3+3,SUM(KH21:KH25)," ")</f>
        <v xml:space="preserve"> </v>
      </c>
      <c r="KI20" s="5" t="str">
        <f>IF(COLUMN()&lt;DATA!$O$1*3+3,SUM(KI21:KI25)," ")</f>
        <v xml:space="preserve"> </v>
      </c>
      <c r="KJ20" s="5" t="str">
        <f>IF(COLUMN()&lt;DATA!$O$1*3+3,SUM(KJ21:KJ25)," ")</f>
        <v xml:space="preserve"> </v>
      </c>
      <c r="KK20" s="5" t="str">
        <f>IF(COLUMN()&lt;DATA!$O$1*3+3,SUM(KK21:KK25)," ")</f>
        <v xml:space="preserve"> </v>
      </c>
      <c r="KL20" s="5" t="str">
        <f>IF(COLUMN()&lt;DATA!$O$1*3+3,SUM(KL21:KL25)," ")</f>
        <v xml:space="preserve"> </v>
      </c>
      <c r="KM20" s="5" t="str">
        <f>IF(COLUMN()&lt;DATA!$O$1*3+3,SUM(KM21:KM25)," ")</f>
        <v xml:space="preserve"> </v>
      </c>
      <c r="KN20" s="5" t="str">
        <f>IF(COLUMN()&lt;DATA!$O$1*3+3,SUM(KN21:KN25)," ")</f>
        <v xml:space="preserve"> </v>
      </c>
      <c r="KO20" s="5" t="str">
        <f>IF(COLUMN()&lt;DATA!$O$1*3+3,SUM(KO21:KO25)," ")</f>
        <v xml:space="preserve"> </v>
      </c>
      <c r="KP20" s="5" t="str">
        <f>IF(COLUMN()&lt;DATA!$O$1*3+3,SUM(KP21:KP25)," ")</f>
        <v xml:space="preserve"> </v>
      </c>
      <c r="KQ20" s="5" t="str">
        <f>IF(COLUMN()&lt;DATA!$O$1*3+3,SUM(KQ21:KQ25)," ")</f>
        <v xml:space="preserve"> </v>
      </c>
      <c r="KR20" s="5" t="str">
        <f>IF(COLUMN()&lt;DATA!$O$1*3+3,SUM(KR21:KR25)," ")</f>
        <v xml:space="preserve"> </v>
      </c>
      <c r="KS20" s="5" t="str">
        <f>IF(COLUMN()&lt;DATA!$O$1*3+3,SUM(KS21:KS25)," ")</f>
        <v xml:space="preserve"> </v>
      </c>
      <c r="KT20" s="5" t="str">
        <f>IF(COLUMN()&lt;DATA!$O$1*3+3,SUM(KT21:KT25)," ")</f>
        <v xml:space="preserve"> </v>
      </c>
      <c r="KU20" s="5" t="str">
        <f>IF(COLUMN()&lt;DATA!$O$1*3+3,SUM(KU21:KU25)," ")</f>
        <v xml:space="preserve"> </v>
      </c>
      <c r="KV20" s="5" t="str">
        <f>IF(COLUMN()&lt;DATA!$O$1*3+3,SUM(KV21:KV25)," ")</f>
        <v xml:space="preserve"> </v>
      </c>
      <c r="KW20" s="5" t="str">
        <f>IF(COLUMN()&lt;DATA!$O$1*3+3,SUM(KW21:KW25)," ")</f>
        <v xml:space="preserve"> </v>
      </c>
      <c r="KX20" s="5" t="str">
        <f>IF(COLUMN()&lt;DATA!$O$1*3+3,SUM(KX21:KX25)," ")</f>
        <v xml:space="preserve"> </v>
      </c>
      <c r="KY20" s="5" t="str">
        <f>IF(COLUMN()&lt;DATA!$O$1*3+3,SUM(KY21:KY25)," ")</f>
        <v xml:space="preserve"> </v>
      </c>
      <c r="KZ20" s="5" t="str">
        <f>IF(COLUMN()&lt;DATA!$O$1*3+3,SUM(KZ21:KZ25)," ")</f>
        <v xml:space="preserve"> </v>
      </c>
    </row>
    <row r="21" ht="15.75">
      <c r="A21" s="95" t="s">
        <v>88</v>
      </c>
      <c r="B21" s="11">
        <f>IF(ISERROR(VLOOKUP(CONCATENATE(INDIRECT(ADDRESS(2,COLUMN())),"V3",A21),DATA!D2:L872,2,FALSE)),0,VLOOKUP(CONCATENATE(INDIRECT(ADDRESS(2,COLUMN())),"V3",A21),DATA!D2:L872,2,FALSE))</f>
        <v>0</v>
      </c>
      <c r="C21" s="11">
        <f>IF(ISERROR(VLOOKUP(CONCATENATE(INDIRECT(ADDRESS(2,COLUMN()-1)),"V3",A21),DATA!D2:L872,3,FALSE)),0,VLOOKUP(CONCATENATE(INDIRECT(ADDRESS(2,COLUMN()-1)),"V3",A21),DATA!D2:L872,3,FALSE))</f>
        <v>0</v>
      </c>
      <c r="D21" s="11">
        <f>IF(ISERROR(VLOOKUP(CONCATENATE(INDIRECT(ADDRESS(2,COLUMN()-2)),"V3",A21),DATA!D2:L872,4,FALSE)),0,VLOOKUP(CONCATENATE(INDIRECT(ADDRESS(2,COLUMN()-2)),"V3",A21),DATA!D2:L872,4,FALSE))</f>
        <v>0</v>
      </c>
      <c r="E21" s="11">
        <f>IF(ISERROR(VLOOKUP(CONCATENATE(INDIRECT(ADDRESS(2,COLUMN())),"V3",A21),DATA!D2:L872,2,FALSE)),0,VLOOKUP(CONCATENATE(INDIRECT(ADDRESS(2,COLUMN())),"V3",A21),DATA!D2:L872,2,FALSE))</f>
        <v>0</v>
      </c>
      <c r="F21" s="11">
        <f>IF(ISERROR(VLOOKUP(CONCATENATE(INDIRECT(ADDRESS(2,COLUMN()-1)),"V3",A21),DATA!D2:L872,3,FALSE)),0,VLOOKUP(CONCATENATE(INDIRECT(ADDRESS(2,COLUMN()-1)),"V3",A21),DATA!D2:L872,3,FALSE))</f>
        <v>0</v>
      </c>
      <c r="G21" s="11">
        <f>IF(ISERROR(VLOOKUP(CONCATENATE(INDIRECT(ADDRESS(2,COLUMN()-2)),"V3",A21),DATA!D2:L872,4,FALSE)),0,VLOOKUP(CONCATENATE(INDIRECT(ADDRESS(2,COLUMN()-2)),"V3",A21),DATA!D2:L872,4,FALSE))</f>
        <v>0</v>
      </c>
      <c r="H21" s="11">
        <f>IF(ISERROR(VLOOKUP(CONCATENATE(INDIRECT(ADDRESS(2,COLUMN())),"V3",A21),DATA!D2:L872,2,FALSE)),0,VLOOKUP(CONCATENATE(INDIRECT(ADDRESS(2,COLUMN())),"V3",A21),DATA!D2:L872,2,FALSE))</f>
        <v>0</v>
      </c>
      <c r="I21" s="11">
        <f>IF(ISERROR(VLOOKUP(CONCATENATE(INDIRECT(ADDRESS(2,COLUMN()-1)),"V3",A21),DATA!D2:L872,3,FALSE)),0,VLOOKUP(CONCATENATE(INDIRECT(ADDRESS(2,COLUMN()-1)),"V3",A21),DATA!D2:L872,3,FALSE))</f>
        <v>0</v>
      </c>
      <c r="J21" s="11">
        <f>IF(ISERROR(VLOOKUP(CONCATENATE(INDIRECT(ADDRESS(2,COLUMN()-2)),"V3",A21),DATA!D2:L872,4,FALSE)),0,VLOOKUP(CONCATENATE(INDIRECT(ADDRESS(2,COLUMN()-2)),"V3",A21),DATA!D2:L872,4,FALSE))</f>
        <v>0</v>
      </c>
      <c r="K21" s="11">
        <f>IF(ISERROR(VLOOKUP(CONCATENATE(INDIRECT(ADDRESS(2,COLUMN())),"V3",A21),DATA!D2:L872,2,FALSE)),0,VLOOKUP(CONCATENATE(INDIRECT(ADDRESS(2,COLUMN())),"V3",A21),DATA!D2:L872,2,FALSE))</f>
        <v>0</v>
      </c>
      <c r="L21" s="11">
        <f>IF(ISERROR(VLOOKUP(CONCATENATE(INDIRECT(ADDRESS(2,COLUMN()-1)),"V3",A21),DATA!D2:L872,3,FALSE)),0,VLOOKUP(CONCATENATE(INDIRECT(ADDRESS(2,COLUMN()-1)),"V3",A21),DATA!D2:L872,3,FALSE))</f>
        <v>0</v>
      </c>
      <c r="M21" s="11">
        <f>IF(ISERROR(VLOOKUP(CONCATENATE(INDIRECT(ADDRESS(2,COLUMN()-2)),"V3",A21),DATA!D2:L872,4,FALSE)),0,VLOOKUP(CONCATENATE(INDIRECT(ADDRESS(2,COLUMN()-2)),"V3",A21),DATA!D2:L872,4,FALSE))</f>
        <v>0</v>
      </c>
      <c r="N21" s="11">
        <f>IF(ISERROR(VLOOKUP(CONCATENATE(INDIRECT(ADDRESS(2,COLUMN())),"V3",A21),DATA!D2:L872,2,FALSE)),0,VLOOKUP(CONCATENATE(INDIRECT(ADDRESS(2,COLUMN())),"V3",A21),DATA!D2:L872,2,FALSE))</f>
        <v>0</v>
      </c>
      <c r="O21" s="11">
        <f>IF(ISERROR(VLOOKUP(CONCATENATE(INDIRECT(ADDRESS(2,COLUMN()-1)),"V3",A21),DATA!D2:L872,3,FALSE)),0,VLOOKUP(CONCATENATE(INDIRECT(ADDRESS(2,COLUMN()-1)),"V3",A21),DATA!D2:L872,3,FALSE))</f>
        <v>0</v>
      </c>
      <c r="P21" s="11">
        <f>IF(ISERROR(VLOOKUP(CONCATENATE(INDIRECT(ADDRESS(2,COLUMN()-2)),"V3",A21),DATA!D2:L872,4,FALSE)),0,VLOOKUP(CONCATENATE(INDIRECT(ADDRESS(2,COLUMN()-2)),"V3",A21),DATA!D2:L872,4,FALSE))</f>
        <v>0</v>
      </c>
      <c r="Q21" s="11">
        <f>IF(ISERROR(VLOOKUP(CONCATENATE(INDIRECT(ADDRESS(2,COLUMN())),"V3",A21),DATA!D2:L872,2,FALSE)),0,VLOOKUP(CONCATENATE(INDIRECT(ADDRESS(2,COLUMN())),"V3",A21),DATA!D2:L872,2,FALSE))</f>
        <v>0</v>
      </c>
      <c r="R21" s="11">
        <f>IF(ISERROR(VLOOKUP(CONCATENATE(INDIRECT(ADDRESS(2,COLUMN()-1)),"V3",A21),DATA!D2:L872,3,FALSE)),0,VLOOKUP(CONCATENATE(INDIRECT(ADDRESS(2,COLUMN()-1)),"V3",A21),DATA!D2:L872,3,FALSE))</f>
        <v>0</v>
      </c>
      <c r="S21" s="11">
        <f>IF(ISERROR(VLOOKUP(CONCATENATE(INDIRECT(ADDRESS(2,COLUMN()-2)),"V3",A21),DATA!D2:L872,4,FALSE)),0,VLOOKUP(CONCATENATE(INDIRECT(ADDRESS(2,COLUMN()-2)),"V3",A21),DATA!D2:L872,4,FALSE))</f>
        <v>0</v>
      </c>
      <c r="T21" s="11">
        <f>IF(ISERROR(VLOOKUP(CONCATENATE(INDIRECT(ADDRESS(2,COLUMN())),"V3",A21),DATA!D2:L872,2,FALSE)),0,VLOOKUP(CONCATENATE(INDIRECT(ADDRESS(2,COLUMN())),"V3",A21),DATA!D2:L872,2,FALSE))</f>
        <v>0.2857</v>
      </c>
      <c r="U21" s="11">
        <f>IF(ISERROR(VLOOKUP(CONCATENATE(INDIRECT(ADDRESS(2,COLUMN()-1)),"V3",A21),DATA!D2:L872,3,FALSE)),0,VLOOKUP(CONCATENATE(INDIRECT(ADDRESS(2,COLUMN()-1)),"V3",A21),DATA!D2:L872,3,FALSE))</f>
        <v>0</v>
      </c>
      <c r="V21" s="11">
        <f>IF(ISERROR(VLOOKUP(CONCATENATE(INDIRECT(ADDRESS(2,COLUMN()-2)),"V3",A21),DATA!D2:L872,4,FALSE)),0,VLOOKUP(CONCATENATE(INDIRECT(ADDRESS(2,COLUMN()-2)),"V3",A21),DATA!D2:L872,4,FALSE))</f>
        <v>0</v>
      </c>
      <c r="W21" s="11">
        <f>IF(ISERROR(VLOOKUP(CONCATENATE(INDIRECT(ADDRESS(2,COLUMN())),"V3",A21),DATA!D2:L872,2,FALSE)),0,VLOOKUP(CONCATENATE(INDIRECT(ADDRESS(2,COLUMN())),"V3",A21),DATA!D2:L872,2,FALSE))</f>
        <v>0</v>
      </c>
      <c r="X21" s="11">
        <f>IF(ISERROR(VLOOKUP(CONCATENATE(INDIRECT(ADDRESS(2,COLUMN()-1)),"V3",A21),DATA!D2:L872,3,FALSE)),0,VLOOKUP(CONCATENATE(INDIRECT(ADDRESS(2,COLUMN()-1)),"V3",A21),DATA!D2:L872,3,FALSE))</f>
        <v>0</v>
      </c>
      <c r="Y21" s="11">
        <f>IF(ISERROR(VLOOKUP(CONCATENATE(INDIRECT(ADDRESS(2,COLUMN()-2)),"V3",A21),DATA!D2:L872,4,FALSE)),0,VLOOKUP(CONCATENATE(INDIRECT(ADDRESS(2,COLUMN()-2)),"V3",A21),DATA!D2:L872,4,FALSE))</f>
        <v>0</v>
      </c>
      <c r="Z21" s="11">
        <f>IF(ISERROR(VLOOKUP(CONCATENATE(INDIRECT(ADDRESS(2,COLUMN())),"V3",A21),DATA!D2:L872,2,FALSE)),0,VLOOKUP(CONCATENATE(INDIRECT(ADDRESS(2,COLUMN())),"V3",A21),DATA!D2:L872,2,FALSE))</f>
        <v>1</v>
      </c>
      <c r="AA21" s="11">
        <f>IF(ISERROR(VLOOKUP(CONCATENATE(INDIRECT(ADDRESS(2,COLUMN()-1)),"V3",A21),DATA!D2:L872,3,FALSE)),0,VLOOKUP(CONCATENATE(INDIRECT(ADDRESS(2,COLUMN()-1)),"V3",A21),DATA!D2:L872,3,FALSE))</f>
        <v>0</v>
      </c>
      <c r="AB21" s="11">
        <f>IF(ISERROR(VLOOKUP(CONCATENATE(INDIRECT(ADDRESS(2,COLUMN()-2)),"V3",A21),DATA!D2:L872,4,FALSE)),0,VLOOKUP(CONCATENATE(INDIRECT(ADDRESS(2,COLUMN()-2)),"V3",A21),DATA!D2:L872,4,FALSE))</f>
        <v>0</v>
      </c>
      <c r="AC21" s="11">
        <f>IF(ISERROR(VLOOKUP(CONCATENATE(INDIRECT(ADDRESS(2,COLUMN())),"V3",A21),DATA!D2:L872,2,FALSE)),0,VLOOKUP(CONCATENATE(INDIRECT(ADDRESS(2,COLUMN())),"V3",A21),DATA!D2:L872,2,FALSE))</f>
        <v>0</v>
      </c>
      <c r="AD21" s="11">
        <f>IF(ISERROR(VLOOKUP(CONCATENATE(INDIRECT(ADDRESS(2,COLUMN()-1)),"V3",A21),DATA!D2:L872,3,FALSE)),0,VLOOKUP(CONCATENATE(INDIRECT(ADDRESS(2,COLUMN()-1)),"V3",A21),DATA!D2:L872,3,FALSE))</f>
        <v>0</v>
      </c>
      <c r="AE21" s="11">
        <f>IF(ISERROR(VLOOKUP(CONCATENATE(INDIRECT(ADDRESS(2,COLUMN()-2)),"V3",A21),DATA!D2:L872,4,FALSE)),0,VLOOKUP(CONCATENATE(INDIRECT(ADDRESS(2,COLUMN()-2)),"V3",A21),DATA!D2:L872,4,FALSE))</f>
        <v>0</v>
      </c>
      <c r="AF21" s="11">
        <f>IF(ISERROR(VLOOKUP(CONCATENATE(INDIRECT(ADDRESS(2,COLUMN())),"V3",A21),DATA!D2:L872,2,FALSE)),0,VLOOKUP(CONCATENATE(INDIRECT(ADDRESS(2,COLUMN())),"V3",A21),DATA!D2:L872,2,FALSE))</f>
        <v>1</v>
      </c>
      <c r="AG21" s="11">
        <f>IF(ISERROR(VLOOKUP(CONCATENATE(INDIRECT(ADDRESS(2,COLUMN()-1)),"V3",A21),DATA!D2:L872,3,FALSE)),0,VLOOKUP(CONCATENATE(INDIRECT(ADDRESS(2,COLUMN()-1)),"V3",A21),DATA!D2:L872,3,FALSE))</f>
        <v>0</v>
      </c>
      <c r="AH21" s="11">
        <f>IF(ISERROR(VLOOKUP(CONCATENATE(INDIRECT(ADDRESS(2,COLUMN()-2)),"V3",A21),DATA!D2:L872,4,FALSE)),0,VLOOKUP(CONCATENATE(INDIRECT(ADDRESS(2,COLUMN()-2)),"V3",A21),DATA!D2:L872,4,FALSE))</f>
        <v>0</v>
      </c>
      <c r="AI21" s="11">
        <f>IF(ISERROR(VLOOKUP(CONCATENATE(INDIRECT(ADDRESS(2,COLUMN())),"V3",A21),DATA!D2:L872,2,FALSE)),0,VLOOKUP(CONCATENATE(INDIRECT(ADDRESS(2,COLUMN())),"V3",A21),DATA!D2:L872,2,FALSE))</f>
        <v>0</v>
      </c>
      <c r="AJ21" s="11">
        <f>IF(ISERROR(VLOOKUP(CONCATENATE(INDIRECT(ADDRESS(2,COLUMN()-1)),"V3",A21),DATA!D2:L872,3,FALSE)),0,VLOOKUP(CONCATENATE(INDIRECT(ADDRESS(2,COLUMN()-1)),"V3",A21),DATA!D2:L872,3,FALSE))</f>
        <v>0</v>
      </c>
      <c r="AK21" s="11">
        <f>IF(ISERROR(VLOOKUP(CONCATENATE(INDIRECT(ADDRESS(2,COLUMN()-2)),"V3",A21),DATA!D2:L872,4,FALSE)),0,VLOOKUP(CONCATENATE(INDIRECT(ADDRESS(2,COLUMN()-2)),"V3",A21),DATA!D2:L872,4,FALSE))</f>
        <v>0</v>
      </c>
      <c r="AL21" s="11">
        <f>IF(ISERROR(VLOOKUP(CONCATENATE(INDIRECT(ADDRESS(2,COLUMN())),"V3",A21),DATA!D2:L872,2,FALSE)),0,VLOOKUP(CONCATENATE(INDIRECT(ADDRESS(2,COLUMN())),"V3",A21),DATA!D2:L872,2,FALSE))</f>
        <v>0</v>
      </c>
      <c r="AM21" s="11">
        <f>IF(ISERROR(VLOOKUP(CONCATENATE(INDIRECT(ADDRESS(2,COLUMN()-1)),"V3",A21),DATA!D2:L872,3,FALSE)),0,VLOOKUP(CONCATENATE(INDIRECT(ADDRESS(2,COLUMN()-1)),"V3",A21),DATA!D2:L872,3,FALSE))</f>
        <v>0</v>
      </c>
      <c r="AN21" s="11">
        <f>IF(ISERROR(VLOOKUP(CONCATENATE(INDIRECT(ADDRESS(2,COLUMN()-2)),"V3",A21),DATA!D2:L872,4,FALSE)),0,VLOOKUP(CONCATENATE(INDIRECT(ADDRESS(2,COLUMN()-2)),"V3",A21),DATA!D2:L872,4,FALSE))</f>
        <v>0</v>
      </c>
      <c r="AO21" s="11">
        <f>IF(ISERROR(VLOOKUP(CONCATENATE(INDIRECT(ADDRESS(2,COLUMN())),"V3",A21),DATA!D2:L872,2,FALSE)),0,VLOOKUP(CONCATENATE(INDIRECT(ADDRESS(2,COLUMN())),"V3",A21),DATA!D2:L872,2,FALSE))</f>
        <v>0.007</v>
      </c>
      <c r="AP21" s="11">
        <f>IF(ISERROR(VLOOKUP(CONCATENATE(INDIRECT(ADDRESS(2,COLUMN()-1)),"V3",A21),DATA!D2:L872,3,FALSE)),0,VLOOKUP(CONCATENATE(INDIRECT(ADDRESS(2,COLUMN()-1)),"V3",A21),DATA!D2:L872,3,FALSE))</f>
        <v>0</v>
      </c>
      <c r="AQ21" s="11">
        <f>IF(ISERROR(VLOOKUP(CONCATENATE(INDIRECT(ADDRESS(2,COLUMN()-2)),"V3",A21),DATA!D2:L872,4,FALSE)),0,VLOOKUP(CONCATENATE(INDIRECT(ADDRESS(2,COLUMN()-2)),"V3",A21),DATA!D2:L872,4,FALSE))</f>
        <v>0</v>
      </c>
      <c r="AR21" s="11">
        <f>IF(ISERROR(VLOOKUP(CONCATENATE(INDIRECT(ADDRESS(2,COLUMN())),"V3",A21),DATA!D2:L872,2,FALSE)),0,VLOOKUP(CONCATENATE(INDIRECT(ADDRESS(2,COLUMN())),"V3",A21),DATA!D2:L872,2,FALSE))</f>
        <v>0</v>
      </c>
      <c r="AS21" s="11">
        <f>IF(ISERROR(VLOOKUP(CONCATENATE(INDIRECT(ADDRESS(2,COLUMN()-1)),"V3",A21),DATA!D2:L872,3,FALSE)),0,VLOOKUP(CONCATENATE(INDIRECT(ADDRESS(2,COLUMN()-1)),"V3",A21),DATA!D2:L872,3,FALSE))</f>
        <v>0</v>
      </c>
      <c r="AT21" s="11">
        <f>IF(ISERROR(VLOOKUP(CONCATENATE(INDIRECT(ADDRESS(2,COLUMN()-2)),"V3",A21),DATA!D2:L872,4,FALSE)),0,VLOOKUP(CONCATENATE(INDIRECT(ADDRESS(2,COLUMN()-2)),"V3",A21),DATA!D2:L872,4,FALSE))</f>
        <v>0</v>
      </c>
      <c r="AU21" s="11">
        <f>IF(ISERROR(VLOOKUP(CONCATENATE(INDIRECT(ADDRESS(2,COLUMN())),"V3",A21),DATA!D2:L872,2,FALSE)),0,VLOOKUP(CONCATENATE(INDIRECT(ADDRESS(2,COLUMN())),"V3",A21),DATA!D2:L872,2,FALSE))</f>
        <v>0</v>
      </c>
      <c r="AV21" s="11">
        <f>IF(ISERROR(VLOOKUP(CONCATENATE(INDIRECT(ADDRESS(2,COLUMN()-1)),"V3",A21),DATA!D2:L872,3,FALSE)),0,VLOOKUP(CONCATENATE(INDIRECT(ADDRESS(2,COLUMN()-1)),"V3",A21),DATA!D2:L872,3,FALSE))</f>
        <v>0</v>
      </c>
      <c r="AW21" s="11">
        <f>IF(ISERROR(VLOOKUP(CONCATENATE(INDIRECT(ADDRESS(2,COLUMN()-2)),"V3",A21),DATA!D2:L872,4,FALSE)),0,VLOOKUP(CONCATENATE(INDIRECT(ADDRESS(2,COLUMN()-2)),"V3",A21),DATA!D2:L872,4,FALSE))</f>
        <v>0</v>
      </c>
      <c r="AX21" s="11">
        <f>IF(ISERROR(VLOOKUP(CONCATENATE(INDIRECT(ADDRESS(2,COLUMN())),"V3",A21),DATA!D2:L872,2,FALSE)),0,VLOOKUP(CONCATENATE(INDIRECT(ADDRESS(2,COLUMN())),"V3",A21),DATA!D2:L872,2,FALSE))</f>
        <v>0</v>
      </c>
      <c r="AY21" s="11">
        <f>IF(ISERROR(VLOOKUP(CONCATENATE(INDIRECT(ADDRESS(2,COLUMN()-1)),"V3",A21),DATA!D2:L872,3,FALSE)),0,VLOOKUP(CONCATENATE(INDIRECT(ADDRESS(2,COLUMN()-1)),"V3",A21),DATA!D2:L872,3,FALSE))</f>
        <v>0</v>
      </c>
      <c r="AZ21" s="11">
        <f>IF(ISERROR(VLOOKUP(CONCATENATE(INDIRECT(ADDRESS(2,COLUMN()-2)),"V3",A21),DATA!D2:L872,4,FALSE)),0,VLOOKUP(CONCATENATE(INDIRECT(ADDRESS(2,COLUMN()-2)),"V3",A21),DATA!D2:L872,4,FALSE))</f>
        <v>0</v>
      </c>
      <c r="BA21" s="11">
        <f>IF(ISERROR(VLOOKUP(CONCATENATE(INDIRECT(ADDRESS(2,COLUMN())),"V3",A21),DATA!D2:L872,2,FALSE)),0,VLOOKUP(CONCATENATE(INDIRECT(ADDRESS(2,COLUMN())),"V3",A21),DATA!D2:L872,2,FALSE))</f>
        <v>0.26754</v>
      </c>
      <c r="BB21" s="11">
        <f>IF(ISERROR(VLOOKUP(CONCATENATE(INDIRECT(ADDRESS(2,COLUMN()-1)),"V3",A21),DATA!D2:L872,3,FALSE)),0,VLOOKUP(CONCATENATE(INDIRECT(ADDRESS(2,COLUMN()-1)),"V3",A21),DATA!D2:L872,3,FALSE))</f>
        <v>0</v>
      </c>
      <c r="BC21" s="11">
        <f>IF(ISERROR(VLOOKUP(CONCATENATE(INDIRECT(ADDRESS(2,COLUMN()-2)),"V3",A21),DATA!D2:L872,4,FALSE)),0,VLOOKUP(CONCATENATE(INDIRECT(ADDRESS(2,COLUMN()-2)),"V3",A21),DATA!D2:L872,4,FALSE))</f>
        <v>0</v>
      </c>
      <c r="BD21" s="11">
        <f>IF(ISERROR(VLOOKUP(CONCATENATE(INDIRECT(ADDRESS(2,COLUMN())),"V3",A21),DATA!D2:L872,2,FALSE)),0,VLOOKUP(CONCATENATE(INDIRECT(ADDRESS(2,COLUMN())),"V3",A21),DATA!D2:L872,2,FALSE))</f>
        <v>0</v>
      </c>
      <c r="BE21" s="11">
        <f>IF(ISERROR(VLOOKUP(CONCATENATE(INDIRECT(ADDRESS(2,COLUMN()-1)),"V3",A21),DATA!D2:L872,3,FALSE)),0,VLOOKUP(CONCATENATE(INDIRECT(ADDRESS(2,COLUMN()-1)),"V3",A21),DATA!D2:L872,3,FALSE))</f>
        <v>0</v>
      </c>
      <c r="BF21" s="11">
        <f>IF(ISERROR(VLOOKUP(CONCATENATE(INDIRECT(ADDRESS(2,COLUMN()-2)),"V3",A21),DATA!D2:L872,4,FALSE)),0,VLOOKUP(CONCATENATE(INDIRECT(ADDRESS(2,COLUMN()-2)),"V3",A21),DATA!D2:L872,4,FALSE))</f>
        <v>0</v>
      </c>
      <c r="BG21" s="11">
        <f>IF(ISERROR(VLOOKUP(CONCATENATE(INDIRECT(ADDRESS(2,COLUMN())),"V3",A21),DATA!D2:L872,2,FALSE)),0,VLOOKUP(CONCATENATE(INDIRECT(ADDRESS(2,COLUMN())),"V3",A21),DATA!D2:L872,2,FALSE))</f>
        <v>0</v>
      </c>
      <c r="BH21" s="11">
        <f>IF(ISERROR(VLOOKUP(CONCATENATE(INDIRECT(ADDRESS(2,COLUMN()-1)),"V3",A21),DATA!D2:L872,3,FALSE)),0,VLOOKUP(CONCATENATE(INDIRECT(ADDRESS(2,COLUMN()-1)),"V3",A21),DATA!D2:L872,3,FALSE))</f>
        <v>0</v>
      </c>
      <c r="BI21" s="11">
        <f>IF(ISERROR(VLOOKUP(CONCATENATE(INDIRECT(ADDRESS(2,COLUMN()-2)),"V3",A21),DATA!D2:L872,4,FALSE)),0,VLOOKUP(CONCATENATE(INDIRECT(ADDRESS(2,COLUMN()-2)),"V3",A21),DATA!D2:L872,4,FALSE))</f>
        <v>0</v>
      </c>
      <c r="BJ21" s="11">
        <f>IF(ISERROR(VLOOKUP(CONCATENATE(INDIRECT(ADDRESS(2,COLUMN())),"V3",A21),DATA!D2:L872,2,FALSE)),0,VLOOKUP(CONCATENATE(INDIRECT(ADDRESS(2,COLUMN())),"V3",A21),DATA!D2:L872,2,FALSE))</f>
        <v>0</v>
      </c>
      <c r="BK21" s="11">
        <f>IF(ISERROR(VLOOKUP(CONCATENATE(INDIRECT(ADDRESS(2,COLUMN()-1)),"V3",A21),DATA!D2:L872,3,FALSE)),0,VLOOKUP(CONCATENATE(INDIRECT(ADDRESS(2,COLUMN()-1)),"V3",A21),DATA!D2:L872,3,FALSE))</f>
        <v>0</v>
      </c>
      <c r="BL21" s="11">
        <f>IF(ISERROR(VLOOKUP(CONCATENATE(INDIRECT(ADDRESS(2,COLUMN()-2)),"V3",A21),DATA!D2:L872,4,FALSE)),0,VLOOKUP(CONCATENATE(INDIRECT(ADDRESS(2,COLUMN()-2)),"V3",A21),DATA!D2:L872,4,FALSE))</f>
        <v>0</v>
      </c>
      <c r="BM21" s="11">
        <f>IF(ISERROR(VLOOKUP(CONCATENATE(INDIRECT(ADDRESS(2,COLUMN())),"V3",A21),DATA!D2:L872,2,FALSE)),0,VLOOKUP(CONCATENATE(INDIRECT(ADDRESS(2,COLUMN())),"V3",A21),DATA!D2:L872,2,FALSE))</f>
        <v>0</v>
      </c>
      <c r="BN21" s="11">
        <f>IF(ISERROR(VLOOKUP(CONCATENATE(INDIRECT(ADDRESS(2,COLUMN()-1)),"V3",A21),DATA!D2:L872,3,FALSE)),0,VLOOKUP(CONCATENATE(INDIRECT(ADDRESS(2,COLUMN()-1)),"V3",A21),DATA!D2:L872,3,FALSE))</f>
        <v>0</v>
      </c>
      <c r="BO21" s="11">
        <f>IF(ISERROR(VLOOKUP(CONCATENATE(INDIRECT(ADDRESS(2,COLUMN()-2)),"V3",A21),DATA!D2:L872,4,FALSE)),0,VLOOKUP(CONCATENATE(INDIRECT(ADDRESS(2,COLUMN()-2)),"V3",A21),DATA!D2:L872,4,FALSE))</f>
        <v>0</v>
      </c>
      <c r="BP21" s="11">
        <f>IF(ISERROR(VLOOKUP(CONCATENATE(INDIRECT(ADDRESS(2,COLUMN())),"V3",A21),DATA!D2:L872,2,FALSE)),0,VLOOKUP(CONCATENATE(INDIRECT(ADDRESS(2,COLUMN())),"V3",A21),DATA!D2:L872,2,FALSE))</f>
        <v>0</v>
      </c>
      <c r="BQ21" s="11">
        <f>IF(ISERROR(VLOOKUP(CONCATENATE(INDIRECT(ADDRESS(2,COLUMN()-1)),"V3",A21),DATA!D2:L872,3,FALSE)),0,VLOOKUP(CONCATENATE(INDIRECT(ADDRESS(2,COLUMN()-1)),"V3",A21),DATA!D2:L872,3,FALSE))</f>
        <v>0</v>
      </c>
      <c r="BR21" s="11">
        <f>IF(ISERROR(VLOOKUP(CONCATENATE(INDIRECT(ADDRESS(2,COLUMN()-2)),"V3",A21),DATA!D2:L872,4,FALSE)),0,VLOOKUP(CONCATENATE(INDIRECT(ADDRESS(2,COLUMN()-2)),"V3",A21),DATA!D2:L872,4,FALSE))</f>
        <v>0</v>
      </c>
      <c r="BS21" s="11">
        <f>IF(ISERROR(VLOOKUP(CONCATENATE(INDIRECT(ADDRESS(2,COLUMN())),"V3",A21),DATA!D2:L872,2,FALSE)),0,VLOOKUP(CONCATENATE(INDIRECT(ADDRESS(2,COLUMN())),"V3",A21),DATA!D2:L872,2,FALSE))</f>
        <v>0</v>
      </c>
      <c r="BT21" s="11">
        <f>IF(ISERROR(VLOOKUP(CONCATENATE(INDIRECT(ADDRESS(2,COLUMN()-1)),"V3",A21),DATA!D2:L872,3,FALSE)),0,VLOOKUP(CONCATENATE(INDIRECT(ADDRESS(2,COLUMN()-1)),"V3",A21),DATA!D2:L872,3,FALSE))</f>
        <v>0</v>
      </c>
      <c r="BU21" s="11">
        <f>IF(ISERROR(VLOOKUP(CONCATENATE(INDIRECT(ADDRESS(2,COLUMN()-2)),"V3",A21),DATA!D2:L872,4,FALSE)),0,VLOOKUP(CONCATENATE(INDIRECT(ADDRESS(2,COLUMN()-2)),"V3",A21),DATA!D2:L872,4,FALSE))</f>
        <v>0</v>
      </c>
      <c r="BV21" s="11">
        <f>IF(ISERROR(VLOOKUP(CONCATENATE(INDIRECT(ADDRESS(2,COLUMN())),"V3",A21),DATA!D2:L872,2,FALSE)),0,VLOOKUP(CONCATENATE(INDIRECT(ADDRESS(2,COLUMN())),"V3",A21),DATA!D2:L872,2,FALSE))</f>
        <v>0</v>
      </c>
      <c r="BW21" s="11">
        <f>IF(ISERROR(VLOOKUP(CONCATENATE(INDIRECT(ADDRESS(2,COLUMN()-1)),"V3",A21),DATA!D2:L872,3,FALSE)),0,VLOOKUP(CONCATENATE(INDIRECT(ADDRESS(2,COLUMN()-1)),"V3",A21),DATA!D2:L872,3,FALSE))</f>
        <v>0</v>
      </c>
      <c r="BX21" s="11">
        <f>IF(ISERROR(VLOOKUP(CONCATENATE(INDIRECT(ADDRESS(2,COLUMN()-2)),"V3",A21),DATA!D2:L872,4,FALSE)),0,VLOOKUP(CONCATENATE(INDIRECT(ADDRESS(2,COLUMN()-2)),"V3",A21),DATA!D2:L872,4,FALSE))</f>
        <v>0</v>
      </c>
      <c r="BY21" s="11">
        <f>IF(ISERROR(VLOOKUP(CONCATENATE(INDIRECT(ADDRESS(2,COLUMN())),"V3",A21),DATA!D2:L872,2,FALSE)),0,VLOOKUP(CONCATENATE(INDIRECT(ADDRESS(2,COLUMN())),"V3",A21),DATA!D2:L872,2,FALSE))</f>
        <v>0.225</v>
      </c>
      <c r="BZ21" s="11">
        <f>IF(ISERROR(VLOOKUP(CONCATENATE(INDIRECT(ADDRESS(2,COLUMN()-1)),"V3",A21),DATA!D2:L872,3,FALSE)),0,VLOOKUP(CONCATENATE(INDIRECT(ADDRESS(2,COLUMN()-1)),"V3",A21),DATA!D2:L872,3,FALSE))</f>
        <v>0</v>
      </c>
      <c r="CA21" s="11">
        <f>IF(ISERROR(VLOOKUP(CONCATENATE(INDIRECT(ADDRESS(2,COLUMN()-2)),"V3",A21),DATA!D2:L872,4,FALSE)),0,VLOOKUP(CONCATENATE(INDIRECT(ADDRESS(2,COLUMN()-2)),"V3",A21),DATA!D2:L872,4,FALSE))</f>
        <v>0</v>
      </c>
      <c r="CB21" s="11">
        <f>IF(ISERROR(VLOOKUP(CONCATENATE(INDIRECT(ADDRESS(2,COLUMN())),"V3",A21),DATA!D2:L872,2,FALSE)),0,VLOOKUP(CONCATENATE(INDIRECT(ADDRESS(2,COLUMN())),"V3",A21),DATA!D2:L872,2,FALSE))</f>
        <v>0</v>
      </c>
      <c r="CC21" s="11">
        <f>IF(ISERROR(VLOOKUP(CONCATENATE(INDIRECT(ADDRESS(2,COLUMN()-1)),"V3",A21),DATA!D2:L872,3,FALSE)),0,VLOOKUP(CONCATENATE(INDIRECT(ADDRESS(2,COLUMN()-1)),"V3",A21),DATA!D2:L872,3,FALSE))</f>
        <v>0</v>
      </c>
      <c r="CD21" s="11">
        <f>IF(ISERROR(VLOOKUP(CONCATENATE(INDIRECT(ADDRESS(2,COLUMN()-2)),"V3",A21),DATA!D2:L872,4,FALSE)),0,VLOOKUP(CONCATENATE(INDIRECT(ADDRESS(2,COLUMN()-2)),"V3",A21),DATA!D2:L872,4,FALSE))</f>
        <v>0</v>
      </c>
      <c r="CE21" s="11">
        <f>IF(ISERROR(VLOOKUP(CONCATENATE(INDIRECT(ADDRESS(2,COLUMN())),"V3",A21),DATA!D2:L872,2,FALSE)),0,VLOOKUP(CONCATENATE(INDIRECT(ADDRESS(2,COLUMN())),"V3",A21),DATA!D2:L872,2,FALSE))</f>
        <v>0</v>
      </c>
      <c r="CF21" s="11">
        <f>IF(ISERROR(VLOOKUP(CONCATENATE(INDIRECT(ADDRESS(2,COLUMN()-1)),"V3",A21),DATA!D2:L872,3,FALSE)),0,VLOOKUP(CONCATENATE(INDIRECT(ADDRESS(2,COLUMN()-1)),"V3",A21),DATA!D2:L872,3,FALSE))</f>
        <v>0</v>
      </c>
      <c r="CG21" s="11">
        <f>IF(ISERROR(VLOOKUP(CONCATENATE(INDIRECT(ADDRESS(2,COLUMN()-2)),"V3",A21),DATA!D2:L872,4,FALSE)),0,VLOOKUP(CONCATENATE(INDIRECT(ADDRESS(2,COLUMN()-2)),"V3",A21),DATA!D2:L872,4,FALSE))</f>
        <v>0</v>
      </c>
      <c r="CH21" s="11">
        <f>IF(ISERROR(VLOOKUP(CONCATENATE(INDIRECT(ADDRESS(2,COLUMN())),"V3",A21),DATA!D2:L872,2,FALSE)),0,VLOOKUP(CONCATENATE(INDIRECT(ADDRESS(2,COLUMN())),"V3",A21),DATA!D2:L872,2,FALSE))</f>
        <v>0</v>
      </c>
      <c r="CI21" s="11">
        <f>IF(ISERROR(VLOOKUP(CONCATENATE(INDIRECT(ADDRESS(2,COLUMN()-1)),"V3",A21),DATA!D2:L872,3,FALSE)),0,VLOOKUP(CONCATENATE(INDIRECT(ADDRESS(2,COLUMN()-1)),"V3",A21),DATA!D2:L872,3,FALSE))</f>
        <v>0</v>
      </c>
      <c r="CJ21" s="11">
        <f>IF(ISERROR(VLOOKUP(CONCATENATE(INDIRECT(ADDRESS(2,COLUMN()-2)),"V3",A21),DATA!D2:L872,4,FALSE)),0,VLOOKUP(CONCATENATE(INDIRECT(ADDRESS(2,COLUMN()-2)),"V3",A21),DATA!D2:L872,4,FALSE))</f>
        <v>0</v>
      </c>
      <c r="CK21" s="11">
        <f>IF(ISERROR(VLOOKUP(CONCATENATE(INDIRECT(ADDRESS(2,COLUMN())),"V3",A21),DATA!D2:L872,2,FALSE)),0,VLOOKUP(CONCATENATE(INDIRECT(ADDRESS(2,COLUMN())),"V3",A21),DATA!D2:L872,2,FALSE))</f>
        <v>0</v>
      </c>
      <c r="CL21" s="11">
        <f>IF(ISERROR(VLOOKUP(CONCATENATE(INDIRECT(ADDRESS(2,COLUMN()-1)),"V3",A21),DATA!D2:L872,3,FALSE)),0,VLOOKUP(CONCATENATE(INDIRECT(ADDRESS(2,COLUMN()-1)),"V3",A21),DATA!D2:L872,3,FALSE))</f>
        <v>0</v>
      </c>
      <c r="CM21" s="11">
        <f>IF(ISERROR(VLOOKUP(CONCATENATE(INDIRECT(ADDRESS(2,COLUMN()-2)),"V3",A21),DATA!D2:L872,4,FALSE)),0,VLOOKUP(CONCATENATE(INDIRECT(ADDRESS(2,COLUMN()-2)),"V3",A21),DATA!D2:L872,4,FALSE))</f>
        <v>0</v>
      </c>
      <c r="CN21" s="11">
        <f>IF(ISERROR(VLOOKUP(CONCATENATE(INDIRECT(ADDRESS(2,COLUMN())),"V3",A21),DATA!D2:L872,2,FALSE)),0,VLOOKUP(CONCATENATE(INDIRECT(ADDRESS(2,COLUMN())),"V3",A21),DATA!D2:L872,2,FALSE))</f>
        <v>0.05128</v>
      </c>
      <c r="CO21" s="11">
        <f>IF(ISERROR(VLOOKUP(CONCATENATE(INDIRECT(ADDRESS(2,COLUMN()-1)),"V3",A21),DATA!D2:L872,3,FALSE)),0,VLOOKUP(CONCATENATE(INDIRECT(ADDRESS(2,COLUMN()-1)),"V3",A21),DATA!D2:L872,3,FALSE))</f>
        <v>0</v>
      </c>
      <c r="CP21" s="11">
        <f>IF(ISERROR(VLOOKUP(CONCATENATE(INDIRECT(ADDRESS(2,COLUMN()-2)),"V3",A21),DATA!D2:L872,4,FALSE)),0,VLOOKUP(CONCATENATE(INDIRECT(ADDRESS(2,COLUMN()-2)),"V3",A21),DATA!D2:L872,4,FALSE))</f>
        <v>0</v>
      </c>
      <c r="CQ21" s="11">
        <f>IF(ISERROR(VLOOKUP(CONCATENATE(INDIRECT(ADDRESS(2,COLUMN())),"V3",A21),DATA!D2:L872,2,FALSE)),0,VLOOKUP(CONCATENATE(INDIRECT(ADDRESS(2,COLUMN())),"V3",A21),DATA!D2:L872,2,FALSE))</f>
        <v>0</v>
      </c>
      <c r="CR21" s="11">
        <f>IF(ISERROR(VLOOKUP(CONCATENATE(INDIRECT(ADDRESS(2,COLUMN()-1)),"V3",A21),DATA!D2:L872,3,FALSE)),0,VLOOKUP(CONCATENATE(INDIRECT(ADDRESS(2,COLUMN()-1)),"V3",A21),DATA!D2:L872,3,FALSE))</f>
        <v>0</v>
      </c>
      <c r="CS21" s="11">
        <f>IF(ISERROR(VLOOKUP(CONCATENATE(INDIRECT(ADDRESS(2,COLUMN()-2)),"V3",A21),DATA!D2:L872,4,FALSE)),0,VLOOKUP(CONCATENATE(INDIRECT(ADDRESS(2,COLUMN()-2)),"V3",A21),DATA!D2:L872,4,FALSE))</f>
        <v>0</v>
      </c>
      <c r="CT21" s="11">
        <f>IF(ISERROR(VLOOKUP(CONCATENATE(INDIRECT(ADDRESS(2,COLUMN())),"V3",A21),DATA!D2:L872,2,FALSE)),0,VLOOKUP(CONCATENATE(INDIRECT(ADDRESS(2,COLUMN())),"V3",A21),DATA!D2:L872,2,FALSE))</f>
        <v>0</v>
      </c>
      <c r="CU21" s="11">
        <f>IF(ISERROR(VLOOKUP(CONCATENATE(INDIRECT(ADDRESS(2,COLUMN()-1)),"V3",A21),DATA!D2:L872,3,FALSE)),0,VLOOKUP(CONCATENATE(INDIRECT(ADDRESS(2,COLUMN()-1)),"V3",A21),DATA!D2:L872,3,FALSE))</f>
        <v>0</v>
      </c>
      <c r="CV21" s="11">
        <f>IF(ISERROR(VLOOKUP(CONCATENATE(INDIRECT(ADDRESS(2,COLUMN()-2)),"V3",A21),DATA!D2:L872,4,FALSE)),0,VLOOKUP(CONCATENATE(INDIRECT(ADDRESS(2,COLUMN()-2)),"V3",A21),DATA!D2:L872,4,FALSE))</f>
        <v>0</v>
      </c>
      <c r="CW21" s="11">
        <f>IF(ISERROR(VLOOKUP(CONCATENATE(INDIRECT(ADDRESS(2,COLUMN())),"V3",A21),DATA!D2:L872,2,FALSE)),0,VLOOKUP(CONCATENATE(INDIRECT(ADDRESS(2,COLUMN())),"V3",A21),DATA!D2:L872,2,FALSE))</f>
        <v>0</v>
      </c>
      <c r="CX21" s="11">
        <f>IF(ISERROR(VLOOKUP(CONCATENATE(INDIRECT(ADDRESS(2,COLUMN()-1)),"V3",A21),DATA!D2:L872,3,FALSE)),0,VLOOKUP(CONCATENATE(INDIRECT(ADDRESS(2,COLUMN()-1)),"V3",A21),DATA!D2:L872,3,FALSE))</f>
        <v>0</v>
      </c>
      <c r="CY21" s="11">
        <f>IF(ISERROR(VLOOKUP(CONCATENATE(INDIRECT(ADDRESS(2,COLUMN()-2)),"V3",A21),DATA!D2:L872,4,FALSE)),0,VLOOKUP(CONCATENATE(INDIRECT(ADDRESS(2,COLUMN()-2)),"V3",A21),DATA!D2:L872,4,FALSE))</f>
        <v>0</v>
      </c>
      <c r="CZ21" s="11">
        <f>IF(ISERROR(VLOOKUP(CONCATENATE(INDIRECT(ADDRESS(2,COLUMN())),"V3",A21),DATA!D2:L872,2,FALSE)),0,VLOOKUP(CONCATENATE(INDIRECT(ADDRESS(2,COLUMN())),"V3",A21),DATA!D2:L872,2,FALSE))</f>
        <v>0</v>
      </c>
      <c r="DA21" s="11">
        <f>IF(ISERROR(VLOOKUP(CONCATENATE(INDIRECT(ADDRESS(2,COLUMN()-1)),"V3",A21),DATA!D2:L872,3,FALSE)),0,VLOOKUP(CONCATENATE(INDIRECT(ADDRESS(2,COLUMN()-1)),"V3",A21),DATA!D2:L872,3,FALSE))</f>
        <v>0</v>
      </c>
      <c r="DB21" s="11">
        <f>IF(ISERROR(VLOOKUP(CONCATENATE(INDIRECT(ADDRESS(2,COLUMN()-2)),"V3",A21),DATA!D2:L872,4,FALSE)),0,VLOOKUP(CONCATENATE(INDIRECT(ADDRESS(2,COLUMN()-2)),"V3",A21),DATA!D2:L872,4,FALSE))</f>
        <v>0</v>
      </c>
      <c r="DC21" s="11">
        <f>IF(ISERROR(VLOOKUP(CONCATENATE(INDIRECT(ADDRESS(2,COLUMN())),"V3",A21),DATA!D2:L872,2,FALSE)),0,VLOOKUP(CONCATENATE(INDIRECT(ADDRESS(2,COLUMN())),"V3",A21),DATA!D2:L872,2,FALSE))</f>
        <v>0</v>
      </c>
      <c r="DD21" s="11">
        <f>IF(ISERROR(VLOOKUP(CONCATENATE(INDIRECT(ADDRESS(2,COLUMN()-1)),"V3",A21),DATA!D2:L872,3,FALSE)),0,VLOOKUP(CONCATENATE(INDIRECT(ADDRESS(2,COLUMN()-1)),"V3",A21),DATA!D2:L872,3,FALSE))</f>
        <v>0</v>
      </c>
      <c r="DE21" s="11">
        <f>IF(ISERROR(VLOOKUP(CONCATENATE(INDIRECT(ADDRESS(2,COLUMN()-2)),"V3",A21),DATA!D2:L872,4,FALSE)),0,VLOOKUP(CONCATENATE(INDIRECT(ADDRESS(2,COLUMN()-2)),"V3",A21),DATA!D2:L872,4,FALSE))</f>
        <v>0</v>
      </c>
      <c r="DF21" s="11">
        <f>IF(ISERROR(VLOOKUP(CONCATENATE(INDIRECT(ADDRESS(2,COLUMN())),"V3",A21),DATA!D2:L872,2,FALSE)),0,VLOOKUP(CONCATENATE(INDIRECT(ADDRESS(2,COLUMN())),"V3",A21),DATA!D2:L872,2,FALSE))</f>
        <v>0</v>
      </c>
      <c r="DG21" s="11">
        <f>IF(ISERROR(VLOOKUP(CONCATENATE(INDIRECT(ADDRESS(2,COLUMN()-1)),"V3",A21),DATA!D2:L872,3,FALSE)),0,VLOOKUP(CONCATENATE(INDIRECT(ADDRESS(2,COLUMN()-1)),"V3",A21),DATA!D2:L872,3,FALSE))</f>
        <v>0</v>
      </c>
      <c r="DH21" s="11">
        <f>IF(ISERROR(VLOOKUP(CONCATENATE(INDIRECT(ADDRESS(2,COLUMN()-2)),"V3",A21),DATA!D2:L872,4,FALSE)),0,VLOOKUP(CONCATENATE(INDIRECT(ADDRESS(2,COLUMN()-2)),"V3",A21),DATA!D2:L872,4,FALSE))</f>
        <v>0</v>
      </c>
      <c r="DI21" s="11">
        <f>IF(ISERROR(VLOOKUP(CONCATENATE(INDIRECT(ADDRESS(2,COLUMN())),"V3",A21),DATA!D2:L872,2,FALSE)),0,VLOOKUP(CONCATENATE(INDIRECT(ADDRESS(2,COLUMN())),"V3",A21),DATA!D2:L872,2,FALSE))</f>
        <v>0</v>
      </c>
      <c r="DJ21" s="11">
        <f>IF(ISERROR(VLOOKUP(CONCATENATE(INDIRECT(ADDRESS(2,COLUMN()-1)),"V3",A21),DATA!D2:L872,3,FALSE)),0,VLOOKUP(CONCATENATE(INDIRECT(ADDRESS(2,COLUMN()-1)),"V3",A21),DATA!D2:L872,3,FALSE))</f>
        <v>0</v>
      </c>
      <c r="DK21" s="11">
        <f>IF(ISERROR(VLOOKUP(CONCATENATE(INDIRECT(ADDRESS(2,COLUMN()-2)),"V3",A21),DATA!D2:L872,4,FALSE)),0,VLOOKUP(CONCATENATE(INDIRECT(ADDRESS(2,COLUMN()-2)),"V3",A21),DATA!D2:L872,4,FALSE))</f>
        <v>0</v>
      </c>
      <c r="DL21" s="11">
        <f>IF(ISERROR(VLOOKUP(CONCATENATE(INDIRECT(ADDRESS(2,COLUMN())),"V3",A21),DATA!D2:L872,2,FALSE)),0,VLOOKUP(CONCATENATE(INDIRECT(ADDRESS(2,COLUMN())),"V3",A21),DATA!D2:L872,2,FALSE))</f>
        <v>0</v>
      </c>
      <c r="DM21" s="11">
        <f>IF(ISERROR(VLOOKUP(CONCATENATE(INDIRECT(ADDRESS(2,COLUMN()-1)),"V3",A21),DATA!D2:L872,3,FALSE)),0,VLOOKUP(CONCATENATE(INDIRECT(ADDRESS(2,COLUMN()-1)),"V3",A21),DATA!D2:L872,3,FALSE))</f>
        <v>0</v>
      </c>
      <c r="DN21" s="11">
        <f>IF(ISERROR(VLOOKUP(CONCATENATE(INDIRECT(ADDRESS(2,COLUMN()-2)),"V3",A21),DATA!D2:L872,4,FALSE)),0,VLOOKUP(CONCATENATE(INDIRECT(ADDRESS(2,COLUMN()-2)),"V3",A21),DATA!D2:L872,4,FALSE))</f>
        <v>0</v>
      </c>
      <c r="DO21" s="11">
        <f>IF(ISERROR(VLOOKUP(CONCATENATE(INDIRECT(ADDRESS(2,COLUMN())),"V3",A21),DATA!D2:L872,2,FALSE)),0,VLOOKUP(CONCATENATE(INDIRECT(ADDRESS(2,COLUMN())),"V3",A21),DATA!D2:L872,2,FALSE))</f>
        <v>0</v>
      </c>
      <c r="DP21" s="11">
        <f>IF(ISERROR(VLOOKUP(CONCATENATE(INDIRECT(ADDRESS(2,COLUMN()-1)),"V3",A21),DATA!D2:L872,3,FALSE)),0,VLOOKUP(CONCATENATE(INDIRECT(ADDRESS(2,COLUMN()-1)),"V3",A21),DATA!D2:L872,3,FALSE))</f>
        <v>0</v>
      </c>
      <c r="DQ21" s="11">
        <f>IF(ISERROR(VLOOKUP(CONCATENATE(INDIRECT(ADDRESS(2,COLUMN()-2)),"V3",A21),DATA!D2:L872,4,FALSE)),0,VLOOKUP(CONCATENATE(INDIRECT(ADDRESS(2,COLUMN()-2)),"V3",A21),DATA!D2:L872,4,FALSE))</f>
        <v>0</v>
      </c>
      <c r="DR21" s="11">
        <f>IF(ISERROR(VLOOKUP(CONCATENATE(INDIRECT(ADDRESS(2,COLUMN())),"V3",A21),DATA!D2:L872,2,FALSE)),0,VLOOKUP(CONCATENATE(INDIRECT(ADDRESS(2,COLUMN())),"V3",A21),DATA!D2:L872,2,FALSE))</f>
        <v>0</v>
      </c>
      <c r="DS21" s="11">
        <f>IF(ISERROR(VLOOKUP(CONCATENATE(INDIRECT(ADDRESS(2,COLUMN()-1)),"V3",A21),DATA!D2:L872,3,FALSE)),0,VLOOKUP(CONCATENATE(INDIRECT(ADDRESS(2,COLUMN()-1)),"V3",A21),DATA!D2:L872,3,FALSE))</f>
        <v>0</v>
      </c>
      <c r="DT21" s="11">
        <f>IF(ISERROR(VLOOKUP(CONCATENATE(INDIRECT(ADDRESS(2,COLUMN()-2)),"V3",A21),DATA!D2:L872,4,FALSE)),0,VLOOKUP(CONCATENATE(INDIRECT(ADDRESS(2,COLUMN()-2)),"V3",A21),DATA!D2:L872,4,FALSE))</f>
        <v>0</v>
      </c>
      <c r="DU21" s="11">
        <f>IF(ISERROR(VLOOKUP(CONCATENATE(INDIRECT(ADDRESS(2,COLUMN())),"V3",A21),DATA!D2:L872,2,FALSE)),0,VLOOKUP(CONCATENATE(INDIRECT(ADDRESS(2,COLUMN())),"V3",A21),DATA!D2:L872,2,FALSE))</f>
        <v>0</v>
      </c>
      <c r="DV21" s="11">
        <f>IF(ISERROR(VLOOKUP(CONCATENATE(INDIRECT(ADDRESS(2,COLUMN()-1)),"V3",A21),DATA!D2:L872,3,FALSE)),0,VLOOKUP(CONCATENATE(INDIRECT(ADDRESS(2,COLUMN()-1)),"V3",A21),DATA!D2:L872,3,FALSE))</f>
        <v>0</v>
      </c>
      <c r="DW21" s="11">
        <f>IF(ISERROR(VLOOKUP(CONCATENATE(INDIRECT(ADDRESS(2,COLUMN()-2)),"V3",A21),DATA!D2:L872,4,FALSE)),0,VLOOKUP(CONCATENATE(INDIRECT(ADDRESS(2,COLUMN()-2)),"V3",A21),DATA!D2:L872,4,FALSE))</f>
        <v>0</v>
      </c>
      <c r="DX21" s="62">
        <f>SUM(B21:INDIRECT(ADDRESS(21,127)))</f>
        <v>2.8365199999999997</v>
      </c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4"/>
      <c r="JI21" s="24"/>
      <c r="JJ21" s="24"/>
      <c r="JK21" s="24"/>
      <c r="JL21" s="24"/>
      <c r="JM21" s="24"/>
      <c r="JN21" s="24"/>
      <c r="JO21" s="24"/>
      <c r="JP21" s="24"/>
      <c r="JQ21" s="24"/>
      <c r="JR21" s="24"/>
      <c r="JS21" s="24"/>
      <c r="JT21" s="24"/>
      <c r="JU21" s="24"/>
      <c r="JV21" s="24"/>
      <c r="JW21" s="24"/>
      <c r="JX21" s="24"/>
      <c r="JY21" s="24"/>
      <c r="JZ21" s="24"/>
      <c r="KA21" s="24"/>
      <c r="KB21" s="24"/>
      <c r="KC21" s="24"/>
      <c r="KD21" s="24"/>
      <c r="KE21" s="24"/>
      <c r="KF21" s="24"/>
      <c r="KG21" s="24"/>
      <c r="KH21" s="24"/>
      <c r="KI21" s="24"/>
      <c r="KJ21" s="24"/>
      <c r="KK21" s="24"/>
      <c r="KL21" s="24"/>
      <c r="KM21" s="24"/>
      <c r="KN21" s="24"/>
      <c r="KO21" s="24"/>
      <c r="KP21" s="24"/>
      <c r="KQ21" s="24"/>
      <c r="KR21" s="24"/>
      <c r="KS21" s="24"/>
      <c r="KT21" s="24"/>
      <c r="KU21" s="24"/>
      <c r="KV21" s="24"/>
      <c r="KW21" s="24"/>
      <c r="KX21" s="24"/>
      <c r="KY21" s="24"/>
      <c r="KZ21" s="24"/>
    </row>
    <row r="22" ht="15.75">
      <c r="A22" s="95" t="s">
        <v>29</v>
      </c>
      <c r="B22" s="11">
        <f>IF(ISERROR(VLOOKUP(CONCATENATE(INDIRECT(ADDRESS(2,COLUMN())),"V3",A22),DATA!D2:L872,2,FALSE)),0,VLOOKUP(CONCATENATE(INDIRECT(ADDRESS(2,COLUMN())),"V3",A22),DATA!D2:L872,2,FALSE))</f>
        <v>1494.1712</v>
      </c>
      <c r="C22" s="11">
        <f>IF(ISERROR(VLOOKUP(CONCATENATE(INDIRECT(ADDRESS(2,COLUMN()-1)),"V3",A22),DATA!D2:L872,3,FALSE)),0,VLOOKUP(CONCATENATE(INDIRECT(ADDRESS(2,COLUMN()-1)),"V3",A22),DATA!D2:L872,3,FALSE))</f>
        <v>1</v>
      </c>
      <c r="D22" s="11">
        <f>IF(ISERROR(VLOOKUP(CONCATENATE(INDIRECT(ADDRESS(2,COLUMN()-2)),"V3",A22),DATA!D2:L872,4,FALSE)),0,VLOOKUP(CONCATENATE(INDIRECT(ADDRESS(2,COLUMN()-2)),"V3",A22),DATA!D2:L872,4,FALSE))</f>
        <v>0</v>
      </c>
      <c r="E22" s="11">
        <f>IF(ISERROR(VLOOKUP(CONCATENATE(INDIRECT(ADDRESS(2,COLUMN())),"V3",A22),DATA!D2:L872,2,FALSE)),0,VLOOKUP(CONCATENATE(INDIRECT(ADDRESS(2,COLUMN())),"V3",A22),DATA!D2:L872,2,FALSE))</f>
        <v>492.32957</v>
      </c>
      <c r="F22" s="11">
        <f>IF(ISERROR(VLOOKUP(CONCATENATE(INDIRECT(ADDRESS(2,COLUMN()-1)),"V3",A22),DATA!D2:L872,3,FALSE)),0,VLOOKUP(CONCATENATE(INDIRECT(ADDRESS(2,COLUMN()-1)),"V3",A22),DATA!D2:L872,3,FALSE))</f>
        <v>0</v>
      </c>
      <c r="G22" s="11">
        <f>IF(ISERROR(VLOOKUP(CONCATENATE(INDIRECT(ADDRESS(2,COLUMN()-2)),"V3",A22),DATA!D2:L872,4,FALSE)),0,VLOOKUP(CONCATENATE(INDIRECT(ADDRESS(2,COLUMN()-2)),"V3",A22),DATA!D2:L872,4,FALSE))</f>
        <v>0</v>
      </c>
      <c r="H22" s="11">
        <f>IF(ISERROR(VLOOKUP(CONCATENATE(INDIRECT(ADDRESS(2,COLUMN())),"V3",A22),DATA!D2:L872,2,FALSE)),0,VLOOKUP(CONCATENATE(INDIRECT(ADDRESS(2,COLUMN())),"V3",A22),DATA!D2:L872,2,FALSE))</f>
        <v>385.25985</v>
      </c>
      <c r="I22" s="11">
        <f>IF(ISERROR(VLOOKUP(CONCATENATE(INDIRECT(ADDRESS(2,COLUMN()-1)),"V3",A22),DATA!D2:L872,3,FALSE)),0,VLOOKUP(CONCATENATE(INDIRECT(ADDRESS(2,COLUMN()-1)),"V3",A22),DATA!D2:L872,3,FALSE))</f>
        <v>0</v>
      </c>
      <c r="J22" s="11">
        <f>IF(ISERROR(VLOOKUP(CONCATENATE(INDIRECT(ADDRESS(2,COLUMN()-2)),"V3",A22),DATA!D2:L872,4,FALSE)),0,VLOOKUP(CONCATENATE(INDIRECT(ADDRESS(2,COLUMN()-2)),"V3",A22),DATA!D2:L872,4,FALSE))</f>
        <v>0</v>
      </c>
      <c r="K22" s="11">
        <f>IF(ISERROR(VLOOKUP(CONCATENATE(INDIRECT(ADDRESS(2,COLUMN())),"V3",A22),DATA!D2:L872,2,FALSE)),0,VLOOKUP(CONCATENATE(INDIRECT(ADDRESS(2,COLUMN())),"V3",A22),DATA!D2:L872,2,FALSE))</f>
        <v>209.88518</v>
      </c>
      <c r="L22" s="11">
        <f>IF(ISERROR(VLOOKUP(CONCATENATE(INDIRECT(ADDRESS(2,COLUMN()-1)),"V3",A22),DATA!D2:L872,3,FALSE)),0,VLOOKUP(CONCATENATE(INDIRECT(ADDRESS(2,COLUMN()-1)),"V3",A22),DATA!D2:L872,3,FALSE))</f>
        <v>0</v>
      </c>
      <c r="M22" s="11">
        <f>IF(ISERROR(VLOOKUP(CONCATENATE(INDIRECT(ADDRESS(2,COLUMN()-2)),"V3",A22),DATA!D2:L872,4,FALSE)),0,VLOOKUP(CONCATENATE(INDIRECT(ADDRESS(2,COLUMN()-2)),"V3",A22),DATA!D2:L872,4,FALSE))</f>
        <v>0</v>
      </c>
      <c r="N22" s="11">
        <f>IF(ISERROR(VLOOKUP(CONCATENATE(INDIRECT(ADDRESS(2,COLUMN())),"V3",A22),DATA!D2:L872,2,FALSE)),0,VLOOKUP(CONCATENATE(INDIRECT(ADDRESS(2,COLUMN())),"V3",A22),DATA!D2:L872,2,FALSE))</f>
        <v>148.28118</v>
      </c>
      <c r="O22" s="11">
        <f>IF(ISERROR(VLOOKUP(CONCATENATE(INDIRECT(ADDRESS(2,COLUMN()-1)),"V3",A22),DATA!D2:L872,3,FALSE)),0,VLOOKUP(CONCATENATE(INDIRECT(ADDRESS(2,COLUMN()-1)),"V3",A22),DATA!D2:L872,3,FALSE))</f>
        <v>0</v>
      </c>
      <c r="P22" s="11">
        <f>IF(ISERROR(VLOOKUP(CONCATENATE(INDIRECT(ADDRESS(2,COLUMN()-2)),"V3",A22),DATA!D2:L872,4,FALSE)),0,VLOOKUP(CONCATENATE(INDIRECT(ADDRESS(2,COLUMN()-2)),"V3",A22),DATA!D2:L872,4,FALSE))</f>
        <v>0</v>
      </c>
      <c r="Q22" s="11">
        <f>IF(ISERROR(VLOOKUP(CONCATENATE(INDIRECT(ADDRESS(2,COLUMN())),"V3",A22),DATA!D2:L872,2,FALSE)),0,VLOOKUP(CONCATENATE(INDIRECT(ADDRESS(2,COLUMN())),"V3",A22),DATA!D2:L872,2,FALSE))</f>
        <v>381.52843</v>
      </c>
      <c r="R22" s="11">
        <f>IF(ISERROR(VLOOKUP(CONCATENATE(INDIRECT(ADDRESS(2,COLUMN()-1)),"V3",A22),DATA!D2:L872,3,FALSE)),0,VLOOKUP(CONCATENATE(INDIRECT(ADDRESS(2,COLUMN()-1)),"V3",A22),DATA!D2:L872,3,FALSE))</f>
        <v>0</v>
      </c>
      <c r="S22" s="11">
        <f>IF(ISERROR(VLOOKUP(CONCATENATE(INDIRECT(ADDRESS(2,COLUMN()-2)),"V3",A22),DATA!D2:L872,4,FALSE)),0,VLOOKUP(CONCATENATE(INDIRECT(ADDRESS(2,COLUMN()-2)),"V3",A22),DATA!D2:L872,4,FALSE))</f>
        <v>0</v>
      </c>
      <c r="T22" s="11">
        <f>IF(ISERROR(VLOOKUP(CONCATENATE(INDIRECT(ADDRESS(2,COLUMN())),"V3",A22),DATA!D2:L872,2,FALSE)),0,VLOOKUP(CONCATENATE(INDIRECT(ADDRESS(2,COLUMN())),"V3",A22),DATA!D2:L872,2,FALSE))</f>
        <v>284.72722</v>
      </c>
      <c r="U22" s="11">
        <f>IF(ISERROR(VLOOKUP(CONCATENATE(INDIRECT(ADDRESS(2,COLUMN()-1)),"V3",A22),DATA!D2:L872,3,FALSE)),0,VLOOKUP(CONCATENATE(INDIRECT(ADDRESS(2,COLUMN()-1)),"V3",A22),DATA!D2:L872,3,FALSE))</f>
        <v>0</v>
      </c>
      <c r="V22" s="11">
        <f>IF(ISERROR(VLOOKUP(CONCATENATE(INDIRECT(ADDRESS(2,COLUMN()-2)),"V3",A22),DATA!D2:L872,4,FALSE)),0,VLOOKUP(CONCATENATE(INDIRECT(ADDRESS(2,COLUMN()-2)),"V3",A22),DATA!D2:L872,4,FALSE))</f>
        <v>0</v>
      </c>
      <c r="W22" s="11">
        <f>IF(ISERROR(VLOOKUP(CONCATENATE(INDIRECT(ADDRESS(2,COLUMN())),"V3",A22),DATA!D2:L872,2,FALSE)),0,VLOOKUP(CONCATENATE(INDIRECT(ADDRESS(2,COLUMN())),"V3",A22),DATA!D2:L872,2,FALSE))</f>
        <v>190.56795</v>
      </c>
      <c r="X22" s="11">
        <f>IF(ISERROR(VLOOKUP(CONCATENATE(INDIRECT(ADDRESS(2,COLUMN()-1)),"V3",A22),DATA!D2:L872,3,FALSE)),0,VLOOKUP(CONCATENATE(INDIRECT(ADDRESS(2,COLUMN()-1)),"V3",A22),DATA!D2:L872,3,FALSE))</f>
        <v>0</v>
      </c>
      <c r="Y22" s="11">
        <f>IF(ISERROR(VLOOKUP(CONCATENATE(INDIRECT(ADDRESS(2,COLUMN()-2)),"V3",A22),DATA!D2:L872,4,FALSE)),0,VLOOKUP(CONCATENATE(INDIRECT(ADDRESS(2,COLUMN()-2)),"V3",A22),DATA!D2:L872,4,FALSE))</f>
        <v>0</v>
      </c>
      <c r="Z22" s="11">
        <f>IF(ISERROR(VLOOKUP(CONCATENATE(INDIRECT(ADDRESS(2,COLUMN())),"V3",A22),DATA!D2:L872,2,FALSE)),0,VLOOKUP(CONCATENATE(INDIRECT(ADDRESS(2,COLUMN())),"V3",A22),DATA!D2:L872,2,FALSE))</f>
        <v>813.0209</v>
      </c>
      <c r="AA22" s="11">
        <f>IF(ISERROR(VLOOKUP(CONCATENATE(INDIRECT(ADDRESS(2,COLUMN()-1)),"V3",A22),DATA!D2:L872,3,FALSE)),0,VLOOKUP(CONCATENATE(INDIRECT(ADDRESS(2,COLUMN()-1)),"V3",A22),DATA!D2:L872,3,FALSE))</f>
        <v>0</v>
      </c>
      <c r="AB22" s="11">
        <f>IF(ISERROR(VLOOKUP(CONCATENATE(INDIRECT(ADDRESS(2,COLUMN()-2)),"V3",A22),DATA!D2:L872,4,FALSE)),0,VLOOKUP(CONCATENATE(INDIRECT(ADDRESS(2,COLUMN()-2)),"V3",A22),DATA!D2:L872,4,FALSE))</f>
        <v>0</v>
      </c>
      <c r="AC22" s="11">
        <f>IF(ISERROR(VLOOKUP(CONCATENATE(INDIRECT(ADDRESS(2,COLUMN())),"V3",A22),DATA!D2:L872,2,FALSE)),0,VLOOKUP(CONCATENATE(INDIRECT(ADDRESS(2,COLUMN())),"V3",A22),DATA!D2:L872,2,FALSE))</f>
        <v>596.59506</v>
      </c>
      <c r="AD22" s="11">
        <f>IF(ISERROR(VLOOKUP(CONCATENATE(INDIRECT(ADDRESS(2,COLUMN()-1)),"V3",A22),DATA!D2:L872,3,FALSE)),0,VLOOKUP(CONCATENATE(INDIRECT(ADDRESS(2,COLUMN()-1)),"V3",A22),DATA!D2:L872,3,FALSE))</f>
        <v>0</v>
      </c>
      <c r="AE22" s="11">
        <f>IF(ISERROR(VLOOKUP(CONCATENATE(INDIRECT(ADDRESS(2,COLUMN()-2)),"V3",A22),DATA!D2:L872,4,FALSE)),0,VLOOKUP(CONCATENATE(INDIRECT(ADDRESS(2,COLUMN()-2)),"V3",A22),DATA!D2:L872,4,FALSE))</f>
        <v>0</v>
      </c>
      <c r="AF22" s="11">
        <f>IF(ISERROR(VLOOKUP(CONCATENATE(INDIRECT(ADDRESS(2,COLUMN())),"V3",A22),DATA!D2:L872,2,FALSE)),0,VLOOKUP(CONCATENATE(INDIRECT(ADDRESS(2,COLUMN())),"V3",A22),DATA!D2:L872,2,FALSE))</f>
        <v>104.64179</v>
      </c>
      <c r="AG22" s="11">
        <f>IF(ISERROR(VLOOKUP(CONCATENATE(INDIRECT(ADDRESS(2,COLUMN()-1)),"V3",A22),DATA!D2:L872,3,FALSE)),0,VLOOKUP(CONCATENATE(INDIRECT(ADDRESS(2,COLUMN()-1)),"V3",A22),DATA!D2:L872,3,FALSE))</f>
        <v>0</v>
      </c>
      <c r="AH22" s="11">
        <f>IF(ISERROR(VLOOKUP(CONCATENATE(INDIRECT(ADDRESS(2,COLUMN()-2)),"V3",A22),DATA!D2:L872,4,FALSE)),0,VLOOKUP(CONCATENATE(INDIRECT(ADDRESS(2,COLUMN()-2)),"V3",A22),DATA!D2:L872,4,FALSE))</f>
        <v>0</v>
      </c>
      <c r="AI22" s="11">
        <f>IF(ISERROR(VLOOKUP(CONCATENATE(INDIRECT(ADDRESS(2,COLUMN())),"V3",A22),DATA!D2:L872,2,FALSE)),0,VLOOKUP(CONCATENATE(INDIRECT(ADDRESS(2,COLUMN())),"V3",A22),DATA!D2:L872,2,FALSE))</f>
        <v>300.97651</v>
      </c>
      <c r="AJ22" s="11">
        <f>IF(ISERROR(VLOOKUP(CONCATENATE(INDIRECT(ADDRESS(2,COLUMN()-1)),"V3",A22),DATA!D2:L872,3,FALSE)),0,VLOOKUP(CONCATENATE(INDIRECT(ADDRESS(2,COLUMN()-1)),"V3",A22),DATA!D2:L872,3,FALSE))</f>
        <v>0</v>
      </c>
      <c r="AK22" s="11">
        <f>IF(ISERROR(VLOOKUP(CONCATENATE(INDIRECT(ADDRESS(2,COLUMN()-2)),"V3",A22),DATA!D2:L872,4,FALSE)),0,VLOOKUP(CONCATENATE(INDIRECT(ADDRESS(2,COLUMN()-2)),"V3",A22),DATA!D2:L872,4,FALSE))</f>
        <v>0</v>
      </c>
      <c r="AL22" s="11">
        <f>IF(ISERROR(VLOOKUP(CONCATENATE(INDIRECT(ADDRESS(2,COLUMN())),"V3",A22),DATA!D2:L872,2,FALSE)),0,VLOOKUP(CONCATENATE(INDIRECT(ADDRESS(2,COLUMN())),"V3",A22),DATA!D2:L872,2,FALSE))</f>
        <v>284.98307</v>
      </c>
      <c r="AM22" s="11">
        <f>IF(ISERROR(VLOOKUP(CONCATENATE(INDIRECT(ADDRESS(2,COLUMN()-1)),"V3",A22),DATA!D2:L872,3,FALSE)),0,VLOOKUP(CONCATENATE(INDIRECT(ADDRESS(2,COLUMN()-1)),"V3",A22),DATA!D2:L872,3,FALSE))</f>
        <v>0</v>
      </c>
      <c r="AN22" s="11">
        <f>IF(ISERROR(VLOOKUP(CONCATENATE(INDIRECT(ADDRESS(2,COLUMN()-2)),"V3",A22),DATA!D2:L872,4,FALSE)),0,VLOOKUP(CONCATENATE(INDIRECT(ADDRESS(2,COLUMN()-2)),"V3",A22),DATA!D2:L872,4,FALSE))</f>
        <v>0</v>
      </c>
      <c r="AO22" s="11">
        <f>IF(ISERROR(VLOOKUP(CONCATENATE(INDIRECT(ADDRESS(2,COLUMN())),"V3",A22),DATA!D2:L872,2,FALSE)),0,VLOOKUP(CONCATENATE(INDIRECT(ADDRESS(2,COLUMN())),"V3",A22),DATA!D2:L872,2,FALSE))</f>
        <v>162.85433</v>
      </c>
      <c r="AP22" s="11">
        <f>IF(ISERROR(VLOOKUP(CONCATENATE(INDIRECT(ADDRESS(2,COLUMN()-1)),"V3",A22),DATA!D2:L872,3,FALSE)),0,VLOOKUP(CONCATENATE(INDIRECT(ADDRESS(2,COLUMN()-1)),"V3",A22),DATA!D2:L872,3,FALSE))</f>
        <v>0</v>
      </c>
      <c r="AQ22" s="11">
        <f>IF(ISERROR(VLOOKUP(CONCATENATE(INDIRECT(ADDRESS(2,COLUMN()-2)),"V3",A22),DATA!D2:L872,4,FALSE)),0,VLOOKUP(CONCATENATE(INDIRECT(ADDRESS(2,COLUMN()-2)),"V3",A22),DATA!D2:L872,4,FALSE))</f>
        <v>0</v>
      </c>
      <c r="AR22" s="11">
        <f>IF(ISERROR(VLOOKUP(CONCATENATE(INDIRECT(ADDRESS(2,COLUMN())),"V3",A22),DATA!D2:L872,2,FALSE)),0,VLOOKUP(CONCATENATE(INDIRECT(ADDRESS(2,COLUMN())),"V3",A22),DATA!D2:L872,2,FALSE))</f>
        <v>14</v>
      </c>
      <c r="AS22" s="11">
        <f>IF(ISERROR(VLOOKUP(CONCATENATE(INDIRECT(ADDRESS(2,COLUMN()-1)),"V3",A22),DATA!D2:L872,3,FALSE)),0,VLOOKUP(CONCATENATE(INDIRECT(ADDRESS(2,COLUMN()-1)),"V3",A22),DATA!D2:L872,3,FALSE))</f>
        <v>0</v>
      </c>
      <c r="AT22" s="11">
        <f>IF(ISERROR(VLOOKUP(CONCATENATE(INDIRECT(ADDRESS(2,COLUMN()-2)),"V3",A22),DATA!D2:L872,4,FALSE)),0,VLOOKUP(CONCATENATE(INDIRECT(ADDRESS(2,COLUMN()-2)),"V3",A22),DATA!D2:L872,4,FALSE))</f>
        <v>0</v>
      </c>
      <c r="AU22" s="11">
        <f>IF(ISERROR(VLOOKUP(CONCATENATE(INDIRECT(ADDRESS(2,COLUMN())),"V3",A22),DATA!D2:L872,2,FALSE)),0,VLOOKUP(CONCATENATE(INDIRECT(ADDRESS(2,COLUMN())),"V3",A22),DATA!D2:L872,2,FALSE))</f>
        <v>5.27</v>
      </c>
      <c r="AV22" s="11">
        <f>IF(ISERROR(VLOOKUP(CONCATENATE(INDIRECT(ADDRESS(2,COLUMN()-1)),"V3",A22),DATA!D2:L872,3,FALSE)),0,VLOOKUP(CONCATENATE(INDIRECT(ADDRESS(2,COLUMN()-1)),"V3",A22),DATA!D2:L872,3,FALSE))</f>
        <v>0</v>
      </c>
      <c r="AW22" s="11">
        <f>IF(ISERROR(VLOOKUP(CONCATENATE(INDIRECT(ADDRESS(2,COLUMN()-2)),"V3",A22),DATA!D2:L872,4,FALSE)),0,VLOOKUP(CONCATENATE(INDIRECT(ADDRESS(2,COLUMN()-2)),"V3",A22),DATA!D2:L872,4,FALSE))</f>
        <v>0</v>
      </c>
      <c r="AX22" s="11">
        <f>IF(ISERROR(VLOOKUP(CONCATENATE(INDIRECT(ADDRESS(2,COLUMN())),"V3",A22),DATA!D2:L872,2,FALSE)),0,VLOOKUP(CONCATENATE(INDIRECT(ADDRESS(2,COLUMN())),"V3",A22),DATA!D2:L872,2,FALSE))</f>
        <v>11.69</v>
      </c>
      <c r="AY22" s="11">
        <f>IF(ISERROR(VLOOKUP(CONCATENATE(INDIRECT(ADDRESS(2,COLUMN()-1)),"V3",A22),DATA!D2:L872,3,FALSE)),0,VLOOKUP(CONCATENATE(INDIRECT(ADDRESS(2,COLUMN()-1)),"V3",A22),DATA!D2:L872,3,FALSE))</f>
        <v>0</v>
      </c>
      <c r="AZ22" s="11">
        <f>IF(ISERROR(VLOOKUP(CONCATENATE(INDIRECT(ADDRESS(2,COLUMN()-2)),"V3",A22),DATA!D2:L872,4,FALSE)),0,VLOOKUP(CONCATENATE(INDIRECT(ADDRESS(2,COLUMN()-2)),"V3",A22),DATA!D2:L872,4,FALSE))</f>
        <v>0</v>
      </c>
      <c r="BA22" s="11">
        <f>IF(ISERROR(VLOOKUP(CONCATENATE(INDIRECT(ADDRESS(2,COLUMN())),"V3",A22),DATA!D2:L872,2,FALSE)),0,VLOOKUP(CONCATENATE(INDIRECT(ADDRESS(2,COLUMN())),"V3",A22),DATA!D2:L872,2,FALSE))</f>
        <v>157.9703</v>
      </c>
      <c r="BB22" s="11">
        <f>IF(ISERROR(VLOOKUP(CONCATENATE(INDIRECT(ADDRESS(2,COLUMN()-1)),"V3",A22),DATA!D2:L872,3,FALSE)),0,VLOOKUP(CONCATENATE(INDIRECT(ADDRESS(2,COLUMN()-1)),"V3",A22),DATA!D2:L872,3,FALSE))</f>
        <v>0</v>
      </c>
      <c r="BC22" s="11">
        <f>IF(ISERROR(VLOOKUP(CONCATENATE(INDIRECT(ADDRESS(2,COLUMN()-2)),"V3",A22),DATA!D2:L872,4,FALSE)),0,VLOOKUP(CONCATENATE(INDIRECT(ADDRESS(2,COLUMN()-2)),"V3",A22),DATA!D2:L872,4,FALSE))</f>
        <v>0</v>
      </c>
      <c r="BD22" s="11">
        <f>IF(ISERROR(VLOOKUP(CONCATENATE(INDIRECT(ADDRESS(2,COLUMN())),"V3",A22),DATA!D2:L872,2,FALSE)),0,VLOOKUP(CONCATENATE(INDIRECT(ADDRESS(2,COLUMN())),"V3",A22),DATA!D2:L872,2,FALSE))</f>
        <v>127.9745</v>
      </c>
      <c r="BE22" s="11">
        <f>IF(ISERROR(VLOOKUP(CONCATENATE(INDIRECT(ADDRESS(2,COLUMN()-1)),"V3",A22),DATA!D2:L872,3,FALSE)),0,VLOOKUP(CONCATENATE(INDIRECT(ADDRESS(2,COLUMN()-1)),"V3",A22),DATA!D2:L872,3,FALSE))</f>
        <v>0</v>
      </c>
      <c r="BF22" s="11">
        <f>IF(ISERROR(VLOOKUP(CONCATENATE(INDIRECT(ADDRESS(2,COLUMN()-2)),"V3",A22),DATA!D2:L872,4,FALSE)),0,VLOOKUP(CONCATENATE(INDIRECT(ADDRESS(2,COLUMN()-2)),"V3",A22),DATA!D2:L872,4,FALSE))</f>
        <v>0</v>
      </c>
      <c r="BG22" s="11">
        <f>IF(ISERROR(VLOOKUP(CONCATENATE(INDIRECT(ADDRESS(2,COLUMN())),"V3",A22),DATA!D2:L872,2,FALSE)),0,VLOOKUP(CONCATENATE(INDIRECT(ADDRESS(2,COLUMN())),"V3",A22),DATA!D2:L872,2,FALSE))</f>
        <v>548.61549</v>
      </c>
      <c r="BH22" s="11">
        <f>IF(ISERROR(VLOOKUP(CONCATENATE(INDIRECT(ADDRESS(2,COLUMN()-1)),"V3",A22),DATA!D2:L872,3,FALSE)),0,VLOOKUP(CONCATENATE(INDIRECT(ADDRESS(2,COLUMN()-1)),"V3",A22),DATA!D2:L872,3,FALSE))</f>
        <v>0</v>
      </c>
      <c r="BI22" s="11">
        <f>IF(ISERROR(VLOOKUP(CONCATENATE(INDIRECT(ADDRESS(2,COLUMN()-2)),"V3",A22),DATA!D2:L872,4,FALSE)),0,VLOOKUP(CONCATENATE(INDIRECT(ADDRESS(2,COLUMN()-2)),"V3",A22),DATA!D2:L872,4,FALSE))</f>
        <v>0</v>
      </c>
      <c r="BJ22" s="11">
        <f>IF(ISERROR(VLOOKUP(CONCATENATE(INDIRECT(ADDRESS(2,COLUMN())),"V3",A22),DATA!D2:L872,2,FALSE)),0,VLOOKUP(CONCATENATE(INDIRECT(ADDRESS(2,COLUMN())),"V3",A22),DATA!D2:L872,2,FALSE))</f>
        <v>31.74</v>
      </c>
      <c r="BK22" s="11">
        <f>IF(ISERROR(VLOOKUP(CONCATENATE(INDIRECT(ADDRESS(2,COLUMN()-1)),"V3",A22),DATA!D2:L872,3,FALSE)),0,VLOOKUP(CONCATENATE(INDIRECT(ADDRESS(2,COLUMN()-1)),"V3",A22),DATA!D2:L872,3,FALSE))</f>
        <v>0</v>
      </c>
      <c r="BL22" s="11">
        <f>IF(ISERROR(VLOOKUP(CONCATENATE(INDIRECT(ADDRESS(2,COLUMN()-2)),"V3",A22),DATA!D2:L872,4,FALSE)),0,VLOOKUP(CONCATENATE(INDIRECT(ADDRESS(2,COLUMN()-2)),"V3",A22),DATA!D2:L872,4,FALSE))</f>
        <v>0</v>
      </c>
      <c r="BM22" s="11">
        <f>IF(ISERROR(VLOOKUP(CONCATENATE(INDIRECT(ADDRESS(2,COLUMN())),"V3",A22),DATA!D2:L872,2,FALSE)),0,VLOOKUP(CONCATENATE(INDIRECT(ADDRESS(2,COLUMN())),"V3",A22),DATA!D2:L872,2,FALSE))</f>
        <v>0</v>
      </c>
      <c r="BN22" s="11">
        <f>IF(ISERROR(VLOOKUP(CONCATENATE(INDIRECT(ADDRESS(2,COLUMN()-1)),"V3",A22),DATA!D2:L872,3,FALSE)),0,VLOOKUP(CONCATENATE(INDIRECT(ADDRESS(2,COLUMN()-1)),"V3",A22),DATA!D2:L872,3,FALSE))</f>
        <v>0</v>
      </c>
      <c r="BO22" s="11">
        <f>IF(ISERROR(VLOOKUP(CONCATENATE(INDIRECT(ADDRESS(2,COLUMN()-2)),"V3",A22),DATA!D2:L872,4,FALSE)),0,VLOOKUP(CONCATENATE(INDIRECT(ADDRESS(2,COLUMN()-2)),"V3",A22),DATA!D2:L872,4,FALSE))</f>
        <v>0</v>
      </c>
      <c r="BP22" s="11">
        <f>IF(ISERROR(VLOOKUP(CONCATENATE(INDIRECT(ADDRESS(2,COLUMN())),"V3",A22),DATA!D2:L872,2,FALSE)),0,VLOOKUP(CONCATENATE(INDIRECT(ADDRESS(2,COLUMN())),"V3",A22),DATA!D2:L872,2,FALSE))</f>
        <v>3.34</v>
      </c>
      <c r="BQ22" s="11">
        <f>IF(ISERROR(VLOOKUP(CONCATENATE(INDIRECT(ADDRESS(2,COLUMN()-1)),"V3",A22),DATA!D2:L872,3,FALSE)),0,VLOOKUP(CONCATENATE(INDIRECT(ADDRESS(2,COLUMN()-1)),"V3",A22),DATA!D2:L872,3,FALSE))</f>
        <v>0</v>
      </c>
      <c r="BR22" s="11">
        <f>IF(ISERROR(VLOOKUP(CONCATENATE(INDIRECT(ADDRESS(2,COLUMN()-2)),"V3",A22),DATA!D2:L872,4,FALSE)),0,VLOOKUP(CONCATENATE(INDIRECT(ADDRESS(2,COLUMN()-2)),"V3",A22),DATA!D2:L872,4,FALSE))</f>
        <v>0</v>
      </c>
      <c r="BS22" s="11">
        <f>IF(ISERROR(VLOOKUP(CONCATENATE(INDIRECT(ADDRESS(2,COLUMN())),"V3",A22),DATA!D2:L872,2,FALSE)),0,VLOOKUP(CONCATENATE(INDIRECT(ADDRESS(2,COLUMN())),"V3",A22),DATA!D2:L872,2,FALSE))</f>
        <v>69.1</v>
      </c>
      <c r="BT22" s="11">
        <f>IF(ISERROR(VLOOKUP(CONCATENATE(INDIRECT(ADDRESS(2,COLUMN()-1)),"V3",A22),DATA!D2:L872,3,FALSE)),0,VLOOKUP(CONCATENATE(INDIRECT(ADDRESS(2,COLUMN()-1)),"V3",A22),DATA!D2:L872,3,FALSE))</f>
        <v>0</v>
      </c>
      <c r="BU22" s="11">
        <f>IF(ISERROR(VLOOKUP(CONCATENATE(INDIRECT(ADDRESS(2,COLUMN()-2)),"V3",A22),DATA!D2:L872,4,FALSE)),0,VLOOKUP(CONCATENATE(INDIRECT(ADDRESS(2,COLUMN()-2)),"V3",A22),DATA!D2:L872,4,FALSE))</f>
        <v>0</v>
      </c>
      <c r="BV22" s="11">
        <f>IF(ISERROR(VLOOKUP(CONCATENATE(INDIRECT(ADDRESS(2,COLUMN())),"V3",A22),DATA!D2:L872,2,FALSE)),0,VLOOKUP(CONCATENATE(INDIRECT(ADDRESS(2,COLUMN())),"V3",A22),DATA!D2:L872,2,FALSE))</f>
        <v>54.07263</v>
      </c>
      <c r="BW22" s="11">
        <f>IF(ISERROR(VLOOKUP(CONCATENATE(INDIRECT(ADDRESS(2,COLUMN()-1)),"V3",A22),DATA!D2:L872,3,FALSE)),0,VLOOKUP(CONCATENATE(INDIRECT(ADDRESS(2,COLUMN()-1)),"V3",A22),DATA!D2:L872,3,FALSE))</f>
        <v>0</v>
      </c>
      <c r="BX22" s="11">
        <f>IF(ISERROR(VLOOKUP(CONCATENATE(INDIRECT(ADDRESS(2,COLUMN()-2)),"V3",A22),DATA!D2:L872,4,FALSE)),0,VLOOKUP(CONCATENATE(INDIRECT(ADDRESS(2,COLUMN()-2)),"V3",A22),DATA!D2:L872,4,FALSE))</f>
        <v>0</v>
      </c>
      <c r="BY22" s="11">
        <f>IF(ISERROR(VLOOKUP(CONCATENATE(INDIRECT(ADDRESS(2,COLUMN())),"V3",A22),DATA!D2:L872,2,FALSE)),0,VLOOKUP(CONCATENATE(INDIRECT(ADDRESS(2,COLUMN())),"V3",A22),DATA!D2:L872,2,FALSE))</f>
        <v>28.45603</v>
      </c>
      <c r="BZ22" s="11">
        <f>IF(ISERROR(VLOOKUP(CONCATENATE(INDIRECT(ADDRESS(2,COLUMN()-1)),"V3",A22),DATA!D2:L872,3,FALSE)),0,VLOOKUP(CONCATENATE(INDIRECT(ADDRESS(2,COLUMN()-1)),"V3",A22),DATA!D2:L872,3,FALSE))</f>
        <v>0</v>
      </c>
      <c r="CA22" s="11">
        <f>IF(ISERROR(VLOOKUP(CONCATENATE(INDIRECT(ADDRESS(2,COLUMN()-2)),"V3",A22),DATA!D2:L872,4,FALSE)),0,VLOOKUP(CONCATENATE(INDIRECT(ADDRESS(2,COLUMN()-2)),"V3",A22),DATA!D2:L872,4,FALSE))</f>
        <v>0</v>
      </c>
      <c r="CB22" s="11">
        <f>IF(ISERROR(VLOOKUP(CONCATENATE(INDIRECT(ADDRESS(2,COLUMN())),"V3",A22),DATA!D2:L872,2,FALSE)),0,VLOOKUP(CONCATENATE(INDIRECT(ADDRESS(2,COLUMN())),"V3",A22),DATA!D2:L872,2,FALSE))</f>
        <v>3.3689</v>
      </c>
      <c r="CC22" s="11">
        <f>IF(ISERROR(VLOOKUP(CONCATENATE(INDIRECT(ADDRESS(2,COLUMN()-1)),"V3",A22),DATA!D2:L872,3,FALSE)),0,VLOOKUP(CONCATENATE(INDIRECT(ADDRESS(2,COLUMN()-1)),"V3",A22),DATA!D2:L872,3,FALSE))</f>
        <v>0</v>
      </c>
      <c r="CD22" s="11">
        <f>IF(ISERROR(VLOOKUP(CONCATENATE(INDIRECT(ADDRESS(2,COLUMN()-2)),"V3",A22),DATA!D2:L872,4,FALSE)),0,VLOOKUP(CONCATENATE(INDIRECT(ADDRESS(2,COLUMN()-2)),"V3",A22),DATA!D2:L872,4,FALSE))</f>
        <v>0</v>
      </c>
      <c r="CE22" s="11">
        <f>IF(ISERROR(VLOOKUP(CONCATENATE(INDIRECT(ADDRESS(2,COLUMN())),"V3",A22),DATA!D2:L872,2,FALSE)),0,VLOOKUP(CONCATENATE(INDIRECT(ADDRESS(2,COLUMN())),"V3",A22),DATA!D2:L872,2,FALSE))</f>
        <v>0</v>
      </c>
      <c r="CF22" s="11">
        <f>IF(ISERROR(VLOOKUP(CONCATENATE(INDIRECT(ADDRESS(2,COLUMN()-1)),"V3",A22),DATA!D2:L872,3,FALSE)),0,VLOOKUP(CONCATENATE(INDIRECT(ADDRESS(2,COLUMN()-1)),"V3",A22),DATA!D2:L872,3,FALSE))</f>
        <v>0</v>
      </c>
      <c r="CG22" s="11">
        <f>IF(ISERROR(VLOOKUP(CONCATENATE(INDIRECT(ADDRESS(2,COLUMN()-2)),"V3",A22),DATA!D2:L872,4,FALSE)),0,VLOOKUP(CONCATENATE(INDIRECT(ADDRESS(2,COLUMN()-2)),"V3",A22),DATA!D2:L872,4,FALSE))</f>
        <v>0</v>
      </c>
      <c r="CH22" s="11">
        <f>IF(ISERROR(VLOOKUP(CONCATENATE(INDIRECT(ADDRESS(2,COLUMN())),"V3",A22),DATA!D2:L872,2,FALSE)),0,VLOOKUP(CONCATENATE(INDIRECT(ADDRESS(2,COLUMN())),"V3",A22),DATA!D2:L872,2,FALSE))</f>
        <v>22.87</v>
      </c>
      <c r="CI22" s="11">
        <f>IF(ISERROR(VLOOKUP(CONCATENATE(INDIRECT(ADDRESS(2,COLUMN()-1)),"V3",A22),DATA!D2:L872,3,FALSE)),0,VLOOKUP(CONCATENATE(INDIRECT(ADDRESS(2,COLUMN()-1)),"V3",A22),DATA!D2:L872,3,FALSE))</f>
        <v>0</v>
      </c>
      <c r="CJ22" s="11">
        <f>IF(ISERROR(VLOOKUP(CONCATENATE(INDIRECT(ADDRESS(2,COLUMN()-2)),"V3",A22),DATA!D2:L872,4,FALSE)),0,VLOOKUP(CONCATENATE(INDIRECT(ADDRESS(2,COLUMN()-2)),"V3",A22),DATA!D2:L872,4,FALSE))</f>
        <v>0</v>
      </c>
      <c r="CK22" s="11">
        <f>IF(ISERROR(VLOOKUP(CONCATENATE(INDIRECT(ADDRESS(2,COLUMN())),"V3",A22),DATA!D2:L872,2,FALSE)),0,VLOOKUP(CONCATENATE(INDIRECT(ADDRESS(2,COLUMN())),"V3",A22),DATA!D2:L872,2,FALSE))</f>
        <v>7.51</v>
      </c>
      <c r="CL22" s="11">
        <f>IF(ISERROR(VLOOKUP(CONCATENATE(INDIRECT(ADDRESS(2,COLUMN()-1)),"V3",A22),DATA!D2:L872,3,FALSE)),0,VLOOKUP(CONCATENATE(INDIRECT(ADDRESS(2,COLUMN()-1)),"V3",A22),DATA!D2:L872,3,FALSE))</f>
        <v>0</v>
      </c>
      <c r="CM22" s="11">
        <f>IF(ISERROR(VLOOKUP(CONCATENATE(INDIRECT(ADDRESS(2,COLUMN()-2)),"V3",A22),DATA!D2:L872,4,FALSE)),0,VLOOKUP(CONCATENATE(INDIRECT(ADDRESS(2,COLUMN()-2)),"V3",A22),DATA!D2:L872,4,FALSE))</f>
        <v>0</v>
      </c>
      <c r="CN22" s="11">
        <f>IF(ISERROR(VLOOKUP(CONCATENATE(INDIRECT(ADDRESS(2,COLUMN())),"V3",A22),DATA!D2:L872,2,FALSE)),0,VLOOKUP(CONCATENATE(INDIRECT(ADDRESS(2,COLUMN())),"V3",A22),DATA!D2:L872,2,FALSE))</f>
        <v>53.28936</v>
      </c>
      <c r="CO22" s="11">
        <f>IF(ISERROR(VLOOKUP(CONCATENATE(INDIRECT(ADDRESS(2,COLUMN()-1)),"V3",A22),DATA!D2:L872,3,FALSE)),0,VLOOKUP(CONCATENATE(INDIRECT(ADDRESS(2,COLUMN()-1)),"V3",A22),DATA!D2:L872,3,FALSE))</f>
        <v>0</v>
      </c>
      <c r="CP22" s="11">
        <f>IF(ISERROR(VLOOKUP(CONCATENATE(INDIRECT(ADDRESS(2,COLUMN()-2)),"V3",A22),DATA!D2:L872,4,FALSE)),0,VLOOKUP(CONCATENATE(INDIRECT(ADDRESS(2,COLUMN()-2)),"V3",A22),DATA!D2:L872,4,FALSE))</f>
        <v>0</v>
      </c>
      <c r="CQ22" s="11">
        <f>IF(ISERROR(VLOOKUP(CONCATENATE(INDIRECT(ADDRESS(2,COLUMN())),"V3",A22),DATA!D2:L872,2,FALSE)),0,VLOOKUP(CONCATENATE(INDIRECT(ADDRESS(2,COLUMN())),"V3",A22),DATA!D2:L872,2,FALSE))</f>
        <v>21.62283</v>
      </c>
      <c r="CR22" s="11">
        <f>IF(ISERROR(VLOOKUP(CONCATENATE(INDIRECT(ADDRESS(2,COLUMN()-1)),"V3",A22),DATA!D2:L872,3,FALSE)),0,VLOOKUP(CONCATENATE(INDIRECT(ADDRESS(2,COLUMN()-1)),"V3",A22),DATA!D2:L872,3,FALSE))</f>
        <v>0</v>
      </c>
      <c r="CS22" s="11">
        <f>IF(ISERROR(VLOOKUP(CONCATENATE(INDIRECT(ADDRESS(2,COLUMN()-2)),"V3",A22),DATA!D2:L872,4,FALSE)),0,VLOOKUP(CONCATENATE(INDIRECT(ADDRESS(2,COLUMN()-2)),"V3",A22),DATA!D2:L872,4,FALSE))</f>
        <v>0</v>
      </c>
      <c r="CT22" s="11">
        <f>IF(ISERROR(VLOOKUP(CONCATENATE(INDIRECT(ADDRESS(2,COLUMN())),"V3",A22),DATA!D2:L872,2,FALSE)),0,VLOOKUP(CONCATENATE(INDIRECT(ADDRESS(2,COLUMN())),"V3",A22),DATA!D2:L872,2,FALSE))</f>
        <v>16.975</v>
      </c>
      <c r="CU22" s="11">
        <f>IF(ISERROR(VLOOKUP(CONCATENATE(INDIRECT(ADDRESS(2,COLUMN()-1)),"V3",A22),DATA!D2:L872,3,FALSE)),0,VLOOKUP(CONCATENATE(INDIRECT(ADDRESS(2,COLUMN()-1)),"V3",A22),DATA!D2:L872,3,FALSE))</f>
        <v>0</v>
      </c>
      <c r="CV22" s="11">
        <f>IF(ISERROR(VLOOKUP(CONCATENATE(INDIRECT(ADDRESS(2,COLUMN()-2)),"V3",A22),DATA!D2:L872,4,FALSE)),0,VLOOKUP(CONCATENATE(INDIRECT(ADDRESS(2,COLUMN()-2)),"V3",A22),DATA!D2:L872,4,FALSE))</f>
        <v>0</v>
      </c>
      <c r="CW22" s="11">
        <f>IF(ISERROR(VLOOKUP(CONCATENATE(INDIRECT(ADDRESS(2,COLUMN())),"V3",A22),DATA!D2:L872,2,FALSE)),0,VLOOKUP(CONCATENATE(INDIRECT(ADDRESS(2,COLUMN())),"V3",A22),DATA!D2:L872,2,FALSE))</f>
        <v>0</v>
      </c>
      <c r="CX22" s="11">
        <f>IF(ISERROR(VLOOKUP(CONCATENATE(INDIRECT(ADDRESS(2,COLUMN()-1)),"V3",A22),DATA!D2:L872,3,FALSE)),0,VLOOKUP(CONCATENATE(INDIRECT(ADDRESS(2,COLUMN()-1)),"V3",A22),DATA!D2:L872,3,FALSE))</f>
        <v>0</v>
      </c>
      <c r="CY22" s="11">
        <f>IF(ISERROR(VLOOKUP(CONCATENATE(INDIRECT(ADDRESS(2,COLUMN()-2)),"V3",A22),DATA!D2:L872,4,FALSE)),0,VLOOKUP(CONCATENATE(INDIRECT(ADDRESS(2,COLUMN()-2)),"V3",A22),DATA!D2:L872,4,FALSE))</f>
        <v>0</v>
      </c>
      <c r="CZ22" s="11">
        <f>IF(ISERROR(VLOOKUP(CONCATENATE(INDIRECT(ADDRESS(2,COLUMN())),"V3",A22),DATA!D2:L872,2,FALSE)),0,VLOOKUP(CONCATENATE(INDIRECT(ADDRESS(2,COLUMN())),"V3",A22),DATA!D2:L872,2,FALSE))</f>
        <v>0</v>
      </c>
      <c r="DA22" s="11">
        <f>IF(ISERROR(VLOOKUP(CONCATENATE(INDIRECT(ADDRESS(2,COLUMN()-1)),"V3",A22),DATA!D2:L872,3,FALSE)),0,VLOOKUP(CONCATENATE(INDIRECT(ADDRESS(2,COLUMN()-1)),"V3",A22),DATA!D2:L872,3,FALSE))</f>
        <v>0</v>
      </c>
      <c r="DB22" s="11">
        <f>IF(ISERROR(VLOOKUP(CONCATENATE(INDIRECT(ADDRESS(2,COLUMN()-2)),"V3",A22),DATA!D2:L872,4,FALSE)),0,VLOOKUP(CONCATENATE(INDIRECT(ADDRESS(2,COLUMN()-2)),"V3",A22),DATA!D2:L872,4,FALSE))</f>
        <v>0</v>
      </c>
      <c r="DC22" s="11">
        <f>IF(ISERROR(VLOOKUP(CONCATENATE(INDIRECT(ADDRESS(2,COLUMN())),"V3",A22),DATA!D2:L872,2,FALSE)),0,VLOOKUP(CONCATENATE(INDIRECT(ADDRESS(2,COLUMN())),"V3",A22),DATA!D2:L872,2,FALSE))</f>
        <v>0</v>
      </c>
      <c r="DD22" s="11">
        <f>IF(ISERROR(VLOOKUP(CONCATENATE(INDIRECT(ADDRESS(2,COLUMN()-1)),"V3",A22),DATA!D2:L872,3,FALSE)),0,VLOOKUP(CONCATENATE(INDIRECT(ADDRESS(2,COLUMN()-1)),"V3",A22),DATA!D2:L872,3,FALSE))</f>
        <v>0</v>
      </c>
      <c r="DE22" s="11">
        <f>IF(ISERROR(VLOOKUP(CONCATENATE(INDIRECT(ADDRESS(2,COLUMN()-2)),"V3",A22),DATA!D2:L872,4,FALSE)),0,VLOOKUP(CONCATENATE(INDIRECT(ADDRESS(2,COLUMN()-2)),"V3",A22),DATA!D2:L872,4,FALSE))</f>
        <v>0</v>
      </c>
      <c r="DF22" s="11">
        <f>IF(ISERROR(VLOOKUP(CONCATENATE(INDIRECT(ADDRESS(2,COLUMN())),"V3",A22),DATA!D2:L872,2,FALSE)),0,VLOOKUP(CONCATENATE(INDIRECT(ADDRESS(2,COLUMN())),"V3",A22),DATA!D2:L872,2,FALSE))</f>
        <v>1.4</v>
      </c>
      <c r="DG22" s="11">
        <f>IF(ISERROR(VLOOKUP(CONCATENATE(INDIRECT(ADDRESS(2,COLUMN()-1)),"V3",A22),DATA!D2:L872,3,FALSE)),0,VLOOKUP(CONCATENATE(INDIRECT(ADDRESS(2,COLUMN()-1)),"V3",A22),DATA!D2:L872,3,FALSE))</f>
        <v>0</v>
      </c>
      <c r="DH22" s="11">
        <f>IF(ISERROR(VLOOKUP(CONCATENATE(INDIRECT(ADDRESS(2,COLUMN()-2)),"V3",A22),DATA!D2:L872,4,FALSE)),0,VLOOKUP(CONCATENATE(INDIRECT(ADDRESS(2,COLUMN()-2)),"V3",A22),DATA!D2:L872,4,FALSE))</f>
        <v>0</v>
      </c>
      <c r="DI22" s="11">
        <f>IF(ISERROR(VLOOKUP(CONCATENATE(INDIRECT(ADDRESS(2,COLUMN())),"V3",A22),DATA!D2:L872,2,FALSE)),0,VLOOKUP(CONCATENATE(INDIRECT(ADDRESS(2,COLUMN())),"V3",A22),DATA!D2:L872,2,FALSE))</f>
        <v>0</v>
      </c>
      <c r="DJ22" s="11">
        <f>IF(ISERROR(VLOOKUP(CONCATENATE(INDIRECT(ADDRESS(2,COLUMN()-1)),"V3",A22),DATA!D2:L872,3,FALSE)),0,VLOOKUP(CONCATENATE(INDIRECT(ADDRESS(2,COLUMN()-1)),"V3",A22),DATA!D2:L872,3,FALSE))</f>
        <v>0</v>
      </c>
      <c r="DK22" s="11">
        <f>IF(ISERROR(VLOOKUP(CONCATENATE(INDIRECT(ADDRESS(2,COLUMN()-2)),"V3",A22),DATA!D2:L872,4,FALSE)),0,VLOOKUP(CONCATENATE(INDIRECT(ADDRESS(2,COLUMN()-2)),"V3",A22),DATA!D2:L872,4,FALSE))</f>
        <v>0</v>
      </c>
      <c r="DL22" s="11">
        <f>IF(ISERROR(VLOOKUP(CONCATENATE(INDIRECT(ADDRESS(2,COLUMN())),"V3",A22),DATA!D2:L872,2,FALSE)),0,VLOOKUP(CONCATENATE(INDIRECT(ADDRESS(2,COLUMN())),"V3",A22),DATA!D2:L872,2,FALSE))</f>
        <v>0</v>
      </c>
      <c r="DM22" s="11">
        <f>IF(ISERROR(VLOOKUP(CONCATENATE(INDIRECT(ADDRESS(2,COLUMN()-1)),"V3",A22),DATA!D2:L872,3,FALSE)),0,VLOOKUP(CONCATENATE(INDIRECT(ADDRESS(2,COLUMN()-1)),"V3",A22),DATA!D2:L872,3,FALSE))</f>
        <v>0</v>
      </c>
      <c r="DN22" s="11">
        <f>IF(ISERROR(VLOOKUP(CONCATENATE(INDIRECT(ADDRESS(2,COLUMN()-2)),"V3",A22),DATA!D2:L872,4,FALSE)),0,VLOOKUP(CONCATENATE(INDIRECT(ADDRESS(2,COLUMN()-2)),"V3",A22),DATA!D2:L872,4,FALSE))</f>
        <v>0</v>
      </c>
      <c r="DO22" s="11">
        <f>IF(ISERROR(VLOOKUP(CONCATENATE(INDIRECT(ADDRESS(2,COLUMN())),"V3",A22),DATA!D2:L872,2,FALSE)),0,VLOOKUP(CONCATENATE(INDIRECT(ADDRESS(2,COLUMN())),"V3",A22),DATA!D2:L872,2,FALSE))</f>
        <v>0</v>
      </c>
      <c r="DP22" s="11">
        <f>IF(ISERROR(VLOOKUP(CONCATENATE(INDIRECT(ADDRESS(2,COLUMN()-1)),"V3",A22),DATA!D2:L872,3,FALSE)),0,VLOOKUP(CONCATENATE(INDIRECT(ADDRESS(2,COLUMN()-1)),"V3",A22),DATA!D2:L872,3,FALSE))</f>
        <v>0</v>
      </c>
      <c r="DQ22" s="11">
        <f>IF(ISERROR(VLOOKUP(CONCATENATE(INDIRECT(ADDRESS(2,COLUMN()-2)),"V3",A22),DATA!D2:L872,4,FALSE)),0,VLOOKUP(CONCATENATE(INDIRECT(ADDRESS(2,COLUMN()-2)),"V3",A22),DATA!D2:L872,4,FALSE))</f>
        <v>0</v>
      </c>
      <c r="DR22" s="11">
        <f>IF(ISERROR(VLOOKUP(CONCATENATE(INDIRECT(ADDRESS(2,COLUMN())),"V3",A22),DATA!D2:L872,2,FALSE)),0,VLOOKUP(CONCATENATE(INDIRECT(ADDRESS(2,COLUMN())),"V3",A22),DATA!D2:L872,2,FALSE))</f>
        <v>0</v>
      </c>
      <c r="DS22" s="11">
        <f>IF(ISERROR(VLOOKUP(CONCATENATE(INDIRECT(ADDRESS(2,COLUMN()-1)),"V3",A22),DATA!D2:L872,3,FALSE)),0,VLOOKUP(CONCATENATE(INDIRECT(ADDRESS(2,COLUMN()-1)),"V3",A22),DATA!D2:L872,3,FALSE))</f>
        <v>0</v>
      </c>
      <c r="DT22" s="11">
        <f>IF(ISERROR(VLOOKUP(CONCATENATE(INDIRECT(ADDRESS(2,COLUMN()-2)),"V3",A22),DATA!D2:L872,4,FALSE)),0,VLOOKUP(CONCATENATE(INDIRECT(ADDRESS(2,COLUMN()-2)),"V3",A22),DATA!D2:L872,4,FALSE))</f>
        <v>0</v>
      </c>
      <c r="DU22" s="11">
        <f>IF(ISERROR(VLOOKUP(CONCATENATE(INDIRECT(ADDRESS(2,COLUMN())),"V3",A22),DATA!D2:L872,2,FALSE)),0,VLOOKUP(CONCATENATE(INDIRECT(ADDRESS(2,COLUMN())),"V3",A22),DATA!D2:L872,2,FALSE))</f>
        <v>12.54</v>
      </c>
      <c r="DV22" s="11">
        <f>IF(ISERROR(VLOOKUP(CONCATENATE(INDIRECT(ADDRESS(2,COLUMN()-1)),"V3",A22),DATA!D2:L872,3,FALSE)),0,VLOOKUP(CONCATENATE(INDIRECT(ADDRESS(2,COLUMN()-1)),"V3",A22),DATA!D2:L872,3,FALSE))</f>
        <v>0</v>
      </c>
      <c r="DW22" s="11">
        <f>IF(ISERROR(VLOOKUP(CONCATENATE(INDIRECT(ADDRESS(2,COLUMN()-2)),"V3",A22),DATA!D2:L872,4,FALSE)),0,VLOOKUP(CONCATENATE(INDIRECT(ADDRESS(2,COLUMN()-2)),"V3",A22),DATA!D2:L872,4,FALSE))</f>
        <v>0</v>
      </c>
      <c r="DX22" s="62">
        <f>SUM(B22:INDIRECT(ADDRESS(22,127)))</f>
        <v>7042.62728</v>
      </c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</row>
    <row r="23" ht="15.75">
      <c r="A23" s="95" t="s">
        <v>89</v>
      </c>
      <c r="B23" s="11">
        <f>IF(ISERROR(VLOOKUP(CONCATENATE(INDIRECT(ADDRESS(2,COLUMN())),"V3",A23),DATA!D2:L872,2,FALSE)),0,VLOOKUP(CONCATENATE(INDIRECT(ADDRESS(2,COLUMN())),"V3",A23),DATA!D2:L872,2,FALSE))</f>
        <v>284.07351</v>
      </c>
      <c r="C23" s="11">
        <f>IF(ISERROR(VLOOKUP(CONCATENATE(INDIRECT(ADDRESS(2,COLUMN()-1)),"V3",A23),DATA!D2:L872,3,FALSE)),0,VLOOKUP(CONCATENATE(INDIRECT(ADDRESS(2,COLUMN()-1)),"V3",A23),DATA!D2:L872,3,FALSE))</f>
        <v>0</v>
      </c>
      <c r="D23" s="11">
        <f>IF(ISERROR(VLOOKUP(CONCATENATE(INDIRECT(ADDRESS(2,COLUMN()-2)),"V3",A23),DATA!D2:L872,4,FALSE)),0,VLOOKUP(CONCATENATE(INDIRECT(ADDRESS(2,COLUMN()-2)),"V3",A23),DATA!D2:L872,4,FALSE))</f>
        <v>0</v>
      </c>
      <c r="E23" s="11">
        <f>IF(ISERROR(VLOOKUP(CONCATENATE(INDIRECT(ADDRESS(2,COLUMN())),"V3",A23),DATA!D2:L872,2,FALSE)),0,VLOOKUP(CONCATENATE(INDIRECT(ADDRESS(2,COLUMN())),"V3",A23),DATA!D2:L872,2,FALSE))</f>
        <v>47.58344</v>
      </c>
      <c r="F23" s="11">
        <f>IF(ISERROR(VLOOKUP(CONCATENATE(INDIRECT(ADDRESS(2,COLUMN()-1)),"V3",A23),DATA!D2:L872,3,FALSE)),0,VLOOKUP(CONCATENATE(INDIRECT(ADDRESS(2,COLUMN()-1)),"V3",A23),DATA!D2:L872,3,FALSE))</f>
        <v>0</v>
      </c>
      <c r="G23" s="11">
        <f>IF(ISERROR(VLOOKUP(CONCATENATE(INDIRECT(ADDRESS(2,COLUMN()-2)),"V3",A23),DATA!D2:L872,4,FALSE)),0,VLOOKUP(CONCATENATE(INDIRECT(ADDRESS(2,COLUMN()-2)),"V3",A23),DATA!D2:L872,4,FALSE))</f>
        <v>0</v>
      </c>
      <c r="H23" s="11">
        <f>IF(ISERROR(VLOOKUP(CONCATENATE(INDIRECT(ADDRESS(2,COLUMN())),"V3",A23),DATA!D2:L872,2,FALSE)),0,VLOOKUP(CONCATENATE(INDIRECT(ADDRESS(2,COLUMN())),"V3",A23),DATA!D2:L872,2,FALSE))</f>
        <v>6.46111</v>
      </c>
      <c r="I23" s="11">
        <f>IF(ISERROR(VLOOKUP(CONCATENATE(INDIRECT(ADDRESS(2,COLUMN()-1)),"V3",A23),DATA!D2:L872,3,FALSE)),0,VLOOKUP(CONCATENATE(INDIRECT(ADDRESS(2,COLUMN()-1)),"V3",A23),DATA!D2:L872,3,FALSE))</f>
        <v>0</v>
      </c>
      <c r="J23" s="11">
        <f>IF(ISERROR(VLOOKUP(CONCATENATE(INDIRECT(ADDRESS(2,COLUMN()-2)),"V3",A23),DATA!D2:L872,4,FALSE)),0,VLOOKUP(CONCATENATE(INDIRECT(ADDRESS(2,COLUMN()-2)),"V3",A23),DATA!D2:L872,4,FALSE))</f>
        <v>0</v>
      </c>
      <c r="K23" s="11">
        <f>IF(ISERROR(VLOOKUP(CONCATENATE(INDIRECT(ADDRESS(2,COLUMN())),"V3",A23),DATA!D2:L872,2,FALSE)),0,VLOOKUP(CONCATENATE(INDIRECT(ADDRESS(2,COLUMN())),"V3",A23),DATA!D2:L872,2,FALSE))</f>
        <v>14.72666</v>
      </c>
      <c r="L23" s="11">
        <f>IF(ISERROR(VLOOKUP(CONCATENATE(INDIRECT(ADDRESS(2,COLUMN()-1)),"V3",A23),DATA!D2:L872,3,FALSE)),0,VLOOKUP(CONCATENATE(INDIRECT(ADDRESS(2,COLUMN()-1)),"V3",A23),DATA!D2:L872,3,FALSE))</f>
        <v>0</v>
      </c>
      <c r="M23" s="11">
        <f>IF(ISERROR(VLOOKUP(CONCATENATE(INDIRECT(ADDRESS(2,COLUMN()-2)),"V3",A23),DATA!D2:L872,4,FALSE)),0,VLOOKUP(CONCATENATE(INDIRECT(ADDRESS(2,COLUMN()-2)),"V3",A23),DATA!D2:L872,4,FALSE))</f>
        <v>0</v>
      </c>
      <c r="N23" s="11">
        <f>IF(ISERROR(VLOOKUP(CONCATENATE(INDIRECT(ADDRESS(2,COLUMN())),"V3",A23),DATA!D2:L872,2,FALSE)),0,VLOOKUP(CONCATENATE(INDIRECT(ADDRESS(2,COLUMN())),"V3",A23),DATA!D2:L872,2,FALSE))</f>
        <v>11.89</v>
      </c>
      <c r="O23" s="11">
        <f>IF(ISERROR(VLOOKUP(CONCATENATE(INDIRECT(ADDRESS(2,COLUMN()-1)),"V3",A23),DATA!D2:L872,3,FALSE)),0,VLOOKUP(CONCATENATE(INDIRECT(ADDRESS(2,COLUMN()-1)),"V3",A23),DATA!D2:L872,3,FALSE))</f>
        <v>0</v>
      </c>
      <c r="P23" s="11">
        <f>IF(ISERROR(VLOOKUP(CONCATENATE(INDIRECT(ADDRESS(2,COLUMN()-2)),"V3",A23),DATA!D2:L872,4,FALSE)),0,VLOOKUP(CONCATENATE(INDIRECT(ADDRESS(2,COLUMN()-2)),"V3",A23),DATA!D2:L872,4,FALSE))</f>
        <v>0</v>
      </c>
      <c r="Q23" s="11">
        <f>IF(ISERROR(VLOOKUP(CONCATENATE(INDIRECT(ADDRESS(2,COLUMN())),"V3",A23),DATA!D2:L872,2,FALSE)),0,VLOOKUP(CONCATENATE(INDIRECT(ADDRESS(2,COLUMN())),"V3",A23),DATA!D2:L872,2,FALSE))</f>
        <v>0.4</v>
      </c>
      <c r="R23" s="11">
        <f>IF(ISERROR(VLOOKUP(CONCATENATE(INDIRECT(ADDRESS(2,COLUMN()-1)),"V3",A23),DATA!D2:L872,3,FALSE)),0,VLOOKUP(CONCATENATE(INDIRECT(ADDRESS(2,COLUMN()-1)),"V3",A23),DATA!D2:L872,3,FALSE))</f>
        <v>0</v>
      </c>
      <c r="S23" s="11">
        <f>IF(ISERROR(VLOOKUP(CONCATENATE(INDIRECT(ADDRESS(2,COLUMN()-2)),"V3",A23),DATA!D2:L872,4,FALSE)),0,VLOOKUP(CONCATENATE(INDIRECT(ADDRESS(2,COLUMN()-2)),"V3",A23),DATA!D2:L872,4,FALSE))</f>
        <v>0</v>
      </c>
      <c r="T23" s="11">
        <f>IF(ISERROR(VLOOKUP(CONCATENATE(INDIRECT(ADDRESS(2,COLUMN())),"V3",A23),DATA!D2:L872,2,FALSE)),0,VLOOKUP(CONCATENATE(INDIRECT(ADDRESS(2,COLUMN())),"V3",A23),DATA!D2:L872,2,FALSE))</f>
        <v>1.14</v>
      </c>
      <c r="U23" s="11">
        <f>IF(ISERROR(VLOOKUP(CONCATENATE(INDIRECT(ADDRESS(2,COLUMN()-1)),"V3",A23),DATA!D2:L872,3,FALSE)),0,VLOOKUP(CONCATENATE(INDIRECT(ADDRESS(2,COLUMN()-1)),"V3",A23),DATA!D2:L872,3,FALSE))</f>
        <v>0</v>
      </c>
      <c r="V23" s="11">
        <f>IF(ISERROR(VLOOKUP(CONCATENATE(INDIRECT(ADDRESS(2,COLUMN()-2)),"V3",A23),DATA!D2:L872,4,FALSE)),0,VLOOKUP(CONCATENATE(INDIRECT(ADDRESS(2,COLUMN()-2)),"V3",A23),DATA!D2:L872,4,FALSE))</f>
        <v>0</v>
      </c>
      <c r="W23" s="11">
        <f>IF(ISERROR(VLOOKUP(CONCATENATE(INDIRECT(ADDRESS(2,COLUMN())),"V3",A23),DATA!D2:L872,2,FALSE)),0,VLOOKUP(CONCATENATE(INDIRECT(ADDRESS(2,COLUMN())),"V3",A23),DATA!D2:L872,2,FALSE))</f>
        <v>21.51084</v>
      </c>
      <c r="X23" s="11">
        <f>IF(ISERROR(VLOOKUP(CONCATENATE(INDIRECT(ADDRESS(2,COLUMN()-1)),"V3",A23),DATA!D2:L872,3,FALSE)),0,VLOOKUP(CONCATENATE(INDIRECT(ADDRESS(2,COLUMN()-1)),"V3",A23),DATA!D2:L872,3,FALSE))</f>
        <v>0</v>
      </c>
      <c r="Y23" s="11">
        <f>IF(ISERROR(VLOOKUP(CONCATENATE(INDIRECT(ADDRESS(2,COLUMN()-2)),"V3",A23),DATA!D2:L872,4,FALSE)),0,VLOOKUP(CONCATENATE(INDIRECT(ADDRESS(2,COLUMN()-2)),"V3",A23),DATA!D2:L872,4,FALSE))</f>
        <v>0</v>
      </c>
      <c r="Z23" s="11">
        <f>IF(ISERROR(VLOOKUP(CONCATENATE(INDIRECT(ADDRESS(2,COLUMN())),"V3",A23),DATA!D2:L872,2,FALSE)),0,VLOOKUP(CONCATENATE(INDIRECT(ADDRESS(2,COLUMN())),"V3",A23),DATA!D2:L872,2,FALSE))</f>
        <v>0.5</v>
      </c>
      <c r="AA23" s="11">
        <f>IF(ISERROR(VLOOKUP(CONCATENATE(INDIRECT(ADDRESS(2,COLUMN()-1)),"V3",A23),DATA!D2:L872,3,FALSE)),0,VLOOKUP(CONCATENATE(INDIRECT(ADDRESS(2,COLUMN()-1)),"V3",A23),DATA!D2:L872,3,FALSE))</f>
        <v>0</v>
      </c>
      <c r="AB23" s="11">
        <f>IF(ISERROR(VLOOKUP(CONCATENATE(INDIRECT(ADDRESS(2,COLUMN()-2)),"V3",A23),DATA!D2:L872,4,FALSE)),0,VLOOKUP(CONCATENATE(INDIRECT(ADDRESS(2,COLUMN()-2)),"V3",A23),DATA!D2:L872,4,FALSE))</f>
        <v>0</v>
      </c>
      <c r="AC23" s="11">
        <f>IF(ISERROR(VLOOKUP(CONCATENATE(INDIRECT(ADDRESS(2,COLUMN())),"V3",A23),DATA!D2:L872,2,FALSE)),0,VLOOKUP(CONCATENATE(INDIRECT(ADDRESS(2,COLUMN())),"V3",A23),DATA!D2:L872,2,FALSE))</f>
        <v>0.66666</v>
      </c>
      <c r="AD23" s="11">
        <f>IF(ISERROR(VLOOKUP(CONCATENATE(INDIRECT(ADDRESS(2,COLUMN()-1)),"V3",A23),DATA!D2:L872,3,FALSE)),0,VLOOKUP(CONCATENATE(INDIRECT(ADDRESS(2,COLUMN()-1)),"V3",A23),DATA!D2:L872,3,FALSE))</f>
        <v>0</v>
      </c>
      <c r="AE23" s="11">
        <f>IF(ISERROR(VLOOKUP(CONCATENATE(INDIRECT(ADDRESS(2,COLUMN()-2)),"V3",A23),DATA!D2:L872,4,FALSE)),0,VLOOKUP(CONCATENATE(INDIRECT(ADDRESS(2,COLUMN()-2)),"V3",A23),DATA!D2:L872,4,FALSE))</f>
        <v>0</v>
      </c>
      <c r="AF23" s="11">
        <f>IF(ISERROR(VLOOKUP(CONCATENATE(INDIRECT(ADDRESS(2,COLUMN())),"V3",A23),DATA!D2:L872,2,FALSE)),0,VLOOKUP(CONCATENATE(INDIRECT(ADDRESS(2,COLUMN())),"V3",A23),DATA!D2:L872,2,FALSE))</f>
        <v>29.53</v>
      </c>
      <c r="AG23" s="11">
        <f>IF(ISERROR(VLOOKUP(CONCATENATE(INDIRECT(ADDRESS(2,COLUMN()-1)),"V3",A23),DATA!D2:L872,3,FALSE)),0,VLOOKUP(CONCATENATE(INDIRECT(ADDRESS(2,COLUMN()-1)),"V3",A23),DATA!D2:L872,3,FALSE))</f>
        <v>0</v>
      </c>
      <c r="AH23" s="11">
        <f>IF(ISERROR(VLOOKUP(CONCATENATE(INDIRECT(ADDRESS(2,COLUMN()-2)),"V3",A23),DATA!D2:L872,4,FALSE)),0,VLOOKUP(CONCATENATE(INDIRECT(ADDRESS(2,COLUMN()-2)),"V3",A23),DATA!D2:L872,4,FALSE))</f>
        <v>0</v>
      </c>
      <c r="AI23" s="11">
        <f>IF(ISERROR(VLOOKUP(CONCATENATE(INDIRECT(ADDRESS(2,COLUMN())),"V3",A23),DATA!D2:L872,2,FALSE)),0,VLOOKUP(CONCATENATE(INDIRECT(ADDRESS(2,COLUMN())),"V3",A23),DATA!D2:L872,2,FALSE))</f>
        <v>0</v>
      </c>
      <c r="AJ23" s="11">
        <f>IF(ISERROR(VLOOKUP(CONCATENATE(INDIRECT(ADDRESS(2,COLUMN()-1)),"V3",A23),DATA!D2:L872,3,FALSE)),0,VLOOKUP(CONCATENATE(INDIRECT(ADDRESS(2,COLUMN()-1)),"V3",A23),DATA!D2:L872,3,FALSE))</f>
        <v>0</v>
      </c>
      <c r="AK23" s="11">
        <f>IF(ISERROR(VLOOKUP(CONCATENATE(INDIRECT(ADDRESS(2,COLUMN()-2)),"V3",A23),DATA!D2:L872,4,FALSE)),0,VLOOKUP(CONCATENATE(INDIRECT(ADDRESS(2,COLUMN()-2)),"V3",A23),DATA!D2:L872,4,FALSE))</f>
        <v>0</v>
      </c>
      <c r="AL23" s="11">
        <f>IF(ISERROR(VLOOKUP(CONCATENATE(INDIRECT(ADDRESS(2,COLUMN())),"V3",A23),DATA!D2:L872,2,FALSE)),0,VLOOKUP(CONCATENATE(INDIRECT(ADDRESS(2,COLUMN())),"V3",A23),DATA!D2:L872,2,FALSE))</f>
        <v>7.47</v>
      </c>
      <c r="AM23" s="11">
        <f>IF(ISERROR(VLOOKUP(CONCATENATE(INDIRECT(ADDRESS(2,COLUMN()-1)),"V3",A23),DATA!D2:L872,3,FALSE)),0,VLOOKUP(CONCATENATE(INDIRECT(ADDRESS(2,COLUMN()-1)),"V3",A23),DATA!D2:L872,3,FALSE))</f>
        <v>0</v>
      </c>
      <c r="AN23" s="11">
        <f>IF(ISERROR(VLOOKUP(CONCATENATE(INDIRECT(ADDRESS(2,COLUMN()-2)),"V3",A23),DATA!D2:L872,4,FALSE)),0,VLOOKUP(CONCATENATE(INDIRECT(ADDRESS(2,COLUMN()-2)),"V3",A23),DATA!D2:L872,4,FALSE))</f>
        <v>0</v>
      </c>
      <c r="AO23" s="11">
        <f>IF(ISERROR(VLOOKUP(CONCATENATE(INDIRECT(ADDRESS(2,COLUMN())),"V3",A23),DATA!D2:L872,2,FALSE)),0,VLOOKUP(CONCATENATE(INDIRECT(ADDRESS(2,COLUMN())),"V3",A23),DATA!D2:L872,2,FALSE))</f>
        <v>1</v>
      </c>
      <c r="AP23" s="11">
        <f>IF(ISERROR(VLOOKUP(CONCATENATE(INDIRECT(ADDRESS(2,COLUMN()-1)),"V3",A23),DATA!D2:L872,3,FALSE)),0,VLOOKUP(CONCATENATE(INDIRECT(ADDRESS(2,COLUMN()-1)),"V3",A23),DATA!D2:L872,3,FALSE))</f>
        <v>0</v>
      </c>
      <c r="AQ23" s="11">
        <f>IF(ISERROR(VLOOKUP(CONCATENATE(INDIRECT(ADDRESS(2,COLUMN()-2)),"V3",A23),DATA!D2:L872,4,FALSE)),0,VLOOKUP(CONCATENATE(INDIRECT(ADDRESS(2,COLUMN()-2)),"V3",A23),DATA!D2:L872,4,FALSE))</f>
        <v>0</v>
      </c>
      <c r="AR23" s="11">
        <f>IF(ISERROR(VLOOKUP(CONCATENATE(INDIRECT(ADDRESS(2,COLUMN())),"V3",A23),DATA!D2:L872,2,FALSE)),0,VLOOKUP(CONCATENATE(INDIRECT(ADDRESS(2,COLUMN())),"V3",A23),DATA!D2:L872,2,FALSE))</f>
        <v>0</v>
      </c>
      <c r="AS23" s="11">
        <f>IF(ISERROR(VLOOKUP(CONCATENATE(INDIRECT(ADDRESS(2,COLUMN()-1)),"V3",A23),DATA!D2:L872,3,FALSE)),0,VLOOKUP(CONCATENATE(INDIRECT(ADDRESS(2,COLUMN()-1)),"V3",A23),DATA!D2:L872,3,FALSE))</f>
        <v>0</v>
      </c>
      <c r="AT23" s="11">
        <f>IF(ISERROR(VLOOKUP(CONCATENATE(INDIRECT(ADDRESS(2,COLUMN()-2)),"V3",A23),DATA!D2:L872,4,FALSE)),0,VLOOKUP(CONCATENATE(INDIRECT(ADDRESS(2,COLUMN()-2)),"V3",A23),DATA!D2:L872,4,FALSE))</f>
        <v>0</v>
      </c>
      <c r="AU23" s="11">
        <f>IF(ISERROR(VLOOKUP(CONCATENATE(INDIRECT(ADDRESS(2,COLUMN())),"V3",A23),DATA!D2:L872,2,FALSE)),0,VLOOKUP(CONCATENATE(INDIRECT(ADDRESS(2,COLUMN())),"V3",A23),DATA!D2:L872,2,FALSE))</f>
        <v>0</v>
      </c>
      <c r="AV23" s="11">
        <f>IF(ISERROR(VLOOKUP(CONCATENATE(INDIRECT(ADDRESS(2,COLUMN()-1)),"V3",A23),DATA!D2:L872,3,FALSE)),0,VLOOKUP(CONCATENATE(INDIRECT(ADDRESS(2,COLUMN()-1)),"V3",A23),DATA!D2:L872,3,FALSE))</f>
        <v>0</v>
      </c>
      <c r="AW23" s="11">
        <f>IF(ISERROR(VLOOKUP(CONCATENATE(INDIRECT(ADDRESS(2,COLUMN()-2)),"V3",A23),DATA!D2:L872,4,FALSE)),0,VLOOKUP(CONCATENATE(INDIRECT(ADDRESS(2,COLUMN()-2)),"V3",A23),DATA!D2:L872,4,FALSE))</f>
        <v>0</v>
      </c>
      <c r="AX23" s="11">
        <f>IF(ISERROR(VLOOKUP(CONCATENATE(INDIRECT(ADDRESS(2,COLUMN())),"V3",A23),DATA!D2:L872,2,FALSE)),0,VLOOKUP(CONCATENATE(INDIRECT(ADDRESS(2,COLUMN())),"V3",A23),DATA!D2:L872,2,FALSE))</f>
        <v>0</v>
      </c>
      <c r="AY23" s="11">
        <f>IF(ISERROR(VLOOKUP(CONCATENATE(INDIRECT(ADDRESS(2,COLUMN()-1)),"V3",A23),DATA!D2:L872,3,FALSE)),0,VLOOKUP(CONCATENATE(INDIRECT(ADDRESS(2,COLUMN()-1)),"V3",A23),DATA!D2:L872,3,FALSE))</f>
        <v>0</v>
      </c>
      <c r="AZ23" s="11">
        <f>IF(ISERROR(VLOOKUP(CONCATENATE(INDIRECT(ADDRESS(2,COLUMN()-2)),"V3",A23),DATA!D2:L872,4,FALSE)),0,VLOOKUP(CONCATENATE(INDIRECT(ADDRESS(2,COLUMN()-2)),"V3",A23),DATA!D2:L872,4,FALSE))</f>
        <v>0</v>
      </c>
      <c r="BA23" s="11">
        <f>IF(ISERROR(VLOOKUP(CONCATENATE(INDIRECT(ADDRESS(2,COLUMN())),"V3",A23),DATA!D2:L872,2,FALSE)),0,VLOOKUP(CONCATENATE(INDIRECT(ADDRESS(2,COLUMN())),"V3",A23),DATA!D2:L872,2,FALSE))</f>
        <v>1.7</v>
      </c>
      <c r="BB23" s="11">
        <f>IF(ISERROR(VLOOKUP(CONCATENATE(INDIRECT(ADDRESS(2,COLUMN()-1)),"V3",A23),DATA!D2:L872,3,FALSE)),0,VLOOKUP(CONCATENATE(INDIRECT(ADDRESS(2,COLUMN()-1)),"V3",A23),DATA!D2:L872,3,FALSE))</f>
        <v>0</v>
      </c>
      <c r="BC23" s="11">
        <f>IF(ISERROR(VLOOKUP(CONCATENATE(INDIRECT(ADDRESS(2,COLUMN()-2)),"V3",A23),DATA!D2:L872,4,FALSE)),0,VLOOKUP(CONCATENATE(INDIRECT(ADDRESS(2,COLUMN()-2)),"V3",A23),DATA!D2:L872,4,FALSE))</f>
        <v>0</v>
      </c>
      <c r="BD23" s="11">
        <f>IF(ISERROR(VLOOKUP(CONCATENATE(INDIRECT(ADDRESS(2,COLUMN())),"V3",A23),DATA!D2:L872,2,FALSE)),0,VLOOKUP(CONCATENATE(INDIRECT(ADDRESS(2,COLUMN())),"V3",A23),DATA!D2:L872,2,FALSE))</f>
        <v>0.37142</v>
      </c>
      <c r="BE23" s="11">
        <f>IF(ISERROR(VLOOKUP(CONCATENATE(INDIRECT(ADDRESS(2,COLUMN()-1)),"V3",A23),DATA!D2:L872,3,FALSE)),0,VLOOKUP(CONCATENATE(INDIRECT(ADDRESS(2,COLUMN()-1)),"V3",A23),DATA!D2:L872,3,FALSE))</f>
        <v>0</v>
      </c>
      <c r="BF23" s="11">
        <f>IF(ISERROR(VLOOKUP(CONCATENATE(INDIRECT(ADDRESS(2,COLUMN()-2)),"V3",A23),DATA!D2:L872,4,FALSE)),0,VLOOKUP(CONCATENATE(INDIRECT(ADDRESS(2,COLUMN()-2)),"V3",A23),DATA!D2:L872,4,FALSE))</f>
        <v>0</v>
      </c>
      <c r="BG23" s="11">
        <f>IF(ISERROR(VLOOKUP(CONCATENATE(INDIRECT(ADDRESS(2,COLUMN())),"V3",A23),DATA!D2:L872,2,FALSE)),0,VLOOKUP(CONCATENATE(INDIRECT(ADDRESS(2,COLUMN())),"V3",A23),DATA!D2:L872,2,FALSE))</f>
        <v>17.03236</v>
      </c>
      <c r="BH23" s="11">
        <f>IF(ISERROR(VLOOKUP(CONCATENATE(INDIRECT(ADDRESS(2,COLUMN()-1)),"V3",A23),DATA!D2:L872,3,FALSE)),0,VLOOKUP(CONCATENATE(INDIRECT(ADDRESS(2,COLUMN()-1)),"V3",A23),DATA!D2:L872,3,FALSE))</f>
        <v>0</v>
      </c>
      <c r="BI23" s="11">
        <f>IF(ISERROR(VLOOKUP(CONCATENATE(INDIRECT(ADDRESS(2,COLUMN()-2)),"V3",A23),DATA!D2:L872,4,FALSE)),0,VLOOKUP(CONCATENATE(INDIRECT(ADDRESS(2,COLUMN()-2)),"V3",A23),DATA!D2:L872,4,FALSE))</f>
        <v>0</v>
      </c>
      <c r="BJ23" s="11">
        <f>IF(ISERROR(VLOOKUP(CONCATENATE(INDIRECT(ADDRESS(2,COLUMN())),"V3",A23),DATA!D2:L872,2,FALSE)),0,VLOOKUP(CONCATENATE(INDIRECT(ADDRESS(2,COLUMN())),"V3",A23),DATA!D2:L872,2,FALSE))</f>
        <v>0</v>
      </c>
      <c r="BK23" s="11">
        <f>IF(ISERROR(VLOOKUP(CONCATENATE(INDIRECT(ADDRESS(2,COLUMN()-1)),"V3",A23),DATA!D2:L872,3,FALSE)),0,VLOOKUP(CONCATENATE(INDIRECT(ADDRESS(2,COLUMN()-1)),"V3",A23),DATA!D2:L872,3,FALSE))</f>
        <v>0</v>
      </c>
      <c r="BL23" s="11">
        <f>IF(ISERROR(VLOOKUP(CONCATENATE(INDIRECT(ADDRESS(2,COLUMN()-2)),"V3",A23),DATA!D2:L872,4,FALSE)),0,VLOOKUP(CONCATENATE(INDIRECT(ADDRESS(2,COLUMN()-2)),"V3",A23),DATA!D2:L872,4,FALSE))</f>
        <v>0</v>
      </c>
      <c r="BM23" s="11">
        <f>IF(ISERROR(VLOOKUP(CONCATENATE(INDIRECT(ADDRESS(2,COLUMN())),"V3",A23),DATA!D2:L872,2,FALSE)),0,VLOOKUP(CONCATENATE(INDIRECT(ADDRESS(2,COLUMN())),"V3",A23),DATA!D2:L872,2,FALSE))</f>
        <v>0</v>
      </c>
      <c r="BN23" s="11">
        <f>IF(ISERROR(VLOOKUP(CONCATENATE(INDIRECT(ADDRESS(2,COLUMN()-1)),"V3",A23),DATA!D2:L872,3,FALSE)),0,VLOOKUP(CONCATENATE(INDIRECT(ADDRESS(2,COLUMN()-1)),"V3",A23),DATA!D2:L872,3,FALSE))</f>
        <v>0</v>
      </c>
      <c r="BO23" s="11">
        <f>IF(ISERROR(VLOOKUP(CONCATENATE(INDIRECT(ADDRESS(2,COLUMN()-2)),"V3",A23),DATA!D2:L872,4,FALSE)),0,VLOOKUP(CONCATENATE(INDIRECT(ADDRESS(2,COLUMN()-2)),"V3",A23),DATA!D2:L872,4,FALSE))</f>
        <v>0</v>
      </c>
      <c r="BP23" s="11">
        <f>IF(ISERROR(VLOOKUP(CONCATENATE(INDIRECT(ADDRESS(2,COLUMN())),"V3",A23),DATA!D2:L872,2,FALSE)),0,VLOOKUP(CONCATENATE(INDIRECT(ADDRESS(2,COLUMN())),"V3",A23),DATA!D2:L872,2,FALSE))</f>
        <v>0</v>
      </c>
      <c r="BQ23" s="11">
        <f>IF(ISERROR(VLOOKUP(CONCATENATE(INDIRECT(ADDRESS(2,COLUMN()-1)),"V3",A23),DATA!D2:L872,3,FALSE)),0,VLOOKUP(CONCATENATE(INDIRECT(ADDRESS(2,COLUMN()-1)),"V3",A23),DATA!D2:L872,3,FALSE))</f>
        <v>0</v>
      </c>
      <c r="BR23" s="11">
        <f>IF(ISERROR(VLOOKUP(CONCATENATE(INDIRECT(ADDRESS(2,COLUMN()-2)),"V3",A23),DATA!D2:L872,4,FALSE)),0,VLOOKUP(CONCATENATE(INDIRECT(ADDRESS(2,COLUMN()-2)),"V3",A23),DATA!D2:L872,4,FALSE))</f>
        <v>0</v>
      </c>
      <c r="BS23" s="11">
        <f>IF(ISERROR(VLOOKUP(CONCATENATE(INDIRECT(ADDRESS(2,COLUMN())),"V3",A23),DATA!D2:L872,2,FALSE)),0,VLOOKUP(CONCATENATE(INDIRECT(ADDRESS(2,COLUMN())),"V3",A23),DATA!D2:L872,2,FALSE))</f>
        <v>0</v>
      </c>
      <c r="BT23" s="11">
        <f>IF(ISERROR(VLOOKUP(CONCATENATE(INDIRECT(ADDRESS(2,COLUMN()-1)),"V3",A23),DATA!D2:L872,3,FALSE)),0,VLOOKUP(CONCATENATE(INDIRECT(ADDRESS(2,COLUMN()-1)),"V3",A23),DATA!D2:L872,3,FALSE))</f>
        <v>0</v>
      </c>
      <c r="BU23" s="11">
        <f>IF(ISERROR(VLOOKUP(CONCATENATE(INDIRECT(ADDRESS(2,COLUMN()-2)),"V3",A23),DATA!D2:L872,4,FALSE)),0,VLOOKUP(CONCATENATE(INDIRECT(ADDRESS(2,COLUMN()-2)),"V3",A23),DATA!D2:L872,4,FALSE))</f>
        <v>0</v>
      </c>
      <c r="BV23" s="11">
        <f>IF(ISERROR(VLOOKUP(CONCATENATE(INDIRECT(ADDRESS(2,COLUMN())),"V3",A23),DATA!D2:L872,2,FALSE)),0,VLOOKUP(CONCATENATE(INDIRECT(ADDRESS(2,COLUMN())),"V3",A23),DATA!D2:L872,2,FALSE))</f>
        <v>1.88936</v>
      </c>
      <c r="BW23" s="11">
        <f>IF(ISERROR(VLOOKUP(CONCATENATE(INDIRECT(ADDRESS(2,COLUMN()-1)),"V3",A23),DATA!D2:L872,3,FALSE)),0,VLOOKUP(CONCATENATE(INDIRECT(ADDRESS(2,COLUMN()-1)),"V3",A23),DATA!D2:L872,3,FALSE))</f>
        <v>0</v>
      </c>
      <c r="BX23" s="11">
        <f>IF(ISERROR(VLOOKUP(CONCATENATE(INDIRECT(ADDRESS(2,COLUMN()-2)),"V3",A23),DATA!D2:L872,4,FALSE)),0,VLOOKUP(CONCATENATE(INDIRECT(ADDRESS(2,COLUMN()-2)),"V3",A23),DATA!D2:L872,4,FALSE))</f>
        <v>0</v>
      </c>
      <c r="BY23" s="11">
        <f>IF(ISERROR(VLOOKUP(CONCATENATE(INDIRECT(ADDRESS(2,COLUMN())),"V3",A23),DATA!D2:L872,2,FALSE)),0,VLOOKUP(CONCATENATE(INDIRECT(ADDRESS(2,COLUMN())),"V3",A23),DATA!D2:L872,2,FALSE))</f>
        <v>2.22</v>
      </c>
      <c r="BZ23" s="11">
        <f>IF(ISERROR(VLOOKUP(CONCATENATE(INDIRECT(ADDRESS(2,COLUMN()-1)),"V3",A23),DATA!D2:L872,3,FALSE)),0,VLOOKUP(CONCATENATE(INDIRECT(ADDRESS(2,COLUMN()-1)),"V3",A23),DATA!D2:L872,3,FALSE))</f>
        <v>0</v>
      </c>
      <c r="CA23" s="11">
        <f>IF(ISERROR(VLOOKUP(CONCATENATE(INDIRECT(ADDRESS(2,COLUMN()-2)),"V3",A23),DATA!D2:L872,4,FALSE)),0,VLOOKUP(CONCATENATE(INDIRECT(ADDRESS(2,COLUMN()-2)),"V3",A23),DATA!D2:L872,4,FALSE))</f>
        <v>0</v>
      </c>
      <c r="CB23" s="11">
        <f>IF(ISERROR(VLOOKUP(CONCATENATE(INDIRECT(ADDRESS(2,COLUMN())),"V3",A23),DATA!D2:L872,2,FALSE)),0,VLOOKUP(CONCATENATE(INDIRECT(ADDRESS(2,COLUMN())),"V3",A23),DATA!D2:L872,2,FALSE))</f>
        <v>0</v>
      </c>
      <c r="CC23" s="11">
        <f>IF(ISERROR(VLOOKUP(CONCATENATE(INDIRECT(ADDRESS(2,COLUMN()-1)),"V3",A23),DATA!D2:L872,3,FALSE)),0,VLOOKUP(CONCATENATE(INDIRECT(ADDRESS(2,COLUMN()-1)),"V3",A23),DATA!D2:L872,3,FALSE))</f>
        <v>0</v>
      </c>
      <c r="CD23" s="11">
        <f>IF(ISERROR(VLOOKUP(CONCATENATE(INDIRECT(ADDRESS(2,COLUMN()-2)),"V3",A23),DATA!D2:L872,4,FALSE)),0,VLOOKUP(CONCATENATE(INDIRECT(ADDRESS(2,COLUMN()-2)),"V3",A23),DATA!D2:L872,4,FALSE))</f>
        <v>0</v>
      </c>
      <c r="CE23" s="11">
        <f>IF(ISERROR(VLOOKUP(CONCATENATE(INDIRECT(ADDRESS(2,COLUMN())),"V3",A23),DATA!D2:L872,2,FALSE)),0,VLOOKUP(CONCATENATE(INDIRECT(ADDRESS(2,COLUMN())),"V3",A23),DATA!D2:L872,2,FALSE))</f>
        <v>0</v>
      </c>
      <c r="CF23" s="11">
        <f>IF(ISERROR(VLOOKUP(CONCATENATE(INDIRECT(ADDRESS(2,COLUMN()-1)),"V3",A23),DATA!D2:L872,3,FALSE)),0,VLOOKUP(CONCATENATE(INDIRECT(ADDRESS(2,COLUMN()-1)),"V3",A23),DATA!D2:L872,3,FALSE))</f>
        <v>0</v>
      </c>
      <c r="CG23" s="11">
        <f>IF(ISERROR(VLOOKUP(CONCATENATE(INDIRECT(ADDRESS(2,COLUMN()-2)),"V3",A23),DATA!D2:L872,4,FALSE)),0,VLOOKUP(CONCATENATE(INDIRECT(ADDRESS(2,COLUMN()-2)),"V3",A23),DATA!D2:L872,4,FALSE))</f>
        <v>0</v>
      </c>
      <c r="CH23" s="11">
        <f>IF(ISERROR(VLOOKUP(CONCATENATE(INDIRECT(ADDRESS(2,COLUMN())),"V3",A23),DATA!D2:L872,2,FALSE)),0,VLOOKUP(CONCATENATE(INDIRECT(ADDRESS(2,COLUMN())),"V3",A23),DATA!D2:L872,2,FALSE))</f>
        <v>0</v>
      </c>
      <c r="CI23" s="11">
        <f>IF(ISERROR(VLOOKUP(CONCATENATE(INDIRECT(ADDRESS(2,COLUMN()-1)),"V3",A23),DATA!D2:L872,3,FALSE)),0,VLOOKUP(CONCATENATE(INDIRECT(ADDRESS(2,COLUMN()-1)),"V3",A23),DATA!D2:L872,3,FALSE))</f>
        <v>0</v>
      </c>
      <c r="CJ23" s="11">
        <f>IF(ISERROR(VLOOKUP(CONCATENATE(INDIRECT(ADDRESS(2,COLUMN()-2)),"V3",A23),DATA!D2:L872,4,FALSE)),0,VLOOKUP(CONCATENATE(INDIRECT(ADDRESS(2,COLUMN()-2)),"V3",A23),DATA!D2:L872,4,FALSE))</f>
        <v>0</v>
      </c>
      <c r="CK23" s="11">
        <f>IF(ISERROR(VLOOKUP(CONCATENATE(INDIRECT(ADDRESS(2,COLUMN())),"V3",A23),DATA!D2:L872,2,FALSE)),0,VLOOKUP(CONCATENATE(INDIRECT(ADDRESS(2,COLUMN())),"V3",A23),DATA!D2:L872,2,FALSE))</f>
        <v>0</v>
      </c>
      <c r="CL23" s="11">
        <f>IF(ISERROR(VLOOKUP(CONCATENATE(INDIRECT(ADDRESS(2,COLUMN()-1)),"V3",A23),DATA!D2:L872,3,FALSE)),0,VLOOKUP(CONCATENATE(INDIRECT(ADDRESS(2,COLUMN()-1)),"V3",A23),DATA!D2:L872,3,FALSE))</f>
        <v>0</v>
      </c>
      <c r="CM23" s="11">
        <f>IF(ISERROR(VLOOKUP(CONCATENATE(INDIRECT(ADDRESS(2,COLUMN()-2)),"V3",A23),DATA!D2:L872,4,FALSE)),0,VLOOKUP(CONCATENATE(INDIRECT(ADDRESS(2,COLUMN()-2)),"V3",A23),DATA!D2:L872,4,FALSE))</f>
        <v>0</v>
      </c>
      <c r="CN23" s="11">
        <f>IF(ISERROR(VLOOKUP(CONCATENATE(INDIRECT(ADDRESS(2,COLUMN())),"V3",A23),DATA!D2:L872,2,FALSE)),0,VLOOKUP(CONCATENATE(INDIRECT(ADDRESS(2,COLUMN())),"V3",A23),DATA!D2:L872,2,FALSE))</f>
        <v>6.43742</v>
      </c>
      <c r="CO23" s="11">
        <f>IF(ISERROR(VLOOKUP(CONCATENATE(INDIRECT(ADDRESS(2,COLUMN()-1)),"V3",A23),DATA!D2:L872,3,FALSE)),0,VLOOKUP(CONCATENATE(INDIRECT(ADDRESS(2,COLUMN()-1)),"V3",A23),DATA!D2:L872,3,FALSE))</f>
        <v>0</v>
      </c>
      <c r="CP23" s="11">
        <f>IF(ISERROR(VLOOKUP(CONCATENATE(INDIRECT(ADDRESS(2,COLUMN()-2)),"V3",A23),DATA!D2:L872,4,FALSE)),0,VLOOKUP(CONCATENATE(INDIRECT(ADDRESS(2,COLUMN()-2)),"V3",A23),DATA!D2:L872,4,FALSE))</f>
        <v>0</v>
      </c>
      <c r="CQ23" s="11">
        <f>IF(ISERROR(VLOOKUP(CONCATENATE(INDIRECT(ADDRESS(2,COLUMN())),"V3",A23),DATA!D2:L872,2,FALSE)),0,VLOOKUP(CONCATENATE(INDIRECT(ADDRESS(2,COLUMN())),"V3",A23),DATA!D2:L872,2,FALSE))</f>
        <v>0</v>
      </c>
      <c r="CR23" s="11">
        <f>IF(ISERROR(VLOOKUP(CONCATENATE(INDIRECT(ADDRESS(2,COLUMN()-1)),"V3",A23),DATA!D2:L872,3,FALSE)),0,VLOOKUP(CONCATENATE(INDIRECT(ADDRESS(2,COLUMN()-1)),"V3",A23),DATA!D2:L872,3,FALSE))</f>
        <v>0</v>
      </c>
      <c r="CS23" s="11">
        <f>IF(ISERROR(VLOOKUP(CONCATENATE(INDIRECT(ADDRESS(2,COLUMN()-2)),"V3",A23),DATA!D2:L872,4,FALSE)),0,VLOOKUP(CONCATENATE(INDIRECT(ADDRESS(2,COLUMN()-2)),"V3",A23),DATA!D2:L872,4,FALSE))</f>
        <v>0</v>
      </c>
      <c r="CT23" s="11">
        <f>IF(ISERROR(VLOOKUP(CONCATENATE(INDIRECT(ADDRESS(2,COLUMN())),"V3",A23),DATA!D2:L872,2,FALSE)),0,VLOOKUP(CONCATENATE(INDIRECT(ADDRESS(2,COLUMN())),"V3",A23),DATA!D2:L872,2,FALSE))</f>
        <v>0</v>
      </c>
      <c r="CU23" s="11">
        <f>IF(ISERROR(VLOOKUP(CONCATENATE(INDIRECT(ADDRESS(2,COLUMN()-1)),"V3",A23),DATA!D2:L872,3,FALSE)),0,VLOOKUP(CONCATENATE(INDIRECT(ADDRESS(2,COLUMN()-1)),"V3",A23),DATA!D2:L872,3,FALSE))</f>
        <v>0</v>
      </c>
      <c r="CV23" s="11">
        <f>IF(ISERROR(VLOOKUP(CONCATENATE(INDIRECT(ADDRESS(2,COLUMN()-2)),"V3",A23),DATA!D2:L872,4,FALSE)),0,VLOOKUP(CONCATENATE(INDIRECT(ADDRESS(2,COLUMN()-2)),"V3",A23),DATA!D2:L872,4,FALSE))</f>
        <v>0</v>
      </c>
      <c r="CW23" s="11">
        <f>IF(ISERROR(VLOOKUP(CONCATENATE(INDIRECT(ADDRESS(2,COLUMN())),"V3",A23),DATA!D2:L872,2,FALSE)),0,VLOOKUP(CONCATENATE(INDIRECT(ADDRESS(2,COLUMN())),"V3",A23),DATA!D2:L872,2,FALSE))</f>
        <v>0</v>
      </c>
      <c r="CX23" s="11">
        <f>IF(ISERROR(VLOOKUP(CONCATENATE(INDIRECT(ADDRESS(2,COLUMN()-1)),"V3",A23),DATA!D2:L872,3,FALSE)),0,VLOOKUP(CONCATENATE(INDIRECT(ADDRESS(2,COLUMN()-1)),"V3",A23),DATA!D2:L872,3,FALSE))</f>
        <v>0</v>
      </c>
      <c r="CY23" s="11">
        <f>IF(ISERROR(VLOOKUP(CONCATENATE(INDIRECT(ADDRESS(2,COLUMN()-2)),"V3",A23),DATA!D2:L872,4,FALSE)),0,VLOOKUP(CONCATENATE(INDIRECT(ADDRESS(2,COLUMN()-2)),"V3",A23),DATA!D2:L872,4,FALSE))</f>
        <v>0</v>
      </c>
      <c r="CZ23" s="11">
        <f>IF(ISERROR(VLOOKUP(CONCATENATE(INDIRECT(ADDRESS(2,COLUMN())),"V3",A23),DATA!D2:L872,2,FALSE)),0,VLOOKUP(CONCATENATE(INDIRECT(ADDRESS(2,COLUMN())),"V3",A23),DATA!D2:L872,2,FALSE))</f>
        <v>0</v>
      </c>
      <c r="DA23" s="11">
        <f>IF(ISERROR(VLOOKUP(CONCATENATE(INDIRECT(ADDRESS(2,COLUMN()-1)),"V3",A23),DATA!D2:L872,3,FALSE)),0,VLOOKUP(CONCATENATE(INDIRECT(ADDRESS(2,COLUMN()-1)),"V3",A23),DATA!D2:L872,3,FALSE))</f>
        <v>0</v>
      </c>
      <c r="DB23" s="11">
        <f>IF(ISERROR(VLOOKUP(CONCATENATE(INDIRECT(ADDRESS(2,COLUMN()-2)),"V3",A23),DATA!D2:L872,4,FALSE)),0,VLOOKUP(CONCATENATE(INDIRECT(ADDRESS(2,COLUMN()-2)),"V3",A23),DATA!D2:L872,4,FALSE))</f>
        <v>0</v>
      </c>
      <c r="DC23" s="11">
        <f>IF(ISERROR(VLOOKUP(CONCATENATE(INDIRECT(ADDRESS(2,COLUMN())),"V3",A23),DATA!D2:L872,2,FALSE)),0,VLOOKUP(CONCATENATE(INDIRECT(ADDRESS(2,COLUMN())),"V3",A23),DATA!D2:L872,2,FALSE))</f>
        <v>0</v>
      </c>
      <c r="DD23" s="11">
        <f>IF(ISERROR(VLOOKUP(CONCATENATE(INDIRECT(ADDRESS(2,COLUMN()-1)),"V3",A23),DATA!D2:L872,3,FALSE)),0,VLOOKUP(CONCATENATE(INDIRECT(ADDRESS(2,COLUMN()-1)),"V3",A23),DATA!D2:L872,3,FALSE))</f>
        <v>0</v>
      </c>
      <c r="DE23" s="11">
        <f>IF(ISERROR(VLOOKUP(CONCATENATE(INDIRECT(ADDRESS(2,COLUMN()-2)),"V3",A23),DATA!D2:L872,4,FALSE)),0,VLOOKUP(CONCATENATE(INDIRECT(ADDRESS(2,COLUMN()-2)),"V3",A23),DATA!D2:L872,4,FALSE))</f>
        <v>0</v>
      </c>
      <c r="DF23" s="11">
        <f>IF(ISERROR(VLOOKUP(CONCATENATE(INDIRECT(ADDRESS(2,COLUMN())),"V3",A23),DATA!D2:L872,2,FALSE)),0,VLOOKUP(CONCATENATE(INDIRECT(ADDRESS(2,COLUMN())),"V3",A23),DATA!D2:L872,2,FALSE))</f>
        <v>0</v>
      </c>
      <c r="DG23" s="11">
        <f>IF(ISERROR(VLOOKUP(CONCATENATE(INDIRECT(ADDRESS(2,COLUMN()-1)),"V3",A23),DATA!D2:L872,3,FALSE)),0,VLOOKUP(CONCATENATE(INDIRECT(ADDRESS(2,COLUMN()-1)),"V3",A23),DATA!D2:L872,3,FALSE))</f>
        <v>0</v>
      </c>
      <c r="DH23" s="11">
        <f>IF(ISERROR(VLOOKUP(CONCATENATE(INDIRECT(ADDRESS(2,COLUMN()-2)),"V3",A23),DATA!D2:L872,4,FALSE)),0,VLOOKUP(CONCATENATE(INDIRECT(ADDRESS(2,COLUMN()-2)),"V3",A23),DATA!D2:L872,4,FALSE))</f>
        <v>0</v>
      </c>
      <c r="DI23" s="11">
        <f>IF(ISERROR(VLOOKUP(CONCATENATE(INDIRECT(ADDRESS(2,COLUMN())),"V3",A23),DATA!D2:L872,2,FALSE)),0,VLOOKUP(CONCATENATE(INDIRECT(ADDRESS(2,COLUMN())),"V3",A23),DATA!D2:L872,2,FALSE))</f>
        <v>0</v>
      </c>
      <c r="DJ23" s="11">
        <f>IF(ISERROR(VLOOKUP(CONCATENATE(INDIRECT(ADDRESS(2,COLUMN()-1)),"V3",A23),DATA!D2:L872,3,FALSE)),0,VLOOKUP(CONCATENATE(INDIRECT(ADDRESS(2,COLUMN()-1)),"V3",A23),DATA!D2:L872,3,FALSE))</f>
        <v>0</v>
      </c>
      <c r="DK23" s="11">
        <f>IF(ISERROR(VLOOKUP(CONCATENATE(INDIRECT(ADDRESS(2,COLUMN()-2)),"V3",A23),DATA!D2:L872,4,FALSE)),0,VLOOKUP(CONCATENATE(INDIRECT(ADDRESS(2,COLUMN()-2)),"V3",A23),DATA!D2:L872,4,FALSE))</f>
        <v>0</v>
      </c>
      <c r="DL23" s="11">
        <f>IF(ISERROR(VLOOKUP(CONCATENATE(INDIRECT(ADDRESS(2,COLUMN())),"V3",A23),DATA!D2:L872,2,FALSE)),0,VLOOKUP(CONCATENATE(INDIRECT(ADDRESS(2,COLUMN())),"V3",A23),DATA!D2:L872,2,FALSE))</f>
        <v>0</v>
      </c>
      <c r="DM23" s="11">
        <f>IF(ISERROR(VLOOKUP(CONCATENATE(INDIRECT(ADDRESS(2,COLUMN()-1)),"V3",A23),DATA!D2:L872,3,FALSE)),0,VLOOKUP(CONCATENATE(INDIRECT(ADDRESS(2,COLUMN()-1)),"V3",A23),DATA!D2:L872,3,FALSE))</f>
        <v>0</v>
      </c>
      <c r="DN23" s="11">
        <f>IF(ISERROR(VLOOKUP(CONCATENATE(INDIRECT(ADDRESS(2,COLUMN()-2)),"V3",A23),DATA!D2:L872,4,FALSE)),0,VLOOKUP(CONCATENATE(INDIRECT(ADDRESS(2,COLUMN()-2)),"V3",A23),DATA!D2:L872,4,FALSE))</f>
        <v>0</v>
      </c>
      <c r="DO23" s="11">
        <f>IF(ISERROR(VLOOKUP(CONCATENATE(INDIRECT(ADDRESS(2,COLUMN())),"V3",A23),DATA!D2:L872,2,FALSE)),0,VLOOKUP(CONCATENATE(INDIRECT(ADDRESS(2,COLUMN())),"V3",A23),DATA!D2:L872,2,FALSE))</f>
        <v>0</v>
      </c>
      <c r="DP23" s="11">
        <f>IF(ISERROR(VLOOKUP(CONCATENATE(INDIRECT(ADDRESS(2,COLUMN()-1)),"V3",A23),DATA!D2:L872,3,FALSE)),0,VLOOKUP(CONCATENATE(INDIRECT(ADDRESS(2,COLUMN()-1)),"V3",A23),DATA!D2:L872,3,FALSE))</f>
        <v>0</v>
      </c>
      <c r="DQ23" s="11">
        <f>IF(ISERROR(VLOOKUP(CONCATENATE(INDIRECT(ADDRESS(2,COLUMN()-2)),"V3",A23),DATA!D2:L872,4,FALSE)),0,VLOOKUP(CONCATENATE(INDIRECT(ADDRESS(2,COLUMN()-2)),"V3",A23),DATA!D2:L872,4,FALSE))</f>
        <v>0</v>
      </c>
      <c r="DR23" s="11">
        <f>IF(ISERROR(VLOOKUP(CONCATENATE(INDIRECT(ADDRESS(2,COLUMN())),"V3",A23),DATA!D2:L872,2,FALSE)),0,VLOOKUP(CONCATENATE(INDIRECT(ADDRESS(2,COLUMN())),"V3",A23),DATA!D2:L872,2,FALSE))</f>
        <v>0</v>
      </c>
      <c r="DS23" s="11">
        <f>IF(ISERROR(VLOOKUP(CONCATENATE(INDIRECT(ADDRESS(2,COLUMN()-1)),"V3",A23),DATA!D2:L872,3,FALSE)),0,VLOOKUP(CONCATENATE(INDIRECT(ADDRESS(2,COLUMN()-1)),"V3",A23),DATA!D2:L872,3,FALSE))</f>
        <v>0</v>
      </c>
      <c r="DT23" s="11">
        <f>IF(ISERROR(VLOOKUP(CONCATENATE(INDIRECT(ADDRESS(2,COLUMN()-2)),"V3",A23),DATA!D2:L872,4,FALSE)),0,VLOOKUP(CONCATENATE(INDIRECT(ADDRESS(2,COLUMN()-2)),"V3",A23),DATA!D2:L872,4,FALSE))</f>
        <v>0</v>
      </c>
      <c r="DU23" s="11">
        <f>IF(ISERROR(VLOOKUP(CONCATENATE(INDIRECT(ADDRESS(2,COLUMN())),"V3",A23),DATA!D2:L872,2,FALSE)),0,VLOOKUP(CONCATENATE(INDIRECT(ADDRESS(2,COLUMN())),"V3",A23),DATA!D2:L872,2,FALSE))</f>
        <v>0</v>
      </c>
      <c r="DV23" s="11">
        <f>IF(ISERROR(VLOOKUP(CONCATENATE(INDIRECT(ADDRESS(2,COLUMN()-1)),"V3",A23),DATA!D2:L872,3,FALSE)),0,VLOOKUP(CONCATENATE(INDIRECT(ADDRESS(2,COLUMN()-1)),"V3",A23),DATA!D2:L872,3,FALSE))</f>
        <v>0</v>
      </c>
      <c r="DW23" s="11">
        <f>IF(ISERROR(VLOOKUP(CONCATENATE(INDIRECT(ADDRESS(2,COLUMN()-2)),"V3",A23),DATA!D2:L872,4,FALSE)),0,VLOOKUP(CONCATENATE(INDIRECT(ADDRESS(2,COLUMN()-2)),"V3",A23),DATA!D2:L872,4,FALSE))</f>
        <v>0</v>
      </c>
      <c r="DX23" s="62">
        <f>SUM(B23:INDIRECT(ADDRESS(23,127)))</f>
        <v>456.60278000000006</v>
      </c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</row>
    <row r="24" ht="15.75">
      <c r="A24" s="95" t="s">
        <v>90</v>
      </c>
      <c r="B24" s="11">
        <f>IF(ISERROR(VLOOKUP(CONCATENATE(INDIRECT(ADDRESS(2,COLUMN())),"V3",A24),DATA!D2:L872,2,FALSE)),0,VLOOKUP(CONCATENATE(INDIRECT(ADDRESS(2,COLUMN())),"V3",A24),DATA!D2:L872,2,FALSE))</f>
        <v>6.38111</v>
      </c>
      <c r="C24" s="11">
        <f>IF(ISERROR(VLOOKUP(CONCATENATE(INDIRECT(ADDRESS(2,COLUMN()-1)),"V3",A24),DATA!D2:L872,3,FALSE)),0,VLOOKUP(CONCATENATE(INDIRECT(ADDRESS(2,COLUMN()-1)),"V3",A24),DATA!D2:L872,3,FALSE))</f>
        <v>0</v>
      </c>
      <c r="D24" s="11">
        <f>IF(ISERROR(VLOOKUP(CONCATENATE(INDIRECT(ADDRESS(2,COLUMN()-2)),"V3",A24),DATA!D2:L872,4,FALSE)),0,VLOOKUP(CONCATENATE(INDIRECT(ADDRESS(2,COLUMN()-2)),"V3",A24),DATA!D2:L872,4,FALSE))</f>
        <v>0</v>
      </c>
      <c r="E24" s="11">
        <f>IF(ISERROR(VLOOKUP(CONCATENATE(INDIRECT(ADDRESS(2,COLUMN())),"V3",A24),DATA!D2:L872,2,FALSE)),0,VLOOKUP(CONCATENATE(INDIRECT(ADDRESS(2,COLUMN())),"V3",A24),DATA!D2:L872,2,FALSE))</f>
        <v>4.75</v>
      </c>
      <c r="F24" s="11">
        <f>IF(ISERROR(VLOOKUP(CONCATENATE(INDIRECT(ADDRESS(2,COLUMN()-1)),"V3",A24),DATA!D2:L872,3,FALSE)),0,VLOOKUP(CONCATENATE(INDIRECT(ADDRESS(2,COLUMN()-1)),"V3",A24),DATA!D2:L872,3,FALSE))</f>
        <v>0</v>
      </c>
      <c r="G24" s="11">
        <f>IF(ISERROR(VLOOKUP(CONCATENATE(INDIRECT(ADDRESS(2,COLUMN()-2)),"V3",A24),DATA!D2:L872,4,FALSE)),0,VLOOKUP(CONCATENATE(INDIRECT(ADDRESS(2,COLUMN()-2)),"V3",A24),DATA!D2:L872,4,FALSE))</f>
        <v>0</v>
      </c>
      <c r="H24" s="11">
        <f>IF(ISERROR(VLOOKUP(CONCATENATE(INDIRECT(ADDRESS(2,COLUMN())),"V3",A24),DATA!D2:L872,2,FALSE)),0,VLOOKUP(CONCATENATE(INDIRECT(ADDRESS(2,COLUMN())),"V3",A24),DATA!D2:L872,2,FALSE))</f>
        <v>0</v>
      </c>
      <c r="I24" s="11">
        <f>IF(ISERROR(VLOOKUP(CONCATENATE(INDIRECT(ADDRESS(2,COLUMN()-1)),"V3",A24),DATA!D2:L872,3,FALSE)),0,VLOOKUP(CONCATENATE(INDIRECT(ADDRESS(2,COLUMN()-1)),"V3",A24),DATA!D2:L872,3,FALSE))</f>
        <v>0</v>
      </c>
      <c r="J24" s="11">
        <f>IF(ISERROR(VLOOKUP(CONCATENATE(INDIRECT(ADDRESS(2,COLUMN()-2)),"V3",A24),DATA!D2:L872,4,FALSE)),0,VLOOKUP(CONCATENATE(INDIRECT(ADDRESS(2,COLUMN()-2)),"V3",A24),DATA!D2:L872,4,FALSE))</f>
        <v>0</v>
      </c>
      <c r="K24" s="11">
        <f>IF(ISERROR(VLOOKUP(CONCATENATE(INDIRECT(ADDRESS(2,COLUMN())),"V3",A24),DATA!D2:L872,2,FALSE)),0,VLOOKUP(CONCATENATE(INDIRECT(ADDRESS(2,COLUMN())),"V3",A24),DATA!D2:L872,2,FALSE))</f>
        <v>0</v>
      </c>
      <c r="L24" s="11">
        <f>IF(ISERROR(VLOOKUP(CONCATENATE(INDIRECT(ADDRESS(2,COLUMN()-1)),"V3",A24),DATA!D2:L872,3,FALSE)),0,VLOOKUP(CONCATENATE(INDIRECT(ADDRESS(2,COLUMN()-1)),"V3",A24),DATA!D2:L872,3,FALSE))</f>
        <v>0</v>
      </c>
      <c r="M24" s="11">
        <f>IF(ISERROR(VLOOKUP(CONCATENATE(INDIRECT(ADDRESS(2,COLUMN()-2)),"V3",A24),DATA!D2:L872,4,FALSE)),0,VLOOKUP(CONCATENATE(INDIRECT(ADDRESS(2,COLUMN()-2)),"V3",A24),DATA!D2:L872,4,FALSE))</f>
        <v>0</v>
      </c>
      <c r="N24" s="11">
        <f>IF(ISERROR(VLOOKUP(CONCATENATE(INDIRECT(ADDRESS(2,COLUMN())),"V3",A24),DATA!D2:L872,2,FALSE)),0,VLOOKUP(CONCATENATE(INDIRECT(ADDRESS(2,COLUMN())),"V3",A24),DATA!D2:L872,2,FALSE))</f>
        <v>0</v>
      </c>
      <c r="O24" s="11">
        <f>IF(ISERROR(VLOOKUP(CONCATENATE(INDIRECT(ADDRESS(2,COLUMN()-1)),"V3",A24),DATA!D2:L872,3,FALSE)),0,VLOOKUP(CONCATENATE(INDIRECT(ADDRESS(2,COLUMN()-1)),"V3",A24),DATA!D2:L872,3,FALSE))</f>
        <v>0</v>
      </c>
      <c r="P24" s="11">
        <f>IF(ISERROR(VLOOKUP(CONCATENATE(INDIRECT(ADDRESS(2,COLUMN()-2)),"V3",A24),DATA!D2:L872,4,FALSE)),0,VLOOKUP(CONCATENATE(INDIRECT(ADDRESS(2,COLUMN()-2)),"V3",A24),DATA!D2:L872,4,FALSE))</f>
        <v>0</v>
      </c>
      <c r="Q24" s="11">
        <f>IF(ISERROR(VLOOKUP(CONCATENATE(INDIRECT(ADDRESS(2,COLUMN())),"V3",A24),DATA!D2:L872,2,FALSE)),0,VLOOKUP(CONCATENATE(INDIRECT(ADDRESS(2,COLUMN())),"V3",A24),DATA!D2:L872,2,FALSE))</f>
        <v>0</v>
      </c>
      <c r="R24" s="11">
        <f>IF(ISERROR(VLOOKUP(CONCATENATE(INDIRECT(ADDRESS(2,COLUMN()-1)),"V3",A24),DATA!D2:L872,3,FALSE)),0,VLOOKUP(CONCATENATE(INDIRECT(ADDRESS(2,COLUMN()-1)),"V3",A24),DATA!D2:L872,3,FALSE))</f>
        <v>0</v>
      </c>
      <c r="S24" s="11">
        <f>IF(ISERROR(VLOOKUP(CONCATENATE(INDIRECT(ADDRESS(2,COLUMN()-2)),"V3",A24),DATA!D2:L872,4,FALSE)),0,VLOOKUP(CONCATENATE(INDIRECT(ADDRESS(2,COLUMN()-2)),"V3",A24),DATA!D2:L872,4,FALSE))</f>
        <v>0</v>
      </c>
      <c r="T24" s="11">
        <f>IF(ISERROR(VLOOKUP(CONCATENATE(INDIRECT(ADDRESS(2,COLUMN())),"V3",A24),DATA!D2:L872,2,FALSE)),0,VLOOKUP(CONCATENATE(INDIRECT(ADDRESS(2,COLUMN())),"V3",A24),DATA!D2:L872,2,FALSE))</f>
        <v>0</v>
      </c>
      <c r="U24" s="11">
        <f>IF(ISERROR(VLOOKUP(CONCATENATE(INDIRECT(ADDRESS(2,COLUMN()-1)),"V3",A24),DATA!D2:L872,3,FALSE)),0,VLOOKUP(CONCATENATE(INDIRECT(ADDRESS(2,COLUMN()-1)),"V3",A24),DATA!D2:L872,3,FALSE))</f>
        <v>0</v>
      </c>
      <c r="V24" s="11">
        <f>IF(ISERROR(VLOOKUP(CONCATENATE(INDIRECT(ADDRESS(2,COLUMN()-2)),"V3",A24),DATA!D2:L872,4,FALSE)),0,VLOOKUP(CONCATENATE(INDIRECT(ADDRESS(2,COLUMN()-2)),"V3",A24),DATA!D2:L872,4,FALSE))</f>
        <v>0</v>
      </c>
      <c r="W24" s="11">
        <f>IF(ISERROR(VLOOKUP(CONCATENATE(INDIRECT(ADDRESS(2,COLUMN())),"V3",A24),DATA!D2:L872,2,FALSE)),0,VLOOKUP(CONCATENATE(INDIRECT(ADDRESS(2,COLUMN())),"V3",A24),DATA!D2:L872,2,FALSE))</f>
        <v>0</v>
      </c>
      <c r="X24" s="11">
        <f>IF(ISERROR(VLOOKUP(CONCATENATE(INDIRECT(ADDRESS(2,COLUMN()-1)),"V3",A24),DATA!D2:L872,3,FALSE)),0,VLOOKUP(CONCATENATE(INDIRECT(ADDRESS(2,COLUMN()-1)),"V3",A24),DATA!D2:L872,3,FALSE))</f>
        <v>0</v>
      </c>
      <c r="Y24" s="11">
        <f>IF(ISERROR(VLOOKUP(CONCATENATE(INDIRECT(ADDRESS(2,COLUMN()-2)),"V3",A24),DATA!D2:L872,4,FALSE)),0,VLOOKUP(CONCATENATE(INDIRECT(ADDRESS(2,COLUMN()-2)),"V3",A24),DATA!D2:L872,4,FALSE))</f>
        <v>0</v>
      </c>
      <c r="Z24" s="11">
        <f>IF(ISERROR(VLOOKUP(CONCATENATE(INDIRECT(ADDRESS(2,COLUMN())),"V3",A24),DATA!D2:L872,2,FALSE)),0,VLOOKUP(CONCATENATE(INDIRECT(ADDRESS(2,COLUMN())),"V3",A24),DATA!D2:L872,2,FALSE))</f>
        <v>0</v>
      </c>
      <c r="AA24" s="11">
        <f>IF(ISERROR(VLOOKUP(CONCATENATE(INDIRECT(ADDRESS(2,COLUMN()-1)),"V3",A24),DATA!D2:L872,3,FALSE)),0,VLOOKUP(CONCATENATE(INDIRECT(ADDRESS(2,COLUMN()-1)),"V3",A24),DATA!D2:L872,3,FALSE))</f>
        <v>0</v>
      </c>
      <c r="AB24" s="11">
        <f>IF(ISERROR(VLOOKUP(CONCATENATE(INDIRECT(ADDRESS(2,COLUMN()-2)),"V3",A24),DATA!D2:L872,4,FALSE)),0,VLOOKUP(CONCATENATE(INDIRECT(ADDRESS(2,COLUMN()-2)),"V3",A24),DATA!D2:L872,4,FALSE))</f>
        <v>0</v>
      </c>
      <c r="AC24" s="11">
        <f>IF(ISERROR(VLOOKUP(CONCATENATE(INDIRECT(ADDRESS(2,COLUMN())),"V3",A24),DATA!D2:L872,2,FALSE)),0,VLOOKUP(CONCATENATE(INDIRECT(ADDRESS(2,COLUMN())),"V3",A24),DATA!D2:L872,2,FALSE))</f>
        <v>0</v>
      </c>
      <c r="AD24" s="11">
        <f>IF(ISERROR(VLOOKUP(CONCATENATE(INDIRECT(ADDRESS(2,COLUMN()-1)),"V3",A24),DATA!D2:L872,3,FALSE)),0,VLOOKUP(CONCATENATE(INDIRECT(ADDRESS(2,COLUMN()-1)),"V3",A24),DATA!D2:L872,3,FALSE))</f>
        <v>0</v>
      </c>
      <c r="AE24" s="11">
        <f>IF(ISERROR(VLOOKUP(CONCATENATE(INDIRECT(ADDRESS(2,COLUMN()-2)),"V3",A24),DATA!D2:L872,4,FALSE)),0,VLOOKUP(CONCATENATE(INDIRECT(ADDRESS(2,COLUMN()-2)),"V3",A24),DATA!D2:L872,4,FALSE))</f>
        <v>0</v>
      </c>
      <c r="AF24" s="11">
        <f>IF(ISERROR(VLOOKUP(CONCATENATE(INDIRECT(ADDRESS(2,COLUMN())),"V3",A24),DATA!D2:L872,2,FALSE)),0,VLOOKUP(CONCATENATE(INDIRECT(ADDRESS(2,COLUMN())),"V3",A24),DATA!D2:L872,2,FALSE))</f>
        <v>0</v>
      </c>
      <c r="AG24" s="11">
        <f>IF(ISERROR(VLOOKUP(CONCATENATE(INDIRECT(ADDRESS(2,COLUMN()-1)),"V3",A24),DATA!D2:L872,3,FALSE)),0,VLOOKUP(CONCATENATE(INDIRECT(ADDRESS(2,COLUMN()-1)),"V3",A24),DATA!D2:L872,3,FALSE))</f>
        <v>0</v>
      </c>
      <c r="AH24" s="11">
        <f>IF(ISERROR(VLOOKUP(CONCATENATE(INDIRECT(ADDRESS(2,COLUMN()-2)),"V3",A24),DATA!D2:L872,4,FALSE)),0,VLOOKUP(CONCATENATE(INDIRECT(ADDRESS(2,COLUMN()-2)),"V3",A24),DATA!D2:L872,4,FALSE))</f>
        <v>0</v>
      </c>
      <c r="AI24" s="11">
        <f>IF(ISERROR(VLOOKUP(CONCATENATE(INDIRECT(ADDRESS(2,COLUMN())),"V3",A24),DATA!D2:L872,2,FALSE)),0,VLOOKUP(CONCATENATE(INDIRECT(ADDRESS(2,COLUMN())),"V3",A24),DATA!D2:L872,2,FALSE))</f>
        <v>0</v>
      </c>
      <c r="AJ24" s="11">
        <f>IF(ISERROR(VLOOKUP(CONCATENATE(INDIRECT(ADDRESS(2,COLUMN()-1)),"V3",A24),DATA!D2:L872,3,FALSE)),0,VLOOKUP(CONCATENATE(INDIRECT(ADDRESS(2,COLUMN()-1)),"V3",A24),DATA!D2:L872,3,FALSE))</f>
        <v>0</v>
      </c>
      <c r="AK24" s="11">
        <f>IF(ISERROR(VLOOKUP(CONCATENATE(INDIRECT(ADDRESS(2,COLUMN()-2)),"V3",A24),DATA!D2:L872,4,FALSE)),0,VLOOKUP(CONCATENATE(INDIRECT(ADDRESS(2,COLUMN()-2)),"V3",A24),DATA!D2:L872,4,FALSE))</f>
        <v>0</v>
      </c>
      <c r="AL24" s="11">
        <f>IF(ISERROR(VLOOKUP(CONCATENATE(INDIRECT(ADDRESS(2,COLUMN())),"V3",A24),DATA!D2:L872,2,FALSE)),0,VLOOKUP(CONCATENATE(INDIRECT(ADDRESS(2,COLUMN())),"V3",A24),DATA!D2:L872,2,FALSE))</f>
        <v>0</v>
      </c>
      <c r="AM24" s="11">
        <f>IF(ISERROR(VLOOKUP(CONCATENATE(INDIRECT(ADDRESS(2,COLUMN()-1)),"V3",A24),DATA!D2:L872,3,FALSE)),0,VLOOKUP(CONCATENATE(INDIRECT(ADDRESS(2,COLUMN()-1)),"V3",A24),DATA!D2:L872,3,FALSE))</f>
        <v>0</v>
      </c>
      <c r="AN24" s="11">
        <f>IF(ISERROR(VLOOKUP(CONCATENATE(INDIRECT(ADDRESS(2,COLUMN()-2)),"V3",A24),DATA!D2:L872,4,FALSE)),0,VLOOKUP(CONCATENATE(INDIRECT(ADDRESS(2,COLUMN()-2)),"V3",A24),DATA!D2:L872,4,FALSE))</f>
        <v>0</v>
      </c>
      <c r="AO24" s="11">
        <f>IF(ISERROR(VLOOKUP(CONCATENATE(INDIRECT(ADDRESS(2,COLUMN())),"V3",A24),DATA!D2:L872,2,FALSE)),0,VLOOKUP(CONCATENATE(INDIRECT(ADDRESS(2,COLUMN())),"V3",A24),DATA!D2:L872,2,FALSE))</f>
        <v>0</v>
      </c>
      <c r="AP24" s="11">
        <f>IF(ISERROR(VLOOKUP(CONCATENATE(INDIRECT(ADDRESS(2,COLUMN()-1)),"V3",A24),DATA!D2:L872,3,FALSE)),0,VLOOKUP(CONCATENATE(INDIRECT(ADDRESS(2,COLUMN()-1)),"V3",A24),DATA!D2:L872,3,FALSE))</f>
        <v>0</v>
      </c>
      <c r="AQ24" s="11">
        <f>IF(ISERROR(VLOOKUP(CONCATENATE(INDIRECT(ADDRESS(2,COLUMN()-2)),"V3",A24),DATA!D2:L872,4,FALSE)),0,VLOOKUP(CONCATENATE(INDIRECT(ADDRESS(2,COLUMN()-2)),"V3",A24),DATA!D2:L872,4,FALSE))</f>
        <v>0</v>
      </c>
      <c r="AR24" s="11">
        <f>IF(ISERROR(VLOOKUP(CONCATENATE(INDIRECT(ADDRESS(2,COLUMN())),"V3",A24),DATA!D2:L872,2,FALSE)),0,VLOOKUP(CONCATENATE(INDIRECT(ADDRESS(2,COLUMN())),"V3",A24),DATA!D2:L872,2,FALSE))</f>
        <v>0</v>
      </c>
      <c r="AS24" s="11">
        <f>IF(ISERROR(VLOOKUP(CONCATENATE(INDIRECT(ADDRESS(2,COLUMN()-1)),"V3",A24),DATA!D2:L872,3,FALSE)),0,VLOOKUP(CONCATENATE(INDIRECT(ADDRESS(2,COLUMN()-1)),"V3",A24),DATA!D2:L872,3,FALSE))</f>
        <v>0</v>
      </c>
      <c r="AT24" s="11">
        <f>IF(ISERROR(VLOOKUP(CONCATENATE(INDIRECT(ADDRESS(2,COLUMN()-2)),"V3",A24),DATA!D2:L872,4,FALSE)),0,VLOOKUP(CONCATENATE(INDIRECT(ADDRESS(2,COLUMN()-2)),"V3",A24),DATA!D2:L872,4,FALSE))</f>
        <v>0</v>
      </c>
      <c r="AU24" s="11">
        <f>IF(ISERROR(VLOOKUP(CONCATENATE(INDIRECT(ADDRESS(2,COLUMN())),"V3",A24),DATA!D2:L872,2,FALSE)),0,VLOOKUP(CONCATENATE(INDIRECT(ADDRESS(2,COLUMN())),"V3",A24),DATA!D2:L872,2,FALSE))</f>
        <v>0</v>
      </c>
      <c r="AV24" s="11">
        <f>IF(ISERROR(VLOOKUP(CONCATENATE(INDIRECT(ADDRESS(2,COLUMN()-1)),"V3",A24),DATA!D2:L872,3,FALSE)),0,VLOOKUP(CONCATENATE(INDIRECT(ADDRESS(2,COLUMN()-1)),"V3",A24),DATA!D2:L872,3,FALSE))</f>
        <v>0</v>
      </c>
      <c r="AW24" s="11">
        <f>IF(ISERROR(VLOOKUP(CONCATENATE(INDIRECT(ADDRESS(2,COLUMN()-2)),"V3",A24),DATA!D2:L872,4,FALSE)),0,VLOOKUP(CONCATENATE(INDIRECT(ADDRESS(2,COLUMN()-2)),"V3",A24),DATA!D2:L872,4,FALSE))</f>
        <v>0</v>
      </c>
      <c r="AX24" s="11">
        <f>IF(ISERROR(VLOOKUP(CONCATENATE(INDIRECT(ADDRESS(2,COLUMN())),"V3",A24),DATA!D2:L872,2,FALSE)),0,VLOOKUP(CONCATENATE(INDIRECT(ADDRESS(2,COLUMN())),"V3",A24),DATA!D2:L872,2,FALSE))</f>
        <v>0</v>
      </c>
      <c r="AY24" s="11">
        <f>IF(ISERROR(VLOOKUP(CONCATENATE(INDIRECT(ADDRESS(2,COLUMN()-1)),"V3",A24),DATA!D2:L872,3,FALSE)),0,VLOOKUP(CONCATENATE(INDIRECT(ADDRESS(2,COLUMN()-1)),"V3",A24),DATA!D2:L872,3,FALSE))</f>
        <v>0</v>
      </c>
      <c r="AZ24" s="11">
        <f>IF(ISERROR(VLOOKUP(CONCATENATE(INDIRECT(ADDRESS(2,COLUMN()-2)),"V3",A24),DATA!D2:L872,4,FALSE)),0,VLOOKUP(CONCATENATE(INDIRECT(ADDRESS(2,COLUMN()-2)),"V3",A24),DATA!D2:L872,4,FALSE))</f>
        <v>0</v>
      </c>
      <c r="BA24" s="11">
        <f>IF(ISERROR(VLOOKUP(CONCATENATE(INDIRECT(ADDRESS(2,COLUMN())),"V3",A24),DATA!D2:L872,2,FALSE)),0,VLOOKUP(CONCATENATE(INDIRECT(ADDRESS(2,COLUMN())),"V3",A24),DATA!D2:L872,2,FALSE))</f>
        <v>0</v>
      </c>
      <c r="BB24" s="11">
        <f>IF(ISERROR(VLOOKUP(CONCATENATE(INDIRECT(ADDRESS(2,COLUMN()-1)),"V3",A24),DATA!D2:L872,3,FALSE)),0,VLOOKUP(CONCATENATE(INDIRECT(ADDRESS(2,COLUMN()-1)),"V3",A24),DATA!D2:L872,3,FALSE))</f>
        <v>0</v>
      </c>
      <c r="BC24" s="11">
        <f>IF(ISERROR(VLOOKUP(CONCATENATE(INDIRECT(ADDRESS(2,COLUMN()-2)),"V3",A24),DATA!D2:L872,4,FALSE)),0,VLOOKUP(CONCATENATE(INDIRECT(ADDRESS(2,COLUMN()-2)),"V3",A24),DATA!D2:L872,4,FALSE))</f>
        <v>0</v>
      </c>
      <c r="BD24" s="11">
        <f>IF(ISERROR(VLOOKUP(CONCATENATE(INDIRECT(ADDRESS(2,COLUMN())),"V3",A24),DATA!D2:L872,2,FALSE)),0,VLOOKUP(CONCATENATE(INDIRECT(ADDRESS(2,COLUMN())),"V3",A24),DATA!D2:L872,2,FALSE))</f>
        <v>0</v>
      </c>
      <c r="BE24" s="11">
        <f>IF(ISERROR(VLOOKUP(CONCATENATE(INDIRECT(ADDRESS(2,COLUMN()-1)),"V3",A24),DATA!D2:L872,3,FALSE)),0,VLOOKUP(CONCATENATE(INDIRECT(ADDRESS(2,COLUMN()-1)),"V3",A24),DATA!D2:L872,3,FALSE))</f>
        <v>0</v>
      </c>
      <c r="BF24" s="11">
        <f>IF(ISERROR(VLOOKUP(CONCATENATE(INDIRECT(ADDRESS(2,COLUMN()-2)),"V3",A24),DATA!D2:L872,4,FALSE)),0,VLOOKUP(CONCATENATE(INDIRECT(ADDRESS(2,COLUMN()-2)),"V3",A24),DATA!D2:L872,4,FALSE))</f>
        <v>0</v>
      </c>
      <c r="BG24" s="11">
        <f>IF(ISERROR(VLOOKUP(CONCATENATE(INDIRECT(ADDRESS(2,COLUMN())),"V3",A24),DATA!D2:L872,2,FALSE)),0,VLOOKUP(CONCATENATE(INDIRECT(ADDRESS(2,COLUMN())),"V3",A24),DATA!D2:L872,2,FALSE))</f>
        <v>0</v>
      </c>
      <c r="BH24" s="11">
        <f>IF(ISERROR(VLOOKUP(CONCATENATE(INDIRECT(ADDRESS(2,COLUMN()-1)),"V3",A24),DATA!D2:L872,3,FALSE)),0,VLOOKUP(CONCATENATE(INDIRECT(ADDRESS(2,COLUMN()-1)),"V3",A24),DATA!D2:L872,3,FALSE))</f>
        <v>0</v>
      </c>
      <c r="BI24" s="11">
        <f>IF(ISERROR(VLOOKUP(CONCATENATE(INDIRECT(ADDRESS(2,COLUMN()-2)),"V3",A24),DATA!D2:L872,4,FALSE)),0,VLOOKUP(CONCATENATE(INDIRECT(ADDRESS(2,COLUMN()-2)),"V3",A24),DATA!D2:L872,4,FALSE))</f>
        <v>0</v>
      </c>
      <c r="BJ24" s="11">
        <f>IF(ISERROR(VLOOKUP(CONCATENATE(INDIRECT(ADDRESS(2,COLUMN())),"V3",A24),DATA!D2:L872,2,FALSE)),0,VLOOKUP(CONCATENATE(INDIRECT(ADDRESS(2,COLUMN())),"V3",A24),DATA!D2:L872,2,FALSE))</f>
        <v>0</v>
      </c>
      <c r="BK24" s="11">
        <f>IF(ISERROR(VLOOKUP(CONCATENATE(INDIRECT(ADDRESS(2,COLUMN()-1)),"V3",A24),DATA!D2:L872,3,FALSE)),0,VLOOKUP(CONCATENATE(INDIRECT(ADDRESS(2,COLUMN()-1)),"V3",A24),DATA!D2:L872,3,FALSE))</f>
        <v>0</v>
      </c>
      <c r="BL24" s="11">
        <f>IF(ISERROR(VLOOKUP(CONCATENATE(INDIRECT(ADDRESS(2,COLUMN()-2)),"V3",A24),DATA!D2:L872,4,FALSE)),0,VLOOKUP(CONCATENATE(INDIRECT(ADDRESS(2,COLUMN()-2)),"V3",A24),DATA!D2:L872,4,FALSE))</f>
        <v>0</v>
      </c>
      <c r="BM24" s="11">
        <f>IF(ISERROR(VLOOKUP(CONCATENATE(INDIRECT(ADDRESS(2,COLUMN())),"V3",A24),DATA!D2:L872,2,FALSE)),0,VLOOKUP(CONCATENATE(INDIRECT(ADDRESS(2,COLUMN())),"V3",A24),DATA!D2:L872,2,FALSE))</f>
        <v>0</v>
      </c>
      <c r="BN24" s="11">
        <f>IF(ISERROR(VLOOKUP(CONCATENATE(INDIRECT(ADDRESS(2,COLUMN()-1)),"V3",A24),DATA!D2:L872,3,FALSE)),0,VLOOKUP(CONCATENATE(INDIRECT(ADDRESS(2,COLUMN()-1)),"V3",A24),DATA!D2:L872,3,FALSE))</f>
        <v>0</v>
      </c>
      <c r="BO24" s="11">
        <f>IF(ISERROR(VLOOKUP(CONCATENATE(INDIRECT(ADDRESS(2,COLUMN()-2)),"V3",A24),DATA!D2:L872,4,FALSE)),0,VLOOKUP(CONCATENATE(INDIRECT(ADDRESS(2,COLUMN()-2)),"V3",A24),DATA!D2:L872,4,FALSE))</f>
        <v>0</v>
      </c>
      <c r="BP24" s="11">
        <f>IF(ISERROR(VLOOKUP(CONCATENATE(INDIRECT(ADDRESS(2,COLUMN())),"V3",A24),DATA!D2:L872,2,FALSE)),0,VLOOKUP(CONCATENATE(INDIRECT(ADDRESS(2,COLUMN())),"V3",A24),DATA!D2:L872,2,FALSE))</f>
        <v>0</v>
      </c>
      <c r="BQ24" s="11">
        <f>IF(ISERROR(VLOOKUP(CONCATENATE(INDIRECT(ADDRESS(2,COLUMN()-1)),"V3",A24),DATA!D2:L872,3,FALSE)),0,VLOOKUP(CONCATENATE(INDIRECT(ADDRESS(2,COLUMN()-1)),"V3",A24),DATA!D2:L872,3,FALSE))</f>
        <v>0</v>
      </c>
      <c r="BR24" s="11">
        <f>IF(ISERROR(VLOOKUP(CONCATENATE(INDIRECT(ADDRESS(2,COLUMN()-2)),"V3",A24),DATA!D2:L872,4,FALSE)),0,VLOOKUP(CONCATENATE(INDIRECT(ADDRESS(2,COLUMN()-2)),"V3",A24),DATA!D2:L872,4,FALSE))</f>
        <v>0</v>
      </c>
      <c r="BS24" s="11">
        <f>IF(ISERROR(VLOOKUP(CONCATENATE(INDIRECT(ADDRESS(2,COLUMN())),"V3",A24),DATA!D2:L872,2,FALSE)),0,VLOOKUP(CONCATENATE(INDIRECT(ADDRESS(2,COLUMN())),"V3",A24),DATA!D2:L872,2,FALSE))</f>
        <v>0</v>
      </c>
      <c r="BT24" s="11">
        <f>IF(ISERROR(VLOOKUP(CONCATENATE(INDIRECT(ADDRESS(2,COLUMN()-1)),"V3",A24),DATA!D2:L872,3,FALSE)),0,VLOOKUP(CONCATENATE(INDIRECT(ADDRESS(2,COLUMN()-1)),"V3",A24),DATA!D2:L872,3,FALSE))</f>
        <v>0</v>
      </c>
      <c r="BU24" s="11">
        <f>IF(ISERROR(VLOOKUP(CONCATENATE(INDIRECT(ADDRESS(2,COLUMN()-2)),"V3",A24),DATA!D2:L872,4,FALSE)),0,VLOOKUP(CONCATENATE(INDIRECT(ADDRESS(2,COLUMN()-2)),"V3",A24),DATA!D2:L872,4,FALSE))</f>
        <v>0</v>
      </c>
      <c r="BV24" s="11">
        <f>IF(ISERROR(VLOOKUP(CONCATENATE(INDIRECT(ADDRESS(2,COLUMN())),"V3",A24),DATA!D2:L872,2,FALSE)),0,VLOOKUP(CONCATENATE(INDIRECT(ADDRESS(2,COLUMN())),"V3",A24),DATA!D2:L872,2,FALSE))</f>
        <v>1</v>
      </c>
      <c r="BW24" s="11">
        <f>IF(ISERROR(VLOOKUP(CONCATENATE(INDIRECT(ADDRESS(2,COLUMN()-1)),"V3",A24),DATA!D2:L872,3,FALSE)),0,VLOOKUP(CONCATENATE(INDIRECT(ADDRESS(2,COLUMN()-1)),"V3",A24),DATA!D2:L872,3,FALSE))</f>
        <v>0</v>
      </c>
      <c r="BX24" s="11">
        <f>IF(ISERROR(VLOOKUP(CONCATENATE(INDIRECT(ADDRESS(2,COLUMN()-2)),"V3",A24),DATA!D2:L872,4,FALSE)),0,VLOOKUP(CONCATENATE(INDIRECT(ADDRESS(2,COLUMN()-2)),"V3",A24),DATA!D2:L872,4,FALSE))</f>
        <v>0</v>
      </c>
      <c r="BY24" s="11">
        <f>IF(ISERROR(VLOOKUP(CONCATENATE(INDIRECT(ADDRESS(2,COLUMN())),"V3",A24),DATA!D2:L872,2,FALSE)),0,VLOOKUP(CONCATENATE(INDIRECT(ADDRESS(2,COLUMN())),"V3",A24),DATA!D2:L872,2,FALSE))</f>
        <v>0</v>
      </c>
      <c r="BZ24" s="11">
        <f>IF(ISERROR(VLOOKUP(CONCATENATE(INDIRECT(ADDRESS(2,COLUMN()-1)),"V3",A24),DATA!D2:L872,3,FALSE)),0,VLOOKUP(CONCATENATE(INDIRECT(ADDRESS(2,COLUMN()-1)),"V3",A24),DATA!D2:L872,3,FALSE))</f>
        <v>0</v>
      </c>
      <c r="CA24" s="11">
        <f>IF(ISERROR(VLOOKUP(CONCATENATE(INDIRECT(ADDRESS(2,COLUMN()-2)),"V3",A24),DATA!D2:L872,4,FALSE)),0,VLOOKUP(CONCATENATE(INDIRECT(ADDRESS(2,COLUMN()-2)),"V3",A24),DATA!D2:L872,4,FALSE))</f>
        <v>0</v>
      </c>
      <c r="CB24" s="11">
        <f>IF(ISERROR(VLOOKUP(CONCATENATE(INDIRECT(ADDRESS(2,COLUMN())),"V3",A24),DATA!D2:L872,2,FALSE)),0,VLOOKUP(CONCATENATE(INDIRECT(ADDRESS(2,COLUMN())),"V3",A24),DATA!D2:L872,2,FALSE))</f>
        <v>0</v>
      </c>
      <c r="CC24" s="11">
        <f>IF(ISERROR(VLOOKUP(CONCATENATE(INDIRECT(ADDRESS(2,COLUMN()-1)),"V3",A24),DATA!D2:L872,3,FALSE)),0,VLOOKUP(CONCATENATE(INDIRECT(ADDRESS(2,COLUMN()-1)),"V3",A24),DATA!D2:L872,3,FALSE))</f>
        <v>0</v>
      </c>
      <c r="CD24" s="11">
        <f>IF(ISERROR(VLOOKUP(CONCATENATE(INDIRECT(ADDRESS(2,COLUMN()-2)),"V3",A24),DATA!D2:L872,4,FALSE)),0,VLOOKUP(CONCATENATE(INDIRECT(ADDRESS(2,COLUMN()-2)),"V3",A24),DATA!D2:L872,4,FALSE))</f>
        <v>0</v>
      </c>
      <c r="CE24" s="11">
        <f>IF(ISERROR(VLOOKUP(CONCATENATE(INDIRECT(ADDRESS(2,COLUMN())),"V3",A24),DATA!D2:L872,2,FALSE)),0,VLOOKUP(CONCATENATE(INDIRECT(ADDRESS(2,COLUMN())),"V3",A24),DATA!D2:L872,2,FALSE))</f>
        <v>0</v>
      </c>
      <c r="CF24" s="11">
        <f>IF(ISERROR(VLOOKUP(CONCATENATE(INDIRECT(ADDRESS(2,COLUMN()-1)),"V3",A24),DATA!D2:L872,3,FALSE)),0,VLOOKUP(CONCATENATE(INDIRECT(ADDRESS(2,COLUMN()-1)),"V3",A24),DATA!D2:L872,3,FALSE))</f>
        <v>0</v>
      </c>
      <c r="CG24" s="11">
        <f>IF(ISERROR(VLOOKUP(CONCATENATE(INDIRECT(ADDRESS(2,COLUMN()-2)),"V3",A24),DATA!D2:L872,4,FALSE)),0,VLOOKUP(CONCATENATE(INDIRECT(ADDRESS(2,COLUMN()-2)),"V3",A24),DATA!D2:L872,4,FALSE))</f>
        <v>0</v>
      </c>
      <c r="CH24" s="11">
        <f>IF(ISERROR(VLOOKUP(CONCATENATE(INDIRECT(ADDRESS(2,COLUMN())),"V3",A24),DATA!D2:L872,2,FALSE)),0,VLOOKUP(CONCATENATE(INDIRECT(ADDRESS(2,COLUMN())),"V3",A24),DATA!D2:L872,2,FALSE))</f>
        <v>0</v>
      </c>
      <c r="CI24" s="11">
        <f>IF(ISERROR(VLOOKUP(CONCATENATE(INDIRECT(ADDRESS(2,COLUMN()-1)),"V3",A24),DATA!D2:L872,3,FALSE)),0,VLOOKUP(CONCATENATE(INDIRECT(ADDRESS(2,COLUMN()-1)),"V3",A24),DATA!D2:L872,3,FALSE))</f>
        <v>0</v>
      </c>
      <c r="CJ24" s="11">
        <f>IF(ISERROR(VLOOKUP(CONCATENATE(INDIRECT(ADDRESS(2,COLUMN()-2)),"V3",A24),DATA!D2:L872,4,FALSE)),0,VLOOKUP(CONCATENATE(INDIRECT(ADDRESS(2,COLUMN()-2)),"V3",A24),DATA!D2:L872,4,FALSE))</f>
        <v>0</v>
      </c>
      <c r="CK24" s="11">
        <f>IF(ISERROR(VLOOKUP(CONCATENATE(INDIRECT(ADDRESS(2,COLUMN())),"V3",A24),DATA!D2:L872,2,FALSE)),0,VLOOKUP(CONCATENATE(INDIRECT(ADDRESS(2,COLUMN())),"V3",A24),DATA!D2:L872,2,FALSE))</f>
        <v>0</v>
      </c>
      <c r="CL24" s="11">
        <f>IF(ISERROR(VLOOKUP(CONCATENATE(INDIRECT(ADDRESS(2,COLUMN()-1)),"V3",A24),DATA!D2:L872,3,FALSE)),0,VLOOKUP(CONCATENATE(INDIRECT(ADDRESS(2,COLUMN()-1)),"V3",A24),DATA!D2:L872,3,FALSE))</f>
        <v>0</v>
      </c>
      <c r="CM24" s="11">
        <f>IF(ISERROR(VLOOKUP(CONCATENATE(INDIRECT(ADDRESS(2,COLUMN()-2)),"V3",A24),DATA!D2:L872,4,FALSE)),0,VLOOKUP(CONCATENATE(INDIRECT(ADDRESS(2,COLUMN()-2)),"V3",A24),DATA!D2:L872,4,FALSE))</f>
        <v>0</v>
      </c>
      <c r="CN24" s="11">
        <f>IF(ISERROR(VLOOKUP(CONCATENATE(INDIRECT(ADDRESS(2,COLUMN())),"V3",A24),DATA!D2:L872,2,FALSE)),0,VLOOKUP(CONCATENATE(INDIRECT(ADDRESS(2,COLUMN())),"V3",A24),DATA!D2:L872,2,FALSE))</f>
        <v>0</v>
      </c>
      <c r="CO24" s="11">
        <f>IF(ISERROR(VLOOKUP(CONCATENATE(INDIRECT(ADDRESS(2,COLUMN()-1)),"V3",A24),DATA!D2:L872,3,FALSE)),0,VLOOKUP(CONCATENATE(INDIRECT(ADDRESS(2,COLUMN()-1)),"V3",A24),DATA!D2:L872,3,FALSE))</f>
        <v>0</v>
      </c>
      <c r="CP24" s="11">
        <f>IF(ISERROR(VLOOKUP(CONCATENATE(INDIRECT(ADDRESS(2,COLUMN()-2)),"V3",A24),DATA!D2:L872,4,FALSE)),0,VLOOKUP(CONCATENATE(INDIRECT(ADDRESS(2,COLUMN()-2)),"V3",A24),DATA!D2:L872,4,FALSE))</f>
        <v>0</v>
      </c>
      <c r="CQ24" s="11">
        <f>IF(ISERROR(VLOOKUP(CONCATENATE(INDIRECT(ADDRESS(2,COLUMN())),"V3",A24),DATA!D2:L872,2,FALSE)),0,VLOOKUP(CONCATENATE(INDIRECT(ADDRESS(2,COLUMN())),"V3",A24),DATA!D2:L872,2,FALSE))</f>
        <v>0</v>
      </c>
      <c r="CR24" s="11">
        <f>IF(ISERROR(VLOOKUP(CONCATENATE(INDIRECT(ADDRESS(2,COLUMN()-1)),"V3",A24),DATA!D2:L872,3,FALSE)),0,VLOOKUP(CONCATENATE(INDIRECT(ADDRESS(2,COLUMN()-1)),"V3",A24),DATA!D2:L872,3,FALSE))</f>
        <v>0</v>
      </c>
      <c r="CS24" s="11">
        <f>IF(ISERROR(VLOOKUP(CONCATENATE(INDIRECT(ADDRESS(2,COLUMN()-2)),"V3",A24),DATA!D2:L872,4,FALSE)),0,VLOOKUP(CONCATENATE(INDIRECT(ADDRESS(2,COLUMN()-2)),"V3",A24),DATA!D2:L872,4,FALSE))</f>
        <v>0</v>
      </c>
      <c r="CT24" s="11">
        <f>IF(ISERROR(VLOOKUP(CONCATENATE(INDIRECT(ADDRESS(2,COLUMN())),"V3",A24),DATA!D2:L872,2,FALSE)),0,VLOOKUP(CONCATENATE(INDIRECT(ADDRESS(2,COLUMN())),"V3",A24),DATA!D2:L872,2,FALSE))</f>
        <v>0</v>
      </c>
      <c r="CU24" s="11">
        <f>IF(ISERROR(VLOOKUP(CONCATENATE(INDIRECT(ADDRESS(2,COLUMN()-1)),"V3",A24),DATA!D2:L872,3,FALSE)),0,VLOOKUP(CONCATENATE(INDIRECT(ADDRESS(2,COLUMN()-1)),"V3",A24),DATA!D2:L872,3,FALSE))</f>
        <v>0</v>
      </c>
      <c r="CV24" s="11">
        <f>IF(ISERROR(VLOOKUP(CONCATENATE(INDIRECT(ADDRESS(2,COLUMN()-2)),"V3",A24),DATA!D2:L872,4,FALSE)),0,VLOOKUP(CONCATENATE(INDIRECT(ADDRESS(2,COLUMN()-2)),"V3",A24),DATA!D2:L872,4,FALSE))</f>
        <v>0</v>
      </c>
      <c r="CW24" s="11">
        <f>IF(ISERROR(VLOOKUP(CONCATENATE(INDIRECT(ADDRESS(2,COLUMN())),"V3",A24),DATA!D2:L872,2,FALSE)),0,VLOOKUP(CONCATENATE(INDIRECT(ADDRESS(2,COLUMN())),"V3",A24),DATA!D2:L872,2,FALSE))</f>
        <v>0</v>
      </c>
      <c r="CX24" s="11">
        <f>IF(ISERROR(VLOOKUP(CONCATENATE(INDIRECT(ADDRESS(2,COLUMN()-1)),"V3",A24),DATA!D2:L872,3,FALSE)),0,VLOOKUP(CONCATENATE(INDIRECT(ADDRESS(2,COLUMN()-1)),"V3",A24),DATA!D2:L872,3,FALSE))</f>
        <v>0</v>
      </c>
      <c r="CY24" s="11">
        <f>IF(ISERROR(VLOOKUP(CONCATENATE(INDIRECT(ADDRESS(2,COLUMN()-2)),"V3",A24),DATA!D2:L872,4,FALSE)),0,VLOOKUP(CONCATENATE(INDIRECT(ADDRESS(2,COLUMN()-2)),"V3",A24),DATA!D2:L872,4,FALSE))</f>
        <v>0</v>
      </c>
      <c r="CZ24" s="11">
        <f>IF(ISERROR(VLOOKUP(CONCATENATE(INDIRECT(ADDRESS(2,COLUMN())),"V3",A24),DATA!D2:L872,2,FALSE)),0,VLOOKUP(CONCATENATE(INDIRECT(ADDRESS(2,COLUMN())),"V3",A24),DATA!D2:L872,2,FALSE))</f>
        <v>0</v>
      </c>
      <c r="DA24" s="11">
        <f>IF(ISERROR(VLOOKUP(CONCATENATE(INDIRECT(ADDRESS(2,COLUMN()-1)),"V3",A24),DATA!D2:L872,3,FALSE)),0,VLOOKUP(CONCATENATE(INDIRECT(ADDRESS(2,COLUMN()-1)),"V3",A24),DATA!D2:L872,3,FALSE))</f>
        <v>0</v>
      </c>
      <c r="DB24" s="11">
        <f>IF(ISERROR(VLOOKUP(CONCATENATE(INDIRECT(ADDRESS(2,COLUMN()-2)),"V3",A24),DATA!D2:L872,4,FALSE)),0,VLOOKUP(CONCATENATE(INDIRECT(ADDRESS(2,COLUMN()-2)),"V3",A24),DATA!D2:L872,4,FALSE))</f>
        <v>0</v>
      </c>
      <c r="DC24" s="11">
        <f>IF(ISERROR(VLOOKUP(CONCATENATE(INDIRECT(ADDRESS(2,COLUMN())),"V3",A24),DATA!D2:L872,2,FALSE)),0,VLOOKUP(CONCATENATE(INDIRECT(ADDRESS(2,COLUMN())),"V3",A24),DATA!D2:L872,2,FALSE))</f>
        <v>0</v>
      </c>
      <c r="DD24" s="11">
        <f>IF(ISERROR(VLOOKUP(CONCATENATE(INDIRECT(ADDRESS(2,COLUMN()-1)),"V3",A24),DATA!D2:L872,3,FALSE)),0,VLOOKUP(CONCATENATE(INDIRECT(ADDRESS(2,COLUMN()-1)),"V3",A24),DATA!D2:L872,3,FALSE))</f>
        <v>0</v>
      </c>
      <c r="DE24" s="11">
        <f>IF(ISERROR(VLOOKUP(CONCATENATE(INDIRECT(ADDRESS(2,COLUMN()-2)),"V3",A24),DATA!D2:L872,4,FALSE)),0,VLOOKUP(CONCATENATE(INDIRECT(ADDRESS(2,COLUMN()-2)),"V3",A24),DATA!D2:L872,4,FALSE))</f>
        <v>0</v>
      </c>
      <c r="DF24" s="11">
        <f>IF(ISERROR(VLOOKUP(CONCATENATE(INDIRECT(ADDRESS(2,COLUMN())),"V3",A24),DATA!D2:L872,2,FALSE)),0,VLOOKUP(CONCATENATE(INDIRECT(ADDRESS(2,COLUMN())),"V3",A24),DATA!D2:L872,2,FALSE))</f>
        <v>0</v>
      </c>
      <c r="DG24" s="11">
        <f>IF(ISERROR(VLOOKUP(CONCATENATE(INDIRECT(ADDRESS(2,COLUMN()-1)),"V3",A24),DATA!D2:L872,3,FALSE)),0,VLOOKUP(CONCATENATE(INDIRECT(ADDRESS(2,COLUMN()-1)),"V3",A24),DATA!D2:L872,3,FALSE))</f>
        <v>0</v>
      </c>
      <c r="DH24" s="11">
        <f>IF(ISERROR(VLOOKUP(CONCATENATE(INDIRECT(ADDRESS(2,COLUMN()-2)),"V3",A24),DATA!D2:L872,4,FALSE)),0,VLOOKUP(CONCATENATE(INDIRECT(ADDRESS(2,COLUMN()-2)),"V3",A24),DATA!D2:L872,4,FALSE))</f>
        <v>0</v>
      </c>
      <c r="DI24" s="11">
        <f>IF(ISERROR(VLOOKUP(CONCATENATE(INDIRECT(ADDRESS(2,COLUMN())),"V3",A24),DATA!D2:L872,2,FALSE)),0,VLOOKUP(CONCATENATE(INDIRECT(ADDRESS(2,COLUMN())),"V3",A24),DATA!D2:L872,2,FALSE))</f>
        <v>0</v>
      </c>
      <c r="DJ24" s="11">
        <f>IF(ISERROR(VLOOKUP(CONCATENATE(INDIRECT(ADDRESS(2,COLUMN()-1)),"V3",A24),DATA!D2:L872,3,FALSE)),0,VLOOKUP(CONCATENATE(INDIRECT(ADDRESS(2,COLUMN()-1)),"V3",A24),DATA!D2:L872,3,FALSE))</f>
        <v>0</v>
      </c>
      <c r="DK24" s="11">
        <f>IF(ISERROR(VLOOKUP(CONCATENATE(INDIRECT(ADDRESS(2,COLUMN()-2)),"V3",A24),DATA!D2:L872,4,FALSE)),0,VLOOKUP(CONCATENATE(INDIRECT(ADDRESS(2,COLUMN()-2)),"V3",A24),DATA!D2:L872,4,FALSE))</f>
        <v>0</v>
      </c>
      <c r="DL24" s="11">
        <f>IF(ISERROR(VLOOKUP(CONCATENATE(INDIRECT(ADDRESS(2,COLUMN())),"V3",A24),DATA!D2:L872,2,FALSE)),0,VLOOKUP(CONCATENATE(INDIRECT(ADDRESS(2,COLUMN())),"V3",A24),DATA!D2:L872,2,FALSE))</f>
        <v>0</v>
      </c>
      <c r="DM24" s="11">
        <f>IF(ISERROR(VLOOKUP(CONCATENATE(INDIRECT(ADDRESS(2,COLUMN()-1)),"V3",A24),DATA!D2:L872,3,FALSE)),0,VLOOKUP(CONCATENATE(INDIRECT(ADDRESS(2,COLUMN()-1)),"V3",A24),DATA!D2:L872,3,FALSE))</f>
        <v>0</v>
      </c>
      <c r="DN24" s="11">
        <f>IF(ISERROR(VLOOKUP(CONCATENATE(INDIRECT(ADDRESS(2,COLUMN()-2)),"V3",A24),DATA!D2:L872,4,FALSE)),0,VLOOKUP(CONCATENATE(INDIRECT(ADDRESS(2,COLUMN()-2)),"V3",A24),DATA!D2:L872,4,FALSE))</f>
        <v>0</v>
      </c>
      <c r="DO24" s="11">
        <f>IF(ISERROR(VLOOKUP(CONCATENATE(INDIRECT(ADDRESS(2,COLUMN())),"V3",A24),DATA!D2:L872,2,FALSE)),0,VLOOKUP(CONCATENATE(INDIRECT(ADDRESS(2,COLUMN())),"V3",A24),DATA!D2:L872,2,FALSE))</f>
        <v>0</v>
      </c>
      <c r="DP24" s="11">
        <f>IF(ISERROR(VLOOKUP(CONCATENATE(INDIRECT(ADDRESS(2,COLUMN()-1)),"V3",A24),DATA!D2:L872,3,FALSE)),0,VLOOKUP(CONCATENATE(INDIRECT(ADDRESS(2,COLUMN()-1)),"V3",A24),DATA!D2:L872,3,FALSE))</f>
        <v>0</v>
      </c>
      <c r="DQ24" s="11">
        <f>IF(ISERROR(VLOOKUP(CONCATENATE(INDIRECT(ADDRESS(2,COLUMN()-2)),"V3",A24),DATA!D2:L872,4,FALSE)),0,VLOOKUP(CONCATENATE(INDIRECT(ADDRESS(2,COLUMN()-2)),"V3",A24),DATA!D2:L872,4,FALSE))</f>
        <v>0</v>
      </c>
      <c r="DR24" s="11">
        <f>IF(ISERROR(VLOOKUP(CONCATENATE(INDIRECT(ADDRESS(2,COLUMN())),"V3",A24),DATA!D2:L872,2,FALSE)),0,VLOOKUP(CONCATENATE(INDIRECT(ADDRESS(2,COLUMN())),"V3",A24),DATA!D2:L872,2,FALSE))</f>
        <v>0</v>
      </c>
      <c r="DS24" s="11">
        <f>IF(ISERROR(VLOOKUP(CONCATENATE(INDIRECT(ADDRESS(2,COLUMN()-1)),"V3",A24),DATA!D2:L872,3,FALSE)),0,VLOOKUP(CONCATENATE(INDIRECT(ADDRESS(2,COLUMN()-1)),"V3",A24),DATA!D2:L872,3,FALSE))</f>
        <v>0</v>
      </c>
      <c r="DT24" s="11">
        <f>IF(ISERROR(VLOOKUP(CONCATENATE(INDIRECT(ADDRESS(2,COLUMN()-2)),"V3",A24),DATA!D2:L872,4,FALSE)),0,VLOOKUP(CONCATENATE(INDIRECT(ADDRESS(2,COLUMN()-2)),"V3",A24),DATA!D2:L872,4,FALSE))</f>
        <v>0</v>
      </c>
      <c r="DU24" s="11">
        <f>IF(ISERROR(VLOOKUP(CONCATENATE(INDIRECT(ADDRESS(2,COLUMN())),"V3",A24),DATA!D2:L872,2,FALSE)),0,VLOOKUP(CONCATENATE(INDIRECT(ADDRESS(2,COLUMN())),"V3",A24),DATA!D2:L872,2,FALSE))</f>
        <v>0</v>
      </c>
      <c r="DV24" s="11">
        <f>IF(ISERROR(VLOOKUP(CONCATENATE(INDIRECT(ADDRESS(2,COLUMN()-1)),"V3",A24),DATA!D2:L872,3,FALSE)),0,VLOOKUP(CONCATENATE(INDIRECT(ADDRESS(2,COLUMN()-1)),"V3",A24),DATA!D2:L872,3,FALSE))</f>
        <v>0</v>
      </c>
      <c r="DW24" s="11">
        <f>IF(ISERROR(VLOOKUP(CONCATENATE(INDIRECT(ADDRESS(2,COLUMN()-2)),"V3",A24),DATA!D2:L872,4,FALSE)),0,VLOOKUP(CONCATENATE(INDIRECT(ADDRESS(2,COLUMN()-2)),"V3",A24),DATA!D2:L872,4,FALSE))</f>
        <v>0</v>
      </c>
      <c r="DX24" s="62">
        <f>SUM(B24:INDIRECT(ADDRESS(24,127)))</f>
        <v>12.13111</v>
      </c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</row>
    <row r="25" ht="16.5" thickBot="1">
      <c r="A25" s="95" t="s">
        <v>30</v>
      </c>
      <c r="B25" s="11">
        <f>IF(ISERROR(VLOOKUP(CONCATENATE(INDIRECT(ADDRESS(2,COLUMN())),"V3",A25),DATA!D2:L872,2,FALSE)),0,VLOOKUP(CONCATENATE(INDIRECT(ADDRESS(2,COLUMN())),"V3",A25),DATA!D2:L872,2,FALSE))</f>
        <v>14.33504</v>
      </c>
      <c r="C25" s="11">
        <f>IF(ISERROR(VLOOKUP(CONCATENATE(INDIRECT(ADDRESS(2,COLUMN()-1)),"V3",A25),DATA!D2:L872,3,FALSE)),0,VLOOKUP(CONCATENATE(INDIRECT(ADDRESS(2,COLUMN()-1)),"V3",A25),DATA!D2:L872,3,FALSE))</f>
        <v>0</v>
      </c>
      <c r="D25" s="11">
        <f>IF(ISERROR(VLOOKUP(CONCATENATE(INDIRECT(ADDRESS(2,COLUMN()-2)),"V3",A25),DATA!D2:L872,4,FALSE)),0,VLOOKUP(CONCATENATE(INDIRECT(ADDRESS(2,COLUMN()-2)),"V3",A25),DATA!D2:L872,4,FALSE))</f>
        <v>0</v>
      </c>
      <c r="E25" s="11">
        <f>IF(ISERROR(VLOOKUP(CONCATENATE(INDIRECT(ADDRESS(2,COLUMN())),"V3",A25),DATA!D2:L872,2,FALSE)),0,VLOOKUP(CONCATENATE(INDIRECT(ADDRESS(2,COLUMN())),"V3",A25),DATA!D2:L872,2,FALSE))</f>
        <v>1.88</v>
      </c>
      <c r="F25" s="11">
        <f>IF(ISERROR(VLOOKUP(CONCATENATE(INDIRECT(ADDRESS(2,COLUMN()-1)),"V3",A25),DATA!D2:L872,3,FALSE)),0,VLOOKUP(CONCATENATE(INDIRECT(ADDRESS(2,COLUMN()-1)),"V3",A25),DATA!D2:L872,3,FALSE))</f>
        <v>0</v>
      </c>
      <c r="G25" s="11">
        <f>IF(ISERROR(VLOOKUP(CONCATENATE(INDIRECT(ADDRESS(2,COLUMN()-2)),"V3",A25),DATA!D2:L872,4,FALSE)),0,VLOOKUP(CONCATENATE(INDIRECT(ADDRESS(2,COLUMN()-2)),"V3",A25),DATA!D2:L872,4,FALSE))</f>
        <v>0</v>
      </c>
      <c r="H25" s="11">
        <f>IF(ISERROR(VLOOKUP(CONCATENATE(INDIRECT(ADDRESS(2,COLUMN())),"V3",A25),DATA!D2:L872,2,FALSE)),0,VLOOKUP(CONCATENATE(INDIRECT(ADDRESS(2,COLUMN())),"V3",A25),DATA!D2:L872,2,FALSE))</f>
        <v>7.85</v>
      </c>
      <c r="I25" s="11">
        <f>IF(ISERROR(VLOOKUP(CONCATENATE(INDIRECT(ADDRESS(2,COLUMN()-1)),"V3",A25),DATA!D2:L872,3,FALSE)),0,VLOOKUP(CONCATENATE(INDIRECT(ADDRESS(2,COLUMN()-1)),"V3",A25),DATA!D2:L872,3,FALSE))</f>
        <v>0</v>
      </c>
      <c r="J25" s="11">
        <f>IF(ISERROR(VLOOKUP(CONCATENATE(INDIRECT(ADDRESS(2,COLUMN()-2)),"V3",A25),DATA!D2:L872,4,FALSE)),0,VLOOKUP(CONCATENATE(INDIRECT(ADDRESS(2,COLUMN()-2)),"V3",A25),DATA!D2:L872,4,FALSE))</f>
        <v>0</v>
      </c>
      <c r="K25" s="11">
        <f>IF(ISERROR(VLOOKUP(CONCATENATE(INDIRECT(ADDRESS(2,COLUMN())),"V3",A25),DATA!D2:L872,2,FALSE)),0,VLOOKUP(CONCATENATE(INDIRECT(ADDRESS(2,COLUMN())),"V3",A25),DATA!D2:L872,2,FALSE))</f>
        <v>0</v>
      </c>
      <c r="L25" s="11">
        <f>IF(ISERROR(VLOOKUP(CONCATENATE(INDIRECT(ADDRESS(2,COLUMN()-1)),"V3",A25),DATA!D2:L872,3,FALSE)),0,VLOOKUP(CONCATENATE(INDIRECT(ADDRESS(2,COLUMN()-1)),"V3",A25),DATA!D2:L872,3,FALSE))</f>
        <v>0</v>
      </c>
      <c r="M25" s="11">
        <f>IF(ISERROR(VLOOKUP(CONCATENATE(INDIRECT(ADDRESS(2,COLUMN()-2)),"V3",A25),DATA!D2:L872,4,FALSE)),0,VLOOKUP(CONCATENATE(INDIRECT(ADDRESS(2,COLUMN()-2)),"V3",A25),DATA!D2:L872,4,FALSE))</f>
        <v>0</v>
      </c>
      <c r="N25" s="11">
        <f>IF(ISERROR(VLOOKUP(CONCATENATE(INDIRECT(ADDRESS(2,COLUMN())),"V3",A25),DATA!D2:L872,2,FALSE)),0,VLOOKUP(CONCATENATE(INDIRECT(ADDRESS(2,COLUMN())),"V3",A25),DATA!D2:L872,2,FALSE))</f>
        <v>1.05</v>
      </c>
      <c r="O25" s="11">
        <f>IF(ISERROR(VLOOKUP(CONCATENATE(INDIRECT(ADDRESS(2,COLUMN()-1)),"V3",A25),DATA!D2:L872,3,FALSE)),0,VLOOKUP(CONCATENATE(INDIRECT(ADDRESS(2,COLUMN()-1)),"V3",A25),DATA!D2:L872,3,FALSE))</f>
        <v>0</v>
      </c>
      <c r="P25" s="11">
        <f>IF(ISERROR(VLOOKUP(CONCATENATE(INDIRECT(ADDRESS(2,COLUMN()-2)),"V3",A25),DATA!D2:L872,4,FALSE)),0,VLOOKUP(CONCATENATE(INDIRECT(ADDRESS(2,COLUMN()-2)),"V3",A25),DATA!D2:L872,4,FALSE))</f>
        <v>0</v>
      </c>
      <c r="Q25" s="11">
        <f>IF(ISERROR(VLOOKUP(CONCATENATE(INDIRECT(ADDRESS(2,COLUMN())),"V3",A25),DATA!D2:L872,2,FALSE)),0,VLOOKUP(CONCATENATE(INDIRECT(ADDRESS(2,COLUMN())),"V3",A25),DATA!D2:L872,2,FALSE))</f>
        <v>1.55</v>
      </c>
      <c r="R25" s="11">
        <f>IF(ISERROR(VLOOKUP(CONCATENATE(INDIRECT(ADDRESS(2,COLUMN()-1)),"V3",A25),DATA!D2:L872,3,FALSE)),0,VLOOKUP(CONCATENATE(INDIRECT(ADDRESS(2,COLUMN()-1)),"V3",A25),DATA!D2:L872,3,FALSE))</f>
        <v>0</v>
      </c>
      <c r="S25" s="11">
        <f>IF(ISERROR(VLOOKUP(CONCATENATE(INDIRECT(ADDRESS(2,COLUMN()-2)),"V3",A25),DATA!D2:L872,4,FALSE)),0,VLOOKUP(CONCATENATE(INDIRECT(ADDRESS(2,COLUMN()-2)),"V3",A25),DATA!D2:L872,4,FALSE))</f>
        <v>0</v>
      </c>
      <c r="T25" s="11">
        <f>IF(ISERROR(VLOOKUP(CONCATENATE(INDIRECT(ADDRESS(2,COLUMN())),"V3",A25),DATA!D2:L872,2,FALSE)),0,VLOOKUP(CONCATENATE(INDIRECT(ADDRESS(2,COLUMN())),"V3",A25),DATA!D2:L872,2,FALSE))</f>
        <v>4.85</v>
      </c>
      <c r="U25" s="11">
        <f>IF(ISERROR(VLOOKUP(CONCATENATE(INDIRECT(ADDRESS(2,COLUMN()-1)),"V3",A25),DATA!D2:L872,3,FALSE)),0,VLOOKUP(CONCATENATE(INDIRECT(ADDRESS(2,COLUMN()-1)),"V3",A25),DATA!D2:L872,3,FALSE))</f>
        <v>0</v>
      </c>
      <c r="V25" s="11">
        <f>IF(ISERROR(VLOOKUP(CONCATENATE(INDIRECT(ADDRESS(2,COLUMN()-2)),"V3",A25),DATA!D2:L872,4,FALSE)),0,VLOOKUP(CONCATENATE(INDIRECT(ADDRESS(2,COLUMN()-2)),"V3",A25),DATA!D2:L872,4,FALSE))</f>
        <v>0</v>
      </c>
      <c r="W25" s="11">
        <f>IF(ISERROR(VLOOKUP(CONCATENATE(INDIRECT(ADDRESS(2,COLUMN())),"V3",A25),DATA!D2:L872,2,FALSE)),0,VLOOKUP(CONCATENATE(INDIRECT(ADDRESS(2,COLUMN())),"V3",A25),DATA!D2:L872,2,FALSE))</f>
        <v>5.03</v>
      </c>
      <c r="X25" s="11">
        <f>IF(ISERROR(VLOOKUP(CONCATENATE(INDIRECT(ADDRESS(2,COLUMN()-1)),"V3",A25),DATA!D2:L872,3,FALSE)),0,VLOOKUP(CONCATENATE(INDIRECT(ADDRESS(2,COLUMN()-1)),"V3",A25),DATA!D2:L872,3,FALSE))</f>
        <v>0</v>
      </c>
      <c r="Y25" s="11">
        <f>IF(ISERROR(VLOOKUP(CONCATENATE(INDIRECT(ADDRESS(2,COLUMN()-2)),"V3",A25),DATA!D2:L872,4,FALSE)),0,VLOOKUP(CONCATENATE(INDIRECT(ADDRESS(2,COLUMN()-2)),"V3",A25),DATA!D2:L872,4,FALSE))</f>
        <v>0</v>
      </c>
      <c r="Z25" s="11">
        <f>IF(ISERROR(VLOOKUP(CONCATENATE(INDIRECT(ADDRESS(2,COLUMN())),"V3",A25),DATA!D2:L872,2,FALSE)),0,VLOOKUP(CONCATENATE(INDIRECT(ADDRESS(2,COLUMN())),"V3",A25),DATA!D2:L872,2,FALSE))</f>
        <v>1.65</v>
      </c>
      <c r="AA25" s="11">
        <f>IF(ISERROR(VLOOKUP(CONCATENATE(INDIRECT(ADDRESS(2,COLUMN()-1)),"V3",A25),DATA!D2:L872,3,FALSE)),0,VLOOKUP(CONCATENATE(INDIRECT(ADDRESS(2,COLUMN()-1)),"V3",A25),DATA!D2:L872,3,FALSE))</f>
        <v>0</v>
      </c>
      <c r="AB25" s="11">
        <f>IF(ISERROR(VLOOKUP(CONCATENATE(INDIRECT(ADDRESS(2,COLUMN()-2)),"V3",A25),DATA!D2:L872,4,FALSE)),0,VLOOKUP(CONCATENATE(INDIRECT(ADDRESS(2,COLUMN()-2)),"V3",A25),DATA!D2:L872,4,FALSE))</f>
        <v>0</v>
      </c>
      <c r="AC25" s="11">
        <f>IF(ISERROR(VLOOKUP(CONCATENATE(INDIRECT(ADDRESS(2,COLUMN())),"V3",A25),DATA!D2:L872,2,FALSE)),0,VLOOKUP(CONCATENATE(INDIRECT(ADDRESS(2,COLUMN())),"V3",A25),DATA!D2:L872,2,FALSE))</f>
        <v>2.95</v>
      </c>
      <c r="AD25" s="11">
        <f>IF(ISERROR(VLOOKUP(CONCATENATE(INDIRECT(ADDRESS(2,COLUMN()-1)),"V3",A25),DATA!D2:L872,3,FALSE)),0,VLOOKUP(CONCATENATE(INDIRECT(ADDRESS(2,COLUMN()-1)),"V3",A25),DATA!D2:L872,3,FALSE))</f>
        <v>0</v>
      </c>
      <c r="AE25" s="11">
        <f>IF(ISERROR(VLOOKUP(CONCATENATE(INDIRECT(ADDRESS(2,COLUMN()-2)),"V3",A25),DATA!D2:L872,4,FALSE)),0,VLOOKUP(CONCATENATE(INDIRECT(ADDRESS(2,COLUMN()-2)),"V3",A25),DATA!D2:L872,4,FALSE))</f>
        <v>0</v>
      </c>
      <c r="AF25" s="11">
        <f>IF(ISERROR(VLOOKUP(CONCATENATE(INDIRECT(ADDRESS(2,COLUMN())),"V3",A25),DATA!D2:L872,2,FALSE)),0,VLOOKUP(CONCATENATE(INDIRECT(ADDRESS(2,COLUMN())),"V3",A25),DATA!D2:L872,2,FALSE))</f>
        <v>10.30715</v>
      </c>
      <c r="AG25" s="11">
        <f>IF(ISERROR(VLOOKUP(CONCATENATE(INDIRECT(ADDRESS(2,COLUMN()-1)),"V3",A25),DATA!D2:L872,3,FALSE)),0,VLOOKUP(CONCATENATE(INDIRECT(ADDRESS(2,COLUMN()-1)),"V3",A25),DATA!D2:L872,3,FALSE))</f>
        <v>0</v>
      </c>
      <c r="AH25" s="11">
        <f>IF(ISERROR(VLOOKUP(CONCATENATE(INDIRECT(ADDRESS(2,COLUMN()-2)),"V3",A25),DATA!D2:L872,4,FALSE)),0,VLOOKUP(CONCATENATE(INDIRECT(ADDRESS(2,COLUMN()-2)),"V3",A25),DATA!D2:L872,4,FALSE))</f>
        <v>0</v>
      </c>
      <c r="AI25" s="11">
        <f>IF(ISERROR(VLOOKUP(CONCATENATE(INDIRECT(ADDRESS(2,COLUMN())),"V3",A25),DATA!D2:L872,2,FALSE)),0,VLOOKUP(CONCATENATE(INDIRECT(ADDRESS(2,COLUMN())),"V3",A25),DATA!D2:L872,2,FALSE))</f>
        <v>3.8</v>
      </c>
      <c r="AJ25" s="11">
        <f>IF(ISERROR(VLOOKUP(CONCATENATE(INDIRECT(ADDRESS(2,COLUMN()-1)),"V3",A25),DATA!D2:L872,3,FALSE)),0,VLOOKUP(CONCATENATE(INDIRECT(ADDRESS(2,COLUMN()-1)),"V3",A25),DATA!D2:L872,3,FALSE))</f>
        <v>0</v>
      </c>
      <c r="AK25" s="11">
        <f>IF(ISERROR(VLOOKUP(CONCATENATE(INDIRECT(ADDRESS(2,COLUMN()-2)),"V3",A25),DATA!D2:L872,4,FALSE)),0,VLOOKUP(CONCATENATE(INDIRECT(ADDRESS(2,COLUMN()-2)),"V3",A25),DATA!D2:L872,4,FALSE))</f>
        <v>0</v>
      </c>
      <c r="AL25" s="11">
        <f>IF(ISERROR(VLOOKUP(CONCATENATE(INDIRECT(ADDRESS(2,COLUMN())),"V3",A25),DATA!D2:L872,2,FALSE)),0,VLOOKUP(CONCATENATE(INDIRECT(ADDRESS(2,COLUMN())),"V3",A25),DATA!D2:L872,2,FALSE))</f>
        <v>0.25</v>
      </c>
      <c r="AM25" s="11">
        <f>IF(ISERROR(VLOOKUP(CONCATENATE(INDIRECT(ADDRESS(2,COLUMN()-1)),"V3",A25),DATA!D2:L872,3,FALSE)),0,VLOOKUP(CONCATENATE(INDIRECT(ADDRESS(2,COLUMN()-1)),"V3",A25),DATA!D2:L872,3,FALSE))</f>
        <v>0</v>
      </c>
      <c r="AN25" s="11">
        <f>IF(ISERROR(VLOOKUP(CONCATENATE(INDIRECT(ADDRESS(2,COLUMN()-2)),"V3",A25),DATA!D2:L872,4,FALSE)),0,VLOOKUP(CONCATENATE(INDIRECT(ADDRESS(2,COLUMN()-2)),"V3",A25),DATA!D2:L872,4,FALSE))</f>
        <v>0</v>
      </c>
      <c r="AO25" s="11">
        <f>IF(ISERROR(VLOOKUP(CONCATENATE(INDIRECT(ADDRESS(2,COLUMN())),"V3",A25),DATA!D2:L872,2,FALSE)),0,VLOOKUP(CONCATENATE(INDIRECT(ADDRESS(2,COLUMN())),"V3",A25),DATA!D2:L872,2,FALSE))</f>
        <v>0.2</v>
      </c>
      <c r="AP25" s="11">
        <f>IF(ISERROR(VLOOKUP(CONCATENATE(INDIRECT(ADDRESS(2,COLUMN()-1)),"V3",A25),DATA!D2:L872,3,FALSE)),0,VLOOKUP(CONCATENATE(INDIRECT(ADDRESS(2,COLUMN()-1)),"V3",A25),DATA!D2:L872,3,FALSE))</f>
        <v>0</v>
      </c>
      <c r="AQ25" s="11">
        <f>IF(ISERROR(VLOOKUP(CONCATENATE(INDIRECT(ADDRESS(2,COLUMN()-2)),"V3",A25),DATA!D2:L872,4,FALSE)),0,VLOOKUP(CONCATENATE(INDIRECT(ADDRESS(2,COLUMN()-2)),"V3",A25),DATA!D2:L872,4,FALSE))</f>
        <v>0</v>
      </c>
      <c r="AR25" s="11">
        <f>IF(ISERROR(VLOOKUP(CONCATENATE(INDIRECT(ADDRESS(2,COLUMN())),"V3",A25),DATA!D2:L872,2,FALSE)),0,VLOOKUP(CONCATENATE(INDIRECT(ADDRESS(2,COLUMN())),"V3",A25),DATA!D2:L872,2,FALSE))</f>
        <v>4</v>
      </c>
      <c r="AS25" s="11">
        <f>IF(ISERROR(VLOOKUP(CONCATENATE(INDIRECT(ADDRESS(2,COLUMN()-1)),"V3",A25),DATA!D2:L872,3,FALSE)),0,VLOOKUP(CONCATENATE(INDIRECT(ADDRESS(2,COLUMN()-1)),"V3",A25),DATA!D2:L872,3,FALSE))</f>
        <v>0</v>
      </c>
      <c r="AT25" s="11">
        <f>IF(ISERROR(VLOOKUP(CONCATENATE(INDIRECT(ADDRESS(2,COLUMN()-2)),"V3",A25),DATA!D2:L872,4,FALSE)),0,VLOOKUP(CONCATENATE(INDIRECT(ADDRESS(2,COLUMN()-2)),"V3",A25),DATA!D2:L872,4,FALSE))</f>
        <v>0</v>
      </c>
      <c r="AU25" s="11">
        <f>IF(ISERROR(VLOOKUP(CONCATENATE(INDIRECT(ADDRESS(2,COLUMN())),"V3",A25),DATA!D2:L872,2,FALSE)),0,VLOOKUP(CONCATENATE(INDIRECT(ADDRESS(2,COLUMN())),"V3",A25),DATA!D2:L872,2,FALSE))</f>
        <v>1</v>
      </c>
      <c r="AV25" s="11">
        <f>IF(ISERROR(VLOOKUP(CONCATENATE(INDIRECT(ADDRESS(2,COLUMN()-1)),"V3",A25),DATA!D2:L872,3,FALSE)),0,VLOOKUP(CONCATENATE(INDIRECT(ADDRESS(2,COLUMN()-1)),"V3",A25),DATA!D2:L872,3,FALSE))</f>
        <v>0</v>
      </c>
      <c r="AW25" s="11">
        <f>IF(ISERROR(VLOOKUP(CONCATENATE(INDIRECT(ADDRESS(2,COLUMN()-2)),"V3",A25),DATA!D2:L872,4,FALSE)),0,VLOOKUP(CONCATENATE(INDIRECT(ADDRESS(2,COLUMN()-2)),"V3",A25),DATA!D2:L872,4,FALSE))</f>
        <v>0</v>
      </c>
      <c r="AX25" s="11">
        <f>IF(ISERROR(VLOOKUP(CONCATENATE(INDIRECT(ADDRESS(2,COLUMN())),"V3",A25),DATA!D2:L872,2,FALSE)),0,VLOOKUP(CONCATENATE(INDIRECT(ADDRESS(2,COLUMN())),"V3",A25),DATA!D2:L872,2,FALSE))</f>
        <v>0</v>
      </c>
      <c r="AY25" s="11">
        <f>IF(ISERROR(VLOOKUP(CONCATENATE(INDIRECT(ADDRESS(2,COLUMN()-1)),"V3",A25),DATA!D2:L872,3,FALSE)),0,VLOOKUP(CONCATENATE(INDIRECT(ADDRESS(2,COLUMN()-1)),"V3",A25),DATA!D2:L872,3,FALSE))</f>
        <v>0</v>
      </c>
      <c r="AZ25" s="11">
        <f>IF(ISERROR(VLOOKUP(CONCATENATE(INDIRECT(ADDRESS(2,COLUMN()-2)),"V3",A25),DATA!D2:L872,4,FALSE)),0,VLOOKUP(CONCATENATE(INDIRECT(ADDRESS(2,COLUMN()-2)),"V3",A25),DATA!D2:L872,4,FALSE))</f>
        <v>0</v>
      </c>
      <c r="BA25" s="11">
        <f>IF(ISERROR(VLOOKUP(CONCATENATE(INDIRECT(ADDRESS(2,COLUMN())),"V3",A25),DATA!D2:L872,2,FALSE)),0,VLOOKUP(CONCATENATE(INDIRECT(ADDRESS(2,COLUMN())),"V3",A25),DATA!D2:L872,2,FALSE))</f>
        <v>3</v>
      </c>
      <c r="BB25" s="11">
        <f>IF(ISERROR(VLOOKUP(CONCATENATE(INDIRECT(ADDRESS(2,COLUMN()-1)),"V3",A25),DATA!D2:L872,3,FALSE)),0,VLOOKUP(CONCATENATE(INDIRECT(ADDRESS(2,COLUMN()-1)),"V3",A25),DATA!D2:L872,3,FALSE))</f>
        <v>0</v>
      </c>
      <c r="BC25" s="11">
        <f>IF(ISERROR(VLOOKUP(CONCATENATE(INDIRECT(ADDRESS(2,COLUMN()-2)),"V3",A25),DATA!D2:L872,4,FALSE)),0,VLOOKUP(CONCATENATE(INDIRECT(ADDRESS(2,COLUMN()-2)),"V3",A25),DATA!D2:L872,4,FALSE))</f>
        <v>0</v>
      </c>
      <c r="BD25" s="11">
        <f>IF(ISERROR(VLOOKUP(CONCATENATE(INDIRECT(ADDRESS(2,COLUMN())),"V3",A25),DATA!D2:L872,2,FALSE)),0,VLOOKUP(CONCATENATE(INDIRECT(ADDRESS(2,COLUMN())),"V3",A25),DATA!D2:L872,2,FALSE))</f>
        <v>17.7</v>
      </c>
      <c r="BE25" s="11">
        <f>IF(ISERROR(VLOOKUP(CONCATENATE(INDIRECT(ADDRESS(2,COLUMN()-1)),"V3",A25),DATA!D2:L872,3,FALSE)),0,VLOOKUP(CONCATENATE(INDIRECT(ADDRESS(2,COLUMN()-1)),"V3",A25),DATA!D2:L872,3,FALSE))</f>
        <v>0</v>
      </c>
      <c r="BF25" s="11">
        <f>IF(ISERROR(VLOOKUP(CONCATENATE(INDIRECT(ADDRESS(2,COLUMN()-2)),"V3",A25),DATA!D2:L872,4,FALSE)),0,VLOOKUP(CONCATENATE(INDIRECT(ADDRESS(2,COLUMN()-2)),"V3",A25),DATA!D2:L872,4,FALSE))</f>
        <v>0</v>
      </c>
      <c r="BG25" s="11">
        <f>IF(ISERROR(VLOOKUP(CONCATENATE(INDIRECT(ADDRESS(2,COLUMN())),"V3",A25),DATA!D2:L872,2,FALSE)),0,VLOOKUP(CONCATENATE(INDIRECT(ADDRESS(2,COLUMN())),"V3",A25),DATA!D2:L872,2,FALSE))</f>
        <v>2.53</v>
      </c>
      <c r="BH25" s="11">
        <f>IF(ISERROR(VLOOKUP(CONCATENATE(INDIRECT(ADDRESS(2,COLUMN()-1)),"V3",A25),DATA!D2:L872,3,FALSE)),0,VLOOKUP(CONCATENATE(INDIRECT(ADDRESS(2,COLUMN()-1)),"V3",A25),DATA!D2:L872,3,FALSE))</f>
        <v>0</v>
      </c>
      <c r="BI25" s="11">
        <f>IF(ISERROR(VLOOKUP(CONCATENATE(INDIRECT(ADDRESS(2,COLUMN()-2)),"V3",A25),DATA!D2:L872,4,FALSE)),0,VLOOKUP(CONCATENATE(INDIRECT(ADDRESS(2,COLUMN()-2)),"V3",A25),DATA!D2:L872,4,FALSE))</f>
        <v>0</v>
      </c>
      <c r="BJ25" s="11">
        <f>IF(ISERROR(VLOOKUP(CONCATENATE(INDIRECT(ADDRESS(2,COLUMN())),"V3",A25),DATA!D2:L872,2,FALSE)),0,VLOOKUP(CONCATENATE(INDIRECT(ADDRESS(2,COLUMN())),"V3",A25),DATA!D2:L872,2,FALSE))</f>
        <v>0</v>
      </c>
      <c r="BK25" s="11">
        <f>IF(ISERROR(VLOOKUP(CONCATENATE(INDIRECT(ADDRESS(2,COLUMN()-1)),"V3",A25),DATA!D2:L872,3,FALSE)),0,VLOOKUP(CONCATENATE(INDIRECT(ADDRESS(2,COLUMN()-1)),"V3",A25),DATA!D2:L872,3,FALSE))</f>
        <v>0</v>
      </c>
      <c r="BL25" s="11">
        <f>IF(ISERROR(VLOOKUP(CONCATENATE(INDIRECT(ADDRESS(2,COLUMN()-2)),"V3",A25),DATA!D2:L872,4,FALSE)),0,VLOOKUP(CONCATENATE(INDIRECT(ADDRESS(2,COLUMN()-2)),"V3",A25),DATA!D2:L872,4,FALSE))</f>
        <v>0</v>
      </c>
      <c r="BM25" s="11">
        <f>IF(ISERROR(VLOOKUP(CONCATENATE(INDIRECT(ADDRESS(2,COLUMN())),"V3",A25),DATA!D2:L872,2,FALSE)),0,VLOOKUP(CONCATENATE(INDIRECT(ADDRESS(2,COLUMN())),"V3",A25),DATA!D2:L872,2,FALSE))</f>
        <v>0</v>
      </c>
      <c r="BN25" s="11">
        <f>IF(ISERROR(VLOOKUP(CONCATENATE(INDIRECT(ADDRESS(2,COLUMN()-1)),"V3",A25),DATA!D2:L872,3,FALSE)),0,VLOOKUP(CONCATENATE(INDIRECT(ADDRESS(2,COLUMN()-1)),"V3",A25),DATA!D2:L872,3,FALSE))</f>
        <v>0</v>
      </c>
      <c r="BO25" s="11">
        <f>IF(ISERROR(VLOOKUP(CONCATENATE(INDIRECT(ADDRESS(2,COLUMN()-2)),"V3",A25),DATA!D2:L872,4,FALSE)),0,VLOOKUP(CONCATENATE(INDIRECT(ADDRESS(2,COLUMN()-2)),"V3",A25),DATA!D2:L872,4,FALSE))</f>
        <v>0</v>
      </c>
      <c r="BP25" s="11">
        <f>IF(ISERROR(VLOOKUP(CONCATENATE(INDIRECT(ADDRESS(2,COLUMN())),"V3",A25),DATA!D2:L872,2,FALSE)),0,VLOOKUP(CONCATENATE(INDIRECT(ADDRESS(2,COLUMN())),"V3",A25),DATA!D2:L872,2,FALSE))</f>
        <v>0</v>
      </c>
      <c r="BQ25" s="11">
        <f>IF(ISERROR(VLOOKUP(CONCATENATE(INDIRECT(ADDRESS(2,COLUMN()-1)),"V3",A25),DATA!D2:L872,3,FALSE)),0,VLOOKUP(CONCATENATE(INDIRECT(ADDRESS(2,COLUMN()-1)),"V3",A25),DATA!D2:L872,3,FALSE))</f>
        <v>0</v>
      </c>
      <c r="BR25" s="11">
        <f>IF(ISERROR(VLOOKUP(CONCATENATE(INDIRECT(ADDRESS(2,COLUMN()-2)),"V3",A25),DATA!D2:L872,4,FALSE)),0,VLOOKUP(CONCATENATE(INDIRECT(ADDRESS(2,COLUMN()-2)),"V3",A25),DATA!D2:L872,4,FALSE))</f>
        <v>0</v>
      </c>
      <c r="BS25" s="11">
        <f>IF(ISERROR(VLOOKUP(CONCATENATE(INDIRECT(ADDRESS(2,COLUMN())),"V3",A25),DATA!D2:L872,2,FALSE)),0,VLOOKUP(CONCATENATE(INDIRECT(ADDRESS(2,COLUMN())),"V3",A25),DATA!D2:L872,2,FALSE))</f>
        <v>0.45</v>
      </c>
      <c r="BT25" s="11">
        <f>IF(ISERROR(VLOOKUP(CONCATENATE(INDIRECT(ADDRESS(2,COLUMN()-1)),"V3",A25),DATA!D2:L872,3,FALSE)),0,VLOOKUP(CONCATENATE(INDIRECT(ADDRESS(2,COLUMN()-1)),"V3",A25),DATA!D2:L872,3,FALSE))</f>
        <v>0</v>
      </c>
      <c r="BU25" s="11">
        <f>IF(ISERROR(VLOOKUP(CONCATENATE(INDIRECT(ADDRESS(2,COLUMN()-2)),"V3",A25),DATA!D2:L872,4,FALSE)),0,VLOOKUP(CONCATENATE(INDIRECT(ADDRESS(2,COLUMN()-2)),"V3",A25),DATA!D2:L872,4,FALSE))</f>
        <v>0</v>
      </c>
      <c r="BV25" s="11">
        <f>IF(ISERROR(VLOOKUP(CONCATENATE(INDIRECT(ADDRESS(2,COLUMN())),"V3",A25),DATA!D2:L872,2,FALSE)),0,VLOOKUP(CONCATENATE(INDIRECT(ADDRESS(2,COLUMN())),"V3",A25),DATA!D2:L872,2,FALSE))</f>
        <v>0.5</v>
      </c>
      <c r="BW25" s="11">
        <f>IF(ISERROR(VLOOKUP(CONCATENATE(INDIRECT(ADDRESS(2,COLUMN()-1)),"V3",A25),DATA!D2:L872,3,FALSE)),0,VLOOKUP(CONCATENATE(INDIRECT(ADDRESS(2,COLUMN()-1)),"V3",A25),DATA!D2:L872,3,FALSE))</f>
        <v>0</v>
      </c>
      <c r="BX25" s="11">
        <f>IF(ISERROR(VLOOKUP(CONCATENATE(INDIRECT(ADDRESS(2,COLUMN()-2)),"V3",A25),DATA!D2:L872,4,FALSE)),0,VLOOKUP(CONCATENATE(INDIRECT(ADDRESS(2,COLUMN()-2)),"V3",A25),DATA!D2:L872,4,FALSE))</f>
        <v>0</v>
      </c>
      <c r="BY25" s="11">
        <f>IF(ISERROR(VLOOKUP(CONCATENATE(INDIRECT(ADDRESS(2,COLUMN())),"V3",A25),DATA!D2:L872,2,FALSE)),0,VLOOKUP(CONCATENATE(INDIRECT(ADDRESS(2,COLUMN())),"V3",A25),DATA!D2:L872,2,FALSE))</f>
        <v>0</v>
      </c>
      <c r="BZ25" s="11">
        <f>IF(ISERROR(VLOOKUP(CONCATENATE(INDIRECT(ADDRESS(2,COLUMN()-1)),"V3",A25),DATA!D2:L872,3,FALSE)),0,VLOOKUP(CONCATENATE(INDIRECT(ADDRESS(2,COLUMN()-1)),"V3",A25),DATA!D2:L872,3,FALSE))</f>
        <v>0</v>
      </c>
      <c r="CA25" s="11">
        <f>IF(ISERROR(VLOOKUP(CONCATENATE(INDIRECT(ADDRESS(2,COLUMN()-2)),"V3",A25),DATA!D2:L872,4,FALSE)),0,VLOOKUP(CONCATENATE(INDIRECT(ADDRESS(2,COLUMN()-2)),"V3",A25),DATA!D2:L872,4,FALSE))</f>
        <v>0</v>
      </c>
      <c r="CB25" s="11">
        <f>IF(ISERROR(VLOOKUP(CONCATENATE(INDIRECT(ADDRESS(2,COLUMN())),"V3",A25),DATA!D2:L872,2,FALSE)),0,VLOOKUP(CONCATENATE(INDIRECT(ADDRESS(2,COLUMN())),"V3",A25),DATA!D2:L872,2,FALSE))</f>
        <v>0</v>
      </c>
      <c r="CC25" s="11">
        <f>IF(ISERROR(VLOOKUP(CONCATENATE(INDIRECT(ADDRESS(2,COLUMN()-1)),"V3",A25),DATA!D2:L872,3,FALSE)),0,VLOOKUP(CONCATENATE(INDIRECT(ADDRESS(2,COLUMN()-1)),"V3",A25),DATA!D2:L872,3,FALSE))</f>
        <v>0</v>
      </c>
      <c r="CD25" s="11">
        <f>IF(ISERROR(VLOOKUP(CONCATENATE(INDIRECT(ADDRESS(2,COLUMN()-2)),"V3",A25),DATA!D2:L872,4,FALSE)),0,VLOOKUP(CONCATENATE(INDIRECT(ADDRESS(2,COLUMN()-2)),"V3",A25),DATA!D2:L872,4,FALSE))</f>
        <v>0</v>
      </c>
      <c r="CE25" s="11">
        <f>IF(ISERROR(VLOOKUP(CONCATENATE(INDIRECT(ADDRESS(2,COLUMN())),"V3",A25),DATA!D2:L872,2,FALSE)),0,VLOOKUP(CONCATENATE(INDIRECT(ADDRESS(2,COLUMN())),"V3",A25),DATA!D2:L872,2,FALSE))</f>
        <v>0</v>
      </c>
      <c r="CF25" s="11">
        <f>IF(ISERROR(VLOOKUP(CONCATENATE(INDIRECT(ADDRESS(2,COLUMN()-1)),"V3",A25),DATA!D2:L872,3,FALSE)),0,VLOOKUP(CONCATENATE(INDIRECT(ADDRESS(2,COLUMN()-1)),"V3",A25),DATA!D2:L872,3,FALSE))</f>
        <v>0</v>
      </c>
      <c r="CG25" s="11">
        <f>IF(ISERROR(VLOOKUP(CONCATENATE(INDIRECT(ADDRESS(2,COLUMN()-2)),"V3",A25),DATA!D2:L872,4,FALSE)),0,VLOOKUP(CONCATENATE(INDIRECT(ADDRESS(2,COLUMN()-2)),"V3",A25),DATA!D2:L872,4,FALSE))</f>
        <v>0</v>
      </c>
      <c r="CH25" s="11">
        <f>IF(ISERROR(VLOOKUP(CONCATENATE(INDIRECT(ADDRESS(2,COLUMN())),"V3",A25),DATA!D2:L872,2,FALSE)),0,VLOOKUP(CONCATENATE(INDIRECT(ADDRESS(2,COLUMN())),"V3",A25),DATA!D2:L872,2,FALSE))</f>
        <v>0</v>
      </c>
      <c r="CI25" s="11">
        <f>IF(ISERROR(VLOOKUP(CONCATENATE(INDIRECT(ADDRESS(2,COLUMN()-1)),"V3",A25),DATA!D2:L872,3,FALSE)),0,VLOOKUP(CONCATENATE(INDIRECT(ADDRESS(2,COLUMN()-1)),"V3",A25),DATA!D2:L872,3,FALSE))</f>
        <v>0</v>
      </c>
      <c r="CJ25" s="11">
        <f>IF(ISERROR(VLOOKUP(CONCATENATE(INDIRECT(ADDRESS(2,COLUMN()-2)),"V3",A25),DATA!D2:L872,4,FALSE)),0,VLOOKUP(CONCATENATE(INDIRECT(ADDRESS(2,COLUMN()-2)),"V3",A25),DATA!D2:L872,4,FALSE))</f>
        <v>0</v>
      </c>
      <c r="CK25" s="11">
        <f>IF(ISERROR(VLOOKUP(CONCATENATE(INDIRECT(ADDRESS(2,COLUMN())),"V3",A25),DATA!D2:L872,2,FALSE)),0,VLOOKUP(CONCATENATE(INDIRECT(ADDRESS(2,COLUMN())),"V3",A25),DATA!D2:L872,2,FALSE))</f>
        <v>0</v>
      </c>
      <c r="CL25" s="11">
        <f>IF(ISERROR(VLOOKUP(CONCATENATE(INDIRECT(ADDRESS(2,COLUMN()-1)),"V3",A25),DATA!D2:L872,3,FALSE)),0,VLOOKUP(CONCATENATE(INDIRECT(ADDRESS(2,COLUMN()-1)),"V3",A25),DATA!D2:L872,3,FALSE))</f>
        <v>0</v>
      </c>
      <c r="CM25" s="11">
        <f>IF(ISERROR(VLOOKUP(CONCATENATE(INDIRECT(ADDRESS(2,COLUMN()-2)),"V3",A25),DATA!D2:L872,4,FALSE)),0,VLOOKUP(CONCATENATE(INDIRECT(ADDRESS(2,COLUMN()-2)),"V3",A25),DATA!D2:L872,4,FALSE))</f>
        <v>0</v>
      </c>
      <c r="CN25" s="11">
        <f>IF(ISERROR(VLOOKUP(CONCATENATE(INDIRECT(ADDRESS(2,COLUMN())),"V3",A25),DATA!D2:L872,2,FALSE)),0,VLOOKUP(CONCATENATE(INDIRECT(ADDRESS(2,COLUMN())),"V3",A25),DATA!D2:L872,2,FALSE))</f>
        <v>0</v>
      </c>
      <c r="CO25" s="11">
        <f>IF(ISERROR(VLOOKUP(CONCATENATE(INDIRECT(ADDRESS(2,COLUMN()-1)),"V3",A25),DATA!D2:L872,3,FALSE)),0,VLOOKUP(CONCATENATE(INDIRECT(ADDRESS(2,COLUMN()-1)),"V3",A25),DATA!D2:L872,3,FALSE))</f>
        <v>0</v>
      </c>
      <c r="CP25" s="11">
        <f>IF(ISERROR(VLOOKUP(CONCATENATE(INDIRECT(ADDRESS(2,COLUMN()-2)),"V3",A25),DATA!D2:L872,4,FALSE)),0,VLOOKUP(CONCATENATE(INDIRECT(ADDRESS(2,COLUMN()-2)),"V3",A25),DATA!D2:L872,4,FALSE))</f>
        <v>0</v>
      </c>
      <c r="CQ25" s="11">
        <f>IF(ISERROR(VLOOKUP(CONCATENATE(INDIRECT(ADDRESS(2,COLUMN())),"V3",A25),DATA!D2:L872,2,FALSE)),0,VLOOKUP(CONCATENATE(INDIRECT(ADDRESS(2,COLUMN())),"V3",A25),DATA!D2:L872,2,FALSE))</f>
        <v>0.1</v>
      </c>
      <c r="CR25" s="11">
        <f>IF(ISERROR(VLOOKUP(CONCATENATE(INDIRECT(ADDRESS(2,COLUMN()-1)),"V3",A25),DATA!D2:L872,3,FALSE)),0,VLOOKUP(CONCATENATE(INDIRECT(ADDRESS(2,COLUMN()-1)),"V3",A25),DATA!D2:L872,3,FALSE))</f>
        <v>0</v>
      </c>
      <c r="CS25" s="11">
        <f>IF(ISERROR(VLOOKUP(CONCATENATE(INDIRECT(ADDRESS(2,COLUMN()-2)),"V3",A25),DATA!D2:L872,4,FALSE)),0,VLOOKUP(CONCATENATE(INDIRECT(ADDRESS(2,COLUMN()-2)),"V3",A25),DATA!D2:L872,4,FALSE))</f>
        <v>0</v>
      </c>
      <c r="CT25" s="11">
        <f>IF(ISERROR(VLOOKUP(CONCATENATE(INDIRECT(ADDRESS(2,COLUMN())),"V3",A25),DATA!D2:L872,2,FALSE)),0,VLOOKUP(CONCATENATE(INDIRECT(ADDRESS(2,COLUMN())),"V3",A25),DATA!D2:L872,2,FALSE))</f>
        <v>0</v>
      </c>
      <c r="CU25" s="11">
        <f>IF(ISERROR(VLOOKUP(CONCATENATE(INDIRECT(ADDRESS(2,COLUMN()-1)),"V3",A25),DATA!D2:L872,3,FALSE)),0,VLOOKUP(CONCATENATE(INDIRECT(ADDRESS(2,COLUMN()-1)),"V3",A25),DATA!D2:L872,3,FALSE))</f>
        <v>0</v>
      </c>
      <c r="CV25" s="11">
        <f>IF(ISERROR(VLOOKUP(CONCATENATE(INDIRECT(ADDRESS(2,COLUMN()-2)),"V3",A25),DATA!D2:L872,4,FALSE)),0,VLOOKUP(CONCATENATE(INDIRECT(ADDRESS(2,COLUMN()-2)),"V3",A25),DATA!D2:L872,4,FALSE))</f>
        <v>0</v>
      </c>
      <c r="CW25" s="11">
        <f>IF(ISERROR(VLOOKUP(CONCATENATE(INDIRECT(ADDRESS(2,COLUMN())),"V3",A25),DATA!D2:L872,2,FALSE)),0,VLOOKUP(CONCATENATE(INDIRECT(ADDRESS(2,COLUMN())),"V3",A25),DATA!D2:L872,2,FALSE))</f>
        <v>0</v>
      </c>
      <c r="CX25" s="11">
        <f>IF(ISERROR(VLOOKUP(CONCATENATE(INDIRECT(ADDRESS(2,COLUMN()-1)),"V3",A25),DATA!D2:L872,3,FALSE)),0,VLOOKUP(CONCATENATE(INDIRECT(ADDRESS(2,COLUMN()-1)),"V3",A25),DATA!D2:L872,3,FALSE))</f>
        <v>0</v>
      </c>
      <c r="CY25" s="11">
        <f>IF(ISERROR(VLOOKUP(CONCATENATE(INDIRECT(ADDRESS(2,COLUMN()-2)),"V3",A25),DATA!D2:L872,4,FALSE)),0,VLOOKUP(CONCATENATE(INDIRECT(ADDRESS(2,COLUMN()-2)),"V3",A25),DATA!D2:L872,4,FALSE))</f>
        <v>0</v>
      </c>
      <c r="CZ25" s="11">
        <f>IF(ISERROR(VLOOKUP(CONCATENATE(INDIRECT(ADDRESS(2,COLUMN())),"V3",A25),DATA!D2:L872,2,FALSE)),0,VLOOKUP(CONCATENATE(INDIRECT(ADDRESS(2,COLUMN())),"V3",A25),DATA!D2:L872,2,FALSE))</f>
        <v>0</v>
      </c>
      <c r="DA25" s="11">
        <f>IF(ISERROR(VLOOKUP(CONCATENATE(INDIRECT(ADDRESS(2,COLUMN()-1)),"V3",A25),DATA!D2:L872,3,FALSE)),0,VLOOKUP(CONCATENATE(INDIRECT(ADDRESS(2,COLUMN()-1)),"V3",A25),DATA!D2:L872,3,FALSE))</f>
        <v>0</v>
      </c>
      <c r="DB25" s="11">
        <f>IF(ISERROR(VLOOKUP(CONCATENATE(INDIRECT(ADDRESS(2,COLUMN()-2)),"V3",A25),DATA!D2:L872,4,FALSE)),0,VLOOKUP(CONCATENATE(INDIRECT(ADDRESS(2,COLUMN()-2)),"V3",A25),DATA!D2:L872,4,FALSE))</f>
        <v>0</v>
      </c>
      <c r="DC25" s="11">
        <f>IF(ISERROR(VLOOKUP(CONCATENATE(INDIRECT(ADDRESS(2,COLUMN())),"V3",A25),DATA!D2:L872,2,FALSE)),0,VLOOKUP(CONCATENATE(INDIRECT(ADDRESS(2,COLUMN())),"V3",A25),DATA!D2:L872,2,FALSE))</f>
        <v>0</v>
      </c>
      <c r="DD25" s="11">
        <f>IF(ISERROR(VLOOKUP(CONCATENATE(INDIRECT(ADDRESS(2,COLUMN()-1)),"V3",A25),DATA!D2:L872,3,FALSE)),0,VLOOKUP(CONCATENATE(INDIRECT(ADDRESS(2,COLUMN()-1)),"V3",A25),DATA!D2:L872,3,FALSE))</f>
        <v>0</v>
      </c>
      <c r="DE25" s="11">
        <f>IF(ISERROR(VLOOKUP(CONCATENATE(INDIRECT(ADDRESS(2,COLUMN()-2)),"V3",A25),DATA!D2:L872,4,FALSE)),0,VLOOKUP(CONCATENATE(INDIRECT(ADDRESS(2,COLUMN()-2)),"V3",A25),DATA!D2:L872,4,FALSE))</f>
        <v>0</v>
      </c>
      <c r="DF25" s="11">
        <f>IF(ISERROR(VLOOKUP(CONCATENATE(INDIRECT(ADDRESS(2,COLUMN())),"V3",A25),DATA!D2:L872,2,FALSE)),0,VLOOKUP(CONCATENATE(INDIRECT(ADDRESS(2,COLUMN())),"V3",A25),DATA!D2:L872,2,FALSE))</f>
        <v>0</v>
      </c>
      <c r="DG25" s="11">
        <f>IF(ISERROR(VLOOKUP(CONCATENATE(INDIRECT(ADDRESS(2,COLUMN()-1)),"V3",A25),DATA!D2:L872,3,FALSE)),0,VLOOKUP(CONCATENATE(INDIRECT(ADDRESS(2,COLUMN()-1)),"V3",A25),DATA!D2:L872,3,FALSE))</f>
        <v>0</v>
      </c>
      <c r="DH25" s="11">
        <f>IF(ISERROR(VLOOKUP(CONCATENATE(INDIRECT(ADDRESS(2,COLUMN()-2)),"V3",A25),DATA!D2:L872,4,FALSE)),0,VLOOKUP(CONCATENATE(INDIRECT(ADDRESS(2,COLUMN()-2)),"V3",A25),DATA!D2:L872,4,FALSE))</f>
        <v>0</v>
      </c>
      <c r="DI25" s="11">
        <f>IF(ISERROR(VLOOKUP(CONCATENATE(INDIRECT(ADDRESS(2,COLUMN())),"V3",A25),DATA!D2:L872,2,FALSE)),0,VLOOKUP(CONCATENATE(INDIRECT(ADDRESS(2,COLUMN())),"V3",A25),DATA!D2:L872,2,FALSE))</f>
        <v>0</v>
      </c>
      <c r="DJ25" s="11">
        <f>IF(ISERROR(VLOOKUP(CONCATENATE(INDIRECT(ADDRESS(2,COLUMN()-1)),"V3",A25),DATA!D2:L872,3,FALSE)),0,VLOOKUP(CONCATENATE(INDIRECT(ADDRESS(2,COLUMN()-1)),"V3",A25),DATA!D2:L872,3,FALSE))</f>
        <v>0</v>
      </c>
      <c r="DK25" s="11">
        <f>IF(ISERROR(VLOOKUP(CONCATENATE(INDIRECT(ADDRESS(2,COLUMN()-2)),"V3",A25),DATA!D2:L872,4,FALSE)),0,VLOOKUP(CONCATENATE(INDIRECT(ADDRESS(2,COLUMN()-2)),"V3",A25),DATA!D2:L872,4,FALSE))</f>
        <v>0</v>
      </c>
      <c r="DL25" s="11">
        <f>IF(ISERROR(VLOOKUP(CONCATENATE(INDIRECT(ADDRESS(2,COLUMN())),"V3",A25),DATA!D2:L872,2,FALSE)),0,VLOOKUP(CONCATENATE(INDIRECT(ADDRESS(2,COLUMN())),"V3",A25),DATA!D2:L872,2,FALSE))</f>
        <v>0</v>
      </c>
      <c r="DM25" s="11">
        <f>IF(ISERROR(VLOOKUP(CONCATENATE(INDIRECT(ADDRESS(2,COLUMN()-1)),"V3",A25),DATA!D2:L872,3,FALSE)),0,VLOOKUP(CONCATENATE(INDIRECT(ADDRESS(2,COLUMN()-1)),"V3",A25),DATA!D2:L872,3,FALSE))</f>
        <v>0</v>
      </c>
      <c r="DN25" s="11">
        <f>IF(ISERROR(VLOOKUP(CONCATENATE(INDIRECT(ADDRESS(2,COLUMN()-2)),"V3",A25),DATA!D2:L872,4,FALSE)),0,VLOOKUP(CONCATENATE(INDIRECT(ADDRESS(2,COLUMN()-2)),"V3",A25),DATA!D2:L872,4,FALSE))</f>
        <v>0</v>
      </c>
      <c r="DO25" s="11">
        <f>IF(ISERROR(VLOOKUP(CONCATENATE(INDIRECT(ADDRESS(2,COLUMN())),"V3",A25),DATA!D2:L872,2,FALSE)),0,VLOOKUP(CONCATENATE(INDIRECT(ADDRESS(2,COLUMN())),"V3",A25),DATA!D2:L872,2,FALSE))</f>
        <v>0</v>
      </c>
      <c r="DP25" s="11">
        <f>IF(ISERROR(VLOOKUP(CONCATENATE(INDIRECT(ADDRESS(2,COLUMN()-1)),"V3",A25),DATA!D2:L872,3,FALSE)),0,VLOOKUP(CONCATENATE(INDIRECT(ADDRESS(2,COLUMN()-1)),"V3",A25),DATA!D2:L872,3,FALSE))</f>
        <v>0</v>
      </c>
      <c r="DQ25" s="11">
        <f>IF(ISERROR(VLOOKUP(CONCATENATE(INDIRECT(ADDRESS(2,COLUMN()-2)),"V3",A25),DATA!D2:L872,4,FALSE)),0,VLOOKUP(CONCATENATE(INDIRECT(ADDRESS(2,COLUMN()-2)),"V3",A25),DATA!D2:L872,4,FALSE))</f>
        <v>0</v>
      </c>
      <c r="DR25" s="11">
        <f>IF(ISERROR(VLOOKUP(CONCATENATE(INDIRECT(ADDRESS(2,COLUMN())),"V3",A25),DATA!D2:L872,2,FALSE)),0,VLOOKUP(CONCATENATE(INDIRECT(ADDRESS(2,COLUMN())),"V3",A25),DATA!D2:L872,2,FALSE))</f>
        <v>0</v>
      </c>
      <c r="DS25" s="11">
        <f>IF(ISERROR(VLOOKUP(CONCATENATE(INDIRECT(ADDRESS(2,COLUMN()-1)),"V3",A25),DATA!D2:L872,3,FALSE)),0,VLOOKUP(CONCATENATE(INDIRECT(ADDRESS(2,COLUMN()-1)),"V3",A25),DATA!D2:L872,3,FALSE))</f>
        <v>0</v>
      </c>
      <c r="DT25" s="11">
        <f>IF(ISERROR(VLOOKUP(CONCATENATE(INDIRECT(ADDRESS(2,COLUMN()-2)),"V3",A25),DATA!D2:L872,4,FALSE)),0,VLOOKUP(CONCATENATE(INDIRECT(ADDRESS(2,COLUMN()-2)),"V3",A25),DATA!D2:L872,4,FALSE))</f>
        <v>0</v>
      </c>
      <c r="DU25" s="11">
        <f>IF(ISERROR(VLOOKUP(CONCATENATE(INDIRECT(ADDRESS(2,COLUMN())),"V3",A25),DATA!D2:L872,2,FALSE)),0,VLOOKUP(CONCATENATE(INDIRECT(ADDRESS(2,COLUMN())),"V3",A25),DATA!D2:L872,2,FALSE))</f>
        <v>0</v>
      </c>
      <c r="DV25" s="11">
        <f>IF(ISERROR(VLOOKUP(CONCATENATE(INDIRECT(ADDRESS(2,COLUMN()-1)),"V3",A25),DATA!D2:L872,3,FALSE)),0,VLOOKUP(CONCATENATE(INDIRECT(ADDRESS(2,COLUMN()-1)),"V3",A25),DATA!D2:L872,3,FALSE))</f>
        <v>0</v>
      </c>
      <c r="DW25" s="11">
        <f>IF(ISERROR(VLOOKUP(CONCATENATE(INDIRECT(ADDRESS(2,COLUMN()-2)),"V3",A25),DATA!D2:L872,4,FALSE)),0,VLOOKUP(CONCATENATE(INDIRECT(ADDRESS(2,COLUMN()-2)),"V3",A25),DATA!D2:L872,4,FALSE))</f>
        <v>0</v>
      </c>
      <c r="DX25" s="62">
        <f>SUM(B25:INDIRECT(ADDRESS(25,127)))</f>
        <v>84.98219</v>
      </c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</row>
    <row r="26" s="5" customFormat="1" ht="16.5" thickBot="1">
      <c r="A26" s="87" t="s">
        <v>17</v>
      </c>
      <c r="B26" s="105">
        <f>IF(COLUMN()&lt;DATA!$O$1*3+3,SUM(B27,B37,B46)," ")</f>
        <v>1770.1884</v>
      </c>
      <c r="C26" s="105">
        <f>IF(COLUMN()&lt;DATA!$O$1*3+3,SUM(C27,C37,C46)," ")</f>
        <v>13.5</v>
      </c>
      <c r="D26" s="105">
        <f>IF(COLUMN()&lt;DATA!$O$1*3+3,SUM(D27,D37,D46)," ")</f>
        <v>22.27381</v>
      </c>
      <c r="E26" s="105">
        <f>IF(COLUMN()&lt;DATA!$O$1*3+3,SUM(E27,E37,E46)," ")</f>
        <v>495.38773000000006</v>
      </c>
      <c r="F26" s="105">
        <f>IF(COLUMN()&lt;DATA!$O$1*3+3,SUM(F27,F37,F46)," ")</f>
        <v>1</v>
      </c>
      <c r="G26" s="105">
        <f>IF(COLUMN()&lt;DATA!$O$1*3+3,SUM(G27,G37,G46)," ")</f>
        <v>5.34285</v>
      </c>
      <c r="H26" s="105">
        <f>IF(COLUMN()&lt;DATA!$O$1*3+3,SUM(H27,H37,H46)," ")</f>
        <v>296.27000000000006</v>
      </c>
      <c r="I26" s="105">
        <f>IF(COLUMN()&lt;DATA!$O$1*3+3,SUM(I27,I37,I46)," ")</f>
        <v>4</v>
      </c>
      <c r="J26" s="105">
        <f>IF(COLUMN()&lt;DATA!$O$1*3+3,SUM(J27,J37,J46)," ")</f>
        <v>6.5</v>
      </c>
      <c r="K26" s="105">
        <f>IF(COLUMN()&lt;DATA!$O$1*3+3,SUM(K27,K37,K46)," ")</f>
        <v>130.92498999999998</v>
      </c>
      <c r="L26" s="105">
        <f>IF(COLUMN()&lt;DATA!$O$1*3+3,SUM(L27,L37,L46)," ")</f>
        <v>0.5</v>
      </c>
      <c r="M26" s="105">
        <f>IF(COLUMN()&lt;DATA!$O$1*3+3,SUM(M27,M37,M46)," ")</f>
        <v>3.5</v>
      </c>
      <c r="N26" s="105">
        <f>IF(COLUMN()&lt;DATA!$O$1*3+3,SUM(N27,N37,N46)," ")</f>
        <v>163.84385999999997</v>
      </c>
      <c r="O26" s="105">
        <f>IF(COLUMN()&lt;DATA!$O$1*3+3,SUM(O27,O37,O46)," ")</f>
        <v>0.9</v>
      </c>
      <c r="P26" s="105">
        <f>IF(COLUMN()&lt;DATA!$O$1*3+3,SUM(P27,P37,P46)," ")</f>
        <v>0</v>
      </c>
      <c r="Q26" s="105">
        <f>IF(COLUMN()&lt;DATA!$O$1*3+3,SUM(Q27,Q37,Q46)," ")</f>
        <v>269.26590000000003</v>
      </c>
      <c r="R26" s="105">
        <f>IF(COLUMN()&lt;DATA!$O$1*3+3,SUM(R27,R37,R46)," ")</f>
        <v>1</v>
      </c>
      <c r="S26" s="105">
        <f>IF(COLUMN()&lt;DATA!$O$1*3+3,SUM(S27,S37,S46)," ")</f>
        <v>5.38</v>
      </c>
      <c r="T26" s="105">
        <f>IF(COLUMN()&lt;DATA!$O$1*3+3,SUM(T27,T37,T46)," ")</f>
        <v>162.33902</v>
      </c>
      <c r="U26" s="105">
        <f>IF(COLUMN()&lt;DATA!$O$1*3+3,SUM(U27,U37,U46)," ")</f>
        <v>4</v>
      </c>
      <c r="V26" s="105">
        <f>IF(COLUMN()&lt;DATA!$O$1*3+3,SUM(V27,V37,V46)," ")</f>
        <v>2.34</v>
      </c>
      <c r="W26" s="105">
        <f>IF(COLUMN()&lt;DATA!$O$1*3+3,SUM(W27,W37,W46)," ")</f>
        <v>229.93644</v>
      </c>
      <c r="X26" s="105">
        <f>IF(COLUMN()&lt;DATA!$O$1*3+3,SUM(X27,X37,X46)," ")</f>
        <v>1</v>
      </c>
      <c r="Y26" s="105">
        <f>IF(COLUMN()&lt;DATA!$O$1*3+3,SUM(Y27,Y37,Y46)," ")</f>
        <v>4.13</v>
      </c>
      <c r="Z26" s="105">
        <f>IF(COLUMN()&lt;DATA!$O$1*3+3,SUM(Z27,Z37,Z46)," ")</f>
        <v>149.95</v>
      </c>
      <c r="AA26" s="105">
        <f>IF(COLUMN()&lt;DATA!$O$1*3+3,SUM(AA27,AA37,AA46)," ")</f>
        <v>0</v>
      </c>
      <c r="AB26" s="105">
        <f>IF(COLUMN()&lt;DATA!$O$1*3+3,SUM(AB27,AB37,AB46)," ")</f>
        <v>1.75</v>
      </c>
      <c r="AC26" s="105">
        <f>IF(COLUMN()&lt;DATA!$O$1*3+3,SUM(AC27,AC37,AC46)," ")</f>
        <v>93.319510000000013</v>
      </c>
      <c r="AD26" s="105">
        <f>IF(COLUMN()&lt;DATA!$O$1*3+3,SUM(AD27,AD37,AD46)," ")</f>
        <v>0</v>
      </c>
      <c r="AE26" s="105">
        <f>IF(COLUMN()&lt;DATA!$O$1*3+3,SUM(AE27,AE37,AE46)," ")</f>
        <v>1.6</v>
      </c>
      <c r="AF26" s="105">
        <f>IF(COLUMN()&lt;DATA!$O$1*3+3,SUM(AF27,AF37,AF46)," ")</f>
        <v>49.99906</v>
      </c>
      <c r="AG26" s="105">
        <f>IF(COLUMN()&lt;DATA!$O$1*3+3,SUM(AG27,AG37,AG46)," ")</f>
        <v>0</v>
      </c>
      <c r="AH26" s="105">
        <f>IF(COLUMN()&lt;DATA!$O$1*3+3,SUM(AH27,AH37,AH46)," ")</f>
        <v>0.33333</v>
      </c>
      <c r="AI26" s="105">
        <f>IF(COLUMN()&lt;DATA!$O$1*3+3,SUM(AI27,AI37,AI46)," ")</f>
        <v>111.2334</v>
      </c>
      <c r="AJ26" s="105">
        <f>IF(COLUMN()&lt;DATA!$O$1*3+3,SUM(AJ27,AJ37,AJ46)," ")</f>
        <v>0</v>
      </c>
      <c r="AK26" s="105">
        <f>IF(COLUMN()&lt;DATA!$O$1*3+3,SUM(AK27,AK37,AK46)," ")</f>
        <v>0</v>
      </c>
      <c r="AL26" s="105">
        <f>IF(COLUMN()&lt;DATA!$O$1*3+3,SUM(AL27,AL37,AL46)," ")</f>
        <v>398.78239</v>
      </c>
      <c r="AM26" s="105">
        <f>IF(COLUMN()&lt;DATA!$O$1*3+3,SUM(AM27,AM37,AM46)," ")</f>
        <v>0</v>
      </c>
      <c r="AN26" s="105">
        <f>IF(COLUMN()&lt;DATA!$O$1*3+3,SUM(AN27,AN37,AN46)," ")</f>
        <v>3.45</v>
      </c>
      <c r="AO26" s="105">
        <f>IF(COLUMN()&lt;DATA!$O$1*3+3,SUM(AO27,AO37,AO46)," ")</f>
        <v>95.14351</v>
      </c>
      <c r="AP26" s="105">
        <f>IF(COLUMN()&lt;DATA!$O$1*3+3,SUM(AP27,AP37,AP46)," ")</f>
        <v>0</v>
      </c>
      <c r="AQ26" s="105">
        <f>IF(COLUMN()&lt;DATA!$O$1*3+3,SUM(AQ27,AQ37,AQ46)," ")</f>
        <v>3</v>
      </c>
      <c r="AR26" s="105">
        <f>IF(COLUMN()&lt;DATA!$O$1*3+3,SUM(AR27,AR37,AR46)," ")</f>
        <v>90.88</v>
      </c>
      <c r="AS26" s="105">
        <f>IF(COLUMN()&lt;DATA!$O$1*3+3,SUM(AS27,AS37,AS46)," ")</f>
        <v>1</v>
      </c>
      <c r="AT26" s="105">
        <f>IF(COLUMN()&lt;DATA!$O$1*3+3,SUM(AT27,AT37,AT46)," ")</f>
        <v>4</v>
      </c>
      <c r="AU26" s="105">
        <f>IF(COLUMN()&lt;DATA!$O$1*3+3,SUM(AU27,AU37,AU46)," ")</f>
        <v>40.69189</v>
      </c>
      <c r="AV26" s="105">
        <f>IF(COLUMN()&lt;DATA!$O$1*3+3,SUM(AV27,AV37,AV46)," ")</f>
        <v>0</v>
      </c>
      <c r="AW26" s="105">
        <f>IF(COLUMN()&lt;DATA!$O$1*3+3,SUM(AW27,AW37,AW46)," ")</f>
        <v>1</v>
      </c>
      <c r="AX26" s="105">
        <f>IF(COLUMN()&lt;DATA!$O$1*3+3,SUM(AX27,AX37,AX46)," ")</f>
        <v>135.5</v>
      </c>
      <c r="AY26" s="105">
        <f>IF(COLUMN()&lt;DATA!$O$1*3+3,SUM(AY27,AY37,AY46)," ")</f>
        <v>2</v>
      </c>
      <c r="AZ26" s="105">
        <f>IF(COLUMN()&lt;DATA!$O$1*3+3,SUM(AZ27,AZ37,AZ46)," ")</f>
        <v>1.25</v>
      </c>
      <c r="BA26" s="105">
        <f>IF(COLUMN()&lt;DATA!$O$1*3+3,SUM(BA27,BA37,BA46)," ")</f>
        <v>174.5023</v>
      </c>
      <c r="BB26" s="105">
        <f>IF(COLUMN()&lt;DATA!$O$1*3+3,SUM(BB27,BB37,BB46)," ")</f>
        <v>0</v>
      </c>
      <c r="BC26" s="105">
        <f>IF(COLUMN()&lt;DATA!$O$1*3+3,SUM(BC27,BC37,BC46)," ")</f>
        <v>2.5</v>
      </c>
      <c r="BD26" s="105">
        <f>IF(COLUMN()&lt;DATA!$O$1*3+3,SUM(BD27,BD37,BD46)," ")</f>
        <v>121.05611</v>
      </c>
      <c r="BE26" s="105">
        <f>IF(COLUMN()&lt;DATA!$O$1*3+3,SUM(BE27,BE37,BE46)," ")</f>
        <v>0</v>
      </c>
      <c r="BF26" s="105">
        <f>IF(COLUMN()&lt;DATA!$O$1*3+3,SUM(BF27,BF37,BF46)," ")</f>
        <v>4.8</v>
      </c>
      <c r="BG26" s="105">
        <f>IF(COLUMN()&lt;DATA!$O$1*3+3,SUM(BG27,BG37,BG46)," ")</f>
        <v>654.52676000000013</v>
      </c>
      <c r="BH26" s="105">
        <f>IF(COLUMN()&lt;DATA!$O$1*3+3,SUM(BH27,BH37,BH46)," ")</f>
        <v>0</v>
      </c>
      <c r="BI26" s="105">
        <f>IF(COLUMN()&lt;DATA!$O$1*3+3,SUM(BI27,BI37,BI46)," ")</f>
        <v>12</v>
      </c>
      <c r="BJ26" s="105">
        <f>IF(COLUMN()&lt;DATA!$O$1*3+3,SUM(BJ27,BJ37,BJ46)," ")</f>
        <v>15.1</v>
      </c>
      <c r="BK26" s="105">
        <f>IF(COLUMN()&lt;DATA!$O$1*3+3,SUM(BK27,BK37,BK46)," ")</f>
        <v>0</v>
      </c>
      <c r="BL26" s="105">
        <f>IF(COLUMN()&lt;DATA!$O$1*3+3,SUM(BL27,BL37,BL46)," ")</f>
        <v>0</v>
      </c>
      <c r="BM26" s="105">
        <f>IF(COLUMN()&lt;DATA!$O$1*3+3,SUM(BM27,BM37,BM46)," ")</f>
        <v>0</v>
      </c>
      <c r="BN26" s="105">
        <f>IF(COLUMN()&lt;DATA!$O$1*3+3,SUM(BN27,BN37,BN46)," ")</f>
        <v>0</v>
      </c>
      <c r="BO26" s="105">
        <f>IF(COLUMN()&lt;DATA!$O$1*3+3,SUM(BO27,BO37,BO46)," ")</f>
        <v>0</v>
      </c>
      <c r="BP26" s="105">
        <f>IF(COLUMN()&lt;DATA!$O$1*3+3,SUM(BP27,BP37,BP46)," ")</f>
        <v>1</v>
      </c>
      <c r="BQ26" s="105">
        <f>IF(COLUMN()&lt;DATA!$O$1*3+3,SUM(BQ27,BQ37,BQ46)," ")</f>
        <v>0</v>
      </c>
      <c r="BR26" s="105">
        <f>IF(COLUMN()&lt;DATA!$O$1*3+3,SUM(BR27,BR37,BR46)," ")</f>
        <v>0</v>
      </c>
      <c r="BS26" s="105">
        <f>IF(COLUMN()&lt;DATA!$O$1*3+3,SUM(BS27,BS37,BS46)," ")</f>
        <v>52.1</v>
      </c>
      <c r="BT26" s="105">
        <f>IF(COLUMN()&lt;DATA!$O$1*3+3,SUM(BT27,BT37,BT46)," ")</f>
        <v>0</v>
      </c>
      <c r="BU26" s="105">
        <f>IF(COLUMN()&lt;DATA!$O$1*3+3,SUM(BU27,BU37,BU46)," ")</f>
        <v>0</v>
      </c>
      <c r="BV26" s="105">
        <f>IF(COLUMN()&lt;DATA!$O$1*3+3,SUM(BV27,BV37,BV46)," ")</f>
        <v>23.38501</v>
      </c>
      <c r="BW26" s="105">
        <f>IF(COLUMN()&lt;DATA!$O$1*3+3,SUM(BW27,BW37,BW46)," ")</f>
        <v>0</v>
      </c>
      <c r="BX26" s="105">
        <f>IF(COLUMN()&lt;DATA!$O$1*3+3,SUM(BX27,BX37,BX46)," ")</f>
        <v>0</v>
      </c>
      <c r="BY26" s="105">
        <f>IF(COLUMN()&lt;DATA!$O$1*3+3,SUM(BY27,BY37,BY46)," ")</f>
        <v>17.659999999999997</v>
      </c>
      <c r="BZ26" s="105">
        <f>IF(COLUMN()&lt;DATA!$O$1*3+3,SUM(BZ27,BZ37,BZ46)," ")</f>
        <v>0</v>
      </c>
      <c r="CA26" s="105">
        <f>IF(COLUMN()&lt;DATA!$O$1*3+3,SUM(CA27,CA37,CA46)," ")</f>
        <v>1</v>
      </c>
      <c r="CB26" s="105">
        <f>IF(COLUMN()&lt;DATA!$O$1*3+3,SUM(CB27,CB37,CB46)," ")</f>
        <v>0</v>
      </c>
      <c r="CC26" s="105">
        <f>IF(COLUMN()&lt;DATA!$O$1*3+3,SUM(CC27,CC37,CC46)," ")</f>
        <v>0</v>
      </c>
      <c r="CD26" s="105">
        <f>IF(COLUMN()&lt;DATA!$O$1*3+3,SUM(CD27,CD37,CD46)," ")</f>
        <v>0</v>
      </c>
      <c r="CE26" s="105">
        <f>IF(COLUMN()&lt;DATA!$O$1*3+3,SUM(CE27,CE37,CE46)," ")</f>
        <v>0</v>
      </c>
      <c r="CF26" s="105">
        <f>IF(COLUMN()&lt;DATA!$O$1*3+3,SUM(CF27,CF37,CF46)," ")</f>
        <v>0</v>
      </c>
      <c r="CG26" s="105">
        <f>IF(COLUMN()&lt;DATA!$O$1*3+3,SUM(CG27,CG37,CG46)," ")</f>
        <v>0</v>
      </c>
      <c r="CH26" s="105">
        <f>IF(COLUMN()&lt;DATA!$O$1*3+3,SUM(CH27,CH37,CH46)," ")</f>
        <v>1</v>
      </c>
      <c r="CI26" s="105">
        <f>IF(COLUMN()&lt;DATA!$O$1*3+3,SUM(CI27,CI37,CI46)," ")</f>
        <v>0</v>
      </c>
      <c r="CJ26" s="105">
        <f>IF(COLUMN()&lt;DATA!$O$1*3+3,SUM(CJ27,CJ37,CJ46)," ")</f>
        <v>0.66667</v>
      </c>
      <c r="CK26" s="105">
        <f>IF(COLUMN()&lt;DATA!$O$1*3+3,SUM(CK27,CK37,CK46)," ")</f>
        <v>6.5</v>
      </c>
      <c r="CL26" s="105">
        <f>IF(COLUMN()&lt;DATA!$O$1*3+3,SUM(CL27,CL37,CL46)," ")</f>
        <v>0</v>
      </c>
      <c r="CM26" s="105">
        <f>IF(COLUMN()&lt;DATA!$O$1*3+3,SUM(CM27,CM37,CM46)," ")</f>
        <v>0</v>
      </c>
      <c r="CN26" s="105">
        <f>IF(COLUMN()&lt;DATA!$O$1*3+3,SUM(CN27,CN37,CN46)," ")</f>
        <v>73.20845</v>
      </c>
      <c r="CO26" s="105">
        <f>IF(COLUMN()&lt;DATA!$O$1*3+3,SUM(CO27,CO37,CO46)," ")</f>
        <v>0</v>
      </c>
      <c r="CP26" s="105">
        <f>IF(COLUMN()&lt;DATA!$O$1*3+3,SUM(CP27,CP37,CP46)," ")</f>
        <v>0</v>
      </c>
      <c r="CQ26" s="105">
        <f>IF(COLUMN()&lt;DATA!$O$1*3+3,SUM(CQ27,CQ37,CQ46)," ")</f>
        <v>7.06667</v>
      </c>
      <c r="CR26" s="105">
        <f>IF(COLUMN()&lt;DATA!$O$1*3+3,SUM(CR27,CR37,CR46)," ")</f>
        <v>0</v>
      </c>
      <c r="CS26" s="105">
        <f>IF(COLUMN()&lt;DATA!$O$1*3+3,SUM(CS27,CS37,CS46)," ")</f>
        <v>1.5</v>
      </c>
      <c r="CT26" s="105">
        <f>IF(COLUMN()&lt;DATA!$O$1*3+3,SUM(CT27,CT37,CT46)," ")</f>
        <v>2.5</v>
      </c>
      <c r="CU26" s="105">
        <f>IF(COLUMN()&lt;DATA!$O$1*3+3,SUM(CU27,CU37,CU46)," ")</f>
        <v>0</v>
      </c>
      <c r="CV26" s="105">
        <f>IF(COLUMN()&lt;DATA!$O$1*3+3,SUM(CV27,CV37,CV46)," ")</f>
        <v>0</v>
      </c>
      <c r="CW26" s="105">
        <f>IF(COLUMN()&lt;DATA!$O$1*3+3,SUM(CW27,CW37,CW46)," ")</f>
        <v>0</v>
      </c>
      <c r="CX26" s="105">
        <f>IF(COLUMN()&lt;DATA!$O$1*3+3,SUM(CX27,CX37,CX46)," ")</f>
        <v>0</v>
      </c>
      <c r="CY26" s="105">
        <f>IF(COLUMN()&lt;DATA!$O$1*3+3,SUM(CY27,CY37,CY46)," ")</f>
        <v>0</v>
      </c>
      <c r="CZ26" s="105">
        <f>IF(COLUMN()&lt;DATA!$O$1*3+3,SUM(CZ27,CZ37,CZ46)," ")</f>
        <v>0.11112</v>
      </c>
      <c r="DA26" s="105">
        <f>IF(COLUMN()&lt;DATA!$O$1*3+3,SUM(DA27,DA37,DA46)," ")</f>
        <v>0</v>
      </c>
      <c r="DB26" s="105">
        <f>IF(COLUMN()&lt;DATA!$O$1*3+3,SUM(DB27,DB37,DB46)," ")</f>
        <v>0</v>
      </c>
      <c r="DC26" s="105">
        <f>IF(COLUMN()&lt;DATA!$O$1*3+3,SUM(DC27,DC37,DC46)," ")</f>
        <v>0</v>
      </c>
      <c r="DD26" s="105">
        <f>IF(COLUMN()&lt;DATA!$O$1*3+3,SUM(DD27,DD37,DD46)," ")</f>
        <v>0</v>
      </c>
      <c r="DE26" s="105">
        <f>IF(COLUMN()&lt;DATA!$O$1*3+3,SUM(DE27,DE37,DE46)," ")</f>
        <v>0</v>
      </c>
      <c r="DF26" s="105">
        <f>IF(COLUMN()&lt;DATA!$O$1*3+3,SUM(DF27,DF37,DF46)," ")</f>
        <v>2.3</v>
      </c>
      <c r="DG26" s="105">
        <f>IF(COLUMN()&lt;DATA!$O$1*3+3,SUM(DG27,DG37,DG46)," ")</f>
        <v>0</v>
      </c>
      <c r="DH26" s="105">
        <f>IF(COLUMN()&lt;DATA!$O$1*3+3,SUM(DH27,DH37,DH46)," ")</f>
        <v>0</v>
      </c>
      <c r="DI26" s="105">
        <f>IF(COLUMN()&lt;DATA!$O$1*3+3,SUM(DI27,DI37,DI46)," ")</f>
        <v>0</v>
      </c>
      <c r="DJ26" s="105">
        <f>IF(COLUMN()&lt;DATA!$O$1*3+3,SUM(DJ27,DJ37,DJ46)," ")</f>
        <v>0</v>
      </c>
      <c r="DK26" s="105">
        <f>IF(COLUMN()&lt;DATA!$O$1*3+3,SUM(DK27,DK37,DK46)," ")</f>
        <v>0</v>
      </c>
      <c r="DL26" s="105">
        <f>IF(COLUMN()&lt;DATA!$O$1*3+3,SUM(DL27,DL37,DL46)," ")</f>
        <v>0</v>
      </c>
      <c r="DM26" s="105">
        <f>IF(COLUMN()&lt;DATA!$O$1*3+3,SUM(DM27,DM37,DM46)," ")</f>
        <v>0</v>
      </c>
      <c r="DN26" s="105">
        <f>IF(COLUMN()&lt;DATA!$O$1*3+3,SUM(DN27,DN37,DN46)," ")</f>
        <v>0</v>
      </c>
      <c r="DO26" s="105">
        <f>IF(COLUMN()&lt;DATA!$O$1*3+3,SUM(DO27,DO37,DO46)," ")</f>
        <v>0</v>
      </c>
      <c r="DP26" s="105">
        <f>IF(COLUMN()&lt;DATA!$O$1*3+3,SUM(DP27,DP37,DP46)," ")</f>
        <v>0</v>
      </c>
      <c r="DQ26" s="105">
        <f>IF(COLUMN()&lt;DATA!$O$1*3+3,SUM(DQ27,DQ37,DQ46)," ")</f>
        <v>0</v>
      </c>
      <c r="DR26" s="105">
        <f>IF(COLUMN()&lt;DATA!$O$1*3+3,SUM(DR27,DR37,DR46)," ")</f>
        <v>0</v>
      </c>
      <c r="DS26" s="105">
        <f>IF(COLUMN()&lt;DATA!$O$1*3+3,SUM(DS27,DS37,DS46)," ")</f>
        <v>0</v>
      </c>
      <c r="DT26" s="105">
        <f>IF(COLUMN()&lt;DATA!$O$1*3+3,SUM(DT27,DT37,DT46)," ")</f>
        <v>0</v>
      </c>
      <c r="DU26" s="105">
        <f>IF(COLUMN()&lt;DATA!$O$1*3+3,SUM(DU27,DU37,DU46)," ")</f>
        <v>2.3</v>
      </c>
      <c r="DV26" s="105">
        <f>IF(COLUMN()&lt;DATA!$O$1*3+3,SUM(DV27,DV37,DV46)," ")</f>
        <v>0</v>
      </c>
      <c r="DW26" s="105">
        <f>IF(COLUMN()&lt;DATA!$O$1*3+3,SUM(DW27,DW37,DW46)," ")</f>
        <v>0</v>
      </c>
      <c r="DX26" s="105">
        <f>IF(COLUMN()&lt;DATA!$O$1*3+3,SUM(DX27,DX37,DX46)," ")</f>
        <v>5955.18918</v>
      </c>
      <c r="DY26" s="38" t="str">
        <f>IF(COLUMN()&lt;DATA!$O$1*3+3,SUM(DY27,DY37,DY46)," ")</f>
        <v xml:space="preserve"> </v>
      </c>
      <c r="DZ26" s="38" t="str">
        <f>IF(COLUMN()&lt;DATA!$O$1*3+3,SUM(DZ27,DZ37,DZ46)," ")</f>
        <v xml:space="preserve"> </v>
      </c>
      <c r="EA26" s="38" t="str">
        <f>IF(COLUMN()&lt;DATA!$O$1*3+3,SUM(EA27,EA37,EA46)," ")</f>
        <v xml:space="preserve"> </v>
      </c>
      <c r="EB26" s="38" t="str">
        <f>IF(COLUMN()&lt;DATA!$O$1*3+3,SUM(EB27,EB37,EB46)," ")</f>
        <v xml:space="preserve"> </v>
      </c>
      <c r="EC26" s="38" t="str">
        <f>IF(COLUMN()&lt;DATA!$O$1*3+3,SUM(EC27,EC37,EC46)," ")</f>
        <v xml:space="preserve"> </v>
      </c>
      <c r="ED26" s="38" t="str">
        <f>IF(COLUMN()&lt;DATA!$O$1*3+3,SUM(ED27,ED37,ED46)," ")</f>
        <v xml:space="preserve"> </v>
      </c>
      <c r="EE26" s="38" t="str">
        <f>IF(COLUMN()&lt;DATA!$O$1*3+3,SUM(EE27,EE37,EE46)," ")</f>
        <v xml:space="preserve"> </v>
      </c>
      <c r="EF26" s="38" t="str">
        <f>IF(COLUMN()&lt;DATA!$O$1*3+3,SUM(EF27,EF37,EF46)," ")</f>
        <v xml:space="preserve"> </v>
      </c>
      <c r="EG26" s="38" t="str">
        <f>IF(COLUMN()&lt;DATA!$O$1*3+3,SUM(EG27,EG37,EG46)," ")</f>
        <v xml:space="preserve"> </v>
      </c>
      <c r="EH26" s="38" t="str">
        <f>IF(COLUMN()&lt;DATA!$O$1*3+3,SUM(EH27,EH37,EH46)," ")</f>
        <v xml:space="preserve"> </v>
      </c>
      <c r="EI26" s="38" t="str">
        <f>IF(COLUMN()&lt;DATA!$O$1*3+3,SUM(EI27,EI37,EI46)," ")</f>
        <v xml:space="preserve"> </v>
      </c>
      <c r="EJ26" s="38" t="str">
        <f>IF(COLUMN()&lt;DATA!$O$1*3+3,SUM(EJ27,EJ37,EJ46)," ")</f>
        <v xml:space="preserve"> </v>
      </c>
      <c r="EK26" s="38" t="str">
        <f>IF(COLUMN()&lt;DATA!$O$1*3+3,SUM(EK27,EK37,EK46)," ")</f>
        <v xml:space="preserve"> </v>
      </c>
      <c r="EL26" s="38" t="str">
        <f>IF(COLUMN()&lt;DATA!$O$1*3+3,SUM(EL27,EL37,EL46)," ")</f>
        <v xml:space="preserve"> </v>
      </c>
      <c r="EM26" s="38" t="str">
        <f>IF(COLUMN()&lt;DATA!$O$1*3+3,SUM(EM27,EM37,EM46)," ")</f>
        <v xml:space="preserve"> </v>
      </c>
      <c r="EN26" s="38" t="str">
        <f>IF(COLUMN()&lt;DATA!$O$1*3+3,SUM(EN27,EN37,EN46)," ")</f>
        <v xml:space="preserve"> </v>
      </c>
      <c r="EO26" s="38" t="str">
        <f>IF(COLUMN()&lt;DATA!$O$1*3+3,SUM(EO27,EO37,EO46)," ")</f>
        <v xml:space="preserve"> </v>
      </c>
      <c r="EP26" s="38" t="str">
        <f>IF(COLUMN()&lt;DATA!$O$1*3+3,SUM(EP27,EP37,EP46)," ")</f>
        <v xml:space="preserve"> </v>
      </c>
      <c r="EQ26" s="38" t="str">
        <f>IF(COLUMN()&lt;DATA!$O$1*3+3,SUM(EQ27,EQ37,EQ46)," ")</f>
        <v xml:space="preserve"> </v>
      </c>
      <c r="ER26" s="38" t="str">
        <f>IF(COLUMN()&lt;DATA!$O$1*3+3,SUM(ER27,ER37,ER46)," ")</f>
        <v xml:space="preserve"> </v>
      </c>
      <c r="ES26" s="38" t="str">
        <f>IF(COLUMN()&lt;DATA!$O$1*3+3,SUM(ES27,ES37,ES46)," ")</f>
        <v xml:space="preserve"> </v>
      </c>
      <c r="ET26" s="38" t="str">
        <f>IF(COLUMN()&lt;DATA!$O$1*3+3,SUM(ET27,ET37,ET46)," ")</f>
        <v xml:space="preserve"> </v>
      </c>
      <c r="EU26" s="38" t="str">
        <f>IF(COLUMN()&lt;DATA!$O$1*3+3,SUM(EU27,EU37,EU46)," ")</f>
        <v xml:space="preserve"> </v>
      </c>
      <c r="EV26" s="38" t="str">
        <f>IF(COLUMN()&lt;DATA!$O$1*3+3,SUM(EV27,EV37,EV46)," ")</f>
        <v xml:space="preserve"> </v>
      </c>
      <c r="EW26" s="38" t="str">
        <f>IF(COLUMN()&lt;DATA!$O$1*3+3,SUM(EW27,EW37,EW46)," ")</f>
        <v xml:space="preserve"> </v>
      </c>
      <c r="EX26" s="38" t="str">
        <f>IF(COLUMN()&lt;DATA!$O$1*3+3,SUM(EX27,EX37,EX46)," ")</f>
        <v xml:space="preserve"> </v>
      </c>
      <c r="EY26" s="38" t="str">
        <f>IF(COLUMN()&lt;DATA!$O$1*3+3,SUM(EY27,EY37,EY46)," ")</f>
        <v xml:space="preserve"> </v>
      </c>
      <c r="EZ26" s="38" t="str">
        <f>IF(COLUMN()&lt;DATA!$O$1*3+3,SUM(EZ27,EZ37,EZ46)," ")</f>
        <v xml:space="preserve"> </v>
      </c>
      <c r="FA26" s="38" t="str">
        <f>IF(COLUMN()&lt;DATA!$O$1*3+3,SUM(FA27,FA37,FA46)," ")</f>
        <v xml:space="preserve"> </v>
      </c>
      <c r="FB26" s="38" t="str">
        <f>IF(COLUMN()&lt;DATA!$O$1*3+3,SUM(FB27,FB37,FB46)," ")</f>
        <v xml:space="preserve"> </v>
      </c>
      <c r="FC26" s="38" t="str">
        <f>IF(COLUMN()&lt;DATA!$O$1*3+3,SUM(FC27,FC37,FC46)," ")</f>
        <v xml:space="preserve"> </v>
      </c>
      <c r="FD26" s="38" t="str">
        <f>IF(COLUMN()&lt;DATA!$O$1*3+3,SUM(FD27,FD37,FD46)," ")</f>
        <v xml:space="preserve"> </v>
      </c>
      <c r="FE26" s="38" t="str">
        <f>IF(COLUMN()&lt;DATA!$O$1*3+3,SUM(FE27,FE37,FE46)," ")</f>
        <v xml:space="preserve"> </v>
      </c>
      <c r="FF26" s="38" t="str">
        <f>IF(COLUMN()&lt;DATA!$O$1*3+3,SUM(FF27,FF37,FF46)," ")</f>
        <v xml:space="preserve"> </v>
      </c>
      <c r="FG26" s="38" t="str">
        <f>IF(COLUMN()&lt;DATA!$O$1*3+3,SUM(FG27,FG37,FG46)," ")</f>
        <v xml:space="preserve"> </v>
      </c>
      <c r="FH26" s="38" t="str">
        <f>IF(COLUMN()&lt;DATA!$O$1*3+3,SUM(FH27,FH37,FH46)," ")</f>
        <v xml:space="preserve"> </v>
      </c>
      <c r="FI26" s="38" t="str">
        <f>IF(COLUMN()&lt;DATA!$O$1*3+3,SUM(FI27,FI37,FI46)," ")</f>
        <v xml:space="preserve"> </v>
      </c>
      <c r="FJ26" s="38" t="str">
        <f>IF(COLUMN()&lt;DATA!$O$1*3+3,SUM(FJ27,FJ37,FJ46)," ")</f>
        <v xml:space="preserve"> </v>
      </c>
      <c r="FK26" s="38" t="str">
        <f>IF(COLUMN()&lt;DATA!$O$1*3+3,SUM(FK27,FK37,FK46)," ")</f>
        <v xml:space="preserve"> </v>
      </c>
      <c r="FL26" s="38" t="str">
        <f>IF(COLUMN()&lt;DATA!$O$1*3+3,SUM(FL27,FL37,FL46)," ")</f>
        <v xml:space="preserve"> </v>
      </c>
      <c r="FM26" s="37" t="str">
        <f>IF(COLUMN()&lt;DATA!$O$1*3+3,SUM(FM27,FM37,FM46)," ")</f>
        <v xml:space="preserve"> </v>
      </c>
      <c r="FN26" s="37" t="str">
        <f>IF(COLUMN()&lt;DATA!$O$1*3+3,SUM(FN27,FN37,FN46)," ")</f>
        <v xml:space="preserve"> </v>
      </c>
      <c r="FO26" s="37" t="str">
        <f>IF(COLUMN()&lt;DATA!$O$1*3+3,SUM(FO27,FO37,FO46)," ")</f>
        <v xml:space="preserve"> </v>
      </c>
      <c r="FP26" s="37" t="str">
        <f>IF(COLUMN()&lt;DATA!$O$1*3+3,SUM(FP27,FP37,FP46)," ")</f>
        <v xml:space="preserve"> </v>
      </c>
      <c r="FQ26" s="37" t="str">
        <f>IF(COLUMN()&lt;DATA!$O$1*3+3,SUM(FQ27,FQ37,FQ46)," ")</f>
        <v xml:space="preserve"> </v>
      </c>
      <c r="FR26" s="37" t="str">
        <f>IF(COLUMN()&lt;DATA!$O$1*3+3,SUM(FR27,FR37,FR46)," ")</f>
        <v xml:space="preserve"> </v>
      </c>
      <c r="FS26" s="37" t="str">
        <f>IF(COLUMN()&lt;DATA!$O$1*3+3,SUM(FS27,FS37,FS46)," ")</f>
        <v xml:space="preserve"> </v>
      </c>
      <c r="FT26" s="37" t="str">
        <f>IF(COLUMN()&lt;DATA!$O$1*3+3,SUM(FT27,FT37,FT46)," ")</f>
        <v xml:space="preserve"> </v>
      </c>
      <c r="FU26" s="37" t="str">
        <f>IF(COLUMN()&lt;DATA!$O$1*3+3,SUM(FU27,FU37,FU46)," ")</f>
        <v xml:space="preserve"> </v>
      </c>
      <c r="FV26" s="37" t="str">
        <f>IF(COLUMN()&lt;DATA!$O$1*3+3,SUM(FV27,FV37,FV46)," ")</f>
        <v xml:space="preserve"> </v>
      </c>
      <c r="FW26" s="37" t="str">
        <f>IF(COLUMN()&lt;DATA!$O$1*3+3,SUM(FW27,FW37,FW46)," ")</f>
        <v xml:space="preserve"> </v>
      </c>
      <c r="FX26" s="37" t="str">
        <f>IF(COLUMN()&lt;DATA!$O$1*3+3,SUM(FX27,FX37,FX46)," ")</f>
        <v xml:space="preserve"> </v>
      </c>
      <c r="FY26" s="5" t="str">
        <f>IF(COLUMN()&lt;DATA!$O$1*3+3,SUM(FY27,FY37,FY46)," ")</f>
        <v xml:space="preserve"> </v>
      </c>
      <c r="FZ26" s="5" t="str">
        <f>IF(COLUMN()&lt;DATA!$O$1*3+3,SUM(FZ27,FZ37,FZ46)," ")</f>
        <v xml:space="preserve"> </v>
      </c>
      <c r="GA26" s="5" t="str">
        <f>IF(COLUMN()&lt;DATA!$O$1*3+3,SUM(GA27,GA37,GA46)," ")</f>
        <v xml:space="preserve"> </v>
      </c>
      <c r="GB26" s="5" t="str">
        <f>IF(COLUMN()&lt;DATA!$O$1*3+3,SUM(GB27,GB37,GB46)," ")</f>
        <v xml:space="preserve"> </v>
      </c>
      <c r="GC26" s="5" t="str">
        <f>IF(COLUMN()&lt;DATA!$O$1*3+3,SUM(GC27,GC37,GC46)," ")</f>
        <v xml:space="preserve"> </v>
      </c>
      <c r="GD26" s="5" t="str">
        <f>IF(COLUMN()&lt;DATA!$O$1*3+3,SUM(GD27,GD37,GD46)," ")</f>
        <v xml:space="preserve"> </v>
      </c>
      <c r="GE26" s="5" t="str">
        <f>IF(COLUMN()&lt;DATA!$O$1*3+3,SUM(GE27,GE37,GE46)," ")</f>
        <v xml:space="preserve"> </v>
      </c>
      <c r="GF26" s="5" t="str">
        <f>IF(COLUMN()&lt;DATA!$O$1*3+3,SUM(GF27,GF37,GF46)," ")</f>
        <v xml:space="preserve"> </v>
      </c>
      <c r="GG26" s="5" t="str">
        <f>IF(COLUMN()&lt;DATA!$O$1*3+3,SUM(GG27,GG37,GG46)," ")</f>
        <v xml:space="preserve"> </v>
      </c>
      <c r="GH26" s="5" t="str">
        <f>IF(COLUMN()&lt;DATA!$O$1*3+3,SUM(GH27,GH37,GH46)," ")</f>
        <v xml:space="preserve"> </v>
      </c>
      <c r="GI26" s="5" t="str">
        <f>IF(COLUMN()&lt;DATA!$O$1*3+3,SUM(GI27,GI37,GI46)," ")</f>
        <v xml:space="preserve"> </v>
      </c>
      <c r="GJ26" s="5" t="str">
        <f>IF(COLUMN()&lt;DATA!$O$1*3+3,SUM(GJ27,GJ37,GJ46)," ")</f>
        <v xml:space="preserve"> </v>
      </c>
      <c r="GK26" s="5" t="str">
        <f>IF(COLUMN()&lt;DATA!$O$1*3+3,SUM(GK27,GK37,GK46)," ")</f>
        <v xml:space="preserve"> </v>
      </c>
      <c r="GL26" s="5" t="str">
        <f>IF(COLUMN()&lt;DATA!$O$1*3+3,SUM(GL27,GL37,GL46)," ")</f>
        <v xml:space="preserve"> </v>
      </c>
      <c r="GM26" s="5" t="str">
        <f>IF(COLUMN()&lt;DATA!$O$1*3+3,SUM(GM27,GM37,GM46)," ")</f>
        <v xml:space="preserve"> </v>
      </c>
      <c r="GN26" s="5" t="str">
        <f>IF(COLUMN()&lt;DATA!$O$1*3+3,SUM(GN27,GN37,GN46)," ")</f>
        <v xml:space="preserve"> </v>
      </c>
      <c r="GO26" s="5" t="str">
        <f>IF(COLUMN()&lt;DATA!$O$1*3+3,SUM(GO27,GO37,GO46)," ")</f>
        <v xml:space="preserve"> </v>
      </c>
      <c r="GP26" s="5" t="str">
        <f>IF(COLUMN()&lt;DATA!$O$1*3+3,SUM(GP27,GP37,GP46)," ")</f>
        <v xml:space="preserve"> </v>
      </c>
      <c r="GQ26" s="5" t="str">
        <f>IF(COLUMN()&lt;DATA!$O$1*3+3,SUM(GQ27,GQ37,GQ46)," ")</f>
        <v xml:space="preserve"> </v>
      </c>
      <c r="GR26" s="5" t="str">
        <f>IF(COLUMN()&lt;DATA!$O$1*3+3,SUM(GR27,GR37,GR46)," ")</f>
        <v xml:space="preserve"> </v>
      </c>
      <c r="GS26" s="5" t="str">
        <f>IF(COLUMN()&lt;DATA!$O$1*3+3,SUM(GS27,GS37,GS46)," ")</f>
        <v xml:space="preserve"> </v>
      </c>
      <c r="GT26" s="5" t="str">
        <f>IF(COLUMN()&lt;DATA!$O$1*3+3,SUM(GT27,GT37,GT46)," ")</f>
        <v xml:space="preserve"> </v>
      </c>
      <c r="GU26" s="5" t="str">
        <f>IF(COLUMN()&lt;DATA!$O$1*3+3,SUM(GU27,GU37,GU46)," ")</f>
        <v xml:space="preserve"> </v>
      </c>
      <c r="GV26" s="5" t="str">
        <f>IF(COLUMN()&lt;DATA!$O$1*3+3,SUM(GV27,GV37,GV46)," ")</f>
        <v xml:space="preserve"> </v>
      </c>
      <c r="GW26" s="5" t="str">
        <f>IF(COLUMN()&lt;DATA!$O$1*3+3,SUM(GW27,GW37,GW46)," ")</f>
        <v xml:space="preserve"> </v>
      </c>
      <c r="GX26" s="5" t="str">
        <f>IF(COLUMN()&lt;DATA!$O$1*3+3,SUM(GX27,GX37,GX46)," ")</f>
        <v xml:space="preserve"> </v>
      </c>
      <c r="GY26" s="5" t="str">
        <f>IF(COLUMN()&lt;DATA!$O$1*3+3,SUM(GY27,GY37,GY46)," ")</f>
        <v xml:space="preserve"> </v>
      </c>
      <c r="GZ26" s="5" t="str">
        <f>IF(COLUMN()&lt;DATA!$O$1*3+3,SUM(GZ27,GZ37,GZ46)," ")</f>
        <v xml:space="preserve"> </v>
      </c>
      <c r="HA26" s="5" t="str">
        <f>IF(COLUMN()&lt;DATA!$O$1*3+3,SUM(HA27,HA37,HA46)," ")</f>
        <v xml:space="preserve"> </v>
      </c>
      <c r="HB26" s="5" t="str">
        <f>IF(COLUMN()&lt;DATA!$O$1*3+3,SUM(HB27,HB37,HB46)," ")</f>
        <v xml:space="preserve"> </v>
      </c>
      <c r="HC26" s="5" t="str">
        <f>IF(COLUMN()&lt;DATA!$O$1*3+3,SUM(HC27,HC37,HC46)," ")</f>
        <v xml:space="preserve"> </v>
      </c>
      <c r="HD26" s="5" t="str">
        <f>IF(COLUMN()&lt;DATA!$O$1*3+3,SUM(HD27,HD37,HD46)," ")</f>
        <v xml:space="preserve"> </v>
      </c>
      <c r="HE26" s="5" t="str">
        <f>IF(COLUMN()&lt;DATA!$O$1*3+3,SUM(HE27,HE37,HE46)," ")</f>
        <v xml:space="preserve"> </v>
      </c>
      <c r="HF26" s="5" t="str">
        <f>IF(COLUMN()&lt;DATA!$O$1*3+3,SUM(HF27,HF37,HF46)," ")</f>
        <v xml:space="preserve"> </v>
      </c>
      <c r="HG26" s="5" t="str">
        <f>IF(COLUMN()&lt;DATA!$O$1*3+3,SUM(HG27,HG37,HG46)," ")</f>
        <v xml:space="preserve"> </v>
      </c>
      <c r="HH26" s="5" t="str">
        <f>IF(COLUMN()&lt;DATA!$O$1*3+3,SUM(HH27,HH37,HH46)," ")</f>
        <v xml:space="preserve"> </v>
      </c>
      <c r="HI26" s="5" t="str">
        <f>IF(COLUMN()&lt;DATA!$O$1*3+3,SUM(HI27,HI37,HI46)," ")</f>
        <v xml:space="preserve"> </v>
      </c>
      <c r="HJ26" s="5" t="str">
        <f>IF(COLUMN()&lt;DATA!$O$1*3+3,SUM(HJ27,HJ37,HJ46)," ")</f>
        <v xml:space="preserve"> </v>
      </c>
      <c r="HK26" s="5" t="str">
        <f>IF(COLUMN()&lt;DATA!$O$1*3+3,SUM(HK27,HK37,HK46)," ")</f>
        <v xml:space="preserve"> </v>
      </c>
      <c r="HL26" s="5" t="str">
        <f>IF(COLUMN()&lt;DATA!$O$1*3+3,SUM(HL27,HL37,HL46)," ")</f>
        <v xml:space="preserve"> </v>
      </c>
      <c r="HM26" s="5" t="str">
        <f>IF(COLUMN()&lt;DATA!$O$1*3+3,SUM(HM27,HM37,HM46)," ")</f>
        <v xml:space="preserve"> </v>
      </c>
      <c r="HN26" s="5" t="str">
        <f>IF(COLUMN()&lt;DATA!$O$1*3+3,SUM(HN27,HN37,HN46)," ")</f>
        <v xml:space="preserve"> </v>
      </c>
      <c r="HO26" s="5" t="str">
        <f>IF(COLUMN()&lt;DATA!$O$1*3+3,SUM(HO27,HO37,HO46)," ")</f>
        <v xml:space="preserve"> </v>
      </c>
      <c r="HP26" s="5" t="str">
        <f>IF(COLUMN()&lt;DATA!$O$1*3+3,SUM(HP27,HP37,HP46)," ")</f>
        <v xml:space="preserve"> </v>
      </c>
      <c r="HQ26" s="5" t="str">
        <f>IF(COLUMN()&lt;DATA!$O$1*3+3,SUM(HQ27,HQ37,HQ46)," ")</f>
        <v xml:space="preserve"> </v>
      </c>
      <c r="HR26" s="5" t="str">
        <f>IF(COLUMN()&lt;DATA!$O$1*3+3,SUM(HR27,HR37,HR46)," ")</f>
        <v xml:space="preserve"> </v>
      </c>
      <c r="HS26" s="5" t="str">
        <f>IF(COLUMN()&lt;DATA!$O$1*3+3,SUM(HS27,HS37,HS46)," ")</f>
        <v xml:space="preserve"> </v>
      </c>
      <c r="HT26" s="5" t="str">
        <f>IF(COLUMN()&lt;DATA!$O$1*3+3,SUM(HT27,HT37,HT46)," ")</f>
        <v xml:space="preserve"> </v>
      </c>
      <c r="HU26" s="5" t="str">
        <f>IF(COLUMN()&lt;DATA!$O$1*3+3,SUM(HU27,HU37,HU46)," ")</f>
        <v xml:space="preserve"> </v>
      </c>
      <c r="HV26" s="5" t="str">
        <f>IF(COLUMN()&lt;DATA!$O$1*3+3,SUM(HV27,HV37,HV46)," ")</f>
        <v xml:space="preserve"> </v>
      </c>
      <c r="HW26" s="5" t="str">
        <f>IF(COLUMN()&lt;DATA!$O$1*3+3,SUM(HW27,HW37,HW46)," ")</f>
        <v xml:space="preserve"> </v>
      </c>
      <c r="HX26" s="5" t="str">
        <f>IF(COLUMN()&lt;DATA!$O$1*3+3,SUM(HX27,HX37,HX46)," ")</f>
        <v xml:space="preserve"> </v>
      </c>
      <c r="HY26" s="5" t="str">
        <f>IF(COLUMN()&lt;DATA!$O$1*3+3,SUM(HY27,HY37,HY46)," ")</f>
        <v xml:space="preserve"> </v>
      </c>
      <c r="HZ26" s="5" t="str">
        <f>IF(COLUMN()&lt;DATA!$O$1*3+3,SUM(HZ27,HZ37,HZ46)," ")</f>
        <v xml:space="preserve"> </v>
      </c>
      <c r="IA26" s="5" t="str">
        <f>IF(COLUMN()&lt;DATA!$O$1*3+3,SUM(IA27,IA37,IA46)," ")</f>
        <v xml:space="preserve"> </v>
      </c>
      <c r="IB26" s="5" t="str">
        <f>IF(COLUMN()&lt;DATA!$O$1*3+3,SUM(IB27,IB37,IB46)," ")</f>
        <v xml:space="preserve"> </v>
      </c>
      <c r="IC26" s="5" t="str">
        <f>IF(COLUMN()&lt;DATA!$O$1*3+3,SUM(IC27,IC37,IC46)," ")</f>
        <v xml:space="preserve"> </v>
      </c>
      <c r="ID26" s="5" t="str">
        <f>IF(COLUMN()&lt;DATA!$O$1*3+3,SUM(ID27,ID37,ID46)," ")</f>
        <v xml:space="preserve"> </v>
      </c>
      <c r="IE26" s="5" t="str">
        <f>IF(COLUMN()&lt;DATA!$O$1*3+3,SUM(IE27,IE37,IE46)," ")</f>
        <v xml:space="preserve"> </v>
      </c>
      <c r="IF26" s="5" t="str">
        <f>IF(COLUMN()&lt;DATA!$O$1*3+3,SUM(IF27,IF37,IF46)," ")</f>
        <v xml:space="preserve"> </v>
      </c>
      <c r="IG26" s="5" t="str">
        <f>IF(COLUMN()&lt;DATA!$O$1*3+3,SUM(IG27,IG37,IG46)," ")</f>
        <v xml:space="preserve"> </v>
      </c>
      <c r="IH26" s="5" t="str">
        <f>IF(COLUMN()&lt;DATA!$O$1*3+3,SUM(IH27,IH37,IH46)," ")</f>
        <v xml:space="preserve"> </v>
      </c>
      <c r="II26" s="5" t="str">
        <f>IF(COLUMN()&lt;DATA!$O$1*3+3,SUM(II27,II37,II46)," ")</f>
        <v xml:space="preserve"> </v>
      </c>
      <c r="IJ26" s="5" t="str">
        <f>IF(COLUMN()&lt;DATA!$O$1*3+3,SUM(IJ27,IJ37,IJ46)," ")</f>
        <v xml:space="preserve"> </v>
      </c>
      <c r="IK26" s="5" t="str">
        <f>IF(COLUMN()&lt;DATA!$O$1*3+3,SUM(IK27,IK37,IK46)," ")</f>
        <v xml:space="preserve"> </v>
      </c>
      <c r="IL26" s="5" t="str">
        <f>IF(COLUMN()&lt;DATA!$O$1*3+3,SUM(IL27,IL37,IL46)," ")</f>
        <v xml:space="preserve"> </v>
      </c>
      <c r="IM26" s="5" t="str">
        <f>IF(COLUMN()&lt;DATA!$O$1*3+3,SUM(IM27,IM37,IM46)," ")</f>
        <v xml:space="preserve"> </v>
      </c>
      <c r="IN26" s="5" t="str">
        <f>IF(COLUMN()&lt;DATA!$O$1*3+3,SUM(IN27,IN37,IN46)," ")</f>
        <v xml:space="preserve"> </v>
      </c>
      <c r="IO26" s="5" t="str">
        <f>IF(COLUMN()&lt;DATA!$O$1*3+3,SUM(IO27,IO37,IO46)," ")</f>
        <v xml:space="preserve"> </v>
      </c>
      <c r="IP26" s="5" t="str">
        <f>IF(COLUMN()&lt;DATA!$O$1*3+3,SUM(IP27,IP37,IP46)," ")</f>
        <v xml:space="preserve"> </v>
      </c>
      <c r="IQ26" s="5" t="str">
        <f>IF(COLUMN()&lt;DATA!$O$1*3+3,SUM(IQ27,IQ37,IQ46)," ")</f>
        <v xml:space="preserve"> </v>
      </c>
      <c r="IR26" s="5" t="str">
        <f>IF(COLUMN()&lt;DATA!$O$1*3+3,SUM(IR27,IR37,IR46)," ")</f>
        <v xml:space="preserve"> </v>
      </c>
      <c r="IS26" s="5" t="str">
        <f>IF(COLUMN()&lt;DATA!$O$1*3+3,SUM(IS27,IS37,IS46)," ")</f>
        <v xml:space="preserve"> </v>
      </c>
      <c r="IT26" s="5" t="str">
        <f>IF(COLUMN()&lt;DATA!$O$1*3+3,SUM(IT27,IT37,IT46)," ")</f>
        <v xml:space="preserve"> </v>
      </c>
      <c r="IU26" s="5" t="str">
        <f>IF(COLUMN()&lt;DATA!$O$1*3+3,SUM(IU27,IU37,IU46)," ")</f>
        <v xml:space="preserve"> </v>
      </c>
      <c r="IV26" s="5" t="str">
        <f>IF(COLUMN()&lt;DATA!$O$1*3+3,SUM(IV27,IV37,IV46)," ")</f>
        <v xml:space="preserve"> </v>
      </c>
      <c r="IW26" s="5" t="str">
        <f>IF(COLUMN()&lt;DATA!$O$1*3+3,SUM(IW27,IW37,IW46)," ")</f>
        <v xml:space="preserve"> </v>
      </c>
      <c r="IX26" s="5" t="str">
        <f>IF(COLUMN()&lt;DATA!$O$1*3+3,SUM(IX27,IX37,IX46)," ")</f>
        <v xml:space="preserve"> </v>
      </c>
      <c r="IY26" s="5" t="str">
        <f>IF(COLUMN()&lt;DATA!$O$1*3+3,SUM(IY27,IY37,IY46)," ")</f>
        <v xml:space="preserve"> </v>
      </c>
      <c r="IZ26" s="5" t="str">
        <f>IF(COLUMN()&lt;DATA!$O$1*3+3,SUM(IZ27,IZ37,IZ46)," ")</f>
        <v xml:space="preserve"> </v>
      </c>
      <c r="JA26" s="5" t="str">
        <f>IF(COLUMN()&lt;DATA!$O$1*3+3,SUM(JA27,JA37,JA46)," ")</f>
        <v xml:space="preserve"> </v>
      </c>
      <c r="JB26" s="5" t="str">
        <f>IF(COLUMN()&lt;DATA!$O$1*3+3,SUM(JB27,JB37,JB46)," ")</f>
        <v xml:space="preserve"> </v>
      </c>
      <c r="JC26" s="5" t="str">
        <f>IF(COLUMN()&lt;DATA!$O$1*3+3,SUM(JC27,JC37,JC46)," ")</f>
        <v xml:space="preserve"> </v>
      </c>
      <c r="JD26" s="5" t="str">
        <f>IF(COLUMN()&lt;DATA!$O$1*3+3,SUM(JD27,JD37,JD46)," ")</f>
        <v xml:space="preserve"> </v>
      </c>
      <c r="JE26" s="5" t="str">
        <f>IF(COLUMN()&lt;DATA!$O$1*3+3,SUM(JE27,JE37,JE46)," ")</f>
        <v xml:space="preserve"> </v>
      </c>
      <c r="JF26" s="5" t="str">
        <f>IF(COLUMN()&lt;DATA!$O$1*3+3,SUM(JF27,JF37,JF46)," ")</f>
        <v xml:space="preserve"> </v>
      </c>
      <c r="JG26" s="5" t="str">
        <f>IF(COLUMN()&lt;DATA!$O$1*3+3,SUM(JG27,JG37,JG46)," ")</f>
        <v xml:space="preserve"> </v>
      </c>
      <c r="JH26" s="5" t="str">
        <f>IF(COLUMN()&lt;DATA!$O$1*3+3,SUM(JH27,JH37,JH46)," ")</f>
        <v xml:space="preserve"> </v>
      </c>
      <c r="JI26" s="5" t="str">
        <f>IF(COLUMN()&lt;DATA!$O$1*3+3,SUM(JI27,JI37,JI46)," ")</f>
        <v xml:space="preserve"> </v>
      </c>
      <c r="JJ26" s="5" t="str">
        <f>IF(COLUMN()&lt;DATA!$O$1*3+3,SUM(JJ27,JJ37,JJ46)," ")</f>
        <v xml:space="preserve"> </v>
      </c>
      <c r="JK26" s="5" t="str">
        <f>IF(COLUMN()&lt;DATA!$O$1*3+3,SUM(JK27,JK37,JK46)," ")</f>
        <v xml:space="preserve"> </v>
      </c>
      <c r="JL26" s="5" t="str">
        <f>IF(COLUMN()&lt;DATA!$O$1*3+3,SUM(JL27,JL37,JL46)," ")</f>
        <v xml:space="preserve"> </v>
      </c>
      <c r="JM26" s="5" t="str">
        <f>IF(COLUMN()&lt;DATA!$O$1*3+3,SUM(JM27,JM37,JM46)," ")</f>
        <v xml:space="preserve"> </v>
      </c>
      <c r="JN26" s="5" t="str">
        <f>IF(COLUMN()&lt;DATA!$O$1*3+3,SUM(JN27,JN37,JN46)," ")</f>
        <v xml:space="preserve"> </v>
      </c>
      <c r="JO26" s="5" t="str">
        <f>IF(COLUMN()&lt;DATA!$O$1*3+3,SUM(JO27,JO37,JO46)," ")</f>
        <v xml:space="preserve"> </v>
      </c>
      <c r="JP26" s="5" t="str">
        <f>IF(COLUMN()&lt;DATA!$O$1*3+3,SUM(JP27,JP37,JP46)," ")</f>
        <v xml:space="preserve"> </v>
      </c>
      <c r="JQ26" s="5" t="str">
        <f>IF(COLUMN()&lt;DATA!$O$1*3+3,SUM(JQ27,JQ37,JQ46)," ")</f>
        <v xml:space="preserve"> </v>
      </c>
      <c r="JR26" s="5" t="str">
        <f>IF(COLUMN()&lt;DATA!$O$1*3+3,SUM(JR27,JR37,JR46)," ")</f>
        <v xml:space="preserve"> </v>
      </c>
      <c r="JS26" s="5" t="str">
        <f>IF(COLUMN()&lt;DATA!$O$1*3+3,SUM(JS27,JS37,JS46)," ")</f>
        <v xml:space="preserve"> </v>
      </c>
      <c r="JT26" s="5" t="str">
        <f>IF(COLUMN()&lt;DATA!$O$1*3+3,SUM(JT27,JT37,JT46)," ")</f>
        <v xml:space="preserve"> </v>
      </c>
      <c r="JU26" s="5" t="str">
        <f>IF(COLUMN()&lt;DATA!$O$1*3+3,SUM(JU27,JU37,JU46)," ")</f>
        <v xml:space="preserve"> </v>
      </c>
      <c r="JV26" s="5" t="str">
        <f>IF(COLUMN()&lt;DATA!$O$1*3+3,SUM(JV27,JV37,JV46)," ")</f>
        <v xml:space="preserve"> </v>
      </c>
      <c r="JW26" s="5" t="str">
        <f>IF(COLUMN()&lt;DATA!$O$1*3+3,SUM(JW27,JW37,JW46)," ")</f>
        <v xml:space="preserve"> </v>
      </c>
      <c r="JX26" s="5" t="str">
        <f>IF(COLUMN()&lt;DATA!$O$1*3+3,SUM(JX27,JX37,JX46)," ")</f>
        <v xml:space="preserve"> </v>
      </c>
      <c r="JY26" s="5" t="str">
        <f>IF(COLUMN()&lt;DATA!$O$1*3+3,SUM(JY27,JY37,JY46)," ")</f>
        <v xml:space="preserve"> </v>
      </c>
      <c r="JZ26" s="5" t="str">
        <f>IF(COLUMN()&lt;DATA!$O$1*3+3,SUM(JZ27,JZ37,JZ46)," ")</f>
        <v xml:space="preserve"> </v>
      </c>
      <c r="KA26" s="5" t="str">
        <f>IF(COLUMN()&lt;DATA!$O$1*3+3,SUM(KA27,KA37,KA46)," ")</f>
        <v xml:space="preserve"> </v>
      </c>
      <c r="KB26" s="5" t="str">
        <f>IF(COLUMN()&lt;DATA!$O$1*3+3,SUM(KB27,KB37,KB46)," ")</f>
        <v xml:space="preserve"> </v>
      </c>
      <c r="KC26" s="5" t="str">
        <f>IF(COLUMN()&lt;DATA!$O$1*3+3,SUM(KC27,KC37,KC46)," ")</f>
        <v xml:space="preserve"> </v>
      </c>
      <c r="KD26" s="5" t="str">
        <f>IF(COLUMN()&lt;DATA!$O$1*3+3,SUM(KD27,KD37,KD46)," ")</f>
        <v xml:space="preserve"> </v>
      </c>
      <c r="KE26" s="5" t="str">
        <f>IF(COLUMN()&lt;DATA!$O$1*3+3,SUM(KE27,KE37,KE46)," ")</f>
        <v xml:space="preserve"> </v>
      </c>
      <c r="KF26" s="5" t="str">
        <f>IF(COLUMN()&lt;DATA!$O$1*3+3,SUM(KF27,KF37,KF46)," ")</f>
        <v xml:space="preserve"> </v>
      </c>
      <c r="KG26" s="5" t="str">
        <f>IF(COLUMN()&lt;DATA!$O$1*3+3,SUM(KG27,KG37,KG46)," ")</f>
        <v xml:space="preserve"> </v>
      </c>
      <c r="KH26" s="5" t="str">
        <f>IF(COLUMN()&lt;DATA!$O$1*3+3,SUM(KH27,KH37,KH46)," ")</f>
        <v xml:space="preserve"> </v>
      </c>
      <c r="KI26" s="5" t="str">
        <f>IF(COLUMN()&lt;DATA!$O$1*3+3,SUM(KI27,KI37,KI46)," ")</f>
        <v xml:space="preserve"> </v>
      </c>
      <c r="KJ26" s="5" t="str">
        <f>IF(COLUMN()&lt;DATA!$O$1*3+3,SUM(KJ27,KJ37,KJ46)," ")</f>
        <v xml:space="preserve"> </v>
      </c>
      <c r="KK26" s="5" t="str">
        <f>IF(COLUMN()&lt;DATA!$O$1*3+3,SUM(KK27,KK37,KK46)," ")</f>
        <v xml:space="preserve"> </v>
      </c>
      <c r="KL26" s="5" t="str">
        <f>IF(COLUMN()&lt;DATA!$O$1*3+3,SUM(KL27,KL37,KL46)," ")</f>
        <v xml:space="preserve"> </v>
      </c>
      <c r="KM26" s="5" t="str">
        <f>IF(COLUMN()&lt;DATA!$O$1*3+3,SUM(KM27,KM37,KM46)," ")</f>
        <v xml:space="preserve"> </v>
      </c>
      <c r="KN26" s="5" t="str">
        <f>IF(COLUMN()&lt;DATA!$O$1*3+3,SUM(KN27,KN37,KN46)," ")</f>
        <v xml:space="preserve"> </v>
      </c>
      <c r="KO26" s="5" t="str">
        <f>IF(COLUMN()&lt;DATA!$O$1*3+3,SUM(KO27,KO37,KO46)," ")</f>
        <v xml:space="preserve"> </v>
      </c>
      <c r="KP26" s="5" t="str">
        <f>IF(COLUMN()&lt;DATA!$O$1*3+3,SUM(KP27,KP37,KP46)," ")</f>
        <v xml:space="preserve"> </v>
      </c>
      <c r="KQ26" s="5" t="str">
        <f>IF(COLUMN()&lt;DATA!$O$1*3+3,SUM(KQ27,KQ37,KQ46)," ")</f>
        <v xml:space="preserve"> </v>
      </c>
      <c r="KR26" s="5" t="str">
        <f>IF(COLUMN()&lt;DATA!$O$1*3+3,SUM(KR27,KR37,KR46)," ")</f>
        <v xml:space="preserve"> </v>
      </c>
      <c r="KS26" s="5" t="str">
        <f>IF(COLUMN()&lt;DATA!$O$1*3+3,SUM(KS27,KS37,KS46)," ")</f>
        <v xml:space="preserve"> </v>
      </c>
      <c r="KT26" s="5" t="str">
        <f>IF(COLUMN()&lt;DATA!$O$1*3+3,SUM(KT27,KT37,KT46)," ")</f>
        <v xml:space="preserve"> </v>
      </c>
      <c r="KU26" s="5" t="str">
        <f>IF(COLUMN()&lt;DATA!$O$1*3+3,SUM(KU27,KU37,KU46)," ")</f>
        <v xml:space="preserve"> </v>
      </c>
      <c r="KV26" s="5" t="str">
        <f>IF(COLUMN()&lt;DATA!$O$1*3+3,SUM(KV27,KV37,KV46)," ")</f>
        <v xml:space="preserve"> </v>
      </c>
      <c r="KW26" s="5" t="str">
        <f>IF(COLUMN()&lt;DATA!$O$1*3+3,SUM(KW27,KW37,KW46)," ")</f>
        <v xml:space="preserve"> </v>
      </c>
      <c r="KX26" s="5" t="str">
        <f>IF(COLUMN()&lt;DATA!$O$1*3+3,SUM(KX27,KX37,KX46)," ")</f>
        <v xml:space="preserve"> </v>
      </c>
      <c r="KY26" s="5" t="str">
        <f>IF(COLUMN()&lt;DATA!$O$1*3+3,SUM(KY27,KY37,KY46)," ")</f>
        <v xml:space="preserve"> </v>
      </c>
      <c r="KZ26" s="5" t="str">
        <f>IF(COLUMN()&lt;DATA!$O$1*3+3,SUM(KZ27,KZ37,KZ46)," ")</f>
        <v xml:space="preserve"> </v>
      </c>
    </row>
    <row r="27" s="5" customFormat="1" ht="15.75">
      <c r="A27" s="91" t="s">
        <v>66</v>
      </c>
      <c r="B27" s="110">
        <f>IF(COLUMN()&lt;DATA!$O$1*3+3,SUM(B28:B36)," ")</f>
        <v>28.78556</v>
      </c>
      <c r="C27" s="110">
        <f>IF(COLUMN()&lt;DATA!$O$1*3+3,SUM(C28:C36)," ")</f>
        <v>8.5</v>
      </c>
      <c r="D27" s="110">
        <f>IF(COLUMN()&lt;DATA!$O$1*3+3,SUM(D28:D36)," ")</f>
        <v>22.27381</v>
      </c>
      <c r="E27" s="110">
        <f>IF(COLUMN()&lt;DATA!$O$1*3+3,SUM(E28:E36)," ")</f>
        <v>7.48734</v>
      </c>
      <c r="F27" s="110">
        <f>IF(COLUMN()&lt;DATA!$O$1*3+3,SUM(F28:F36)," ")</f>
        <v>0</v>
      </c>
      <c r="G27" s="110">
        <f>IF(COLUMN()&lt;DATA!$O$1*3+3,SUM(G28:G36)," ")</f>
        <v>5.34285</v>
      </c>
      <c r="H27" s="110">
        <f>IF(COLUMN()&lt;DATA!$O$1*3+3,SUM(H28:H36)," ")</f>
        <v>8.8</v>
      </c>
      <c r="I27" s="110">
        <f>IF(COLUMN()&lt;DATA!$O$1*3+3,SUM(I28:I36)," ")</f>
        <v>1</v>
      </c>
      <c r="J27" s="110">
        <f>IF(COLUMN()&lt;DATA!$O$1*3+3,SUM(J28:J36)," ")</f>
        <v>6.5</v>
      </c>
      <c r="K27" s="110">
        <f>IF(COLUMN()&lt;DATA!$O$1*3+3,SUM(K28:K36)," ")</f>
        <v>4.89</v>
      </c>
      <c r="L27" s="110">
        <f>IF(COLUMN()&lt;DATA!$O$1*3+3,SUM(L28:L36)," ")</f>
        <v>0.5</v>
      </c>
      <c r="M27" s="110">
        <f>IF(COLUMN()&lt;DATA!$O$1*3+3,SUM(M28:M36)," ")</f>
        <v>3.5</v>
      </c>
      <c r="N27" s="110">
        <f>IF(COLUMN()&lt;DATA!$O$1*3+3,SUM(N28:N36)," ")</f>
        <v>0.91</v>
      </c>
      <c r="O27" s="110">
        <f>IF(COLUMN()&lt;DATA!$O$1*3+3,SUM(O28:O36)," ")</f>
        <v>0.9</v>
      </c>
      <c r="P27" s="110">
        <f>IF(COLUMN()&lt;DATA!$O$1*3+3,SUM(P28:P36)," ")</f>
        <v>0</v>
      </c>
      <c r="Q27" s="110">
        <f>IF(COLUMN()&lt;DATA!$O$1*3+3,SUM(Q28:Q36)," ")</f>
        <v>13.7309</v>
      </c>
      <c r="R27" s="110">
        <f>IF(COLUMN()&lt;DATA!$O$1*3+3,SUM(R28:R36)," ")</f>
        <v>1</v>
      </c>
      <c r="S27" s="110">
        <f>IF(COLUMN()&lt;DATA!$O$1*3+3,SUM(S28:S36)," ")</f>
        <v>5.38</v>
      </c>
      <c r="T27" s="110">
        <f>IF(COLUMN()&lt;DATA!$O$1*3+3,SUM(T28:T36)," ")</f>
        <v>5.05</v>
      </c>
      <c r="U27" s="110">
        <f>IF(COLUMN()&lt;DATA!$O$1*3+3,SUM(U28:U36)," ")</f>
        <v>0</v>
      </c>
      <c r="V27" s="110">
        <f>IF(COLUMN()&lt;DATA!$O$1*3+3,SUM(V28:V36)," ")</f>
        <v>2.34</v>
      </c>
      <c r="W27" s="110">
        <f>IF(COLUMN()&lt;DATA!$O$1*3+3,SUM(W28:W36)," ")</f>
        <v>9.28386</v>
      </c>
      <c r="X27" s="110">
        <f>IF(COLUMN()&lt;DATA!$O$1*3+3,SUM(X28:X36)," ")</f>
        <v>1</v>
      </c>
      <c r="Y27" s="110">
        <f>IF(COLUMN()&lt;DATA!$O$1*3+3,SUM(Y28:Y36)," ")</f>
        <v>4.13</v>
      </c>
      <c r="Z27" s="110">
        <f>IF(COLUMN()&lt;DATA!$O$1*3+3,SUM(Z28:Z36)," ")</f>
        <v>3.5</v>
      </c>
      <c r="AA27" s="110">
        <f>IF(COLUMN()&lt;DATA!$O$1*3+3,SUM(AA28:AA36)," ")</f>
        <v>0</v>
      </c>
      <c r="AB27" s="110">
        <f>IF(COLUMN()&lt;DATA!$O$1*3+3,SUM(AB28:AB36)," ")</f>
        <v>1.75</v>
      </c>
      <c r="AC27" s="110">
        <f>IF(COLUMN()&lt;DATA!$O$1*3+3,SUM(AC28:AC36)," ")</f>
        <v>1.50333</v>
      </c>
      <c r="AD27" s="110">
        <f>IF(COLUMN()&lt;DATA!$O$1*3+3,SUM(AD28:AD36)," ")</f>
        <v>0</v>
      </c>
      <c r="AE27" s="110">
        <f>IF(COLUMN()&lt;DATA!$O$1*3+3,SUM(AE28:AE36)," ")</f>
        <v>1.6</v>
      </c>
      <c r="AF27" s="110">
        <f>IF(COLUMN()&lt;DATA!$O$1*3+3,SUM(AF28:AF36)," ")</f>
        <v>5</v>
      </c>
      <c r="AG27" s="110">
        <f>IF(COLUMN()&lt;DATA!$O$1*3+3,SUM(AG28:AG36)," ")</f>
        <v>0</v>
      </c>
      <c r="AH27" s="110">
        <f>IF(COLUMN()&lt;DATA!$O$1*3+3,SUM(AH28:AH36)," ")</f>
        <v>0.33333</v>
      </c>
      <c r="AI27" s="110">
        <f>IF(COLUMN()&lt;DATA!$O$1*3+3,SUM(AI28:AI36)," ")</f>
        <v>3.68</v>
      </c>
      <c r="AJ27" s="110">
        <f>IF(COLUMN()&lt;DATA!$O$1*3+3,SUM(AJ28:AJ36)," ")</f>
        <v>0</v>
      </c>
      <c r="AK27" s="110">
        <f>IF(COLUMN()&lt;DATA!$O$1*3+3,SUM(AK28:AK36)," ")</f>
        <v>0</v>
      </c>
      <c r="AL27" s="110">
        <f>IF(COLUMN()&lt;DATA!$O$1*3+3,SUM(AL28:AL36)," ")</f>
        <v>9.9654499999999987</v>
      </c>
      <c r="AM27" s="110">
        <f>IF(COLUMN()&lt;DATA!$O$1*3+3,SUM(AM28:AM36)," ")</f>
        <v>0</v>
      </c>
      <c r="AN27" s="110">
        <f>IF(COLUMN()&lt;DATA!$O$1*3+3,SUM(AN28:AN36)," ")</f>
        <v>3.45</v>
      </c>
      <c r="AO27" s="110">
        <f>IF(COLUMN()&lt;DATA!$O$1*3+3,SUM(AO28:AO36)," ")</f>
        <v>4.04217</v>
      </c>
      <c r="AP27" s="110">
        <f>IF(COLUMN()&lt;DATA!$O$1*3+3,SUM(AP28:AP36)," ")</f>
        <v>0</v>
      </c>
      <c r="AQ27" s="110">
        <f>IF(COLUMN()&lt;DATA!$O$1*3+3,SUM(AQ28:AQ36)," ")</f>
        <v>3</v>
      </c>
      <c r="AR27" s="110">
        <f>IF(COLUMN()&lt;DATA!$O$1*3+3,SUM(AR28:AR36)," ")</f>
        <v>1</v>
      </c>
      <c r="AS27" s="110">
        <f>IF(COLUMN()&lt;DATA!$O$1*3+3,SUM(AS28:AS36)," ")</f>
        <v>1</v>
      </c>
      <c r="AT27" s="110">
        <f>IF(COLUMN()&lt;DATA!$O$1*3+3,SUM(AT28:AT36)," ")</f>
        <v>4</v>
      </c>
      <c r="AU27" s="110">
        <f>IF(COLUMN()&lt;DATA!$O$1*3+3,SUM(AU28:AU36)," ")</f>
        <v>1.90857</v>
      </c>
      <c r="AV27" s="110">
        <f>IF(COLUMN()&lt;DATA!$O$1*3+3,SUM(AV28:AV36)," ")</f>
        <v>0</v>
      </c>
      <c r="AW27" s="110">
        <f>IF(COLUMN()&lt;DATA!$O$1*3+3,SUM(AW28:AW36)," ")</f>
        <v>1</v>
      </c>
      <c r="AX27" s="110">
        <f>IF(COLUMN()&lt;DATA!$O$1*3+3,SUM(AX28:AX36)," ")</f>
        <v>1.5</v>
      </c>
      <c r="AY27" s="110">
        <f>IF(COLUMN()&lt;DATA!$O$1*3+3,SUM(AY28:AY36)," ")</f>
        <v>1</v>
      </c>
      <c r="AZ27" s="110">
        <f>IF(COLUMN()&lt;DATA!$O$1*3+3,SUM(AZ28:AZ36)," ")</f>
        <v>1.25</v>
      </c>
      <c r="BA27" s="110">
        <f>IF(COLUMN()&lt;DATA!$O$1*3+3,SUM(BA28:BA36)," ")</f>
        <v>10.790000000000002</v>
      </c>
      <c r="BB27" s="110">
        <f>IF(COLUMN()&lt;DATA!$O$1*3+3,SUM(BB28:BB36)," ")</f>
        <v>0</v>
      </c>
      <c r="BC27" s="110">
        <f>IF(COLUMN()&lt;DATA!$O$1*3+3,SUM(BC28:BC36)," ")</f>
        <v>2.5</v>
      </c>
      <c r="BD27" s="110">
        <f>IF(COLUMN()&lt;DATA!$O$1*3+3,SUM(BD28:BD36)," ")</f>
        <v>4.5</v>
      </c>
      <c r="BE27" s="110">
        <f>IF(COLUMN()&lt;DATA!$O$1*3+3,SUM(BE28:BE36)," ")</f>
        <v>0</v>
      </c>
      <c r="BF27" s="110">
        <f>IF(COLUMN()&lt;DATA!$O$1*3+3,SUM(BF28:BF36)," ")</f>
        <v>4.8</v>
      </c>
      <c r="BG27" s="110">
        <f>IF(COLUMN()&lt;DATA!$O$1*3+3,SUM(BG28:BG36)," ")</f>
        <v>12.61296</v>
      </c>
      <c r="BH27" s="110">
        <f>IF(COLUMN()&lt;DATA!$O$1*3+3,SUM(BH28:BH36)," ")</f>
        <v>0</v>
      </c>
      <c r="BI27" s="110">
        <f>IF(COLUMN()&lt;DATA!$O$1*3+3,SUM(BI28:BI36)," ")</f>
        <v>12</v>
      </c>
      <c r="BJ27" s="110">
        <f>IF(COLUMN()&lt;DATA!$O$1*3+3,SUM(BJ28:BJ36)," ")</f>
        <v>0</v>
      </c>
      <c r="BK27" s="110">
        <f>IF(COLUMN()&lt;DATA!$O$1*3+3,SUM(BK28:BK36)," ")</f>
        <v>0</v>
      </c>
      <c r="BL27" s="110">
        <f>IF(COLUMN()&lt;DATA!$O$1*3+3,SUM(BL28:BL36)," ")</f>
        <v>0</v>
      </c>
      <c r="BM27" s="110">
        <f>IF(COLUMN()&lt;DATA!$O$1*3+3,SUM(BM28:BM36)," ")</f>
        <v>0</v>
      </c>
      <c r="BN27" s="110">
        <f>IF(COLUMN()&lt;DATA!$O$1*3+3,SUM(BN28:BN36)," ")</f>
        <v>0</v>
      </c>
      <c r="BO27" s="110">
        <f>IF(COLUMN()&lt;DATA!$O$1*3+3,SUM(BO28:BO36)," ")</f>
        <v>0</v>
      </c>
      <c r="BP27" s="110">
        <f>IF(COLUMN()&lt;DATA!$O$1*3+3,SUM(BP28:BP36)," ")</f>
        <v>1</v>
      </c>
      <c r="BQ27" s="110">
        <f>IF(COLUMN()&lt;DATA!$O$1*3+3,SUM(BQ28:BQ36)," ")</f>
        <v>0</v>
      </c>
      <c r="BR27" s="110">
        <f>IF(COLUMN()&lt;DATA!$O$1*3+3,SUM(BR28:BR36)," ")</f>
        <v>0</v>
      </c>
      <c r="BS27" s="110">
        <f>IF(COLUMN()&lt;DATA!$O$1*3+3,SUM(BS28:BS36)," ")</f>
        <v>0</v>
      </c>
      <c r="BT27" s="110">
        <f>IF(COLUMN()&lt;DATA!$O$1*3+3,SUM(BT28:BT36)," ")</f>
        <v>0</v>
      </c>
      <c r="BU27" s="110">
        <f>IF(COLUMN()&lt;DATA!$O$1*3+3,SUM(BU28:BU36)," ")</f>
        <v>0</v>
      </c>
      <c r="BV27" s="110">
        <f>IF(COLUMN()&lt;DATA!$O$1*3+3,SUM(BV28:BV36)," ")</f>
        <v>2.22941</v>
      </c>
      <c r="BW27" s="110">
        <f>IF(COLUMN()&lt;DATA!$O$1*3+3,SUM(BW28:BW36)," ")</f>
        <v>0</v>
      </c>
      <c r="BX27" s="110">
        <f>IF(COLUMN()&lt;DATA!$O$1*3+3,SUM(BX28:BX36)," ")</f>
        <v>0</v>
      </c>
      <c r="BY27" s="110">
        <f>IF(COLUMN()&lt;DATA!$O$1*3+3,SUM(BY28:BY36)," ")</f>
        <v>1.4</v>
      </c>
      <c r="BZ27" s="110">
        <f>IF(COLUMN()&lt;DATA!$O$1*3+3,SUM(BZ28:BZ36)," ")</f>
        <v>0</v>
      </c>
      <c r="CA27" s="110">
        <f>IF(COLUMN()&lt;DATA!$O$1*3+3,SUM(CA28:CA36)," ")</f>
        <v>1</v>
      </c>
      <c r="CB27" s="110">
        <f>IF(COLUMN()&lt;DATA!$O$1*3+3,SUM(CB28:CB36)," ")</f>
        <v>0</v>
      </c>
      <c r="CC27" s="110">
        <f>IF(COLUMN()&lt;DATA!$O$1*3+3,SUM(CC28:CC36)," ")</f>
        <v>0</v>
      </c>
      <c r="CD27" s="110">
        <f>IF(COLUMN()&lt;DATA!$O$1*3+3,SUM(CD28:CD36)," ")</f>
        <v>0</v>
      </c>
      <c r="CE27" s="110">
        <f>IF(COLUMN()&lt;DATA!$O$1*3+3,SUM(CE28:CE36)," ")</f>
        <v>0</v>
      </c>
      <c r="CF27" s="110">
        <f>IF(COLUMN()&lt;DATA!$O$1*3+3,SUM(CF28:CF36)," ")</f>
        <v>0</v>
      </c>
      <c r="CG27" s="110">
        <f>IF(COLUMN()&lt;DATA!$O$1*3+3,SUM(CG28:CG36)," ")</f>
        <v>0</v>
      </c>
      <c r="CH27" s="110">
        <f>IF(COLUMN()&lt;DATA!$O$1*3+3,SUM(CH28:CH36)," ")</f>
        <v>0</v>
      </c>
      <c r="CI27" s="110">
        <f>IF(COLUMN()&lt;DATA!$O$1*3+3,SUM(CI28:CI36)," ")</f>
        <v>0</v>
      </c>
      <c r="CJ27" s="110">
        <f>IF(COLUMN()&lt;DATA!$O$1*3+3,SUM(CJ28:CJ36)," ")</f>
        <v>0.66667</v>
      </c>
      <c r="CK27" s="110">
        <f>IF(COLUMN()&lt;DATA!$O$1*3+3,SUM(CK28:CK36)," ")</f>
        <v>0</v>
      </c>
      <c r="CL27" s="110">
        <f>IF(COLUMN()&lt;DATA!$O$1*3+3,SUM(CL28:CL36)," ")</f>
        <v>0</v>
      </c>
      <c r="CM27" s="110">
        <f>IF(COLUMN()&lt;DATA!$O$1*3+3,SUM(CM28:CM36)," ")</f>
        <v>0</v>
      </c>
      <c r="CN27" s="110">
        <f>IF(COLUMN()&lt;DATA!$O$1*3+3,SUM(CN28:CN36)," ")</f>
        <v>0.61971</v>
      </c>
      <c r="CO27" s="110">
        <f>IF(COLUMN()&lt;DATA!$O$1*3+3,SUM(CO28:CO36)," ")</f>
        <v>0</v>
      </c>
      <c r="CP27" s="110">
        <f>IF(COLUMN()&lt;DATA!$O$1*3+3,SUM(CP28:CP36)," ")</f>
        <v>0</v>
      </c>
      <c r="CQ27" s="110">
        <f>IF(COLUMN()&lt;DATA!$O$1*3+3,SUM(CQ28:CQ36)," ")</f>
        <v>0.9</v>
      </c>
      <c r="CR27" s="110">
        <f>IF(COLUMN()&lt;DATA!$O$1*3+3,SUM(CR28:CR36)," ")</f>
        <v>0</v>
      </c>
      <c r="CS27" s="110">
        <f>IF(COLUMN()&lt;DATA!$O$1*3+3,SUM(CS28:CS36)," ")</f>
        <v>1.5</v>
      </c>
      <c r="CT27" s="110">
        <f>IF(COLUMN()&lt;DATA!$O$1*3+3,SUM(CT28:CT36)," ")</f>
        <v>0</v>
      </c>
      <c r="CU27" s="110">
        <f>IF(COLUMN()&lt;DATA!$O$1*3+3,SUM(CU28:CU36)," ")</f>
        <v>0</v>
      </c>
      <c r="CV27" s="110">
        <f>IF(COLUMN()&lt;DATA!$O$1*3+3,SUM(CV28:CV36)," ")</f>
        <v>0</v>
      </c>
      <c r="CW27" s="110">
        <f>IF(COLUMN()&lt;DATA!$O$1*3+3,SUM(CW28:CW36)," ")</f>
        <v>0</v>
      </c>
      <c r="CX27" s="110">
        <f>IF(COLUMN()&lt;DATA!$O$1*3+3,SUM(CX28:CX36)," ")</f>
        <v>0</v>
      </c>
      <c r="CY27" s="110">
        <f>IF(COLUMN()&lt;DATA!$O$1*3+3,SUM(CY28:CY36)," ")</f>
        <v>0</v>
      </c>
      <c r="CZ27" s="110">
        <f>IF(COLUMN()&lt;DATA!$O$1*3+3,SUM(CZ28:CZ36)," ")</f>
        <v>0.11112</v>
      </c>
      <c r="DA27" s="110">
        <f>IF(COLUMN()&lt;DATA!$O$1*3+3,SUM(DA28:DA36)," ")</f>
        <v>0</v>
      </c>
      <c r="DB27" s="110">
        <f>IF(COLUMN()&lt;DATA!$O$1*3+3,SUM(DB28:DB36)," ")</f>
        <v>0</v>
      </c>
      <c r="DC27" s="110">
        <f>IF(COLUMN()&lt;DATA!$O$1*3+3,SUM(DC28:DC36)," ")</f>
        <v>0</v>
      </c>
      <c r="DD27" s="110">
        <f>IF(COLUMN()&lt;DATA!$O$1*3+3,SUM(DD28:DD36)," ")</f>
        <v>0</v>
      </c>
      <c r="DE27" s="110">
        <f>IF(COLUMN()&lt;DATA!$O$1*3+3,SUM(DE28:DE36)," ")</f>
        <v>0</v>
      </c>
      <c r="DF27" s="110">
        <f>IF(COLUMN()&lt;DATA!$O$1*3+3,SUM(DF28:DF36)," ")</f>
        <v>0</v>
      </c>
      <c r="DG27" s="110">
        <f>IF(COLUMN()&lt;DATA!$O$1*3+3,SUM(DG28:DG36)," ")</f>
        <v>0</v>
      </c>
      <c r="DH27" s="110">
        <f>IF(COLUMN()&lt;DATA!$O$1*3+3,SUM(DH28:DH36)," ")</f>
        <v>0</v>
      </c>
      <c r="DI27" s="110">
        <f>IF(COLUMN()&lt;DATA!$O$1*3+3,SUM(DI28:DI36)," ")</f>
        <v>0</v>
      </c>
      <c r="DJ27" s="110">
        <f>IF(COLUMN()&lt;DATA!$O$1*3+3,SUM(DJ28:DJ36)," ")</f>
        <v>0</v>
      </c>
      <c r="DK27" s="110">
        <f>IF(COLUMN()&lt;DATA!$O$1*3+3,SUM(DK28:DK36)," ")</f>
        <v>0</v>
      </c>
      <c r="DL27" s="110">
        <f>IF(COLUMN()&lt;DATA!$O$1*3+3,SUM(DL28:DL36)," ")</f>
        <v>0</v>
      </c>
      <c r="DM27" s="110">
        <f>IF(COLUMN()&lt;DATA!$O$1*3+3,SUM(DM28:DM36)," ")</f>
        <v>0</v>
      </c>
      <c r="DN27" s="110">
        <f>IF(COLUMN()&lt;DATA!$O$1*3+3,SUM(DN28:DN36)," ")</f>
        <v>0</v>
      </c>
      <c r="DO27" s="110">
        <f>IF(COLUMN()&lt;DATA!$O$1*3+3,SUM(DO28:DO36)," ")</f>
        <v>0</v>
      </c>
      <c r="DP27" s="110">
        <f>IF(COLUMN()&lt;DATA!$O$1*3+3,SUM(DP28:DP36)," ")</f>
        <v>0</v>
      </c>
      <c r="DQ27" s="110">
        <f>IF(COLUMN()&lt;DATA!$O$1*3+3,SUM(DQ28:DQ36)," ")</f>
        <v>0</v>
      </c>
      <c r="DR27" s="110">
        <f>IF(COLUMN()&lt;DATA!$O$1*3+3,SUM(DR28:DR36)," ")</f>
        <v>0</v>
      </c>
      <c r="DS27" s="110">
        <f>IF(COLUMN()&lt;DATA!$O$1*3+3,SUM(DS28:DS36)," ")</f>
        <v>0</v>
      </c>
      <c r="DT27" s="110">
        <f>IF(COLUMN()&lt;DATA!$O$1*3+3,SUM(DT28:DT36)," ")</f>
        <v>0</v>
      </c>
      <c r="DU27" s="110">
        <f>IF(COLUMN()&lt;DATA!$O$1*3+3,SUM(DU28:DU36)," ")</f>
        <v>0</v>
      </c>
      <c r="DV27" s="110">
        <f>IF(COLUMN()&lt;DATA!$O$1*3+3,SUM(DV28:DV36)," ")</f>
        <v>0</v>
      </c>
      <c r="DW27" s="110">
        <f>IF(COLUMN()&lt;DATA!$O$1*3+3,SUM(DW28:DW36)," ")</f>
        <v>0</v>
      </c>
      <c r="DX27" s="110">
        <f>IF(COLUMN()&lt;DATA!$O$1*3+3,SUM(DX28:DX36)," ")</f>
        <v>248.41704</v>
      </c>
      <c r="DY27" s="38" t="str">
        <f>IF(COLUMN()&lt;DATA!$O$1*3+3,SUM(DY28:DY36)," ")</f>
        <v xml:space="preserve"> </v>
      </c>
      <c r="DZ27" s="38" t="str">
        <f>IF(COLUMN()&lt;DATA!$O$1*3+3,SUM(DZ28:DZ36)," ")</f>
        <v xml:space="preserve"> </v>
      </c>
      <c r="EA27" s="38" t="str">
        <f>IF(COLUMN()&lt;DATA!$O$1*3+3,SUM(EA28:EA36)," ")</f>
        <v xml:space="preserve"> </v>
      </c>
      <c r="EB27" s="38" t="str">
        <f>IF(COLUMN()&lt;DATA!$O$1*3+3,SUM(EB28:EB36)," ")</f>
        <v xml:space="preserve"> </v>
      </c>
      <c r="EC27" s="38" t="str">
        <f>IF(COLUMN()&lt;DATA!$O$1*3+3,SUM(EC28:EC36)," ")</f>
        <v xml:space="preserve"> </v>
      </c>
      <c r="ED27" s="38" t="str">
        <f>IF(COLUMN()&lt;DATA!$O$1*3+3,SUM(ED28:ED36)," ")</f>
        <v xml:space="preserve"> </v>
      </c>
      <c r="EE27" s="38" t="str">
        <f>IF(COLUMN()&lt;DATA!$O$1*3+3,SUM(EE28:EE36)," ")</f>
        <v xml:space="preserve"> </v>
      </c>
      <c r="EF27" s="38" t="str">
        <f>IF(COLUMN()&lt;DATA!$O$1*3+3,SUM(EF28:EF36)," ")</f>
        <v xml:space="preserve"> </v>
      </c>
      <c r="EG27" s="38" t="str">
        <f>IF(COLUMN()&lt;DATA!$O$1*3+3,SUM(EG28:EG36)," ")</f>
        <v xml:space="preserve"> </v>
      </c>
      <c r="EH27" s="38" t="str">
        <f>IF(COLUMN()&lt;DATA!$O$1*3+3,SUM(EH28:EH36)," ")</f>
        <v xml:space="preserve"> </v>
      </c>
      <c r="EI27" s="38" t="str">
        <f>IF(COLUMN()&lt;DATA!$O$1*3+3,SUM(EI28:EI36)," ")</f>
        <v xml:space="preserve"> </v>
      </c>
      <c r="EJ27" s="38" t="str">
        <f>IF(COLUMN()&lt;DATA!$O$1*3+3,SUM(EJ28:EJ36)," ")</f>
        <v xml:space="preserve"> </v>
      </c>
      <c r="EK27" s="38" t="str">
        <f>IF(COLUMN()&lt;DATA!$O$1*3+3,SUM(EK28:EK36)," ")</f>
        <v xml:space="preserve"> </v>
      </c>
      <c r="EL27" s="38" t="str">
        <f>IF(COLUMN()&lt;DATA!$O$1*3+3,SUM(EL28:EL36)," ")</f>
        <v xml:space="preserve"> </v>
      </c>
      <c r="EM27" s="38" t="str">
        <f>IF(COLUMN()&lt;DATA!$O$1*3+3,SUM(EM28:EM36)," ")</f>
        <v xml:space="preserve"> </v>
      </c>
      <c r="EN27" s="38" t="str">
        <f>IF(COLUMN()&lt;DATA!$O$1*3+3,SUM(EN28:EN36)," ")</f>
        <v xml:space="preserve"> </v>
      </c>
      <c r="EO27" s="38" t="str">
        <f>IF(COLUMN()&lt;DATA!$O$1*3+3,SUM(EO28:EO36)," ")</f>
        <v xml:space="preserve"> </v>
      </c>
      <c r="EP27" s="38" t="str">
        <f>IF(COLUMN()&lt;DATA!$O$1*3+3,SUM(EP28:EP36)," ")</f>
        <v xml:space="preserve"> </v>
      </c>
      <c r="EQ27" s="38" t="str">
        <f>IF(COLUMN()&lt;DATA!$O$1*3+3,SUM(EQ28:EQ36)," ")</f>
        <v xml:space="preserve"> </v>
      </c>
      <c r="ER27" s="38" t="str">
        <f>IF(COLUMN()&lt;DATA!$O$1*3+3,SUM(ER28:ER36)," ")</f>
        <v xml:space="preserve"> </v>
      </c>
      <c r="ES27" s="38" t="str">
        <f>IF(COLUMN()&lt;DATA!$O$1*3+3,SUM(ES28:ES36)," ")</f>
        <v xml:space="preserve"> </v>
      </c>
      <c r="ET27" s="38" t="str">
        <f>IF(COLUMN()&lt;DATA!$O$1*3+3,SUM(ET28:ET36)," ")</f>
        <v xml:space="preserve"> </v>
      </c>
      <c r="EU27" s="38" t="str">
        <f>IF(COLUMN()&lt;DATA!$O$1*3+3,SUM(EU28:EU36)," ")</f>
        <v xml:space="preserve"> </v>
      </c>
      <c r="EV27" s="38" t="str">
        <f>IF(COLUMN()&lt;DATA!$O$1*3+3,SUM(EV28:EV36)," ")</f>
        <v xml:space="preserve"> </v>
      </c>
      <c r="EW27" s="38" t="str">
        <f>IF(COLUMN()&lt;DATA!$O$1*3+3,SUM(EW28:EW36)," ")</f>
        <v xml:space="preserve"> </v>
      </c>
      <c r="EX27" s="38" t="str">
        <f>IF(COLUMN()&lt;DATA!$O$1*3+3,SUM(EX28:EX36)," ")</f>
        <v xml:space="preserve"> </v>
      </c>
      <c r="EY27" s="38" t="str">
        <f>IF(COLUMN()&lt;DATA!$O$1*3+3,SUM(EY28:EY36)," ")</f>
        <v xml:space="preserve"> </v>
      </c>
      <c r="EZ27" s="38" t="str">
        <f>IF(COLUMN()&lt;DATA!$O$1*3+3,SUM(EZ28:EZ36)," ")</f>
        <v xml:space="preserve"> </v>
      </c>
      <c r="FA27" s="38" t="str">
        <f>IF(COLUMN()&lt;DATA!$O$1*3+3,SUM(FA28:FA36)," ")</f>
        <v xml:space="preserve"> </v>
      </c>
      <c r="FB27" s="38" t="str">
        <f>IF(COLUMN()&lt;DATA!$O$1*3+3,SUM(FB28:FB36)," ")</f>
        <v xml:space="preserve"> </v>
      </c>
      <c r="FC27" s="38" t="str">
        <f>IF(COLUMN()&lt;DATA!$O$1*3+3,SUM(FC28:FC36)," ")</f>
        <v xml:space="preserve"> </v>
      </c>
      <c r="FD27" s="38" t="str">
        <f>IF(COLUMN()&lt;DATA!$O$1*3+3,SUM(FD28:FD36)," ")</f>
        <v xml:space="preserve"> </v>
      </c>
      <c r="FE27" s="38" t="str">
        <f>IF(COLUMN()&lt;DATA!$O$1*3+3,SUM(FE28:FE36)," ")</f>
        <v xml:space="preserve"> </v>
      </c>
      <c r="FF27" s="38" t="str">
        <f>IF(COLUMN()&lt;DATA!$O$1*3+3,SUM(FF28:FF36)," ")</f>
        <v xml:space="preserve"> </v>
      </c>
      <c r="FG27" s="38" t="str">
        <f>IF(COLUMN()&lt;DATA!$O$1*3+3,SUM(FG28:FG36)," ")</f>
        <v xml:space="preserve"> </v>
      </c>
      <c r="FH27" s="38" t="str">
        <f>IF(COLUMN()&lt;DATA!$O$1*3+3,SUM(FH28:FH36)," ")</f>
        <v xml:space="preserve"> </v>
      </c>
      <c r="FI27" s="38" t="str">
        <f>IF(COLUMN()&lt;DATA!$O$1*3+3,SUM(FI28:FI36)," ")</f>
        <v xml:space="preserve"> </v>
      </c>
      <c r="FJ27" s="38" t="str">
        <f>IF(COLUMN()&lt;DATA!$O$1*3+3,SUM(FJ28:FJ36)," ")</f>
        <v xml:space="preserve"> </v>
      </c>
      <c r="FK27" s="38" t="str">
        <f>IF(COLUMN()&lt;DATA!$O$1*3+3,SUM(FK28:FK36)," ")</f>
        <v xml:space="preserve"> </v>
      </c>
      <c r="FL27" s="38" t="str">
        <f>IF(COLUMN()&lt;DATA!$O$1*3+3,SUM(FL28:FL36)," ")</f>
        <v xml:space="preserve"> </v>
      </c>
      <c r="FM27" s="37" t="str">
        <f>IF(COLUMN()&lt;DATA!$O$1*3+3,SUM(FM28:FM36)," ")</f>
        <v xml:space="preserve"> </v>
      </c>
      <c r="FN27" s="37" t="str">
        <f>IF(COLUMN()&lt;DATA!$O$1*3+3,SUM(FN28:FN36)," ")</f>
        <v xml:space="preserve"> </v>
      </c>
      <c r="FO27" s="37" t="str">
        <f>IF(COLUMN()&lt;DATA!$O$1*3+3,SUM(FO28:FO36)," ")</f>
        <v xml:space="preserve"> </v>
      </c>
      <c r="FP27" s="37" t="str">
        <f>IF(COLUMN()&lt;DATA!$O$1*3+3,SUM(FP28:FP36)," ")</f>
        <v xml:space="preserve"> </v>
      </c>
      <c r="FQ27" s="37" t="str">
        <f>IF(COLUMN()&lt;DATA!$O$1*3+3,SUM(FQ28:FQ36)," ")</f>
        <v xml:space="preserve"> </v>
      </c>
      <c r="FR27" s="37" t="str">
        <f>IF(COLUMN()&lt;DATA!$O$1*3+3,SUM(FR28:FR36)," ")</f>
        <v xml:space="preserve"> </v>
      </c>
      <c r="FS27" s="37" t="str">
        <f>IF(COLUMN()&lt;DATA!$O$1*3+3,SUM(FS28:FS36)," ")</f>
        <v xml:space="preserve"> </v>
      </c>
      <c r="FT27" s="37" t="str">
        <f>IF(COLUMN()&lt;DATA!$O$1*3+3,SUM(FT28:FT36)," ")</f>
        <v xml:space="preserve"> </v>
      </c>
      <c r="FU27" s="37" t="str">
        <f>IF(COLUMN()&lt;DATA!$O$1*3+3,SUM(FU28:FU36)," ")</f>
        <v xml:space="preserve"> </v>
      </c>
      <c r="FV27" s="37" t="str">
        <f>IF(COLUMN()&lt;DATA!$O$1*3+3,SUM(FV28:FV36)," ")</f>
        <v xml:space="preserve"> </v>
      </c>
      <c r="FW27" s="37" t="str">
        <f>IF(COLUMN()&lt;DATA!$O$1*3+3,SUM(FW28:FW36)," ")</f>
        <v xml:space="preserve"> </v>
      </c>
      <c r="FX27" s="37" t="str">
        <f>IF(COLUMN()&lt;DATA!$O$1*3+3,SUM(FX28:FX36)," ")</f>
        <v xml:space="preserve"> </v>
      </c>
      <c r="FY27" s="5" t="str">
        <f>IF(COLUMN()&lt;DATA!$O$1*3+3,SUM(FY28:FY36)," ")</f>
        <v xml:space="preserve"> </v>
      </c>
      <c r="FZ27" s="5" t="str">
        <f>IF(COLUMN()&lt;DATA!$O$1*3+3,SUM(FZ28:FZ36)," ")</f>
        <v xml:space="preserve"> </v>
      </c>
      <c r="GA27" s="5" t="str">
        <f>IF(COLUMN()&lt;DATA!$O$1*3+3,SUM(GA28:GA36)," ")</f>
        <v xml:space="preserve"> </v>
      </c>
      <c r="GB27" s="5" t="str">
        <f>IF(COLUMN()&lt;DATA!$O$1*3+3,SUM(GB28:GB36)," ")</f>
        <v xml:space="preserve"> </v>
      </c>
      <c r="GC27" s="5" t="str">
        <f>IF(COLUMN()&lt;DATA!$O$1*3+3,SUM(GC28:GC36)," ")</f>
        <v xml:space="preserve"> </v>
      </c>
      <c r="GD27" s="5" t="str">
        <f>IF(COLUMN()&lt;DATA!$O$1*3+3,SUM(GD28:GD36)," ")</f>
        <v xml:space="preserve"> </v>
      </c>
      <c r="GE27" s="5" t="str">
        <f>IF(COLUMN()&lt;DATA!$O$1*3+3,SUM(GE28:GE36)," ")</f>
        <v xml:space="preserve"> </v>
      </c>
      <c r="GF27" s="5" t="str">
        <f>IF(COLUMN()&lt;DATA!$O$1*3+3,SUM(GF28:GF36)," ")</f>
        <v xml:space="preserve"> </v>
      </c>
      <c r="GG27" s="5" t="str">
        <f>IF(COLUMN()&lt;DATA!$O$1*3+3,SUM(GG28:GG36)," ")</f>
        <v xml:space="preserve"> </v>
      </c>
      <c r="GH27" s="5" t="str">
        <f>IF(COLUMN()&lt;DATA!$O$1*3+3,SUM(GH28:GH36)," ")</f>
        <v xml:space="preserve"> </v>
      </c>
      <c r="GI27" s="5" t="str">
        <f>IF(COLUMN()&lt;DATA!$O$1*3+3,SUM(GI28:GI36)," ")</f>
        <v xml:space="preserve"> </v>
      </c>
      <c r="GJ27" s="5" t="str">
        <f>IF(COLUMN()&lt;DATA!$O$1*3+3,SUM(GJ28:GJ36)," ")</f>
        <v xml:space="preserve"> </v>
      </c>
      <c r="GK27" s="5" t="str">
        <f>IF(COLUMN()&lt;DATA!$O$1*3+3,SUM(GK28:GK36)," ")</f>
        <v xml:space="preserve"> </v>
      </c>
      <c r="GL27" s="5" t="str">
        <f>IF(COLUMN()&lt;DATA!$O$1*3+3,SUM(GL28:GL36)," ")</f>
        <v xml:space="preserve"> </v>
      </c>
      <c r="GM27" s="5" t="str">
        <f>IF(COLUMN()&lt;DATA!$O$1*3+3,SUM(GM28:GM36)," ")</f>
        <v xml:space="preserve"> </v>
      </c>
      <c r="GN27" s="5" t="str">
        <f>IF(COLUMN()&lt;DATA!$O$1*3+3,SUM(GN28:GN36)," ")</f>
        <v xml:space="preserve"> </v>
      </c>
      <c r="GO27" s="5" t="str">
        <f>IF(COLUMN()&lt;DATA!$O$1*3+3,SUM(GO28:GO36)," ")</f>
        <v xml:space="preserve"> </v>
      </c>
      <c r="GP27" s="5" t="str">
        <f>IF(COLUMN()&lt;DATA!$O$1*3+3,SUM(GP28:GP36)," ")</f>
        <v xml:space="preserve"> </v>
      </c>
      <c r="GQ27" s="5" t="str">
        <f>IF(COLUMN()&lt;DATA!$O$1*3+3,SUM(GQ28:GQ36)," ")</f>
        <v xml:space="preserve"> </v>
      </c>
      <c r="GR27" s="5" t="str">
        <f>IF(COLUMN()&lt;DATA!$O$1*3+3,SUM(GR28:GR36)," ")</f>
        <v xml:space="preserve"> </v>
      </c>
      <c r="GS27" s="5" t="str">
        <f>IF(COLUMN()&lt;DATA!$O$1*3+3,SUM(GS28:GS36)," ")</f>
        <v xml:space="preserve"> </v>
      </c>
      <c r="GT27" s="5" t="str">
        <f>IF(COLUMN()&lt;DATA!$O$1*3+3,SUM(GT28:GT36)," ")</f>
        <v xml:space="preserve"> </v>
      </c>
      <c r="GU27" s="5" t="str">
        <f>IF(COLUMN()&lt;DATA!$O$1*3+3,SUM(GU28:GU36)," ")</f>
        <v xml:space="preserve"> </v>
      </c>
      <c r="GV27" s="5" t="str">
        <f>IF(COLUMN()&lt;DATA!$O$1*3+3,SUM(GV28:GV36)," ")</f>
        <v xml:space="preserve"> </v>
      </c>
      <c r="GW27" s="5" t="str">
        <f>IF(COLUMN()&lt;DATA!$O$1*3+3,SUM(GW28:GW36)," ")</f>
        <v xml:space="preserve"> </v>
      </c>
      <c r="GX27" s="5" t="str">
        <f>IF(COLUMN()&lt;DATA!$O$1*3+3,SUM(GX28:GX36)," ")</f>
        <v xml:space="preserve"> </v>
      </c>
      <c r="GY27" s="5" t="str">
        <f>IF(COLUMN()&lt;DATA!$O$1*3+3,SUM(GY28:GY36)," ")</f>
        <v xml:space="preserve"> </v>
      </c>
      <c r="GZ27" s="5" t="str">
        <f>IF(COLUMN()&lt;DATA!$O$1*3+3,SUM(GZ28:GZ36)," ")</f>
        <v xml:space="preserve"> </v>
      </c>
      <c r="HA27" s="5" t="str">
        <f>IF(COLUMN()&lt;DATA!$O$1*3+3,SUM(HA28:HA36)," ")</f>
        <v xml:space="preserve"> </v>
      </c>
      <c r="HB27" s="5" t="str">
        <f>IF(COLUMN()&lt;DATA!$O$1*3+3,SUM(HB28:HB36)," ")</f>
        <v xml:space="preserve"> </v>
      </c>
      <c r="HC27" s="5" t="str">
        <f>IF(COLUMN()&lt;DATA!$O$1*3+3,SUM(HC28:HC36)," ")</f>
        <v xml:space="preserve"> </v>
      </c>
      <c r="HD27" s="5" t="str">
        <f>IF(COLUMN()&lt;DATA!$O$1*3+3,SUM(HD28:HD36)," ")</f>
        <v xml:space="preserve"> </v>
      </c>
      <c r="HE27" s="5" t="str">
        <f>IF(COLUMN()&lt;DATA!$O$1*3+3,SUM(HE28:HE36)," ")</f>
        <v xml:space="preserve"> </v>
      </c>
      <c r="HF27" s="5" t="str">
        <f>IF(COLUMN()&lt;DATA!$O$1*3+3,SUM(HF28:HF36)," ")</f>
        <v xml:space="preserve"> </v>
      </c>
      <c r="HG27" s="5" t="str">
        <f>IF(COLUMN()&lt;DATA!$O$1*3+3,SUM(HG28:HG36)," ")</f>
        <v xml:space="preserve"> </v>
      </c>
      <c r="HH27" s="5" t="str">
        <f>IF(COLUMN()&lt;DATA!$O$1*3+3,SUM(HH28:HH36)," ")</f>
        <v xml:space="preserve"> </v>
      </c>
      <c r="HI27" s="5" t="str">
        <f>IF(COLUMN()&lt;DATA!$O$1*3+3,SUM(HI28:HI36)," ")</f>
        <v xml:space="preserve"> </v>
      </c>
      <c r="HJ27" s="5" t="str">
        <f>IF(COLUMN()&lt;DATA!$O$1*3+3,SUM(HJ28:HJ36)," ")</f>
        <v xml:space="preserve"> </v>
      </c>
      <c r="HK27" s="5" t="str">
        <f>IF(COLUMN()&lt;DATA!$O$1*3+3,SUM(HK28:HK36)," ")</f>
        <v xml:space="preserve"> </v>
      </c>
      <c r="HL27" s="5" t="str">
        <f>IF(COLUMN()&lt;DATA!$O$1*3+3,SUM(HL28:HL36)," ")</f>
        <v xml:space="preserve"> </v>
      </c>
      <c r="HM27" s="5" t="str">
        <f>IF(COLUMN()&lt;DATA!$O$1*3+3,SUM(HM28:HM36)," ")</f>
        <v xml:space="preserve"> </v>
      </c>
      <c r="HN27" s="5" t="str">
        <f>IF(COLUMN()&lt;DATA!$O$1*3+3,SUM(HN28:HN36)," ")</f>
        <v xml:space="preserve"> </v>
      </c>
      <c r="HO27" s="5" t="str">
        <f>IF(COLUMN()&lt;DATA!$O$1*3+3,SUM(HO28:HO36)," ")</f>
        <v xml:space="preserve"> </v>
      </c>
      <c r="HP27" s="5" t="str">
        <f>IF(COLUMN()&lt;DATA!$O$1*3+3,SUM(HP28:HP36)," ")</f>
        <v xml:space="preserve"> </v>
      </c>
      <c r="HQ27" s="5" t="str">
        <f>IF(COLUMN()&lt;DATA!$O$1*3+3,SUM(HQ28:HQ36)," ")</f>
        <v xml:space="preserve"> </v>
      </c>
      <c r="HR27" s="5" t="str">
        <f>IF(COLUMN()&lt;DATA!$O$1*3+3,SUM(HR28:HR36)," ")</f>
        <v xml:space="preserve"> </v>
      </c>
      <c r="HS27" s="5" t="str">
        <f>IF(COLUMN()&lt;DATA!$O$1*3+3,SUM(HS28:HS36)," ")</f>
        <v xml:space="preserve"> </v>
      </c>
      <c r="HT27" s="5" t="str">
        <f>IF(COLUMN()&lt;DATA!$O$1*3+3,SUM(HT28:HT36)," ")</f>
        <v xml:space="preserve"> </v>
      </c>
      <c r="HU27" s="5" t="str">
        <f>IF(COLUMN()&lt;DATA!$O$1*3+3,SUM(HU28:HU36)," ")</f>
        <v xml:space="preserve"> </v>
      </c>
      <c r="HV27" s="5" t="str">
        <f>IF(COLUMN()&lt;DATA!$O$1*3+3,SUM(HV28:HV36)," ")</f>
        <v xml:space="preserve"> </v>
      </c>
      <c r="HW27" s="5" t="str">
        <f>IF(COLUMN()&lt;DATA!$O$1*3+3,SUM(HW28:HW36)," ")</f>
        <v xml:space="preserve"> </v>
      </c>
      <c r="HX27" s="5" t="str">
        <f>IF(COLUMN()&lt;DATA!$O$1*3+3,SUM(HX28:HX36)," ")</f>
        <v xml:space="preserve"> </v>
      </c>
      <c r="HY27" s="5" t="str">
        <f>IF(COLUMN()&lt;DATA!$O$1*3+3,SUM(HY28:HY36)," ")</f>
        <v xml:space="preserve"> </v>
      </c>
      <c r="HZ27" s="5" t="str">
        <f>IF(COLUMN()&lt;DATA!$O$1*3+3,SUM(HZ28:HZ36)," ")</f>
        <v xml:space="preserve"> </v>
      </c>
      <c r="IA27" s="5" t="str">
        <f>IF(COLUMN()&lt;DATA!$O$1*3+3,SUM(IA28:IA36)," ")</f>
        <v xml:space="preserve"> </v>
      </c>
      <c r="IB27" s="5" t="str">
        <f>IF(COLUMN()&lt;DATA!$O$1*3+3,SUM(IB28:IB36)," ")</f>
        <v xml:space="preserve"> </v>
      </c>
      <c r="IC27" s="5" t="str">
        <f>IF(COLUMN()&lt;DATA!$O$1*3+3,SUM(IC28:IC36)," ")</f>
        <v xml:space="preserve"> </v>
      </c>
      <c r="ID27" s="5" t="str">
        <f>IF(COLUMN()&lt;DATA!$O$1*3+3,SUM(ID28:ID36)," ")</f>
        <v xml:space="preserve"> </v>
      </c>
      <c r="IE27" s="5" t="str">
        <f>IF(COLUMN()&lt;DATA!$O$1*3+3,SUM(IE28:IE36)," ")</f>
        <v xml:space="preserve"> </v>
      </c>
      <c r="IF27" s="5" t="str">
        <f>IF(COLUMN()&lt;DATA!$O$1*3+3,SUM(IF28:IF36)," ")</f>
        <v xml:space="preserve"> </v>
      </c>
      <c r="IG27" s="5" t="str">
        <f>IF(COLUMN()&lt;DATA!$O$1*3+3,SUM(IG28:IG36)," ")</f>
        <v xml:space="preserve"> </v>
      </c>
      <c r="IH27" s="5" t="str">
        <f>IF(COLUMN()&lt;DATA!$O$1*3+3,SUM(IH28:IH36)," ")</f>
        <v xml:space="preserve"> </v>
      </c>
      <c r="II27" s="5" t="str">
        <f>IF(COLUMN()&lt;DATA!$O$1*3+3,SUM(II28:II36)," ")</f>
        <v xml:space="preserve"> </v>
      </c>
      <c r="IJ27" s="5" t="str">
        <f>IF(COLUMN()&lt;DATA!$O$1*3+3,SUM(IJ28:IJ36)," ")</f>
        <v xml:space="preserve"> </v>
      </c>
      <c r="IK27" s="5" t="str">
        <f>IF(COLUMN()&lt;DATA!$O$1*3+3,SUM(IK28:IK36)," ")</f>
        <v xml:space="preserve"> </v>
      </c>
      <c r="IL27" s="5" t="str">
        <f>IF(COLUMN()&lt;DATA!$O$1*3+3,SUM(IL28:IL36)," ")</f>
        <v xml:space="preserve"> </v>
      </c>
      <c r="IM27" s="5" t="str">
        <f>IF(COLUMN()&lt;DATA!$O$1*3+3,SUM(IM28:IM36)," ")</f>
        <v xml:space="preserve"> </v>
      </c>
      <c r="IN27" s="5" t="str">
        <f>IF(COLUMN()&lt;DATA!$O$1*3+3,SUM(IN28:IN36)," ")</f>
        <v xml:space="preserve"> </v>
      </c>
      <c r="IO27" s="5" t="str">
        <f>IF(COLUMN()&lt;DATA!$O$1*3+3,SUM(IO28:IO36)," ")</f>
        <v xml:space="preserve"> </v>
      </c>
      <c r="IP27" s="5" t="str">
        <f>IF(COLUMN()&lt;DATA!$O$1*3+3,SUM(IP28:IP36)," ")</f>
        <v xml:space="preserve"> </v>
      </c>
      <c r="IQ27" s="5" t="str">
        <f>IF(COLUMN()&lt;DATA!$O$1*3+3,SUM(IQ28:IQ36)," ")</f>
        <v xml:space="preserve"> </v>
      </c>
      <c r="IR27" s="5" t="str">
        <f>IF(COLUMN()&lt;DATA!$O$1*3+3,SUM(IR28:IR36)," ")</f>
        <v xml:space="preserve"> </v>
      </c>
      <c r="IS27" s="5" t="str">
        <f>IF(COLUMN()&lt;DATA!$O$1*3+3,SUM(IS28:IS36)," ")</f>
        <v xml:space="preserve"> </v>
      </c>
      <c r="IT27" s="5" t="str">
        <f>IF(COLUMN()&lt;DATA!$O$1*3+3,SUM(IT28:IT36)," ")</f>
        <v xml:space="preserve"> </v>
      </c>
      <c r="IU27" s="5" t="str">
        <f>IF(COLUMN()&lt;DATA!$O$1*3+3,SUM(IU28:IU36)," ")</f>
        <v xml:space="preserve"> </v>
      </c>
      <c r="IV27" s="5" t="str">
        <f>IF(COLUMN()&lt;DATA!$O$1*3+3,SUM(IV28:IV36)," ")</f>
        <v xml:space="preserve"> </v>
      </c>
      <c r="IW27" s="5" t="str">
        <f>IF(COLUMN()&lt;DATA!$O$1*3+3,SUM(IW28:IW36)," ")</f>
        <v xml:space="preserve"> </v>
      </c>
      <c r="IX27" s="5" t="str">
        <f>IF(COLUMN()&lt;DATA!$O$1*3+3,SUM(IX28:IX36)," ")</f>
        <v xml:space="preserve"> </v>
      </c>
      <c r="IY27" s="5" t="str">
        <f>IF(COLUMN()&lt;DATA!$O$1*3+3,SUM(IY28:IY36)," ")</f>
        <v xml:space="preserve"> </v>
      </c>
      <c r="IZ27" s="5" t="str">
        <f>IF(COLUMN()&lt;DATA!$O$1*3+3,SUM(IZ28:IZ36)," ")</f>
        <v xml:space="preserve"> </v>
      </c>
      <c r="JA27" s="5" t="str">
        <f>IF(COLUMN()&lt;DATA!$O$1*3+3,SUM(JA28:JA36)," ")</f>
        <v xml:space="preserve"> </v>
      </c>
      <c r="JB27" s="5" t="str">
        <f>IF(COLUMN()&lt;DATA!$O$1*3+3,SUM(JB28:JB36)," ")</f>
        <v xml:space="preserve"> </v>
      </c>
      <c r="JC27" s="5" t="str">
        <f>IF(COLUMN()&lt;DATA!$O$1*3+3,SUM(JC28:JC36)," ")</f>
        <v xml:space="preserve"> </v>
      </c>
      <c r="JD27" s="5" t="str">
        <f>IF(COLUMN()&lt;DATA!$O$1*3+3,SUM(JD28:JD36)," ")</f>
        <v xml:space="preserve"> </v>
      </c>
      <c r="JE27" s="5" t="str">
        <f>IF(COLUMN()&lt;DATA!$O$1*3+3,SUM(JE28:JE36)," ")</f>
        <v xml:space="preserve"> </v>
      </c>
      <c r="JF27" s="5" t="str">
        <f>IF(COLUMN()&lt;DATA!$O$1*3+3,SUM(JF28:JF36)," ")</f>
        <v xml:space="preserve"> </v>
      </c>
      <c r="JG27" s="5" t="str">
        <f>IF(COLUMN()&lt;DATA!$O$1*3+3,SUM(JG28:JG36)," ")</f>
        <v xml:space="preserve"> </v>
      </c>
      <c r="JH27" s="5" t="str">
        <f>IF(COLUMN()&lt;DATA!$O$1*3+3,SUM(JH28:JH36)," ")</f>
        <v xml:space="preserve"> </v>
      </c>
      <c r="JI27" s="5" t="str">
        <f>IF(COLUMN()&lt;DATA!$O$1*3+3,SUM(JI28:JI36)," ")</f>
        <v xml:space="preserve"> </v>
      </c>
      <c r="JJ27" s="5" t="str">
        <f>IF(COLUMN()&lt;DATA!$O$1*3+3,SUM(JJ28:JJ36)," ")</f>
        <v xml:space="preserve"> </v>
      </c>
      <c r="JK27" s="5" t="str">
        <f>IF(COLUMN()&lt;DATA!$O$1*3+3,SUM(JK28:JK36)," ")</f>
        <v xml:space="preserve"> </v>
      </c>
      <c r="JL27" s="5" t="str">
        <f>IF(COLUMN()&lt;DATA!$O$1*3+3,SUM(JL28:JL36)," ")</f>
        <v xml:space="preserve"> </v>
      </c>
      <c r="JM27" s="5" t="str">
        <f>IF(COLUMN()&lt;DATA!$O$1*3+3,SUM(JM28:JM36)," ")</f>
        <v xml:space="preserve"> </v>
      </c>
      <c r="JN27" s="5" t="str">
        <f>IF(COLUMN()&lt;DATA!$O$1*3+3,SUM(JN28:JN36)," ")</f>
        <v xml:space="preserve"> </v>
      </c>
      <c r="JO27" s="5" t="str">
        <f>IF(COLUMN()&lt;DATA!$O$1*3+3,SUM(JO28:JO36)," ")</f>
        <v xml:space="preserve"> </v>
      </c>
      <c r="JP27" s="5" t="str">
        <f>IF(COLUMN()&lt;DATA!$O$1*3+3,SUM(JP28:JP36)," ")</f>
        <v xml:space="preserve"> </v>
      </c>
      <c r="JQ27" s="5" t="str">
        <f>IF(COLUMN()&lt;DATA!$O$1*3+3,SUM(JQ28:JQ36)," ")</f>
        <v xml:space="preserve"> </v>
      </c>
      <c r="JR27" s="5" t="str">
        <f>IF(COLUMN()&lt;DATA!$O$1*3+3,SUM(JR28:JR36)," ")</f>
        <v xml:space="preserve"> </v>
      </c>
      <c r="JS27" s="5" t="str">
        <f>IF(COLUMN()&lt;DATA!$O$1*3+3,SUM(JS28:JS36)," ")</f>
        <v xml:space="preserve"> </v>
      </c>
      <c r="JT27" s="5" t="str">
        <f>IF(COLUMN()&lt;DATA!$O$1*3+3,SUM(JT28:JT36)," ")</f>
        <v xml:space="preserve"> </v>
      </c>
      <c r="JU27" s="5" t="str">
        <f>IF(COLUMN()&lt;DATA!$O$1*3+3,SUM(JU28:JU36)," ")</f>
        <v xml:space="preserve"> </v>
      </c>
      <c r="JV27" s="5" t="str">
        <f>IF(COLUMN()&lt;DATA!$O$1*3+3,SUM(JV28:JV36)," ")</f>
        <v xml:space="preserve"> </v>
      </c>
      <c r="JW27" s="5" t="str">
        <f>IF(COLUMN()&lt;DATA!$O$1*3+3,SUM(JW28:JW36)," ")</f>
        <v xml:space="preserve"> </v>
      </c>
      <c r="JX27" s="5" t="str">
        <f>IF(COLUMN()&lt;DATA!$O$1*3+3,SUM(JX28:JX36)," ")</f>
        <v xml:space="preserve"> </v>
      </c>
      <c r="JY27" s="5" t="str">
        <f>IF(COLUMN()&lt;DATA!$O$1*3+3,SUM(JY28:JY36)," ")</f>
        <v xml:space="preserve"> </v>
      </c>
      <c r="JZ27" s="5" t="str">
        <f>IF(COLUMN()&lt;DATA!$O$1*3+3,SUM(JZ28:JZ36)," ")</f>
        <v xml:space="preserve"> </v>
      </c>
      <c r="KA27" s="5" t="str">
        <f>IF(COLUMN()&lt;DATA!$O$1*3+3,SUM(KA28:KA36)," ")</f>
        <v xml:space="preserve"> </v>
      </c>
      <c r="KB27" s="5" t="str">
        <f>IF(COLUMN()&lt;DATA!$O$1*3+3,SUM(KB28:KB36)," ")</f>
        <v xml:space="preserve"> </v>
      </c>
      <c r="KC27" s="5" t="str">
        <f>IF(COLUMN()&lt;DATA!$O$1*3+3,SUM(KC28:KC36)," ")</f>
        <v xml:space="preserve"> </v>
      </c>
      <c r="KD27" s="5" t="str">
        <f>IF(COLUMN()&lt;DATA!$O$1*3+3,SUM(KD28:KD36)," ")</f>
        <v xml:space="preserve"> </v>
      </c>
      <c r="KE27" s="5" t="str">
        <f>IF(COLUMN()&lt;DATA!$O$1*3+3,SUM(KE28:KE36)," ")</f>
        <v xml:space="preserve"> </v>
      </c>
      <c r="KF27" s="5" t="str">
        <f>IF(COLUMN()&lt;DATA!$O$1*3+3,SUM(KF28:KF36)," ")</f>
        <v xml:space="preserve"> </v>
      </c>
      <c r="KG27" s="5" t="str">
        <f>IF(COLUMN()&lt;DATA!$O$1*3+3,SUM(KG28:KG36)," ")</f>
        <v xml:space="preserve"> </v>
      </c>
      <c r="KH27" s="5" t="str">
        <f>IF(COLUMN()&lt;DATA!$O$1*3+3,SUM(KH28:KH36)," ")</f>
        <v xml:space="preserve"> </v>
      </c>
      <c r="KI27" s="5" t="str">
        <f>IF(COLUMN()&lt;DATA!$O$1*3+3,SUM(KI28:KI36)," ")</f>
        <v xml:space="preserve"> </v>
      </c>
      <c r="KJ27" s="5" t="str">
        <f>IF(COLUMN()&lt;DATA!$O$1*3+3,SUM(KJ28:KJ36)," ")</f>
        <v xml:space="preserve"> </v>
      </c>
      <c r="KK27" s="5" t="str">
        <f>IF(COLUMN()&lt;DATA!$O$1*3+3,SUM(KK28:KK36)," ")</f>
        <v xml:space="preserve"> </v>
      </c>
      <c r="KL27" s="5" t="str">
        <f>IF(COLUMN()&lt;DATA!$O$1*3+3,SUM(KL28:KL36)," ")</f>
        <v xml:space="preserve"> </v>
      </c>
      <c r="KM27" s="5" t="str">
        <f>IF(COLUMN()&lt;DATA!$O$1*3+3,SUM(KM28:KM36)," ")</f>
        <v xml:space="preserve"> </v>
      </c>
      <c r="KN27" s="5" t="str">
        <f>IF(COLUMN()&lt;DATA!$O$1*3+3,SUM(KN28:KN36)," ")</f>
        <v xml:space="preserve"> </v>
      </c>
      <c r="KO27" s="5" t="str">
        <f>IF(COLUMN()&lt;DATA!$O$1*3+3,SUM(KO28:KO36)," ")</f>
        <v xml:space="preserve"> </v>
      </c>
      <c r="KP27" s="5" t="str">
        <f>IF(COLUMN()&lt;DATA!$O$1*3+3,SUM(KP28:KP36)," ")</f>
        <v xml:space="preserve"> </v>
      </c>
      <c r="KQ27" s="5" t="str">
        <f>IF(COLUMN()&lt;DATA!$O$1*3+3,SUM(KQ28:KQ36)," ")</f>
        <v xml:space="preserve"> </v>
      </c>
      <c r="KR27" s="5" t="str">
        <f>IF(COLUMN()&lt;DATA!$O$1*3+3,SUM(KR28:KR36)," ")</f>
        <v xml:space="preserve"> </v>
      </c>
      <c r="KS27" s="5" t="str">
        <f>IF(COLUMN()&lt;DATA!$O$1*3+3,SUM(KS28:KS36)," ")</f>
        <v xml:space="preserve"> </v>
      </c>
      <c r="KT27" s="5" t="str">
        <f>IF(COLUMN()&lt;DATA!$O$1*3+3,SUM(KT28:KT36)," ")</f>
        <v xml:space="preserve"> </v>
      </c>
      <c r="KU27" s="5" t="str">
        <f>IF(COLUMN()&lt;DATA!$O$1*3+3,SUM(KU28:KU36)," ")</f>
        <v xml:space="preserve"> </v>
      </c>
      <c r="KV27" s="5" t="str">
        <f>IF(COLUMN()&lt;DATA!$O$1*3+3,SUM(KV28:KV36)," ")</f>
        <v xml:space="preserve"> </v>
      </c>
      <c r="KW27" s="5" t="str">
        <f>IF(COLUMN()&lt;DATA!$O$1*3+3,SUM(KW28:KW36)," ")</f>
        <v xml:space="preserve"> </v>
      </c>
      <c r="KX27" s="5" t="str">
        <f>IF(COLUMN()&lt;DATA!$O$1*3+3,SUM(KX28:KX36)," ")</f>
        <v xml:space="preserve"> </v>
      </c>
      <c r="KY27" s="5" t="str">
        <f>IF(COLUMN()&lt;DATA!$O$1*3+3,SUM(KY28:KY36)," ")</f>
        <v xml:space="preserve"> </v>
      </c>
      <c r="KZ27" s="5" t="str">
        <f>IF(COLUMN()&lt;DATA!$O$1*3+3,SUM(KZ28:KZ36)," ")</f>
        <v xml:space="preserve"> </v>
      </c>
    </row>
    <row r="28" ht="15.75">
      <c r="A28" s="95" t="s">
        <v>91</v>
      </c>
      <c r="B28" s="11">
        <f>IF(ISERROR(VLOOKUP(CONCATENATE(INDIRECT(ADDRESS(2,COLUMN())),"O1",A28),DATA!D2:L872,2,FALSE)),0,VLOOKUP(CONCATENATE(INDIRECT(ADDRESS(2,COLUMN())),"O1",A28),DATA!D2:L872,2,FALSE))</f>
        <v>23.15556</v>
      </c>
      <c r="C28" s="11">
        <f>IF(ISERROR(VLOOKUP(CONCATENATE(INDIRECT(ADDRESS(2,COLUMN()-1)),"O1",A28),DATA!D2:L872,3,FALSE)),0,VLOOKUP(CONCATENATE(INDIRECT(ADDRESS(2,COLUMN()-1)),"O1",A28),DATA!D2:L872,3,FALSE))</f>
        <v>8.5</v>
      </c>
      <c r="D28" s="11">
        <f>IF(ISERROR(VLOOKUP(CONCATENATE(INDIRECT(ADDRESS(2,COLUMN()-2)),"O1",A28),DATA!D2:L872,4,FALSE)),0,VLOOKUP(CONCATENATE(INDIRECT(ADDRESS(2,COLUMN()-2)),"O1",A28),DATA!D2:L872,4,FALSE))</f>
        <v>5.9</v>
      </c>
      <c r="E28" s="11">
        <f>IF(ISERROR(VLOOKUP(CONCATENATE(INDIRECT(ADDRESS(2,COLUMN())),"O1",A28),DATA!D2:L872,2,FALSE)),0,VLOOKUP(CONCATENATE(INDIRECT(ADDRESS(2,COLUMN())),"O1",A28),DATA!D2:L872,2,FALSE))</f>
        <v>5.48734</v>
      </c>
      <c r="F28" s="11">
        <f>IF(ISERROR(VLOOKUP(CONCATENATE(INDIRECT(ADDRESS(2,COLUMN()-1)),"O1",A28),DATA!D2:L872,3,FALSE)),0,VLOOKUP(CONCATENATE(INDIRECT(ADDRESS(2,COLUMN()-1)),"O1",A28),DATA!D2:L872,3,FALSE))</f>
        <v>0</v>
      </c>
      <c r="G28" s="11">
        <f>IF(ISERROR(VLOOKUP(CONCATENATE(INDIRECT(ADDRESS(2,COLUMN()-2)),"O1",A28),DATA!D2:L872,4,FALSE)),0,VLOOKUP(CONCATENATE(INDIRECT(ADDRESS(2,COLUMN()-2)),"O1",A28),DATA!D2:L872,4,FALSE))</f>
        <v>1.14285</v>
      </c>
      <c r="H28" s="11">
        <f>IF(ISERROR(VLOOKUP(CONCATENATE(INDIRECT(ADDRESS(2,COLUMN())),"O1",A28),DATA!D2:L872,2,FALSE)),0,VLOOKUP(CONCATENATE(INDIRECT(ADDRESS(2,COLUMN())),"O1",A28),DATA!D2:L872,2,FALSE))</f>
        <v>6.16</v>
      </c>
      <c r="I28" s="11">
        <f>IF(ISERROR(VLOOKUP(CONCATENATE(INDIRECT(ADDRESS(2,COLUMN()-1)),"O1",A28),DATA!D2:L872,3,FALSE)),0,VLOOKUP(CONCATENATE(INDIRECT(ADDRESS(2,COLUMN()-1)),"O1",A28),DATA!D2:L872,3,FALSE))</f>
        <v>0</v>
      </c>
      <c r="J28" s="11">
        <f>IF(ISERROR(VLOOKUP(CONCATENATE(INDIRECT(ADDRESS(2,COLUMN()-2)),"O1",A28),DATA!D2:L872,4,FALSE)),0,VLOOKUP(CONCATENATE(INDIRECT(ADDRESS(2,COLUMN()-2)),"O1",A28),DATA!D2:L872,4,FALSE))</f>
        <v>3</v>
      </c>
      <c r="K28" s="11">
        <f>IF(ISERROR(VLOOKUP(CONCATENATE(INDIRECT(ADDRESS(2,COLUMN())),"O1",A28),DATA!D2:L872,2,FALSE)),0,VLOOKUP(CONCATENATE(INDIRECT(ADDRESS(2,COLUMN())),"O1",A28),DATA!D2:L872,2,FALSE))</f>
        <v>4.14</v>
      </c>
      <c r="L28" s="11">
        <f>IF(ISERROR(VLOOKUP(CONCATENATE(INDIRECT(ADDRESS(2,COLUMN()-1)),"O1",A28),DATA!D2:L872,3,FALSE)),0,VLOOKUP(CONCATENATE(INDIRECT(ADDRESS(2,COLUMN()-1)),"O1",A28),DATA!D2:L872,3,FALSE))</f>
        <v>0.5</v>
      </c>
      <c r="M28" s="11">
        <f>IF(ISERROR(VLOOKUP(CONCATENATE(INDIRECT(ADDRESS(2,COLUMN()-2)),"O1",A28),DATA!D2:L872,4,FALSE)),0,VLOOKUP(CONCATENATE(INDIRECT(ADDRESS(2,COLUMN()-2)),"O1",A28),DATA!D2:L872,4,FALSE))</f>
        <v>0</v>
      </c>
      <c r="N28" s="11">
        <f>IF(ISERROR(VLOOKUP(CONCATENATE(INDIRECT(ADDRESS(2,COLUMN())),"O1",A28),DATA!D2:L872,2,FALSE)),0,VLOOKUP(CONCATENATE(INDIRECT(ADDRESS(2,COLUMN())),"O1",A28),DATA!D2:L872,2,FALSE))</f>
        <v>0.91</v>
      </c>
      <c r="O28" s="11">
        <f>IF(ISERROR(VLOOKUP(CONCATENATE(INDIRECT(ADDRESS(2,COLUMN()-1)),"O1",A28),DATA!D2:L872,3,FALSE)),0,VLOOKUP(CONCATENATE(INDIRECT(ADDRESS(2,COLUMN()-1)),"O1",A28),DATA!D2:L872,3,FALSE))</f>
        <v>0.9</v>
      </c>
      <c r="P28" s="11">
        <f>IF(ISERROR(VLOOKUP(CONCATENATE(INDIRECT(ADDRESS(2,COLUMN()-2)),"O1",A28),DATA!D2:L872,4,FALSE)),0,VLOOKUP(CONCATENATE(INDIRECT(ADDRESS(2,COLUMN()-2)),"O1",A28),DATA!D2:L872,4,FALSE))</f>
        <v>0</v>
      </c>
      <c r="Q28" s="11">
        <f>IF(ISERROR(VLOOKUP(CONCATENATE(INDIRECT(ADDRESS(2,COLUMN())),"O1",A28),DATA!D2:L872,2,FALSE)),0,VLOOKUP(CONCATENATE(INDIRECT(ADDRESS(2,COLUMN())),"O1",A28),DATA!D2:L872,2,FALSE))</f>
        <v>6.6409</v>
      </c>
      <c r="R28" s="11">
        <f>IF(ISERROR(VLOOKUP(CONCATENATE(INDIRECT(ADDRESS(2,COLUMN()-1)),"O1",A28),DATA!D2:L872,3,FALSE)),0,VLOOKUP(CONCATENATE(INDIRECT(ADDRESS(2,COLUMN()-1)),"O1",A28),DATA!D2:L872,3,FALSE))</f>
        <v>1</v>
      </c>
      <c r="S28" s="11">
        <f>IF(ISERROR(VLOOKUP(CONCATENATE(INDIRECT(ADDRESS(2,COLUMN()-2)),"O1",A28),DATA!D2:L872,4,FALSE)),0,VLOOKUP(CONCATENATE(INDIRECT(ADDRESS(2,COLUMN()-2)),"O1",A28),DATA!D2:L872,4,FALSE))</f>
        <v>0</v>
      </c>
      <c r="T28" s="11">
        <f>IF(ISERROR(VLOOKUP(CONCATENATE(INDIRECT(ADDRESS(2,COLUMN())),"O1",A28),DATA!D2:L872,2,FALSE)),0,VLOOKUP(CONCATENATE(INDIRECT(ADDRESS(2,COLUMN())),"O1",A28),DATA!D2:L872,2,FALSE))</f>
        <v>4.3</v>
      </c>
      <c r="U28" s="11">
        <f>IF(ISERROR(VLOOKUP(CONCATENATE(INDIRECT(ADDRESS(2,COLUMN()-1)),"O1",A28),DATA!D2:L872,3,FALSE)),0,VLOOKUP(CONCATENATE(INDIRECT(ADDRESS(2,COLUMN()-1)),"O1",A28),DATA!D2:L872,3,FALSE))</f>
        <v>0</v>
      </c>
      <c r="V28" s="11">
        <f>IF(ISERROR(VLOOKUP(CONCATENATE(INDIRECT(ADDRESS(2,COLUMN()-2)),"O1",A28),DATA!D2:L872,4,FALSE)),0,VLOOKUP(CONCATENATE(INDIRECT(ADDRESS(2,COLUMN()-2)),"O1",A28),DATA!D2:L872,4,FALSE))</f>
        <v>1.34</v>
      </c>
      <c r="W28" s="11">
        <f>IF(ISERROR(VLOOKUP(CONCATENATE(INDIRECT(ADDRESS(2,COLUMN())),"O1",A28),DATA!D2:L872,2,FALSE)),0,VLOOKUP(CONCATENATE(INDIRECT(ADDRESS(2,COLUMN())),"O1",A28),DATA!D2:L872,2,FALSE))</f>
        <v>8.28386</v>
      </c>
      <c r="X28" s="11">
        <f>IF(ISERROR(VLOOKUP(CONCATENATE(INDIRECT(ADDRESS(2,COLUMN()-1)),"O1",A28),DATA!D2:L872,3,FALSE)),0,VLOOKUP(CONCATENATE(INDIRECT(ADDRESS(2,COLUMN()-1)),"O1",A28),DATA!D2:L872,3,FALSE))</f>
        <v>1</v>
      </c>
      <c r="Y28" s="11">
        <f>IF(ISERROR(VLOOKUP(CONCATENATE(INDIRECT(ADDRESS(2,COLUMN()-2)),"O1",A28),DATA!D2:L872,4,FALSE)),0,VLOOKUP(CONCATENATE(INDIRECT(ADDRESS(2,COLUMN()-2)),"O1",A28),DATA!D2:L872,4,FALSE))</f>
        <v>3.75</v>
      </c>
      <c r="Z28" s="11">
        <f>IF(ISERROR(VLOOKUP(CONCATENATE(INDIRECT(ADDRESS(2,COLUMN())),"O1",A28),DATA!D2:L872,2,FALSE)),0,VLOOKUP(CONCATENATE(INDIRECT(ADDRESS(2,COLUMN())),"O1",A28),DATA!D2:L872,2,FALSE))</f>
        <v>3.1</v>
      </c>
      <c r="AA28" s="11">
        <f>IF(ISERROR(VLOOKUP(CONCATENATE(INDIRECT(ADDRESS(2,COLUMN()-1)),"O1",A28),DATA!D2:L872,3,FALSE)),0,VLOOKUP(CONCATENATE(INDIRECT(ADDRESS(2,COLUMN()-1)),"O1",A28),DATA!D2:L872,3,FALSE))</f>
        <v>0</v>
      </c>
      <c r="AB28" s="11">
        <f>IF(ISERROR(VLOOKUP(CONCATENATE(INDIRECT(ADDRESS(2,COLUMN()-2)),"O1",A28),DATA!D2:L872,4,FALSE)),0,VLOOKUP(CONCATENATE(INDIRECT(ADDRESS(2,COLUMN()-2)),"O1",A28),DATA!D2:L872,4,FALSE))</f>
        <v>0.5</v>
      </c>
      <c r="AC28" s="11">
        <f>IF(ISERROR(VLOOKUP(CONCATENATE(INDIRECT(ADDRESS(2,COLUMN())),"O1",A28),DATA!D2:L872,2,FALSE)),0,VLOOKUP(CONCATENATE(INDIRECT(ADDRESS(2,COLUMN())),"O1",A28),DATA!D2:L872,2,FALSE))</f>
        <v>1.50333</v>
      </c>
      <c r="AD28" s="11">
        <f>IF(ISERROR(VLOOKUP(CONCATENATE(INDIRECT(ADDRESS(2,COLUMN()-1)),"O1",A28),DATA!D2:L872,3,FALSE)),0,VLOOKUP(CONCATENATE(INDIRECT(ADDRESS(2,COLUMN()-1)),"O1",A28),DATA!D2:L872,3,FALSE))</f>
        <v>0</v>
      </c>
      <c r="AE28" s="11">
        <f>IF(ISERROR(VLOOKUP(CONCATENATE(INDIRECT(ADDRESS(2,COLUMN()-2)),"O1",A28),DATA!D2:L872,4,FALSE)),0,VLOOKUP(CONCATENATE(INDIRECT(ADDRESS(2,COLUMN()-2)),"O1",A28),DATA!D2:L872,4,FALSE))</f>
        <v>1</v>
      </c>
      <c r="AF28" s="11">
        <f>IF(ISERROR(VLOOKUP(CONCATENATE(INDIRECT(ADDRESS(2,COLUMN())),"O1",A28),DATA!D2:L872,2,FALSE)),0,VLOOKUP(CONCATENATE(INDIRECT(ADDRESS(2,COLUMN())),"O1",A28),DATA!D2:L872,2,FALSE))</f>
        <v>3</v>
      </c>
      <c r="AG28" s="11">
        <f>IF(ISERROR(VLOOKUP(CONCATENATE(INDIRECT(ADDRESS(2,COLUMN()-1)),"O1",A28),DATA!D2:L872,3,FALSE)),0,VLOOKUP(CONCATENATE(INDIRECT(ADDRESS(2,COLUMN()-1)),"O1",A28),DATA!D2:L872,3,FALSE))</f>
        <v>0</v>
      </c>
      <c r="AH28" s="11">
        <f>IF(ISERROR(VLOOKUP(CONCATENATE(INDIRECT(ADDRESS(2,COLUMN()-2)),"O1",A28),DATA!D2:L872,4,FALSE)),0,VLOOKUP(CONCATENATE(INDIRECT(ADDRESS(2,COLUMN()-2)),"O1",A28),DATA!D2:L872,4,FALSE))</f>
        <v>0</v>
      </c>
      <c r="AI28" s="11">
        <f>IF(ISERROR(VLOOKUP(CONCATENATE(INDIRECT(ADDRESS(2,COLUMN())),"O1",A28),DATA!D2:L872,2,FALSE)),0,VLOOKUP(CONCATENATE(INDIRECT(ADDRESS(2,COLUMN())),"O1",A28),DATA!D2:L872,2,FALSE))</f>
        <v>3.68</v>
      </c>
      <c r="AJ28" s="11">
        <f>IF(ISERROR(VLOOKUP(CONCATENATE(INDIRECT(ADDRESS(2,COLUMN()-1)),"O1",A28),DATA!D2:L872,3,FALSE)),0,VLOOKUP(CONCATENATE(INDIRECT(ADDRESS(2,COLUMN()-1)),"O1",A28),DATA!D2:L872,3,FALSE))</f>
        <v>0</v>
      </c>
      <c r="AK28" s="11">
        <f>IF(ISERROR(VLOOKUP(CONCATENATE(INDIRECT(ADDRESS(2,COLUMN()-2)),"O1",A28),DATA!D2:L872,4,FALSE)),0,VLOOKUP(CONCATENATE(INDIRECT(ADDRESS(2,COLUMN()-2)),"O1",A28),DATA!D2:L872,4,FALSE))</f>
        <v>0</v>
      </c>
      <c r="AL28" s="11">
        <f>IF(ISERROR(VLOOKUP(CONCATENATE(INDIRECT(ADDRESS(2,COLUMN())),"O1",A28),DATA!D2:L872,2,FALSE)),0,VLOOKUP(CONCATENATE(INDIRECT(ADDRESS(2,COLUMN())),"O1",A28),DATA!D2:L872,2,FALSE))</f>
        <v>6.96545</v>
      </c>
      <c r="AM28" s="11">
        <f>IF(ISERROR(VLOOKUP(CONCATENATE(INDIRECT(ADDRESS(2,COLUMN()-1)),"O1",A28),DATA!D2:L872,3,FALSE)),0,VLOOKUP(CONCATENATE(INDIRECT(ADDRESS(2,COLUMN()-1)),"O1",A28),DATA!D2:L872,3,FALSE))</f>
        <v>0</v>
      </c>
      <c r="AN28" s="11">
        <f>IF(ISERROR(VLOOKUP(CONCATENATE(INDIRECT(ADDRESS(2,COLUMN()-2)),"O1",A28),DATA!D2:L872,4,FALSE)),0,VLOOKUP(CONCATENATE(INDIRECT(ADDRESS(2,COLUMN()-2)),"O1",A28),DATA!D2:L872,4,FALSE))</f>
        <v>1</v>
      </c>
      <c r="AO28" s="11">
        <f>IF(ISERROR(VLOOKUP(CONCATENATE(INDIRECT(ADDRESS(2,COLUMN())),"O1",A28),DATA!D2:L872,2,FALSE)),0,VLOOKUP(CONCATENATE(INDIRECT(ADDRESS(2,COLUMN())),"O1",A28),DATA!D2:L872,2,FALSE))</f>
        <v>4.04217</v>
      </c>
      <c r="AP28" s="11">
        <f>IF(ISERROR(VLOOKUP(CONCATENATE(INDIRECT(ADDRESS(2,COLUMN()-1)),"O1",A28),DATA!D2:L872,3,FALSE)),0,VLOOKUP(CONCATENATE(INDIRECT(ADDRESS(2,COLUMN()-1)),"O1",A28),DATA!D2:L872,3,FALSE))</f>
        <v>0</v>
      </c>
      <c r="AQ28" s="11">
        <f>IF(ISERROR(VLOOKUP(CONCATENATE(INDIRECT(ADDRESS(2,COLUMN()-2)),"O1",A28),DATA!D2:L872,4,FALSE)),0,VLOOKUP(CONCATENATE(INDIRECT(ADDRESS(2,COLUMN()-2)),"O1",A28),DATA!D2:L872,4,FALSE))</f>
        <v>0</v>
      </c>
      <c r="AR28" s="11">
        <f>IF(ISERROR(VLOOKUP(CONCATENATE(INDIRECT(ADDRESS(2,COLUMN())),"O1",A28),DATA!D2:L872,2,FALSE)),0,VLOOKUP(CONCATENATE(INDIRECT(ADDRESS(2,COLUMN())),"O1",A28),DATA!D2:L872,2,FALSE))</f>
        <v>1</v>
      </c>
      <c r="AS28" s="11">
        <f>IF(ISERROR(VLOOKUP(CONCATENATE(INDIRECT(ADDRESS(2,COLUMN()-1)),"O1",A28),DATA!D2:L872,3,FALSE)),0,VLOOKUP(CONCATENATE(INDIRECT(ADDRESS(2,COLUMN()-1)),"O1",A28),DATA!D2:L872,3,FALSE))</f>
        <v>1</v>
      </c>
      <c r="AT28" s="11">
        <f>IF(ISERROR(VLOOKUP(CONCATENATE(INDIRECT(ADDRESS(2,COLUMN()-2)),"O1",A28),DATA!D2:L872,4,FALSE)),0,VLOOKUP(CONCATENATE(INDIRECT(ADDRESS(2,COLUMN()-2)),"O1",A28),DATA!D2:L872,4,FALSE))</f>
        <v>0</v>
      </c>
      <c r="AU28" s="11">
        <f>IF(ISERROR(VLOOKUP(CONCATENATE(INDIRECT(ADDRESS(2,COLUMN())),"O1",A28),DATA!D2:L872,2,FALSE)),0,VLOOKUP(CONCATENATE(INDIRECT(ADDRESS(2,COLUMN())),"O1",A28),DATA!D2:L872,2,FALSE))</f>
        <v>1.88</v>
      </c>
      <c r="AV28" s="11">
        <f>IF(ISERROR(VLOOKUP(CONCATENATE(INDIRECT(ADDRESS(2,COLUMN()-1)),"O1",A28),DATA!D2:L872,3,FALSE)),0,VLOOKUP(CONCATENATE(INDIRECT(ADDRESS(2,COLUMN()-1)),"O1",A28),DATA!D2:L872,3,FALSE))</f>
        <v>0</v>
      </c>
      <c r="AW28" s="11">
        <f>IF(ISERROR(VLOOKUP(CONCATENATE(INDIRECT(ADDRESS(2,COLUMN()-2)),"O1",A28),DATA!D2:L872,4,FALSE)),0,VLOOKUP(CONCATENATE(INDIRECT(ADDRESS(2,COLUMN()-2)),"O1",A28),DATA!D2:L872,4,FALSE))</f>
        <v>1</v>
      </c>
      <c r="AX28" s="11">
        <f>IF(ISERROR(VLOOKUP(CONCATENATE(INDIRECT(ADDRESS(2,COLUMN())),"O1",A28),DATA!D2:L872,2,FALSE)),0,VLOOKUP(CONCATENATE(INDIRECT(ADDRESS(2,COLUMN())),"O1",A28),DATA!D2:L872,2,FALSE))</f>
        <v>0</v>
      </c>
      <c r="AY28" s="11">
        <f>IF(ISERROR(VLOOKUP(CONCATENATE(INDIRECT(ADDRESS(2,COLUMN()-1)),"O1",A28),DATA!D2:L872,3,FALSE)),0,VLOOKUP(CONCATENATE(INDIRECT(ADDRESS(2,COLUMN()-1)),"O1",A28),DATA!D2:L872,3,FALSE))</f>
        <v>0</v>
      </c>
      <c r="AZ28" s="11">
        <f>IF(ISERROR(VLOOKUP(CONCATENATE(INDIRECT(ADDRESS(2,COLUMN()-2)),"O1",A28),DATA!D2:L872,4,FALSE)),0,VLOOKUP(CONCATENATE(INDIRECT(ADDRESS(2,COLUMN()-2)),"O1",A28),DATA!D2:L872,4,FALSE))</f>
        <v>0</v>
      </c>
      <c r="BA28" s="11">
        <f>IF(ISERROR(VLOOKUP(CONCATENATE(INDIRECT(ADDRESS(2,COLUMN())),"O1",A28),DATA!D2:L872,2,FALSE)),0,VLOOKUP(CONCATENATE(INDIRECT(ADDRESS(2,COLUMN())),"O1",A28),DATA!D2:L872,2,FALSE))</f>
        <v>9.99</v>
      </c>
      <c r="BB28" s="11">
        <f>IF(ISERROR(VLOOKUP(CONCATENATE(INDIRECT(ADDRESS(2,COLUMN()-1)),"O1",A28),DATA!D2:L872,3,FALSE)),0,VLOOKUP(CONCATENATE(INDIRECT(ADDRESS(2,COLUMN()-1)),"O1",A28),DATA!D2:L872,3,FALSE))</f>
        <v>0</v>
      </c>
      <c r="BC28" s="11">
        <f>IF(ISERROR(VLOOKUP(CONCATENATE(INDIRECT(ADDRESS(2,COLUMN()-2)),"O1",A28),DATA!D2:L872,4,FALSE)),0,VLOOKUP(CONCATENATE(INDIRECT(ADDRESS(2,COLUMN()-2)),"O1",A28),DATA!D2:L872,4,FALSE))</f>
        <v>1.5</v>
      </c>
      <c r="BD28" s="11">
        <f>IF(ISERROR(VLOOKUP(CONCATENATE(INDIRECT(ADDRESS(2,COLUMN())),"O1",A28),DATA!D2:L872,2,FALSE)),0,VLOOKUP(CONCATENATE(INDIRECT(ADDRESS(2,COLUMN())),"O1",A28),DATA!D2:L872,2,FALSE))</f>
        <v>3.5</v>
      </c>
      <c r="BE28" s="11">
        <f>IF(ISERROR(VLOOKUP(CONCATENATE(INDIRECT(ADDRESS(2,COLUMN()-1)),"O1",A28),DATA!D2:L872,3,FALSE)),0,VLOOKUP(CONCATENATE(INDIRECT(ADDRESS(2,COLUMN()-1)),"O1",A28),DATA!D2:L872,3,FALSE))</f>
        <v>0</v>
      </c>
      <c r="BF28" s="11">
        <f>IF(ISERROR(VLOOKUP(CONCATENATE(INDIRECT(ADDRESS(2,COLUMN()-2)),"O1",A28),DATA!D2:L872,4,FALSE)),0,VLOOKUP(CONCATENATE(INDIRECT(ADDRESS(2,COLUMN()-2)),"O1",A28),DATA!D2:L872,4,FALSE))</f>
        <v>0</v>
      </c>
      <c r="BG28" s="11">
        <f>IF(ISERROR(VLOOKUP(CONCATENATE(INDIRECT(ADDRESS(2,COLUMN())),"O1",A28),DATA!D2:L872,2,FALSE)),0,VLOOKUP(CONCATENATE(INDIRECT(ADDRESS(2,COLUMN())),"O1",A28),DATA!D2:L872,2,FALSE))</f>
        <v>12.47011</v>
      </c>
      <c r="BH28" s="11">
        <f>IF(ISERROR(VLOOKUP(CONCATENATE(INDIRECT(ADDRESS(2,COLUMN()-1)),"O1",A28),DATA!D2:L872,3,FALSE)),0,VLOOKUP(CONCATENATE(INDIRECT(ADDRESS(2,COLUMN()-1)),"O1",A28),DATA!D2:L872,3,FALSE))</f>
        <v>0</v>
      </c>
      <c r="BI28" s="11">
        <f>IF(ISERROR(VLOOKUP(CONCATENATE(INDIRECT(ADDRESS(2,COLUMN()-2)),"O1",A28),DATA!D2:L872,4,FALSE)),0,VLOOKUP(CONCATENATE(INDIRECT(ADDRESS(2,COLUMN()-2)),"O1",A28),DATA!D2:L872,4,FALSE))</f>
        <v>4</v>
      </c>
      <c r="BJ28" s="11">
        <f>IF(ISERROR(VLOOKUP(CONCATENATE(INDIRECT(ADDRESS(2,COLUMN())),"O1",A28),DATA!D2:L872,2,FALSE)),0,VLOOKUP(CONCATENATE(INDIRECT(ADDRESS(2,COLUMN())),"O1",A28),DATA!D2:L872,2,FALSE))</f>
        <v>0</v>
      </c>
      <c r="BK28" s="11">
        <f>IF(ISERROR(VLOOKUP(CONCATENATE(INDIRECT(ADDRESS(2,COLUMN()-1)),"O1",A28),DATA!D2:L872,3,FALSE)),0,VLOOKUP(CONCATENATE(INDIRECT(ADDRESS(2,COLUMN()-1)),"O1",A28),DATA!D2:L872,3,FALSE))</f>
        <v>0</v>
      </c>
      <c r="BL28" s="11">
        <f>IF(ISERROR(VLOOKUP(CONCATENATE(INDIRECT(ADDRESS(2,COLUMN()-2)),"O1",A28),DATA!D2:L872,4,FALSE)),0,VLOOKUP(CONCATENATE(INDIRECT(ADDRESS(2,COLUMN()-2)),"O1",A28),DATA!D2:L872,4,FALSE))</f>
        <v>0</v>
      </c>
      <c r="BM28" s="11">
        <f>IF(ISERROR(VLOOKUP(CONCATENATE(INDIRECT(ADDRESS(2,COLUMN())),"O1",A28),DATA!D2:L872,2,FALSE)),0,VLOOKUP(CONCATENATE(INDIRECT(ADDRESS(2,COLUMN())),"O1",A28),DATA!D2:L872,2,FALSE))</f>
        <v>0</v>
      </c>
      <c r="BN28" s="11">
        <f>IF(ISERROR(VLOOKUP(CONCATENATE(INDIRECT(ADDRESS(2,COLUMN()-1)),"O1",A28),DATA!D2:L872,3,FALSE)),0,VLOOKUP(CONCATENATE(INDIRECT(ADDRESS(2,COLUMN()-1)),"O1",A28),DATA!D2:L872,3,FALSE))</f>
        <v>0</v>
      </c>
      <c r="BO28" s="11">
        <f>IF(ISERROR(VLOOKUP(CONCATENATE(INDIRECT(ADDRESS(2,COLUMN()-2)),"O1",A28),DATA!D2:L872,4,FALSE)),0,VLOOKUP(CONCATENATE(INDIRECT(ADDRESS(2,COLUMN()-2)),"O1",A28),DATA!D2:L872,4,FALSE))</f>
        <v>0</v>
      </c>
      <c r="BP28" s="11">
        <f>IF(ISERROR(VLOOKUP(CONCATENATE(INDIRECT(ADDRESS(2,COLUMN())),"O1",A28),DATA!D2:L872,2,FALSE)),0,VLOOKUP(CONCATENATE(INDIRECT(ADDRESS(2,COLUMN())),"O1",A28),DATA!D2:L872,2,FALSE))</f>
        <v>1</v>
      </c>
      <c r="BQ28" s="11">
        <f>IF(ISERROR(VLOOKUP(CONCATENATE(INDIRECT(ADDRESS(2,COLUMN()-1)),"O1",A28),DATA!D2:L872,3,FALSE)),0,VLOOKUP(CONCATENATE(INDIRECT(ADDRESS(2,COLUMN()-1)),"O1",A28),DATA!D2:L872,3,FALSE))</f>
        <v>0</v>
      </c>
      <c r="BR28" s="11">
        <f>IF(ISERROR(VLOOKUP(CONCATENATE(INDIRECT(ADDRESS(2,COLUMN()-2)),"O1",A28),DATA!D2:L872,4,FALSE)),0,VLOOKUP(CONCATENATE(INDIRECT(ADDRESS(2,COLUMN()-2)),"O1",A28),DATA!D2:L872,4,FALSE))</f>
        <v>0</v>
      </c>
      <c r="BS28" s="11">
        <f>IF(ISERROR(VLOOKUP(CONCATENATE(INDIRECT(ADDRESS(2,COLUMN())),"O1",A28),DATA!D2:L872,2,FALSE)),0,VLOOKUP(CONCATENATE(INDIRECT(ADDRESS(2,COLUMN())),"O1",A28),DATA!D2:L872,2,FALSE))</f>
        <v>0</v>
      </c>
      <c r="BT28" s="11">
        <f>IF(ISERROR(VLOOKUP(CONCATENATE(INDIRECT(ADDRESS(2,COLUMN()-1)),"O1",A28),DATA!D2:L872,3,FALSE)),0,VLOOKUP(CONCATENATE(INDIRECT(ADDRESS(2,COLUMN()-1)),"O1",A28),DATA!D2:L872,3,FALSE))</f>
        <v>0</v>
      </c>
      <c r="BU28" s="11">
        <f>IF(ISERROR(VLOOKUP(CONCATENATE(INDIRECT(ADDRESS(2,COLUMN()-2)),"O1",A28),DATA!D2:L872,4,FALSE)),0,VLOOKUP(CONCATENATE(INDIRECT(ADDRESS(2,COLUMN()-2)),"O1",A28),DATA!D2:L872,4,FALSE))</f>
        <v>0</v>
      </c>
      <c r="BV28" s="11">
        <f>IF(ISERROR(VLOOKUP(CONCATENATE(INDIRECT(ADDRESS(2,COLUMN())),"O1",A28),DATA!D2:L872,2,FALSE)),0,VLOOKUP(CONCATENATE(INDIRECT(ADDRESS(2,COLUMN())),"O1",A28),DATA!D2:L872,2,FALSE))</f>
        <v>2.22941</v>
      </c>
      <c r="BW28" s="11">
        <f>IF(ISERROR(VLOOKUP(CONCATENATE(INDIRECT(ADDRESS(2,COLUMN()-1)),"O1",A28),DATA!D2:L872,3,FALSE)),0,VLOOKUP(CONCATENATE(INDIRECT(ADDRESS(2,COLUMN()-1)),"O1",A28),DATA!D2:L872,3,FALSE))</f>
        <v>0</v>
      </c>
      <c r="BX28" s="11">
        <f>IF(ISERROR(VLOOKUP(CONCATENATE(INDIRECT(ADDRESS(2,COLUMN()-2)),"O1",A28),DATA!D2:L872,4,FALSE)),0,VLOOKUP(CONCATENATE(INDIRECT(ADDRESS(2,COLUMN()-2)),"O1",A28),DATA!D2:L872,4,FALSE))</f>
        <v>0</v>
      </c>
      <c r="BY28" s="11">
        <f>IF(ISERROR(VLOOKUP(CONCATENATE(INDIRECT(ADDRESS(2,COLUMN())),"O1",A28),DATA!D2:L872,2,FALSE)),0,VLOOKUP(CONCATENATE(INDIRECT(ADDRESS(2,COLUMN())),"O1",A28),DATA!D2:L872,2,FALSE))</f>
        <v>1.4</v>
      </c>
      <c r="BZ28" s="11">
        <f>IF(ISERROR(VLOOKUP(CONCATENATE(INDIRECT(ADDRESS(2,COLUMN()-1)),"O1",A28),DATA!D2:L872,3,FALSE)),0,VLOOKUP(CONCATENATE(INDIRECT(ADDRESS(2,COLUMN()-1)),"O1",A28),DATA!D2:L872,3,FALSE))</f>
        <v>0</v>
      </c>
      <c r="CA28" s="11">
        <f>IF(ISERROR(VLOOKUP(CONCATENATE(INDIRECT(ADDRESS(2,COLUMN()-2)),"O1",A28),DATA!D2:L872,4,FALSE)),0,VLOOKUP(CONCATENATE(INDIRECT(ADDRESS(2,COLUMN()-2)),"O1",A28),DATA!D2:L872,4,FALSE))</f>
        <v>0</v>
      </c>
      <c r="CB28" s="11">
        <f>IF(ISERROR(VLOOKUP(CONCATENATE(INDIRECT(ADDRESS(2,COLUMN())),"O1",A28),DATA!D2:L872,2,FALSE)),0,VLOOKUP(CONCATENATE(INDIRECT(ADDRESS(2,COLUMN())),"O1",A28),DATA!D2:L872,2,FALSE))</f>
        <v>0</v>
      </c>
      <c r="CC28" s="11">
        <f>IF(ISERROR(VLOOKUP(CONCATENATE(INDIRECT(ADDRESS(2,COLUMN()-1)),"O1",A28),DATA!D2:L872,3,FALSE)),0,VLOOKUP(CONCATENATE(INDIRECT(ADDRESS(2,COLUMN()-1)),"O1",A28),DATA!D2:L872,3,FALSE))</f>
        <v>0</v>
      </c>
      <c r="CD28" s="11">
        <f>IF(ISERROR(VLOOKUP(CONCATENATE(INDIRECT(ADDRESS(2,COLUMN()-2)),"O1",A28),DATA!D2:L872,4,FALSE)),0,VLOOKUP(CONCATENATE(INDIRECT(ADDRESS(2,COLUMN()-2)),"O1",A28),DATA!D2:L872,4,FALSE))</f>
        <v>0</v>
      </c>
      <c r="CE28" s="11">
        <f>IF(ISERROR(VLOOKUP(CONCATENATE(INDIRECT(ADDRESS(2,COLUMN())),"O1",A28),DATA!D2:L872,2,FALSE)),0,VLOOKUP(CONCATENATE(INDIRECT(ADDRESS(2,COLUMN())),"O1",A28),DATA!D2:L872,2,FALSE))</f>
        <v>0</v>
      </c>
      <c r="CF28" s="11">
        <f>IF(ISERROR(VLOOKUP(CONCATENATE(INDIRECT(ADDRESS(2,COLUMN()-1)),"O1",A28),DATA!D2:L872,3,FALSE)),0,VLOOKUP(CONCATENATE(INDIRECT(ADDRESS(2,COLUMN()-1)),"O1",A28),DATA!D2:L872,3,FALSE))</f>
        <v>0</v>
      </c>
      <c r="CG28" s="11">
        <f>IF(ISERROR(VLOOKUP(CONCATENATE(INDIRECT(ADDRESS(2,COLUMN()-2)),"O1",A28),DATA!D2:L872,4,FALSE)),0,VLOOKUP(CONCATENATE(INDIRECT(ADDRESS(2,COLUMN()-2)),"O1",A28),DATA!D2:L872,4,FALSE))</f>
        <v>0</v>
      </c>
      <c r="CH28" s="11">
        <f>IF(ISERROR(VLOOKUP(CONCATENATE(INDIRECT(ADDRESS(2,COLUMN())),"O1",A28),DATA!D2:L872,2,FALSE)),0,VLOOKUP(CONCATENATE(INDIRECT(ADDRESS(2,COLUMN())),"O1",A28),DATA!D2:L872,2,FALSE))</f>
        <v>0</v>
      </c>
      <c r="CI28" s="11">
        <f>IF(ISERROR(VLOOKUP(CONCATENATE(INDIRECT(ADDRESS(2,COLUMN()-1)),"O1",A28),DATA!D2:L872,3,FALSE)),0,VLOOKUP(CONCATENATE(INDIRECT(ADDRESS(2,COLUMN()-1)),"O1",A28),DATA!D2:L872,3,FALSE))</f>
        <v>0</v>
      </c>
      <c r="CJ28" s="11">
        <f>IF(ISERROR(VLOOKUP(CONCATENATE(INDIRECT(ADDRESS(2,COLUMN()-2)),"O1",A28),DATA!D2:L872,4,FALSE)),0,VLOOKUP(CONCATENATE(INDIRECT(ADDRESS(2,COLUMN()-2)),"O1",A28),DATA!D2:L872,4,FALSE))</f>
        <v>0</v>
      </c>
      <c r="CK28" s="11">
        <f>IF(ISERROR(VLOOKUP(CONCATENATE(INDIRECT(ADDRESS(2,COLUMN())),"O1",A28),DATA!D2:L872,2,FALSE)),0,VLOOKUP(CONCATENATE(INDIRECT(ADDRESS(2,COLUMN())),"O1",A28),DATA!D2:L872,2,FALSE))</f>
        <v>0</v>
      </c>
      <c r="CL28" s="11">
        <f>IF(ISERROR(VLOOKUP(CONCATENATE(INDIRECT(ADDRESS(2,COLUMN()-1)),"O1",A28),DATA!D2:L872,3,FALSE)),0,VLOOKUP(CONCATENATE(INDIRECT(ADDRESS(2,COLUMN()-1)),"O1",A28),DATA!D2:L872,3,FALSE))</f>
        <v>0</v>
      </c>
      <c r="CM28" s="11">
        <f>IF(ISERROR(VLOOKUP(CONCATENATE(INDIRECT(ADDRESS(2,COLUMN()-2)),"O1",A28),DATA!D2:L872,4,FALSE)),0,VLOOKUP(CONCATENATE(INDIRECT(ADDRESS(2,COLUMN()-2)),"O1",A28),DATA!D2:L872,4,FALSE))</f>
        <v>0</v>
      </c>
      <c r="CN28" s="11">
        <f>IF(ISERROR(VLOOKUP(CONCATENATE(INDIRECT(ADDRESS(2,COLUMN())),"O1",A28),DATA!D2:L872,2,FALSE)),0,VLOOKUP(CONCATENATE(INDIRECT(ADDRESS(2,COLUMN())),"O1",A28),DATA!D2:L872,2,FALSE))</f>
        <v>0.61971</v>
      </c>
      <c r="CO28" s="11">
        <f>IF(ISERROR(VLOOKUP(CONCATENATE(INDIRECT(ADDRESS(2,COLUMN()-1)),"O1",A28),DATA!D2:L872,3,FALSE)),0,VLOOKUP(CONCATENATE(INDIRECT(ADDRESS(2,COLUMN()-1)),"O1",A28),DATA!D2:L872,3,FALSE))</f>
        <v>0</v>
      </c>
      <c r="CP28" s="11">
        <f>IF(ISERROR(VLOOKUP(CONCATENATE(INDIRECT(ADDRESS(2,COLUMN()-2)),"O1",A28),DATA!D2:L872,4,FALSE)),0,VLOOKUP(CONCATENATE(INDIRECT(ADDRESS(2,COLUMN()-2)),"O1",A28),DATA!D2:L872,4,FALSE))</f>
        <v>0</v>
      </c>
      <c r="CQ28" s="11">
        <f>IF(ISERROR(VLOOKUP(CONCATENATE(INDIRECT(ADDRESS(2,COLUMN())),"O1",A28),DATA!D2:L872,2,FALSE)),0,VLOOKUP(CONCATENATE(INDIRECT(ADDRESS(2,COLUMN())),"O1",A28),DATA!D2:L872,2,FALSE))</f>
        <v>0.9</v>
      </c>
      <c r="CR28" s="11">
        <f>IF(ISERROR(VLOOKUP(CONCATENATE(INDIRECT(ADDRESS(2,COLUMN()-1)),"O1",A28),DATA!D2:L872,3,FALSE)),0,VLOOKUP(CONCATENATE(INDIRECT(ADDRESS(2,COLUMN()-1)),"O1",A28),DATA!D2:L872,3,FALSE))</f>
        <v>0</v>
      </c>
      <c r="CS28" s="11">
        <f>IF(ISERROR(VLOOKUP(CONCATENATE(INDIRECT(ADDRESS(2,COLUMN()-2)),"O1",A28),DATA!D2:L872,4,FALSE)),0,VLOOKUP(CONCATENATE(INDIRECT(ADDRESS(2,COLUMN()-2)),"O1",A28),DATA!D2:L872,4,FALSE))</f>
        <v>0.5</v>
      </c>
      <c r="CT28" s="11">
        <f>IF(ISERROR(VLOOKUP(CONCATENATE(INDIRECT(ADDRESS(2,COLUMN())),"O1",A28),DATA!D2:L872,2,FALSE)),0,VLOOKUP(CONCATENATE(INDIRECT(ADDRESS(2,COLUMN())),"O1",A28),DATA!D2:L872,2,FALSE))</f>
        <v>0</v>
      </c>
      <c r="CU28" s="11">
        <f>IF(ISERROR(VLOOKUP(CONCATENATE(INDIRECT(ADDRESS(2,COLUMN()-1)),"O1",A28),DATA!D2:L872,3,FALSE)),0,VLOOKUP(CONCATENATE(INDIRECT(ADDRESS(2,COLUMN()-1)),"O1",A28),DATA!D2:L872,3,FALSE))</f>
        <v>0</v>
      </c>
      <c r="CV28" s="11">
        <f>IF(ISERROR(VLOOKUP(CONCATENATE(INDIRECT(ADDRESS(2,COLUMN()-2)),"O1",A28),DATA!D2:L872,4,FALSE)),0,VLOOKUP(CONCATENATE(INDIRECT(ADDRESS(2,COLUMN()-2)),"O1",A28),DATA!D2:L872,4,FALSE))</f>
        <v>0</v>
      </c>
      <c r="CW28" s="11">
        <f>IF(ISERROR(VLOOKUP(CONCATENATE(INDIRECT(ADDRESS(2,COLUMN())),"O1",A28),DATA!D2:L872,2,FALSE)),0,VLOOKUP(CONCATENATE(INDIRECT(ADDRESS(2,COLUMN())),"O1",A28),DATA!D2:L872,2,FALSE))</f>
        <v>0</v>
      </c>
      <c r="CX28" s="11">
        <f>IF(ISERROR(VLOOKUP(CONCATENATE(INDIRECT(ADDRESS(2,COLUMN()-1)),"O1",A28),DATA!D2:L872,3,FALSE)),0,VLOOKUP(CONCATENATE(INDIRECT(ADDRESS(2,COLUMN()-1)),"O1",A28),DATA!D2:L872,3,FALSE))</f>
        <v>0</v>
      </c>
      <c r="CY28" s="11">
        <f>IF(ISERROR(VLOOKUP(CONCATENATE(INDIRECT(ADDRESS(2,COLUMN()-2)),"O1",A28),DATA!D2:L872,4,FALSE)),0,VLOOKUP(CONCATENATE(INDIRECT(ADDRESS(2,COLUMN()-2)),"O1",A28),DATA!D2:L872,4,FALSE))</f>
        <v>0</v>
      </c>
      <c r="CZ28" s="11">
        <f>IF(ISERROR(VLOOKUP(CONCATENATE(INDIRECT(ADDRESS(2,COLUMN())),"O1",A28),DATA!D2:L872,2,FALSE)),0,VLOOKUP(CONCATENATE(INDIRECT(ADDRESS(2,COLUMN())),"O1",A28),DATA!D2:L872,2,FALSE))</f>
        <v>0.11112</v>
      </c>
      <c r="DA28" s="11">
        <f>IF(ISERROR(VLOOKUP(CONCATENATE(INDIRECT(ADDRESS(2,COLUMN()-1)),"O1",A28),DATA!D2:L872,3,FALSE)),0,VLOOKUP(CONCATENATE(INDIRECT(ADDRESS(2,COLUMN()-1)),"O1",A28),DATA!D2:L872,3,FALSE))</f>
        <v>0</v>
      </c>
      <c r="DB28" s="11">
        <f>IF(ISERROR(VLOOKUP(CONCATENATE(INDIRECT(ADDRESS(2,COLUMN()-2)),"O1",A28),DATA!D2:L872,4,FALSE)),0,VLOOKUP(CONCATENATE(INDIRECT(ADDRESS(2,COLUMN()-2)),"O1",A28),DATA!D2:L872,4,FALSE))</f>
        <v>0</v>
      </c>
      <c r="DC28" s="11">
        <f>IF(ISERROR(VLOOKUP(CONCATENATE(INDIRECT(ADDRESS(2,COLUMN())),"O1",A28),DATA!D2:L872,2,FALSE)),0,VLOOKUP(CONCATENATE(INDIRECT(ADDRESS(2,COLUMN())),"O1",A28),DATA!D2:L872,2,FALSE))</f>
        <v>0</v>
      </c>
      <c r="DD28" s="11">
        <f>IF(ISERROR(VLOOKUP(CONCATENATE(INDIRECT(ADDRESS(2,COLUMN()-1)),"O1",A28),DATA!D2:L872,3,FALSE)),0,VLOOKUP(CONCATENATE(INDIRECT(ADDRESS(2,COLUMN()-1)),"O1",A28),DATA!D2:L872,3,FALSE))</f>
        <v>0</v>
      </c>
      <c r="DE28" s="11">
        <f>IF(ISERROR(VLOOKUP(CONCATENATE(INDIRECT(ADDRESS(2,COLUMN()-2)),"O1",A28),DATA!D2:L872,4,FALSE)),0,VLOOKUP(CONCATENATE(INDIRECT(ADDRESS(2,COLUMN()-2)),"O1",A28),DATA!D2:L872,4,FALSE))</f>
        <v>0</v>
      </c>
      <c r="DF28" s="11">
        <f>IF(ISERROR(VLOOKUP(CONCATENATE(INDIRECT(ADDRESS(2,COLUMN())),"O1",A28),DATA!D2:L872,2,FALSE)),0,VLOOKUP(CONCATENATE(INDIRECT(ADDRESS(2,COLUMN())),"O1",A28),DATA!D2:L872,2,FALSE))</f>
        <v>0</v>
      </c>
      <c r="DG28" s="11">
        <f>IF(ISERROR(VLOOKUP(CONCATENATE(INDIRECT(ADDRESS(2,COLUMN()-1)),"O1",A28),DATA!D2:L872,3,FALSE)),0,VLOOKUP(CONCATENATE(INDIRECT(ADDRESS(2,COLUMN()-1)),"O1",A28),DATA!D2:L872,3,FALSE))</f>
        <v>0</v>
      </c>
      <c r="DH28" s="11">
        <f>IF(ISERROR(VLOOKUP(CONCATENATE(INDIRECT(ADDRESS(2,COLUMN()-2)),"O1",A28),DATA!D2:L872,4,FALSE)),0,VLOOKUP(CONCATENATE(INDIRECT(ADDRESS(2,COLUMN()-2)),"O1",A28),DATA!D2:L872,4,FALSE))</f>
        <v>0</v>
      </c>
      <c r="DI28" s="11">
        <f>IF(ISERROR(VLOOKUP(CONCATENATE(INDIRECT(ADDRESS(2,COLUMN())),"O1",A28),DATA!D2:L872,2,FALSE)),0,VLOOKUP(CONCATENATE(INDIRECT(ADDRESS(2,COLUMN())),"O1",A28),DATA!D2:L872,2,FALSE))</f>
        <v>0</v>
      </c>
      <c r="DJ28" s="11">
        <f>IF(ISERROR(VLOOKUP(CONCATENATE(INDIRECT(ADDRESS(2,COLUMN()-1)),"O1",A28),DATA!D2:L872,3,FALSE)),0,VLOOKUP(CONCATENATE(INDIRECT(ADDRESS(2,COLUMN()-1)),"O1",A28),DATA!D2:L872,3,FALSE))</f>
        <v>0</v>
      </c>
      <c r="DK28" s="11">
        <f>IF(ISERROR(VLOOKUP(CONCATENATE(INDIRECT(ADDRESS(2,COLUMN()-2)),"O1",A28),DATA!D2:L872,4,FALSE)),0,VLOOKUP(CONCATENATE(INDIRECT(ADDRESS(2,COLUMN()-2)),"O1",A28),DATA!D2:L872,4,FALSE))</f>
        <v>0</v>
      </c>
      <c r="DL28" s="11">
        <f>IF(ISERROR(VLOOKUP(CONCATENATE(INDIRECT(ADDRESS(2,COLUMN())),"O1",A28),DATA!D2:L872,2,FALSE)),0,VLOOKUP(CONCATENATE(INDIRECT(ADDRESS(2,COLUMN())),"O1",A28),DATA!D2:L872,2,FALSE))</f>
        <v>0</v>
      </c>
      <c r="DM28" s="11">
        <f>IF(ISERROR(VLOOKUP(CONCATENATE(INDIRECT(ADDRESS(2,COLUMN()-1)),"O1",A28),DATA!D2:L872,3,FALSE)),0,VLOOKUP(CONCATENATE(INDIRECT(ADDRESS(2,COLUMN()-1)),"O1",A28),DATA!D2:L872,3,FALSE))</f>
        <v>0</v>
      </c>
      <c r="DN28" s="11">
        <f>IF(ISERROR(VLOOKUP(CONCATENATE(INDIRECT(ADDRESS(2,COLUMN()-2)),"O1",A28),DATA!D2:L872,4,FALSE)),0,VLOOKUP(CONCATENATE(INDIRECT(ADDRESS(2,COLUMN()-2)),"O1",A28),DATA!D2:L872,4,FALSE))</f>
        <v>0</v>
      </c>
      <c r="DO28" s="11">
        <f>IF(ISERROR(VLOOKUP(CONCATENATE(INDIRECT(ADDRESS(2,COLUMN())),"O1",A28),DATA!D2:L872,2,FALSE)),0,VLOOKUP(CONCATENATE(INDIRECT(ADDRESS(2,COLUMN())),"O1",A28),DATA!D2:L872,2,FALSE))</f>
        <v>0</v>
      </c>
      <c r="DP28" s="11">
        <f>IF(ISERROR(VLOOKUP(CONCATENATE(INDIRECT(ADDRESS(2,COLUMN()-1)),"O1",A28),DATA!D2:L872,3,FALSE)),0,VLOOKUP(CONCATENATE(INDIRECT(ADDRESS(2,COLUMN()-1)),"O1",A28),DATA!D2:L872,3,FALSE))</f>
        <v>0</v>
      </c>
      <c r="DQ28" s="11">
        <f>IF(ISERROR(VLOOKUP(CONCATENATE(INDIRECT(ADDRESS(2,COLUMN()-2)),"O1",A28),DATA!D2:L872,4,FALSE)),0,VLOOKUP(CONCATENATE(INDIRECT(ADDRESS(2,COLUMN()-2)),"O1",A28),DATA!D2:L872,4,FALSE))</f>
        <v>0</v>
      </c>
      <c r="DR28" s="11">
        <f>IF(ISERROR(VLOOKUP(CONCATENATE(INDIRECT(ADDRESS(2,COLUMN())),"O1",A28),DATA!D2:L872,2,FALSE)),0,VLOOKUP(CONCATENATE(INDIRECT(ADDRESS(2,COLUMN())),"O1",A28),DATA!D2:L872,2,FALSE))</f>
        <v>0</v>
      </c>
      <c r="DS28" s="11">
        <f>IF(ISERROR(VLOOKUP(CONCATENATE(INDIRECT(ADDRESS(2,COLUMN()-1)),"O1",A28),DATA!D2:L872,3,FALSE)),0,VLOOKUP(CONCATENATE(INDIRECT(ADDRESS(2,COLUMN()-1)),"O1",A28),DATA!D2:L872,3,FALSE))</f>
        <v>0</v>
      </c>
      <c r="DT28" s="11">
        <f>IF(ISERROR(VLOOKUP(CONCATENATE(INDIRECT(ADDRESS(2,COLUMN()-2)),"O1",A28),DATA!D2:L872,4,FALSE)),0,VLOOKUP(CONCATENATE(INDIRECT(ADDRESS(2,COLUMN()-2)),"O1",A28),DATA!D2:L872,4,FALSE))</f>
        <v>0</v>
      </c>
      <c r="DU28" s="11">
        <f>IF(ISERROR(VLOOKUP(CONCATENATE(INDIRECT(ADDRESS(2,COLUMN())),"O1",A28),DATA!D2:L872,2,FALSE)),0,VLOOKUP(CONCATENATE(INDIRECT(ADDRESS(2,COLUMN())),"O1",A28),DATA!D2:L872,2,FALSE))</f>
        <v>0</v>
      </c>
      <c r="DV28" s="11">
        <f>IF(ISERROR(VLOOKUP(CONCATENATE(INDIRECT(ADDRESS(2,COLUMN()-1)),"O1",A28),DATA!D2:L872,3,FALSE)),0,VLOOKUP(CONCATENATE(INDIRECT(ADDRESS(2,COLUMN()-1)),"O1",A28),DATA!D2:L872,3,FALSE))</f>
        <v>0</v>
      </c>
      <c r="DW28" s="11">
        <f>IF(ISERROR(VLOOKUP(CONCATENATE(INDIRECT(ADDRESS(2,COLUMN()-2)),"O1",A28),DATA!D2:L872,4,FALSE)),0,VLOOKUP(CONCATENATE(INDIRECT(ADDRESS(2,COLUMN()-2)),"O1",A28),DATA!D2:L872,4,FALSE))</f>
        <v>0</v>
      </c>
      <c r="DX28" s="62">
        <f>SUM(B28:INDIRECT(ADDRESS(28,127)))</f>
        <v>154.00181</v>
      </c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4"/>
      <c r="JI28" s="24"/>
      <c r="JJ28" s="24"/>
      <c r="JK28" s="24"/>
      <c r="JL28" s="24"/>
      <c r="JM28" s="24"/>
      <c r="JN28" s="24"/>
      <c r="JO28" s="24"/>
      <c r="JP28" s="24"/>
      <c r="JQ28" s="24"/>
      <c r="JR28" s="24"/>
      <c r="JS28" s="24"/>
      <c r="JT28" s="24"/>
      <c r="JU28" s="24"/>
      <c r="JV28" s="24"/>
      <c r="JW28" s="24"/>
      <c r="JX28" s="24"/>
      <c r="JY28" s="24"/>
      <c r="JZ28" s="24"/>
      <c r="KA28" s="24"/>
      <c r="KB28" s="24"/>
      <c r="KC28" s="24"/>
      <c r="KD28" s="24"/>
      <c r="KE28" s="24"/>
      <c r="KF28" s="24"/>
      <c r="KG28" s="24"/>
      <c r="KH28" s="24"/>
      <c r="KI28" s="24"/>
      <c r="KJ28" s="24"/>
      <c r="KK28" s="24"/>
      <c r="KL28" s="24"/>
      <c r="KM28" s="24"/>
      <c r="KN28" s="24"/>
      <c r="KO28" s="24"/>
      <c r="KP28" s="24"/>
      <c r="KQ28" s="24"/>
      <c r="KR28" s="24"/>
      <c r="KS28" s="24"/>
      <c r="KT28" s="24"/>
      <c r="KU28" s="24"/>
      <c r="KV28" s="24"/>
      <c r="KW28" s="24"/>
      <c r="KX28" s="24"/>
      <c r="KY28" s="24"/>
      <c r="KZ28" s="24"/>
    </row>
    <row r="29" ht="15.75">
      <c r="A29" s="95" t="s">
        <v>31</v>
      </c>
      <c r="B29" s="11">
        <f>IF(ISERROR(VLOOKUP(CONCATENATE(INDIRECT(ADDRESS(2,COLUMN())),"O1",A29),DATA!D2:L872,2,FALSE)),0,VLOOKUP(CONCATENATE(INDIRECT(ADDRESS(2,COLUMN())),"O1",A29),DATA!D2:L872,2,FALSE))</f>
        <v>1.18</v>
      </c>
      <c r="C29" s="11">
        <f>IF(ISERROR(VLOOKUP(CONCATENATE(INDIRECT(ADDRESS(2,COLUMN()-1)),"O1",A29),DATA!D2:L872,3,FALSE)),0,VLOOKUP(CONCATENATE(INDIRECT(ADDRESS(2,COLUMN()-1)),"O1",A29),DATA!D2:L872,3,FALSE))</f>
        <v>0</v>
      </c>
      <c r="D29" s="11">
        <f>IF(ISERROR(VLOOKUP(CONCATENATE(INDIRECT(ADDRESS(2,COLUMN()-2)),"O1",A29),DATA!D2:L872,4,FALSE)),0,VLOOKUP(CONCATENATE(INDIRECT(ADDRESS(2,COLUMN()-2)),"O1",A29),DATA!D2:L872,4,FALSE))</f>
        <v>1</v>
      </c>
      <c r="E29" s="11">
        <f>IF(ISERROR(VLOOKUP(CONCATENATE(INDIRECT(ADDRESS(2,COLUMN())),"O1",A29),DATA!D2:L872,2,FALSE)),0,VLOOKUP(CONCATENATE(INDIRECT(ADDRESS(2,COLUMN())),"O1",A29),DATA!D2:L872,2,FALSE))</f>
        <v>1</v>
      </c>
      <c r="F29" s="11">
        <f>IF(ISERROR(VLOOKUP(CONCATENATE(INDIRECT(ADDRESS(2,COLUMN()-1)),"O1",A29),DATA!D2:L872,3,FALSE)),0,VLOOKUP(CONCATENATE(INDIRECT(ADDRESS(2,COLUMN()-1)),"O1",A29),DATA!D2:L872,3,FALSE))</f>
        <v>0</v>
      </c>
      <c r="G29" s="11">
        <f>IF(ISERROR(VLOOKUP(CONCATENATE(INDIRECT(ADDRESS(2,COLUMN()-2)),"O1",A29),DATA!D2:L872,4,FALSE)),0,VLOOKUP(CONCATENATE(INDIRECT(ADDRESS(2,COLUMN()-2)),"O1",A29),DATA!D2:L872,4,FALSE))</f>
        <v>0</v>
      </c>
      <c r="H29" s="11">
        <f>IF(ISERROR(VLOOKUP(CONCATENATE(INDIRECT(ADDRESS(2,COLUMN())),"O1",A29),DATA!D2:L872,2,FALSE)),0,VLOOKUP(CONCATENATE(INDIRECT(ADDRESS(2,COLUMN())),"O1",A29),DATA!D2:L872,2,FALSE))</f>
        <v>0</v>
      </c>
      <c r="I29" s="11">
        <f>IF(ISERROR(VLOOKUP(CONCATENATE(INDIRECT(ADDRESS(2,COLUMN()-1)),"O1",A29),DATA!D2:L872,3,FALSE)),0,VLOOKUP(CONCATENATE(INDIRECT(ADDRESS(2,COLUMN()-1)),"O1",A29),DATA!D2:L872,3,FALSE))</f>
        <v>0</v>
      </c>
      <c r="J29" s="11">
        <f>IF(ISERROR(VLOOKUP(CONCATENATE(INDIRECT(ADDRESS(2,COLUMN()-2)),"O1",A29),DATA!D2:L872,4,FALSE)),0,VLOOKUP(CONCATENATE(INDIRECT(ADDRESS(2,COLUMN()-2)),"O1",A29),DATA!D2:L872,4,FALSE))</f>
        <v>0</v>
      </c>
      <c r="K29" s="11">
        <f>IF(ISERROR(VLOOKUP(CONCATENATE(INDIRECT(ADDRESS(2,COLUMN())),"O1",A29),DATA!D2:L872,2,FALSE)),0,VLOOKUP(CONCATENATE(INDIRECT(ADDRESS(2,COLUMN())),"O1",A29),DATA!D2:L872,2,FALSE))</f>
        <v>0</v>
      </c>
      <c r="L29" s="11">
        <f>IF(ISERROR(VLOOKUP(CONCATENATE(INDIRECT(ADDRESS(2,COLUMN()-1)),"O1",A29),DATA!D2:L872,3,FALSE)),0,VLOOKUP(CONCATENATE(INDIRECT(ADDRESS(2,COLUMN()-1)),"O1",A29),DATA!D2:L872,3,FALSE))</f>
        <v>0</v>
      </c>
      <c r="M29" s="11">
        <f>IF(ISERROR(VLOOKUP(CONCATENATE(INDIRECT(ADDRESS(2,COLUMN()-2)),"O1",A29),DATA!D2:L872,4,FALSE)),0,VLOOKUP(CONCATENATE(INDIRECT(ADDRESS(2,COLUMN()-2)),"O1",A29),DATA!D2:L872,4,FALSE))</f>
        <v>0</v>
      </c>
      <c r="N29" s="11">
        <f>IF(ISERROR(VLOOKUP(CONCATENATE(INDIRECT(ADDRESS(2,COLUMN())),"O1",A29),DATA!D2:L872,2,FALSE)),0,VLOOKUP(CONCATENATE(INDIRECT(ADDRESS(2,COLUMN())),"O1",A29),DATA!D2:L872,2,FALSE))</f>
        <v>0</v>
      </c>
      <c r="O29" s="11">
        <f>IF(ISERROR(VLOOKUP(CONCATENATE(INDIRECT(ADDRESS(2,COLUMN()-1)),"O1",A29),DATA!D2:L872,3,FALSE)),0,VLOOKUP(CONCATENATE(INDIRECT(ADDRESS(2,COLUMN()-1)),"O1",A29),DATA!D2:L872,3,FALSE))</f>
        <v>0</v>
      </c>
      <c r="P29" s="11">
        <f>IF(ISERROR(VLOOKUP(CONCATENATE(INDIRECT(ADDRESS(2,COLUMN()-2)),"O1",A29),DATA!D2:L872,4,FALSE)),0,VLOOKUP(CONCATENATE(INDIRECT(ADDRESS(2,COLUMN()-2)),"O1",A29),DATA!D2:L872,4,FALSE))</f>
        <v>0</v>
      </c>
      <c r="Q29" s="11">
        <f>IF(ISERROR(VLOOKUP(CONCATENATE(INDIRECT(ADDRESS(2,COLUMN())),"O1",A29),DATA!D2:L872,2,FALSE)),0,VLOOKUP(CONCATENATE(INDIRECT(ADDRESS(2,COLUMN())),"O1",A29),DATA!D2:L872,2,FALSE))</f>
        <v>0</v>
      </c>
      <c r="R29" s="11">
        <f>IF(ISERROR(VLOOKUP(CONCATENATE(INDIRECT(ADDRESS(2,COLUMN()-1)),"O1",A29),DATA!D2:L872,3,FALSE)),0,VLOOKUP(CONCATENATE(INDIRECT(ADDRESS(2,COLUMN()-1)),"O1",A29),DATA!D2:L872,3,FALSE))</f>
        <v>0</v>
      </c>
      <c r="S29" s="11">
        <f>IF(ISERROR(VLOOKUP(CONCATENATE(INDIRECT(ADDRESS(2,COLUMN()-2)),"O1",A29),DATA!D2:L872,4,FALSE)),0,VLOOKUP(CONCATENATE(INDIRECT(ADDRESS(2,COLUMN()-2)),"O1",A29),DATA!D2:L872,4,FALSE))</f>
        <v>0</v>
      </c>
      <c r="T29" s="11">
        <f>IF(ISERROR(VLOOKUP(CONCATENATE(INDIRECT(ADDRESS(2,COLUMN())),"O1",A29),DATA!D2:L872,2,FALSE)),0,VLOOKUP(CONCATENATE(INDIRECT(ADDRESS(2,COLUMN())),"O1",A29),DATA!D2:L872,2,FALSE))</f>
        <v>0</v>
      </c>
      <c r="U29" s="11">
        <f>IF(ISERROR(VLOOKUP(CONCATENATE(INDIRECT(ADDRESS(2,COLUMN()-1)),"O1",A29),DATA!D2:L872,3,FALSE)),0,VLOOKUP(CONCATENATE(INDIRECT(ADDRESS(2,COLUMN()-1)),"O1",A29),DATA!D2:L872,3,FALSE))</f>
        <v>0</v>
      </c>
      <c r="V29" s="11">
        <f>IF(ISERROR(VLOOKUP(CONCATENATE(INDIRECT(ADDRESS(2,COLUMN()-2)),"O1",A29),DATA!D2:L872,4,FALSE)),0,VLOOKUP(CONCATENATE(INDIRECT(ADDRESS(2,COLUMN()-2)),"O1",A29),DATA!D2:L872,4,FALSE))</f>
        <v>0</v>
      </c>
      <c r="W29" s="11">
        <f>IF(ISERROR(VLOOKUP(CONCATENATE(INDIRECT(ADDRESS(2,COLUMN())),"O1",A29),DATA!D2:L872,2,FALSE)),0,VLOOKUP(CONCATENATE(INDIRECT(ADDRESS(2,COLUMN())),"O1",A29),DATA!D2:L872,2,FALSE))</f>
        <v>0</v>
      </c>
      <c r="X29" s="11">
        <f>IF(ISERROR(VLOOKUP(CONCATENATE(INDIRECT(ADDRESS(2,COLUMN()-1)),"O1",A29),DATA!D2:L872,3,FALSE)),0,VLOOKUP(CONCATENATE(INDIRECT(ADDRESS(2,COLUMN()-1)),"O1",A29),DATA!D2:L872,3,FALSE))</f>
        <v>0</v>
      </c>
      <c r="Y29" s="11">
        <f>IF(ISERROR(VLOOKUP(CONCATENATE(INDIRECT(ADDRESS(2,COLUMN()-2)),"O1",A29),DATA!D2:L872,4,FALSE)),0,VLOOKUP(CONCATENATE(INDIRECT(ADDRESS(2,COLUMN()-2)),"O1",A29),DATA!D2:L872,4,FALSE))</f>
        <v>0</v>
      </c>
      <c r="Z29" s="11">
        <f>IF(ISERROR(VLOOKUP(CONCATENATE(INDIRECT(ADDRESS(2,COLUMN())),"O1",A29),DATA!D2:L872,2,FALSE)),0,VLOOKUP(CONCATENATE(INDIRECT(ADDRESS(2,COLUMN())),"O1",A29),DATA!D2:L872,2,FALSE))</f>
        <v>0</v>
      </c>
      <c r="AA29" s="11">
        <f>IF(ISERROR(VLOOKUP(CONCATENATE(INDIRECT(ADDRESS(2,COLUMN()-1)),"O1",A29),DATA!D2:L872,3,FALSE)),0,VLOOKUP(CONCATENATE(INDIRECT(ADDRESS(2,COLUMN()-1)),"O1",A29),DATA!D2:L872,3,FALSE))</f>
        <v>0</v>
      </c>
      <c r="AB29" s="11">
        <f>IF(ISERROR(VLOOKUP(CONCATENATE(INDIRECT(ADDRESS(2,COLUMN()-2)),"O1",A29),DATA!D2:L872,4,FALSE)),0,VLOOKUP(CONCATENATE(INDIRECT(ADDRESS(2,COLUMN()-2)),"O1",A29),DATA!D2:L872,4,FALSE))</f>
        <v>0</v>
      </c>
      <c r="AC29" s="11">
        <f>IF(ISERROR(VLOOKUP(CONCATENATE(INDIRECT(ADDRESS(2,COLUMN())),"O1",A29),DATA!D2:L872,2,FALSE)),0,VLOOKUP(CONCATENATE(INDIRECT(ADDRESS(2,COLUMN())),"O1",A29),DATA!D2:L872,2,FALSE))</f>
        <v>0</v>
      </c>
      <c r="AD29" s="11">
        <f>IF(ISERROR(VLOOKUP(CONCATENATE(INDIRECT(ADDRESS(2,COLUMN()-1)),"O1",A29),DATA!D2:L872,3,FALSE)),0,VLOOKUP(CONCATENATE(INDIRECT(ADDRESS(2,COLUMN()-1)),"O1",A29),DATA!D2:L872,3,FALSE))</f>
        <v>0</v>
      </c>
      <c r="AE29" s="11">
        <f>IF(ISERROR(VLOOKUP(CONCATENATE(INDIRECT(ADDRESS(2,COLUMN()-2)),"O1",A29),DATA!D2:L872,4,FALSE)),0,VLOOKUP(CONCATENATE(INDIRECT(ADDRESS(2,COLUMN()-2)),"O1",A29),DATA!D2:L872,4,FALSE))</f>
        <v>0</v>
      </c>
      <c r="AF29" s="11">
        <f>IF(ISERROR(VLOOKUP(CONCATENATE(INDIRECT(ADDRESS(2,COLUMN())),"O1",A29),DATA!D2:L872,2,FALSE)),0,VLOOKUP(CONCATENATE(INDIRECT(ADDRESS(2,COLUMN())),"O1",A29),DATA!D2:L872,2,FALSE))</f>
        <v>2</v>
      </c>
      <c r="AG29" s="11">
        <f>IF(ISERROR(VLOOKUP(CONCATENATE(INDIRECT(ADDRESS(2,COLUMN()-1)),"O1",A29),DATA!D2:L872,3,FALSE)),0,VLOOKUP(CONCATENATE(INDIRECT(ADDRESS(2,COLUMN()-1)),"O1",A29),DATA!D2:L872,3,FALSE))</f>
        <v>0</v>
      </c>
      <c r="AH29" s="11">
        <f>IF(ISERROR(VLOOKUP(CONCATENATE(INDIRECT(ADDRESS(2,COLUMN()-2)),"O1",A29),DATA!D2:L872,4,FALSE)),0,VLOOKUP(CONCATENATE(INDIRECT(ADDRESS(2,COLUMN()-2)),"O1",A29),DATA!D2:L872,4,FALSE))</f>
        <v>0</v>
      </c>
      <c r="AI29" s="11">
        <f>IF(ISERROR(VLOOKUP(CONCATENATE(INDIRECT(ADDRESS(2,COLUMN())),"O1",A29),DATA!D2:L872,2,FALSE)),0,VLOOKUP(CONCATENATE(INDIRECT(ADDRESS(2,COLUMN())),"O1",A29),DATA!D2:L872,2,FALSE))</f>
        <v>0</v>
      </c>
      <c r="AJ29" s="11">
        <f>IF(ISERROR(VLOOKUP(CONCATENATE(INDIRECT(ADDRESS(2,COLUMN()-1)),"O1",A29),DATA!D2:L872,3,FALSE)),0,VLOOKUP(CONCATENATE(INDIRECT(ADDRESS(2,COLUMN()-1)),"O1",A29),DATA!D2:L872,3,FALSE))</f>
        <v>0</v>
      </c>
      <c r="AK29" s="11">
        <f>IF(ISERROR(VLOOKUP(CONCATENATE(INDIRECT(ADDRESS(2,COLUMN()-2)),"O1",A29),DATA!D2:L872,4,FALSE)),0,VLOOKUP(CONCATENATE(INDIRECT(ADDRESS(2,COLUMN()-2)),"O1",A29),DATA!D2:L872,4,FALSE))</f>
        <v>0</v>
      </c>
      <c r="AL29" s="11">
        <f>IF(ISERROR(VLOOKUP(CONCATENATE(INDIRECT(ADDRESS(2,COLUMN())),"O1",A29),DATA!D2:L872,2,FALSE)),0,VLOOKUP(CONCATENATE(INDIRECT(ADDRESS(2,COLUMN())),"O1",A29),DATA!D2:L872,2,FALSE))</f>
        <v>0.4</v>
      </c>
      <c r="AM29" s="11">
        <f>IF(ISERROR(VLOOKUP(CONCATENATE(INDIRECT(ADDRESS(2,COLUMN()-1)),"O1",A29),DATA!D2:L872,3,FALSE)),0,VLOOKUP(CONCATENATE(INDIRECT(ADDRESS(2,COLUMN()-1)),"O1",A29),DATA!D2:L872,3,FALSE))</f>
        <v>0</v>
      </c>
      <c r="AN29" s="11">
        <f>IF(ISERROR(VLOOKUP(CONCATENATE(INDIRECT(ADDRESS(2,COLUMN()-2)),"O1",A29),DATA!D2:L872,4,FALSE)),0,VLOOKUP(CONCATENATE(INDIRECT(ADDRESS(2,COLUMN()-2)),"O1",A29),DATA!D2:L872,4,FALSE))</f>
        <v>0.4</v>
      </c>
      <c r="AO29" s="11">
        <f>IF(ISERROR(VLOOKUP(CONCATENATE(INDIRECT(ADDRESS(2,COLUMN())),"O1",A29),DATA!D2:L872,2,FALSE)),0,VLOOKUP(CONCATENATE(INDIRECT(ADDRESS(2,COLUMN())),"O1",A29),DATA!D2:L872,2,FALSE))</f>
        <v>0</v>
      </c>
      <c r="AP29" s="11">
        <f>IF(ISERROR(VLOOKUP(CONCATENATE(INDIRECT(ADDRESS(2,COLUMN()-1)),"O1",A29),DATA!D2:L872,3,FALSE)),0,VLOOKUP(CONCATENATE(INDIRECT(ADDRESS(2,COLUMN()-1)),"O1",A29),DATA!D2:L872,3,FALSE))</f>
        <v>0</v>
      </c>
      <c r="AQ29" s="11">
        <f>IF(ISERROR(VLOOKUP(CONCATENATE(INDIRECT(ADDRESS(2,COLUMN()-2)),"O1",A29),DATA!D2:L872,4,FALSE)),0,VLOOKUP(CONCATENATE(INDIRECT(ADDRESS(2,COLUMN()-2)),"O1",A29),DATA!D2:L872,4,FALSE))</f>
        <v>0</v>
      </c>
      <c r="AR29" s="11">
        <f>IF(ISERROR(VLOOKUP(CONCATENATE(INDIRECT(ADDRESS(2,COLUMN())),"O1",A29),DATA!D2:L872,2,FALSE)),0,VLOOKUP(CONCATENATE(INDIRECT(ADDRESS(2,COLUMN())),"O1",A29),DATA!D2:L872,2,FALSE))</f>
        <v>0</v>
      </c>
      <c r="AS29" s="11">
        <f>IF(ISERROR(VLOOKUP(CONCATENATE(INDIRECT(ADDRESS(2,COLUMN()-1)),"O1",A29),DATA!D2:L872,3,FALSE)),0,VLOOKUP(CONCATENATE(INDIRECT(ADDRESS(2,COLUMN()-1)),"O1",A29),DATA!D2:L872,3,FALSE))</f>
        <v>0</v>
      </c>
      <c r="AT29" s="11">
        <f>IF(ISERROR(VLOOKUP(CONCATENATE(INDIRECT(ADDRESS(2,COLUMN()-2)),"O1",A29),DATA!D2:L872,4,FALSE)),0,VLOOKUP(CONCATENATE(INDIRECT(ADDRESS(2,COLUMN()-2)),"O1",A29),DATA!D2:L872,4,FALSE))</f>
        <v>0</v>
      </c>
      <c r="AU29" s="11">
        <f>IF(ISERROR(VLOOKUP(CONCATENATE(INDIRECT(ADDRESS(2,COLUMN())),"O1",A29),DATA!D2:L872,2,FALSE)),0,VLOOKUP(CONCATENATE(INDIRECT(ADDRESS(2,COLUMN())),"O1",A29),DATA!D2:L872,2,FALSE))</f>
        <v>0</v>
      </c>
      <c r="AV29" s="11">
        <f>IF(ISERROR(VLOOKUP(CONCATENATE(INDIRECT(ADDRESS(2,COLUMN()-1)),"O1",A29),DATA!D2:L872,3,FALSE)),0,VLOOKUP(CONCATENATE(INDIRECT(ADDRESS(2,COLUMN()-1)),"O1",A29),DATA!D2:L872,3,FALSE))</f>
        <v>0</v>
      </c>
      <c r="AW29" s="11">
        <f>IF(ISERROR(VLOOKUP(CONCATENATE(INDIRECT(ADDRESS(2,COLUMN()-2)),"O1",A29),DATA!D2:L872,4,FALSE)),0,VLOOKUP(CONCATENATE(INDIRECT(ADDRESS(2,COLUMN()-2)),"O1",A29),DATA!D2:L872,4,FALSE))</f>
        <v>0</v>
      </c>
      <c r="AX29" s="11">
        <f>IF(ISERROR(VLOOKUP(CONCATENATE(INDIRECT(ADDRESS(2,COLUMN())),"O1",A29),DATA!D2:L872,2,FALSE)),0,VLOOKUP(CONCATENATE(INDIRECT(ADDRESS(2,COLUMN())),"O1",A29),DATA!D2:L872,2,FALSE))</f>
        <v>0</v>
      </c>
      <c r="AY29" s="11">
        <f>IF(ISERROR(VLOOKUP(CONCATENATE(INDIRECT(ADDRESS(2,COLUMN()-1)),"O1",A29),DATA!D2:L872,3,FALSE)),0,VLOOKUP(CONCATENATE(INDIRECT(ADDRESS(2,COLUMN()-1)),"O1",A29),DATA!D2:L872,3,FALSE))</f>
        <v>0</v>
      </c>
      <c r="AZ29" s="11">
        <f>IF(ISERROR(VLOOKUP(CONCATENATE(INDIRECT(ADDRESS(2,COLUMN()-2)),"O1",A29),DATA!D2:L872,4,FALSE)),0,VLOOKUP(CONCATENATE(INDIRECT(ADDRESS(2,COLUMN()-2)),"O1",A29),DATA!D2:L872,4,FALSE))</f>
        <v>0</v>
      </c>
      <c r="BA29" s="11">
        <f>IF(ISERROR(VLOOKUP(CONCATENATE(INDIRECT(ADDRESS(2,COLUMN())),"O1",A29),DATA!D2:L872,2,FALSE)),0,VLOOKUP(CONCATENATE(INDIRECT(ADDRESS(2,COLUMN())),"O1",A29),DATA!D2:L872,2,FALSE))</f>
        <v>0</v>
      </c>
      <c r="BB29" s="11">
        <f>IF(ISERROR(VLOOKUP(CONCATENATE(INDIRECT(ADDRESS(2,COLUMN()-1)),"O1",A29),DATA!D2:L872,3,FALSE)),0,VLOOKUP(CONCATENATE(INDIRECT(ADDRESS(2,COLUMN()-1)),"O1",A29),DATA!D2:L872,3,FALSE))</f>
        <v>0</v>
      </c>
      <c r="BC29" s="11">
        <f>IF(ISERROR(VLOOKUP(CONCATENATE(INDIRECT(ADDRESS(2,COLUMN()-2)),"O1",A29),DATA!D2:L872,4,FALSE)),0,VLOOKUP(CONCATENATE(INDIRECT(ADDRESS(2,COLUMN()-2)),"O1",A29),DATA!D2:L872,4,FALSE))</f>
        <v>0</v>
      </c>
      <c r="BD29" s="11">
        <f>IF(ISERROR(VLOOKUP(CONCATENATE(INDIRECT(ADDRESS(2,COLUMN())),"O1",A29),DATA!D2:L872,2,FALSE)),0,VLOOKUP(CONCATENATE(INDIRECT(ADDRESS(2,COLUMN())),"O1",A29),DATA!D2:L872,2,FALSE))</f>
        <v>0</v>
      </c>
      <c r="BE29" s="11">
        <f>IF(ISERROR(VLOOKUP(CONCATENATE(INDIRECT(ADDRESS(2,COLUMN()-1)),"O1",A29),DATA!D2:L872,3,FALSE)),0,VLOOKUP(CONCATENATE(INDIRECT(ADDRESS(2,COLUMN()-1)),"O1",A29),DATA!D2:L872,3,FALSE))</f>
        <v>0</v>
      </c>
      <c r="BF29" s="11">
        <f>IF(ISERROR(VLOOKUP(CONCATENATE(INDIRECT(ADDRESS(2,COLUMN()-2)),"O1",A29),DATA!D2:L872,4,FALSE)),0,VLOOKUP(CONCATENATE(INDIRECT(ADDRESS(2,COLUMN()-2)),"O1",A29),DATA!D2:L872,4,FALSE))</f>
        <v>0</v>
      </c>
      <c r="BG29" s="11">
        <f>IF(ISERROR(VLOOKUP(CONCATENATE(INDIRECT(ADDRESS(2,COLUMN())),"O1",A29),DATA!D2:L872,2,FALSE)),0,VLOOKUP(CONCATENATE(INDIRECT(ADDRESS(2,COLUMN())),"O1",A29),DATA!D2:L872,2,FALSE))</f>
        <v>0.14285</v>
      </c>
      <c r="BH29" s="11">
        <f>IF(ISERROR(VLOOKUP(CONCATENATE(INDIRECT(ADDRESS(2,COLUMN()-1)),"O1",A29),DATA!D2:L872,3,FALSE)),0,VLOOKUP(CONCATENATE(INDIRECT(ADDRESS(2,COLUMN()-1)),"O1",A29),DATA!D2:L872,3,FALSE))</f>
        <v>0</v>
      </c>
      <c r="BI29" s="11">
        <f>IF(ISERROR(VLOOKUP(CONCATENATE(INDIRECT(ADDRESS(2,COLUMN()-2)),"O1",A29),DATA!D2:L872,4,FALSE)),0,VLOOKUP(CONCATENATE(INDIRECT(ADDRESS(2,COLUMN()-2)),"O1",A29),DATA!D2:L872,4,FALSE))</f>
        <v>0</v>
      </c>
      <c r="BJ29" s="11">
        <f>IF(ISERROR(VLOOKUP(CONCATENATE(INDIRECT(ADDRESS(2,COLUMN())),"O1",A29),DATA!D2:L872,2,FALSE)),0,VLOOKUP(CONCATENATE(INDIRECT(ADDRESS(2,COLUMN())),"O1",A29),DATA!D2:L872,2,FALSE))</f>
        <v>0</v>
      </c>
      <c r="BK29" s="11">
        <f>IF(ISERROR(VLOOKUP(CONCATENATE(INDIRECT(ADDRESS(2,COLUMN()-1)),"O1",A29),DATA!D2:L872,3,FALSE)),0,VLOOKUP(CONCATENATE(INDIRECT(ADDRESS(2,COLUMN()-1)),"O1",A29),DATA!D2:L872,3,FALSE))</f>
        <v>0</v>
      </c>
      <c r="BL29" s="11">
        <f>IF(ISERROR(VLOOKUP(CONCATENATE(INDIRECT(ADDRESS(2,COLUMN()-2)),"O1",A29),DATA!D2:L872,4,FALSE)),0,VLOOKUP(CONCATENATE(INDIRECT(ADDRESS(2,COLUMN()-2)),"O1",A29),DATA!D2:L872,4,FALSE))</f>
        <v>0</v>
      </c>
      <c r="BM29" s="11">
        <f>IF(ISERROR(VLOOKUP(CONCATENATE(INDIRECT(ADDRESS(2,COLUMN())),"O1",A29),DATA!D2:L872,2,FALSE)),0,VLOOKUP(CONCATENATE(INDIRECT(ADDRESS(2,COLUMN())),"O1",A29),DATA!D2:L872,2,FALSE))</f>
        <v>0</v>
      </c>
      <c r="BN29" s="11">
        <f>IF(ISERROR(VLOOKUP(CONCATENATE(INDIRECT(ADDRESS(2,COLUMN()-1)),"O1",A29),DATA!D2:L872,3,FALSE)),0,VLOOKUP(CONCATENATE(INDIRECT(ADDRESS(2,COLUMN()-1)),"O1",A29),DATA!D2:L872,3,FALSE))</f>
        <v>0</v>
      </c>
      <c r="BO29" s="11">
        <f>IF(ISERROR(VLOOKUP(CONCATENATE(INDIRECT(ADDRESS(2,COLUMN()-2)),"O1",A29),DATA!D2:L872,4,FALSE)),0,VLOOKUP(CONCATENATE(INDIRECT(ADDRESS(2,COLUMN()-2)),"O1",A29),DATA!D2:L872,4,FALSE))</f>
        <v>0</v>
      </c>
      <c r="BP29" s="11">
        <f>IF(ISERROR(VLOOKUP(CONCATENATE(INDIRECT(ADDRESS(2,COLUMN())),"O1",A29),DATA!D2:L872,2,FALSE)),0,VLOOKUP(CONCATENATE(INDIRECT(ADDRESS(2,COLUMN())),"O1",A29),DATA!D2:L872,2,FALSE))</f>
        <v>0</v>
      </c>
      <c r="BQ29" s="11">
        <f>IF(ISERROR(VLOOKUP(CONCATENATE(INDIRECT(ADDRESS(2,COLUMN()-1)),"O1",A29),DATA!D2:L872,3,FALSE)),0,VLOOKUP(CONCATENATE(INDIRECT(ADDRESS(2,COLUMN()-1)),"O1",A29),DATA!D2:L872,3,FALSE))</f>
        <v>0</v>
      </c>
      <c r="BR29" s="11">
        <f>IF(ISERROR(VLOOKUP(CONCATENATE(INDIRECT(ADDRESS(2,COLUMN()-2)),"O1",A29),DATA!D2:L872,4,FALSE)),0,VLOOKUP(CONCATENATE(INDIRECT(ADDRESS(2,COLUMN()-2)),"O1",A29),DATA!D2:L872,4,FALSE))</f>
        <v>0</v>
      </c>
      <c r="BS29" s="11">
        <f>IF(ISERROR(VLOOKUP(CONCATENATE(INDIRECT(ADDRESS(2,COLUMN())),"O1",A29),DATA!D2:L872,2,FALSE)),0,VLOOKUP(CONCATENATE(INDIRECT(ADDRESS(2,COLUMN())),"O1",A29),DATA!D2:L872,2,FALSE))</f>
        <v>0</v>
      </c>
      <c r="BT29" s="11">
        <f>IF(ISERROR(VLOOKUP(CONCATENATE(INDIRECT(ADDRESS(2,COLUMN()-1)),"O1",A29),DATA!D2:L872,3,FALSE)),0,VLOOKUP(CONCATENATE(INDIRECT(ADDRESS(2,COLUMN()-1)),"O1",A29),DATA!D2:L872,3,FALSE))</f>
        <v>0</v>
      </c>
      <c r="BU29" s="11">
        <f>IF(ISERROR(VLOOKUP(CONCATENATE(INDIRECT(ADDRESS(2,COLUMN()-2)),"O1",A29),DATA!D2:L872,4,FALSE)),0,VLOOKUP(CONCATENATE(INDIRECT(ADDRESS(2,COLUMN()-2)),"O1",A29),DATA!D2:L872,4,FALSE))</f>
        <v>0</v>
      </c>
      <c r="BV29" s="11">
        <f>IF(ISERROR(VLOOKUP(CONCATENATE(INDIRECT(ADDRESS(2,COLUMN())),"O1",A29),DATA!D2:L872,2,FALSE)),0,VLOOKUP(CONCATENATE(INDIRECT(ADDRESS(2,COLUMN())),"O1",A29),DATA!D2:L872,2,FALSE))</f>
        <v>0</v>
      </c>
      <c r="BW29" s="11">
        <f>IF(ISERROR(VLOOKUP(CONCATENATE(INDIRECT(ADDRESS(2,COLUMN()-1)),"O1",A29),DATA!D2:L872,3,FALSE)),0,VLOOKUP(CONCATENATE(INDIRECT(ADDRESS(2,COLUMN()-1)),"O1",A29),DATA!D2:L872,3,FALSE))</f>
        <v>0</v>
      </c>
      <c r="BX29" s="11">
        <f>IF(ISERROR(VLOOKUP(CONCATENATE(INDIRECT(ADDRESS(2,COLUMN()-2)),"O1",A29),DATA!D2:L872,4,FALSE)),0,VLOOKUP(CONCATENATE(INDIRECT(ADDRESS(2,COLUMN()-2)),"O1",A29),DATA!D2:L872,4,FALSE))</f>
        <v>0</v>
      </c>
      <c r="BY29" s="11">
        <f>IF(ISERROR(VLOOKUP(CONCATENATE(INDIRECT(ADDRESS(2,COLUMN())),"O1",A29),DATA!D2:L872,2,FALSE)),0,VLOOKUP(CONCATENATE(INDIRECT(ADDRESS(2,COLUMN())),"O1",A29),DATA!D2:L872,2,FALSE))</f>
        <v>0</v>
      </c>
      <c r="BZ29" s="11">
        <f>IF(ISERROR(VLOOKUP(CONCATENATE(INDIRECT(ADDRESS(2,COLUMN()-1)),"O1",A29),DATA!D2:L872,3,FALSE)),0,VLOOKUP(CONCATENATE(INDIRECT(ADDRESS(2,COLUMN()-1)),"O1",A29),DATA!D2:L872,3,FALSE))</f>
        <v>0</v>
      </c>
      <c r="CA29" s="11">
        <f>IF(ISERROR(VLOOKUP(CONCATENATE(INDIRECT(ADDRESS(2,COLUMN()-2)),"O1",A29),DATA!D2:L872,4,FALSE)),0,VLOOKUP(CONCATENATE(INDIRECT(ADDRESS(2,COLUMN()-2)),"O1",A29),DATA!D2:L872,4,FALSE))</f>
        <v>0</v>
      </c>
      <c r="CB29" s="11">
        <f>IF(ISERROR(VLOOKUP(CONCATENATE(INDIRECT(ADDRESS(2,COLUMN())),"O1",A29),DATA!D2:L872,2,FALSE)),0,VLOOKUP(CONCATENATE(INDIRECT(ADDRESS(2,COLUMN())),"O1",A29),DATA!D2:L872,2,FALSE))</f>
        <v>0</v>
      </c>
      <c r="CC29" s="11">
        <f>IF(ISERROR(VLOOKUP(CONCATENATE(INDIRECT(ADDRESS(2,COLUMN()-1)),"O1",A29),DATA!D2:L872,3,FALSE)),0,VLOOKUP(CONCATENATE(INDIRECT(ADDRESS(2,COLUMN()-1)),"O1",A29),DATA!D2:L872,3,FALSE))</f>
        <v>0</v>
      </c>
      <c r="CD29" s="11">
        <f>IF(ISERROR(VLOOKUP(CONCATENATE(INDIRECT(ADDRESS(2,COLUMN()-2)),"O1",A29),DATA!D2:L872,4,FALSE)),0,VLOOKUP(CONCATENATE(INDIRECT(ADDRESS(2,COLUMN()-2)),"O1",A29),DATA!D2:L872,4,FALSE))</f>
        <v>0</v>
      </c>
      <c r="CE29" s="11">
        <f>IF(ISERROR(VLOOKUP(CONCATENATE(INDIRECT(ADDRESS(2,COLUMN())),"O1",A29),DATA!D2:L872,2,FALSE)),0,VLOOKUP(CONCATENATE(INDIRECT(ADDRESS(2,COLUMN())),"O1",A29),DATA!D2:L872,2,FALSE))</f>
        <v>0</v>
      </c>
      <c r="CF29" s="11">
        <f>IF(ISERROR(VLOOKUP(CONCATENATE(INDIRECT(ADDRESS(2,COLUMN()-1)),"O1",A29),DATA!D2:L872,3,FALSE)),0,VLOOKUP(CONCATENATE(INDIRECT(ADDRESS(2,COLUMN()-1)),"O1",A29),DATA!D2:L872,3,FALSE))</f>
        <v>0</v>
      </c>
      <c r="CG29" s="11">
        <f>IF(ISERROR(VLOOKUP(CONCATENATE(INDIRECT(ADDRESS(2,COLUMN()-2)),"O1",A29),DATA!D2:L872,4,FALSE)),0,VLOOKUP(CONCATENATE(INDIRECT(ADDRESS(2,COLUMN()-2)),"O1",A29),DATA!D2:L872,4,FALSE))</f>
        <v>0</v>
      </c>
      <c r="CH29" s="11">
        <f>IF(ISERROR(VLOOKUP(CONCATENATE(INDIRECT(ADDRESS(2,COLUMN())),"O1",A29),DATA!D2:L872,2,FALSE)),0,VLOOKUP(CONCATENATE(INDIRECT(ADDRESS(2,COLUMN())),"O1",A29),DATA!D2:L872,2,FALSE))</f>
        <v>0</v>
      </c>
      <c r="CI29" s="11">
        <f>IF(ISERROR(VLOOKUP(CONCATENATE(INDIRECT(ADDRESS(2,COLUMN()-1)),"O1",A29),DATA!D2:L872,3,FALSE)),0,VLOOKUP(CONCATENATE(INDIRECT(ADDRESS(2,COLUMN()-1)),"O1",A29),DATA!D2:L872,3,FALSE))</f>
        <v>0</v>
      </c>
      <c r="CJ29" s="11">
        <f>IF(ISERROR(VLOOKUP(CONCATENATE(INDIRECT(ADDRESS(2,COLUMN()-2)),"O1",A29),DATA!D2:L872,4,FALSE)),0,VLOOKUP(CONCATENATE(INDIRECT(ADDRESS(2,COLUMN()-2)),"O1",A29),DATA!D2:L872,4,FALSE))</f>
        <v>0</v>
      </c>
      <c r="CK29" s="11">
        <f>IF(ISERROR(VLOOKUP(CONCATENATE(INDIRECT(ADDRESS(2,COLUMN())),"O1",A29),DATA!D2:L872,2,FALSE)),0,VLOOKUP(CONCATENATE(INDIRECT(ADDRESS(2,COLUMN())),"O1",A29),DATA!D2:L872,2,FALSE))</f>
        <v>0</v>
      </c>
      <c r="CL29" s="11">
        <f>IF(ISERROR(VLOOKUP(CONCATENATE(INDIRECT(ADDRESS(2,COLUMN()-1)),"O1",A29),DATA!D2:L872,3,FALSE)),0,VLOOKUP(CONCATENATE(INDIRECT(ADDRESS(2,COLUMN()-1)),"O1",A29),DATA!D2:L872,3,FALSE))</f>
        <v>0</v>
      </c>
      <c r="CM29" s="11">
        <f>IF(ISERROR(VLOOKUP(CONCATENATE(INDIRECT(ADDRESS(2,COLUMN()-2)),"O1",A29),DATA!D2:L872,4,FALSE)),0,VLOOKUP(CONCATENATE(INDIRECT(ADDRESS(2,COLUMN()-2)),"O1",A29),DATA!D2:L872,4,FALSE))</f>
        <v>0</v>
      </c>
      <c r="CN29" s="11">
        <f>IF(ISERROR(VLOOKUP(CONCATENATE(INDIRECT(ADDRESS(2,COLUMN())),"O1",A29),DATA!D2:L872,2,FALSE)),0,VLOOKUP(CONCATENATE(INDIRECT(ADDRESS(2,COLUMN())),"O1",A29),DATA!D2:L872,2,FALSE))</f>
        <v>0</v>
      </c>
      <c r="CO29" s="11">
        <f>IF(ISERROR(VLOOKUP(CONCATENATE(INDIRECT(ADDRESS(2,COLUMN()-1)),"O1",A29),DATA!D2:L872,3,FALSE)),0,VLOOKUP(CONCATENATE(INDIRECT(ADDRESS(2,COLUMN()-1)),"O1",A29),DATA!D2:L872,3,FALSE))</f>
        <v>0</v>
      </c>
      <c r="CP29" s="11">
        <f>IF(ISERROR(VLOOKUP(CONCATENATE(INDIRECT(ADDRESS(2,COLUMN()-2)),"O1",A29),DATA!D2:L872,4,FALSE)),0,VLOOKUP(CONCATENATE(INDIRECT(ADDRESS(2,COLUMN()-2)),"O1",A29),DATA!D2:L872,4,FALSE))</f>
        <v>0</v>
      </c>
      <c r="CQ29" s="11">
        <f>IF(ISERROR(VLOOKUP(CONCATENATE(INDIRECT(ADDRESS(2,COLUMN())),"O1",A29),DATA!D2:L872,2,FALSE)),0,VLOOKUP(CONCATENATE(INDIRECT(ADDRESS(2,COLUMN())),"O1",A29),DATA!D2:L872,2,FALSE))</f>
        <v>0</v>
      </c>
      <c r="CR29" s="11">
        <f>IF(ISERROR(VLOOKUP(CONCATENATE(INDIRECT(ADDRESS(2,COLUMN()-1)),"O1",A29),DATA!D2:L872,3,FALSE)),0,VLOOKUP(CONCATENATE(INDIRECT(ADDRESS(2,COLUMN()-1)),"O1",A29),DATA!D2:L872,3,FALSE))</f>
        <v>0</v>
      </c>
      <c r="CS29" s="11">
        <f>IF(ISERROR(VLOOKUP(CONCATENATE(INDIRECT(ADDRESS(2,COLUMN()-2)),"O1",A29),DATA!D2:L872,4,FALSE)),0,VLOOKUP(CONCATENATE(INDIRECT(ADDRESS(2,COLUMN()-2)),"O1",A29),DATA!D2:L872,4,FALSE))</f>
        <v>0</v>
      </c>
      <c r="CT29" s="11">
        <f>IF(ISERROR(VLOOKUP(CONCATENATE(INDIRECT(ADDRESS(2,COLUMN())),"O1",A29),DATA!D2:L872,2,FALSE)),0,VLOOKUP(CONCATENATE(INDIRECT(ADDRESS(2,COLUMN())),"O1",A29),DATA!D2:L872,2,FALSE))</f>
        <v>0</v>
      </c>
      <c r="CU29" s="11">
        <f>IF(ISERROR(VLOOKUP(CONCATENATE(INDIRECT(ADDRESS(2,COLUMN()-1)),"O1",A29),DATA!D2:L872,3,FALSE)),0,VLOOKUP(CONCATENATE(INDIRECT(ADDRESS(2,COLUMN()-1)),"O1",A29),DATA!D2:L872,3,FALSE))</f>
        <v>0</v>
      </c>
      <c r="CV29" s="11">
        <f>IF(ISERROR(VLOOKUP(CONCATENATE(INDIRECT(ADDRESS(2,COLUMN()-2)),"O1",A29),DATA!D2:L872,4,FALSE)),0,VLOOKUP(CONCATENATE(INDIRECT(ADDRESS(2,COLUMN()-2)),"O1",A29),DATA!D2:L872,4,FALSE))</f>
        <v>0</v>
      </c>
      <c r="CW29" s="11">
        <f>IF(ISERROR(VLOOKUP(CONCATENATE(INDIRECT(ADDRESS(2,COLUMN())),"O1",A29),DATA!D2:L872,2,FALSE)),0,VLOOKUP(CONCATENATE(INDIRECT(ADDRESS(2,COLUMN())),"O1",A29),DATA!D2:L872,2,FALSE))</f>
        <v>0</v>
      </c>
      <c r="CX29" s="11">
        <f>IF(ISERROR(VLOOKUP(CONCATENATE(INDIRECT(ADDRESS(2,COLUMN()-1)),"O1",A29),DATA!D2:L872,3,FALSE)),0,VLOOKUP(CONCATENATE(INDIRECT(ADDRESS(2,COLUMN()-1)),"O1",A29),DATA!D2:L872,3,FALSE))</f>
        <v>0</v>
      </c>
      <c r="CY29" s="11">
        <f>IF(ISERROR(VLOOKUP(CONCATENATE(INDIRECT(ADDRESS(2,COLUMN()-2)),"O1",A29),DATA!D2:L872,4,FALSE)),0,VLOOKUP(CONCATENATE(INDIRECT(ADDRESS(2,COLUMN()-2)),"O1",A29),DATA!D2:L872,4,FALSE))</f>
        <v>0</v>
      </c>
      <c r="CZ29" s="11">
        <f>IF(ISERROR(VLOOKUP(CONCATENATE(INDIRECT(ADDRESS(2,COLUMN())),"O1",A29),DATA!D2:L872,2,FALSE)),0,VLOOKUP(CONCATENATE(INDIRECT(ADDRESS(2,COLUMN())),"O1",A29),DATA!D2:L872,2,FALSE))</f>
        <v>0</v>
      </c>
      <c r="DA29" s="11">
        <f>IF(ISERROR(VLOOKUP(CONCATENATE(INDIRECT(ADDRESS(2,COLUMN()-1)),"O1",A29),DATA!D2:L872,3,FALSE)),0,VLOOKUP(CONCATENATE(INDIRECT(ADDRESS(2,COLUMN()-1)),"O1",A29),DATA!D2:L872,3,FALSE))</f>
        <v>0</v>
      </c>
      <c r="DB29" s="11">
        <f>IF(ISERROR(VLOOKUP(CONCATENATE(INDIRECT(ADDRESS(2,COLUMN()-2)),"O1",A29),DATA!D2:L872,4,FALSE)),0,VLOOKUP(CONCATENATE(INDIRECT(ADDRESS(2,COLUMN()-2)),"O1",A29),DATA!D2:L872,4,FALSE))</f>
        <v>0</v>
      </c>
      <c r="DC29" s="11">
        <f>IF(ISERROR(VLOOKUP(CONCATENATE(INDIRECT(ADDRESS(2,COLUMN())),"O1",A29),DATA!D2:L872,2,FALSE)),0,VLOOKUP(CONCATENATE(INDIRECT(ADDRESS(2,COLUMN())),"O1",A29),DATA!D2:L872,2,FALSE))</f>
        <v>0</v>
      </c>
      <c r="DD29" s="11">
        <f>IF(ISERROR(VLOOKUP(CONCATENATE(INDIRECT(ADDRESS(2,COLUMN()-1)),"O1",A29),DATA!D2:L872,3,FALSE)),0,VLOOKUP(CONCATENATE(INDIRECT(ADDRESS(2,COLUMN()-1)),"O1",A29),DATA!D2:L872,3,FALSE))</f>
        <v>0</v>
      </c>
      <c r="DE29" s="11">
        <f>IF(ISERROR(VLOOKUP(CONCATENATE(INDIRECT(ADDRESS(2,COLUMN()-2)),"O1",A29),DATA!D2:L872,4,FALSE)),0,VLOOKUP(CONCATENATE(INDIRECT(ADDRESS(2,COLUMN()-2)),"O1",A29),DATA!D2:L872,4,FALSE))</f>
        <v>0</v>
      </c>
      <c r="DF29" s="11">
        <f>IF(ISERROR(VLOOKUP(CONCATENATE(INDIRECT(ADDRESS(2,COLUMN())),"O1",A29),DATA!D2:L872,2,FALSE)),0,VLOOKUP(CONCATENATE(INDIRECT(ADDRESS(2,COLUMN())),"O1",A29),DATA!D2:L872,2,FALSE))</f>
        <v>0</v>
      </c>
      <c r="DG29" s="11">
        <f>IF(ISERROR(VLOOKUP(CONCATENATE(INDIRECT(ADDRESS(2,COLUMN()-1)),"O1",A29),DATA!D2:L872,3,FALSE)),0,VLOOKUP(CONCATENATE(INDIRECT(ADDRESS(2,COLUMN()-1)),"O1",A29),DATA!D2:L872,3,FALSE))</f>
        <v>0</v>
      </c>
      <c r="DH29" s="11">
        <f>IF(ISERROR(VLOOKUP(CONCATENATE(INDIRECT(ADDRESS(2,COLUMN()-2)),"O1",A29),DATA!D2:L872,4,FALSE)),0,VLOOKUP(CONCATENATE(INDIRECT(ADDRESS(2,COLUMN()-2)),"O1",A29),DATA!D2:L872,4,FALSE))</f>
        <v>0</v>
      </c>
      <c r="DI29" s="11">
        <f>IF(ISERROR(VLOOKUP(CONCATENATE(INDIRECT(ADDRESS(2,COLUMN())),"O1",A29),DATA!D2:L872,2,FALSE)),0,VLOOKUP(CONCATENATE(INDIRECT(ADDRESS(2,COLUMN())),"O1",A29),DATA!D2:L872,2,FALSE))</f>
        <v>0</v>
      </c>
      <c r="DJ29" s="11">
        <f>IF(ISERROR(VLOOKUP(CONCATENATE(INDIRECT(ADDRESS(2,COLUMN()-1)),"O1",A29),DATA!D2:L872,3,FALSE)),0,VLOOKUP(CONCATENATE(INDIRECT(ADDRESS(2,COLUMN()-1)),"O1",A29),DATA!D2:L872,3,FALSE))</f>
        <v>0</v>
      </c>
      <c r="DK29" s="11">
        <f>IF(ISERROR(VLOOKUP(CONCATENATE(INDIRECT(ADDRESS(2,COLUMN()-2)),"O1",A29),DATA!D2:L872,4,FALSE)),0,VLOOKUP(CONCATENATE(INDIRECT(ADDRESS(2,COLUMN()-2)),"O1",A29),DATA!D2:L872,4,FALSE))</f>
        <v>0</v>
      </c>
      <c r="DL29" s="11">
        <f>IF(ISERROR(VLOOKUP(CONCATENATE(INDIRECT(ADDRESS(2,COLUMN())),"O1",A29),DATA!D2:L872,2,FALSE)),0,VLOOKUP(CONCATENATE(INDIRECT(ADDRESS(2,COLUMN())),"O1",A29),DATA!D2:L872,2,FALSE))</f>
        <v>0</v>
      </c>
      <c r="DM29" s="11">
        <f>IF(ISERROR(VLOOKUP(CONCATENATE(INDIRECT(ADDRESS(2,COLUMN()-1)),"O1",A29),DATA!D2:L872,3,FALSE)),0,VLOOKUP(CONCATENATE(INDIRECT(ADDRESS(2,COLUMN()-1)),"O1",A29),DATA!D2:L872,3,FALSE))</f>
        <v>0</v>
      </c>
      <c r="DN29" s="11">
        <f>IF(ISERROR(VLOOKUP(CONCATENATE(INDIRECT(ADDRESS(2,COLUMN()-2)),"O1",A29),DATA!D2:L872,4,FALSE)),0,VLOOKUP(CONCATENATE(INDIRECT(ADDRESS(2,COLUMN()-2)),"O1",A29),DATA!D2:L872,4,FALSE))</f>
        <v>0</v>
      </c>
      <c r="DO29" s="11">
        <f>IF(ISERROR(VLOOKUP(CONCATENATE(INDIRECT(ADDRESS(2,COLUMN())),"O1",A29),DATA!D2:L872,2,FALSE)),0,VLOOKUP(CONCATENATE(INDIRECT(ADDRESS(2,COLUMN())),"O1",A29),DATA!D2:L872,2,FALSE))</f>
        <v>0</v>
      </c>
      <c r="DP29" s="11">
        <f>IF(ISERROR(VLOOKUP(CONCATENATE(INDIRECT(ADDRESS(2,COLUMN()-1)),"O1",A29),DATA!D2:L872,3,FALSE)),0,VLOOKUP(CONCATENATE(INDIRECT(ADDRESS(2,COLUMN()-1)),"O1",A29),DATA!D2:L872,3,FALSE))</f>
        <v>0</v>
      </c>
      <c r="DQ29" s="11">
        <f>IF(ISERROR(VLOOKUP(CONCATENATE(INDIRECT(ADDRESS(2,COLUMN()-2)),"O1",A29),DATA!D2:L872,4,FALSE)),0,VLOOKUP(CONCATENATE(INDIRECT(ADDRESS(2,COLUMN()-2)),"O1",A29),DATA!D2:L872,4,FALSE))</f>
        <v>0</v>
      </c>
      <c r="DR29" s="11">
        <f>IF(ISERROR(VLOOKUP(CONCATENATE(INDIRECT(ADDRESS(2,COLUMN())),"O1",A29),DATA!D2:L872,2,FALSE)),0,VLOOKUP(CONCATENATE(INDIRECT(ADDRESS(2,COLUMN())),"O1",A29),DATA!D2:L872,2,FALSE))</f>
        <v>0</v>
      </c>
      <c r="DS29" s="11">
        <f>IF(ISERROR(VLOOKUP(CONCATENATE(INDIRECT(ADDRESS(2,COLUMN()-1)),"O1",A29),DATA!D2:L872,3,FALSE)),0,VLOOKUP(CONCATENATE(INDIRECT(ADDRESS(2,COLUMN()-1)),"O1",A29),DATA!D2:L872,3,FALSE))</f>
        <v>0</v>
      </c>
      <c r="DT29" s="11">
        <f>IF(ISERROR(VLOOKUP(CONCATENATE(INDIRECT(ADDRESS(2,COLUMN()-2)),"O1",A29),DATA!D2:L872,4,FALSE)),0,VLOOKUP(CONCATENATE(INDIRECT(ADDRESS(2,COLUMN()-2)),"O1",A29),DATA!D2:L872,4,FALSE))</f>
        <v>0</v>
      </c>
      <c r="DU29" s="11">
        <f>IF(ISERROR(VLOOKUP(CONCATENATE(INDIRECT(ADDRESS(2,COLUMN())),"O1",A29),DATA!D2:L872,2,FALSE)),0,VLOOKUP(CONCATENATE(INDIRECT(ADDRESS(2,COLUMN())),"O1",A29),DATA!D2:L872,2,FALSE))</f>
        <v>0</v>
      </c>
      <c r="DV29" s="11">
        <f>IF(ISERROR(VLOOKUP(CONCATENATE(INDIRECT(ADDRESS(2,COLUMN()-1)),"O1",A29),DATA!D2:L872,3,FALSE)),0,VLOOKUP(CONCATENATE(INDIRECT(ADDRESS(2,COLUMN()-1)),"O1",A29),DATA!D2:L872,3,FALSE))</f>
        <v>0</v>
      </c>
      <c r="DW29" s="11">
        <f>IF(ISERROR(VLOOKUP(CONCATENATE(INDIRECT(ADDRESS(2,COLUMN()-2)),"O1",A29),DATA!D2:L872,4,FALSE)),0,VLOOKUP(CONCATENATE(INDIRECT(ADDRESS(2,COLUMN()-2)),"O1",A29),DATA!D2:L872,4,FALSE))</f>
        <v>0</v>
      </c>
      <c r="DX29" s="62">
        <f>SUM(B29:INDIRECT(ADDRESS(29,127)))</f>
        <v>6.12285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</row>
    <row r="30" ht="15.75">
      <c r="A30" s="95" t="s">
        <v>32</v>
      </c>
      <c r="B30" s="11">
        <f>IF(ISERROR(VLOOKUP(CONCATENATE(INDIRECT(ADDRESS(2,COLUMN())),"O1",A30),DATA!D2:L872,2,FALSE)),0,VLOOKUP(CONCATENATE(INDIRECT(ADDRESS(2,COLUMN())),"O1",A30),DATA!D2:L872,2,FALSE))</f>
        <v>3.33</v>
      </c>
      <c r="C30" s="11">
        <f>IF(ISERROR(VLOOKUP(CONCATENATE(INDIRECT(ADDRESS(2,COLUMN()-1)),"O1",A30),DATA!D2:L872,3,FALSE)),0,VLOOKUP(CONCATENATE(INDIRECT(ADDRESS(2,COLUMN()-1)),"O1",A30),DATA!D2:L872,3,FALSE))</f>
        <v>0</v>
      </c>
      <c r="D30" s="11">
        <f>IF(ISERROR(VLOOKUP(CONCATENATE(INDIRECT(ADDRESS(2,COLUMN()-2)),"O1",A30),DATA!D2:L872,4,FALSE)),0,VLOOKUP(CONCATENATE(INDIRECT(ADDRESS(2,COLUMN()-2)),"O1",A30),DATA!D2:L872,4,FALSE))</f>
        <v>0</v>
      </c>
      <c r="E30" s="11">
        <f>IF(ISERROR(VLOOKUP(CONCATENATE(INDIRECT(ADDRESS(2,COLUMN())),"O1",A30),DATA!D2:L872,2,FALSE)),0,VLOOKUP(CONCATENATE(INDIRECT(ADDRESS(2,COLUMN())),"O1",A30),DATA!D2:L872,2,FALSE))</f>
        <v>1</v>
      </c>
      <c r="F30" s="11">
        <f>IF(ISERROR(VLOOKUP(CONCATENATE(INDIRECT(ADDRESS(2,COLUMN()-1)),"O1",A30),DATA!D2:L872,3,FALSE)),0,VLOOKUP(CONCATENATE(INDIRECT(ADDRESS(2,COLUMN()-1)),"O1",A30),DATA!D2:L872,3,FALSE))</f>
        <v>0</v>
      </c>
      <c r="G30" s="11">
        <f>IF(ISERROR(VLOOKUP(CONCATENATE(INDIRECT(ADDRESS(2,COLUMN()-2)),"O1",A30),DATA!D2:L872,4,FALSE)),0,VLOOKUP(CONCATENATE(INDIRECT(ADDRESS(2,COLUMN()-2)),"O1",A30),DATA!D2:L872,4,FALSE))</f>
        <v>0</v>
      </c>
      <c r="H30" s="11">
        <f>IF(ISERROR(VLOOKUP(CONCATENATE(INDIRECT(ADDRESS(2,COLUMN())),"O1",A30),DATA!D2:L872,2,FALSE)),0,VLOOKUP(CONCATENATE(INDIRECT(ADDRESS(2,COLUMN())),"O1",A30),DATA!D2:L872,2,FALSE))</f>
        <v>0</v>
      </c>
      <c r="I30" s="11">
        <f>IF(ISERROR(VLOOKUP(CONCATENATE(INDIRECT(ADDRESS(2,COLUMN()-1)),"O1",A30),DATA!D2:L872,3,FALSE)),0,VLOOKUP(CONCATENATE(INDIRECT(ADDRESS(2,COLUMN()-1)),"O1",A30),DATA!D2:L872,3,FALSE))</f>
        <v>0</v>
      </c>
      <c r="J30" s="11">
        <f>IF(ISERROR(VLOOKUP(CONCATENATE(INDIRECT(ADDRESS(2,COLUMN()-2)),"O1",A30),DATA!D2:L872,4,FALSE)),0,VLOOKUP(CONCATENATE(INDIRECT(ADDRESS(2,COLUMN()-2)),"O1",A30),DATA!D2:L872,4,FALSE))</f>
        <v>0</v>
      </c>
      <c r="K30" s="11">
        <f>IF(ISERROR(VLOOKUP(CONCATENATE(INDIRECT(ADDRESS(2,COLUMN())),"O1",A30),DATA!D2:L872,2,FALSE)),0,VLOOKUP(CONCATENATE(INDIRECT(ADDRESS(2,COLUMN())),"O1",A30),DATA!D2:L872,2,FALSE))</f>
        <v>0</v>
      </c>
      <c r="L30" s="11">
        <f>IF(ISERROR(VLOOKUP(CONCATENATE(INDIRECT(ADDRESS(2,COLUMN()-1)),"O1",A30),DATA!D2:L872,3,FALSE)),0,VLOOKUP(CONCATENATE(INDIRECT(ADDRESS(2,COLUMN()-1)),"O1",A30),DATA!D2:L872,3,FALSE))</f>
        <v>0</v>
      </c>
      <c r="M30" s="11">
        <f>IF(ISERROR(VLOOKUP(CONCATENATE(INDIRECT(ADDRESS(2,COLUMN()-2)),"O1",A30),DATA!D2:L872,4,FALSE)),0,VLOOKUP(CONCATENATE(INDIRECT(ADDRESS(2,COLUMN()-2)),"O1",A30),DATA!D2:L872,4,FALSE))</f>
        <v>0</v>
      </c>
      <c r="N30" s="11">
        <f>IF(ISERROR(VLOOKUP(CONCATENATE(INDIRECT(ADDRESS(2,COLUMN())),"O1",A30),DATA!D2:L872,2,FALSE)),0,VLOOKUP(CONCATENATE(INDIRECT(ADDRESS(2,COLUMN())),"O1",A30),DATA!D2:L872,2,FALSE))</f>
        <v>0</v>
      </c>
      <c r="O30" s="11">
        <f>IF(ISERROR(VLOOKUP(CONCATENATE(INDIRECT(ADDRESS(2,COLUMN()-1)),"O1",A30),DATA!D2:L872,3,FALSE)),0,VLOOKUP(CONCATENATE(INDIRECT(ADDRESS(2,COLUMN()-1)),"O1",A30),DATA!D2:L872,3,FALSE))</f>
        <v>0</v>
      </c>
      <c r="P30" s="11">
        <f>IF(ISERROR(VLOOKUP(CONCATENATE(INDIRECT(ADDRESS(2,COLUMN()-2)),"O1",A30),DATA!D2:L872,4,FALSE)),0,VLOOKUP(CONCATENATE(INDIRECT(ADDRESS(2,COLUMN()-2)),"O1",A30),DATA!D2:L872,4,FALSE))</f>
        <v>0</v>
      </c>
      <c r="Q30" s="11">
        <f>IF(ISERROR(VLOOKUP(CONCATENATE(INDIRECT(ADDRESS(2,COLUMN())),"O1",A30),DATA!D2:L872,2,FALSE)),0,VLOOKUP(CONCATENATE(INDIRECT(ADDRESS(2,COLUMN())),"O1",A30),DATA!D2:L872,2,FALSE))</f>
        <v>0</v>
      </c>
      <c r="R30" s="11">
        <f>IF(ISERROR(VLOOKUP(CONCATENATE(INDIRECT(ADDRESS(2,COLUMN()-1)),"O1",A30),DATA!D2:L872,3,FALSE)),0,VLOOKUP(CONCATENATE(INDIRECT(ADDRESS(2,COLUMN()-1)),"O1",A30),DATA!D2:L872,3,FALSE))</f>
        <v>0</v>
      </c>
      <c r="S30" s="11">
        <f>IF(ISERROR(VLOOKUP(CONCATENATE(INDIRECT(ADDRESS(2,COLUMN()-2)),"O1",A30),DATA!D2:L872,4,FALSE)),0,VLOOKUP(CONCATENATE(INDIRECT(ADDRESS(2,COLUMN()-2)),"O1",A30),DATA!D2:L872,4,FALSE))</f>
        <v>0</v>
      </c>
      <c r="T30" s="11">
        <f>IF(ISERROR(VLOOKUP(CONCATENATE(INDIRECT(ADDRESS(2,COLUMN())),"O1",A30),DATA!D2:L872,2,FALSE)),0,VLOOKUP(CONCATENATE(INDIRECT(ADDRESS(2,COLUMN())),"O1",A30),DATA!D2:L872,2,FALSE))</f>
        <v>0</v>
      </c>
      <c r="U30" s="11">
        <f>IF(ISERROR(VLOOKUP(CONCATENATE(INDIRECT(ADDRESS(2,COLUMN()-1)),"O1",A30),DATA!D2:L872,3,FALSE)),0,VLOOKUP(CONCATENATE(INDIRECT(ADDRESS(2,COLUMN()-1)),"O1",A30),DATA!D2:L872,3,FALSE))</f>
        <v>0</v>
      </c>
      <c r="V30" s="11">
        <f>IF(ISERROR(VLOOKUP(CONCATENATE(INDIRECT(ADDRESS(2,COLUMN()-2)),"O1",A30),DATA!D2:L872,4,FALSE)),0,VLOOKUP(CONCATENATE(INDIRECT(ADDRESS(2,COLUMN()-2)),"O1",A30),DATA!D2:L872,4,FALSE))</f>
        <v>0</v>
      </c>
      <c r="W30" s="11">
        <f>IF(ISERROR(VLOOKUP(CONCATENATE(INDIRECT(ADDRESS(2,COLUMN())),"O1",A30),DATA!D2:L872,2,FALSE)),0,VLOOKUP(CONCATENATE(INDIRECT(ADDRESS(2,COLUMN())),"O1",A30),DATA!D2:L872,2,FALSE))</f>
        <v>1</v>
      </c>
      <c r="X30" s="11">
        <f>IF(ISERROR(VLOOKUP(CONCATENATE(INDIRECT(ADDRESS(2,COLUMN()-1)),"O1",A30),DATA!D2:L872,3,FALSE)),0,VLOOKUP(CONCATENATE(INDIRECT(ADDRESS(2,COLUMN()-1)),"O1",A30),DATA!D2:L872,3,FALSE))</f>
        <v>0</v>
      </c>
      <c r="Y30" s="11">
        <f>IF(ISERROR(VLOOKUP(CONCATENATE(INDIRECT(ADDRESS(2,COLUMN()-2)),"O1",A30),DATA!D2:L872,4,FALSE)),0,VLOOKUP(CONCATENATE(INDIRECT(ADDRESS(2,COLUMN()-2)),"O1",A30),DATA!D2:L872,4,FALSE))</f>
        <v>0</v>
      </c>
      <c r="Z30" s="11">
        <f>IF(ISERROR(VLOOKUP(CONCATENATE(INDIRECT(ADDRESS(2,COLUMN())),"O1",A30),DATA!D2:L872,2,FALSE)),0,VLOOKUP(CONCATENATE(INDIRECT(ADDRESS(2,COLUMN())),"O1",A30),DATA!D2:L872,2,FALSE))</f>
        <v>0</v>
      </c>
      <c r="AA30" s="11">
        <f>IF(ISERROR(VLOOKUP(CONCATENATE(INDIRECT(ADDRESS(2,COLUMN()-1)),"O1",A30),DATA!D2:L872,3,FALSE)),0,VLOOKUP(CONCATENATE(INDIRECT(ADDRESS(2,COLUMN()-1)),"O1",A30),DATA!D2:L872,3,FALSE))</f>
        <v>0</v>
      </c>
      <c r="AB30" s="11">
        <f>IF(ISERROR(VLOOKUP(CONCATENATE(INDIRECT(ADDRESS(2,COLUMN()-2)),"O1",A30),DATA!D2:L872,4,FALSE)),0,VLOOKUP(CONCATENATE(INDIRECT(ADDRESS(2,COLUMN()-2)),"O1",A30),DATA!D2:L872,4,FALSE))</f>
        <v>0</v>
      </c>
      <c r="AC30" s="11">
        <f>IF(ISERROR(VLOOKUP(CONCATENATE(INDIRECT(ADDRESS(2,COLUMN())),"O1",A30),DATA!D2:L872,2,FALSE)),0,VLOOKUP(CONCATENATE(INDIRECT(ADDRESS(2,COLUMN())),"O1",A30),DATA!D2:L872,2,FALSE))</f>
        <v>0</v>
      </c>
      <c r="AD30" s="11">
        <f>IF(ISERROR(VLOOKUP(CONCATENATE(INDIRECT(ADDRESS(2,COLUMN()-1)),"O1",A30),DATA!D2:L872,3,FALSE)),0,VLOOKUP(CONCATENATE(INDIRECT(ADDRESS(2,COLUMN()-1)),"O1",A30),DATA!D2:L872,3,FALSE))</f>
        <v>0</v>
      </c>
      <c r="AE30" s="11">
        <f>IF(ISERROR(VLOOKUP(CONCATENATE(INDIRECT(ADDRESS(2,COLUMN()-2)),"O1",A30),DATA!D2:L872,4,FALSE)),0,VLOOKUP(CONCATENATE(INDIRECT(ADDRESS(2,COLUMN()-2)),"O1",A30),DATA!D2:L872,4,FALSE))</f>
        <v>0</v>
      </c>
      <c r="AF30" s="11">
        <f>IF(ISERROR(VLOOKUP(CONCATENATE(INDIRECT(ADDRESS(2,COLUMN())),"O1",A30),DATA!D2:L872,2,FALSE)),0,VLOOKUP(CONCATENATE(INDIRECT(ADDRESS(2,COLUMN())),"O1",A30),DATA!D2:L872,2,FALSE))</f>
        <v>0</v>
      </c>
      <c r="AG30" s="11">
        <f>IF(ISERROR(VLOOKUP(CONCATENATE(INDIRECT(ADDRESS(2,COLUMN()-1)),"O1",A30),DATA!D2:L872,3,FALSE)),0,VLOOKUP(CONCATENATE(INDIRECT(ADDRESS(2,COLUMN()-1)),"O1",A30),DATA!D2:L872,3,FALSE))</f>
        <v>0</v>
      </c>
      <c r="AH30" s="11">
        <f>IF(ISERROR(VLOOKUP(CONCATENATE(INDIRECT(ADDRESS(2,COLUMN()-2)),"O1",A30),DATA!D2:L872,4,FALSE)),0,VLOOKUP(CONCATENATE(INDIRECT(ADDRESS(2,COLUMN()-2)),"O1",A30),DATA!D2:L872,4,FALSE))</f>
        <v>0</v>
      </c>
      <c r="AI30" s="11">
        <f>IF(ISERROR(VLOOKUP(CONCATENATE(INDIRECT(ADDRESS(2,COLUMN())),"O1",A30),DATA!D2:L872,2,FALSE)),0,VLOOKUP(CONCATENATE(INDIRECT(ADDRESS(2,COLUMN())),"O1",A30),DATA!D2:L872,2,FALSE))</f>
        <v>0</v>
      </c>
      <c r="AJ30" s="11">
        <f>IF(ISERROR(VLOOKUP(CONCATENATE(INDIRECT(ADDRESS(2,COLUMN()-1)),"O1",A30),DATA!D2:L872,3,FALSE)),0,VLOOKUP(CONCATENATE(INDIRECT(ADDRESS(2,COLUMN()-1)),"O1",A30),DATA!D2:L872,3,FALSE))</f>
        <v>0</v>
      </c>
      <c r="AK30" s="11">
        <f>IF(ISERROR(VLOOKUP(CONCATENATE(INDIRECT(ADDRESS(2,COLUMN()-2)),"O1",A30),DATA!D2:L872,4,FALSE)),0,VLOOKUP(CONCATENATE(INDIRECT(ADDRESS(2,COLUMN()-2)),"O1",A30),DATA!D2:L872,4,FALSE))</f>
        <v>0</v>
      </c>
      <c r="AL30" s="11">
        <f>IF(ISERROR(VLOOKUP(CONCATENATE(INDIRECT(ADDRESS(2,COLUMN())),"O1",A30),DATA!D2:L872,2,FALSE)),0,VLOOKUP(CONCATENATE(INDIRECT(ADDRESS(2,COLUMN())),"O1",A30),DATA!D2:L872,2,FALSE))</f>
        <v>0</v>
      </c>
      <c r="AM30" s="11">
        <f>IF(ISERROR(VLOOKUP(CONCATENATE(INDIRECT(ADDRESS(2,COLUMN()-1)),"O1",A30),DATA!D2:L872,3,FALSE)),0,VLOOKUP(CONCATENATE(INDIRECT(ADDRESS(2,COLUMN()-1)),"O1",A30),DATA!D2:L872,3,FALSE))</f>
        <v>0</v>
      </c>
      <c r="AN30" s="11">
        <f>IF(ISERROR(VLOOKUP(CONCATENATE(INDIRECT(ADDRESS(2,COLUMN()-2)),"O1",A30),DATA!D2:L872,4,FALSE)),0,VLOOKUP(CONCATENATE(INDIRECT(ADDRESS(2,COLUMN()-2)),"O1",A30),DATA!D2:L872,4,FALSE))</f>
        <v>0</v>
      </c>
      <c r="AO30" s="11">
        <f>IF(ISERROR(VLOOKUP(CONCATENATE(INDIRECT(ADDRESS(2,COLUMN())),"O1",A30),DATA!D2:L872,2,FALSE)),0,VLOOKUP(CONCATENATE(INDIRECT(ADDRESS(2,COLUMN())),"O1",A30),DATA!D2:L872,2,FALSE))</f>
        <v>0</v>
      </c>
      <c r="AP30" s="11">
        <f>IF(ISERROR(VLOOKUP(CONCATENATE(INDIRECT(ADDRESS(2,COLUMN()-1)),"O1",A30),DATA!D2:L872,3,FALSE)),0,VLOOKUP(CONCATENATE(INDIRECT(ADDRESS(2,COLUMN()-1)),"O1",A30),DATA!D2:L872,3,FALSE))</f>
        <v>0</v>
      </c>
      <c r="AQ30" s="11">
        <f>IF(ISERROR(VLOOKUP(CONCATENATE(INDIRECT(ADDRESS(2,COLUMN()-2)),"O1",A30),DATA!D2:L872,4,FALSE)),0,VLOOKUP(CONCATENATE(INDIRECT(ADDRESS(2,COLUMN()-2)),"O1",A30),DATA!D2:L872,4,FALSE))</f>
        <v>0</v>
      </c>
      <c r="AR30" s="11">
        <f>IF(ISERROR(VLOOKUP(CONCATENATE(INDIRECT(ADDRESS(2,COLUMN())),"O1",A30),DATA!D2:L872,2,FALSE)),0,VLOOKUP(CONCATENATE(INDIRECT(ADDRESS(2,COLUMN())),"O1",A30),DATA!D2:L872,2,FALSE))</f>
        <v>0</v>
      </c>
      <c r="AS30" s="11">
        <f>IF(ISERROR(VLOOKUP(CONCATENATE(INDIRECT(ADDRESS(2,COLUMN()-1)),"O1",A30),DATA!D2:L872,3,FALSE)),0,VLOOKUP(CONCATENATE(INDIRECT(ADDRESS(2,COLUMN()-1)),"O1",A30),DATA!D2:L872,3,FALSE))</f>
        <v>0</v>
      </c>
      <c r="AT30" s="11">
        <f>IF(ISERROR(VLOOKUP(CONCATENATE(INDIRECT(ADDRESS(2,COLUMN()-2)),"O1",A30),DATA!D2:L872,4,FALSE)),0,VLOOKUP(CONCATENATE(INDIRECT(ADDRESS(2,COLUMN()-2)),"O1",A30),DATA!D2:L872,4,FALSE))</f>
        <v>0</v>
      </c>
      <c r="AU30" s="11">
        <f>IF(ISERROR(VLOOKUP(CONCATENATE(INDIRECT(ADDRESS(2,COLUMN())),"O1",A30),DATA!D2:L872,2,FALSE)),0,VLOOKUP(CONCATENATE(INDIRECT(ADDRESS(2,COLUMN())),"O1",A30),DATA!D2:L872,2,FALSE))</f>
        <v>0</v>
      </c>
      <c r="AV30" s="11">
        <f>IF(ISERROR(VLOOKUP(CONCATENATE(INDIRECT(ADDRESS(2,COLUMN()-1)),"O1",A30),DATA!D2:L872,3,FALSE)),0,VLOOKUP(CONCATENATE(INDIRECT(ADDRESS(2,COLUMN()-1)),"O1",A30),DATA!D2:L872,3,FALSE))</f>
        <v>0</v>
      </c>
      <c r="AW30" s="11">
        <f>IF(ISERROR(VLOOKUP(CONCATENATE(INDIRECT(ADDRESS(2,COLUMN()-2)),"O1",A30),DATA!D2:L872,4,FALSE)),0,VLOOKUP(CONCATENATE(INDIRECT(ADDRESS(2,COLUMN()-2)),"O1",A30),DATA!D2:L872,4,FALSE))</f>
        <v>0</v>
      </c>
      <c r="AX30" s="11">
        <f>IF(ISERROR(VLOOKUP(CONCATENATE(INDIRECT(ADDRESS(2,COLUMN())),"O1",A30),DATA!D2:L872,2,FALSE)),0,VLOOKUP(CONCATENATE(INDIRECT(ADDRESS(2,COLUMN())),"O1",A30),DATA!D2:L872,2,FALSE))</f>
        <v>0</v>
      </c>
      <c r="AY30" s="11">
        <f>IF(ISERROR(VLOOKUP(CONCATENATE(INDIRECT(ADDRESS(2,COLUMN()-1)),"O1",A30),DATA!D2:L872,3,FALSE)),0,VLOOKUP(CONCATENATE(INDIRECT(ADDRESS(2,COLUMN()-1)),"O1",A30),DATA!D2:L872,3,FALSE))</f>
        <v>0</v>
      </c>
      <c r="AZ30" s="11">
        <f>IF(ISERROR(VLOOKUP(CONCATENATE(INDIRECT(ADDRESS(2,COLUMN()-2)),"O1",A30),DATA!D2:L872,4,FALSE)),0,VLOOKUP(CONCATENATE(INDIRECT(ADDRESS(2,COLUMN()-2)),"O1",A30),DATA!D2:L872,4,FALSE))</f>
        <v>0</v>
      </c>
      <c r="BA30" s="11">
        <f>IF(ISERROR(VLOOKUP(CONCATENATE(INDIRECT(ADDRESS(2,COLUMN())),"O1",A30),DATA!D2:L872,2,FALSE)),0,VLOOKUP(CONCATENATE(INDIRECT(ADDRESS(2,COLUMN())),"O1",A30),DATA!D2:L872,2,FALSE))</f>
        <v>0.8</v>
      </c>
      <c r="BB30" s="11">
        <f>IF(ISERROR(VLOOKUP(CONCATENATE(INDIRECT(ADDRESS(2,COLUMN()-1)),"O1",A30),DATA!D2:L872,3,FALSE)),0,VLOOKUP(CONCATENATE(INDIRECT(ADDRESS(2,COLUMN()-1)),"O1",A30),DATA!D2:L872,3,FALSE))</f>
        <v>0</v>
      </c>
      <c r="BC30" s="11">
        <f>IF(ISERROR(VLOOKUP(CONCATENATE(INDIRECT(ADDRESS(2,COLUMN()-2)),"O1",A30),DATA!D2:L872,4,FALSE)),0,VLOOKUP(CONCATENATE(INDIRECT(ADDRESS(2,COLUMN()-2)),"O1",A30),DATA!D2:L872,4,FALSE))</f>
        <v>0</v>
      </c>
      <c r="BD30" s="11">
        <f>IF(ISERROR(VLOOKUP(CONCATENATE(INDIRECT(ADDRESS(2,COLUMN())),"O1",A30),DATA!D2:L872,2,FALSE)),0,VLOOKUP(CONCATENATE(INDIRECT(ADDRESS(2,COLUMN())),"O1",A30),DATA!D2:L872,2,FALSE))</f>
        <v>0</v>
      </c>
      <c r="BE30" s="11">
        <f>IF(ISERROR(VLOOKUP(CONCATENATE(INDIRECT(ADDRESS(2,COLUMN()-1)),"O1",A30),DATA!D2:L872,3,FALSE)),0,VLOOKUP(CONCATENATE(INDIRECT(ADDRESS(2,COLUMN()-1)),"O1",A30),DATA!D2:L872,3,FALSE))</f>
        <v>0</v>
      </c>
      <c r="BF30" s="11">
        <f>IF(ISERROR(VLOOKUP(CONCATENATE(INDIRECT(ADDRESS(2,COLUMN()-2)),"O1",A30),DATA!D2:L872,4,FALSE)),0,VLOOKUP(CONCATENATE(INDIRECT(ADDRESS(2,COLUMN()-2)),"O1",A30),DATA!D2:L872,4,FALSE))</f>
        <v>0</v>
      </c>
      <c r="BG30" s="11">
        <f>IF(ISERROR(VLOOKUP(CONCATENATE(INDIRECT(ADDRESS(2,COLUMN())),"O1",A30),DATA!D2:L872,2,FALSE)),0,VLOOKUP(CONCATENATE(INDIRECT(ADDRESS(2,COLUMN())),"O1",A30),DATA!D2:L872,2,FALSE))</f>
        <v>0</v>
      </c>
      <c r="BH30" s="11">
        <f>IF(ISERROR(VLOOKUP(CONCATENATE(INDIRECT(ADDRESS(2,COLUMN()-1)),"O1",A30),DATA!D2:L872,3,FALSE)),0,VLOOKUP(CONCATENATE(INDIRECT(ADDRESS(2,COLUMN()-1)),"O1",A30),DATA!D2:L872,3,FALSE))</f>
        <v>0</v>
      </c>
      <c r="BI30" s="11">
        <f>IF(ISERROR(VLOOKUP(CONCATENATE(INDIRECT(ADDRESS(2,COLUMN()-2)),"O1",A30),DATA!D2:L872,4,FALSE)),0,VLOOKUP(CONCATENATE(INDIRECT(ADDRESS(2,COLUMN()-2)),"O1",A30),DATA!D2:L872,4,FALSE))</f>
        <v>0</v>
      </c>
      <c r="BJ30" s="11">
        <f>IF(ISERROR(VLOOKUP(CONCATENATE(INDIRECT(ADDRESS(2,COLUMN())),"O1",A30),DATA!D2:L872,2,FALSE)),0,VLOOKUP(CONCATENATE(INDIRECT(ADDRESS(2,COLUMN())),"O1",A30),DATA!D2:L872,2,FALSE))</f>
        <v>0</v>
      </c>
      <c r="BK30" s="11">
        <f>IF(ISERROR(VLOOKUP(CONCATENATE(INDIRECT(ADDRESS(2,COLUMN()-1)),"O1",A30),DATA!D2:L872,3,FALSE)),0,VLOOKUP(CONCATENATE(INDIRECT(ADDRESS(2,COLUMN()-1)),"O1",A30),DATA!D2:L872,3,FALSE))</f>
        <v>0</v>
      </c>
      <c r="BL30" s="11">
        <f>IF(ISERROR(VLOOKUP(CONCATENATE(INDIRECT(ADDRESS(2,COLUMN()-2)),"O1",A30),DATA!D2:L872,4,FALSE)),0,VLOOKUP(CONCATENATE(INDIRECT(ADDRESS(2,COLUMN()-2)),"O1",A30),DATA!D2:L872,4,FALSE))</f>
        <v>0</v>
      </c>
      <c r="BM30" s="11">
        <f>IF(ISERROR(VLOOKUP(CONCATENATE(INDIRECT(ADDRESS(2,COLUMN())),"O1",A30),DATA!D2:L872,2,FALSE)),0,VLOOKUP(CONCATENATE(INDIRECT(ADDRESS(2,COLUMN())),"O1",A30),DATA!D2:L872,2,FALSE))</f>
        <v>0</v>
      </c>
      <c r="BN30" s="11">
        <f>IF(ISERROR(VLOOKUP(CONCATENATE(INDIRECT(ADDRESS(2,COLUMN()-1)),"O1",A30),DATA!D2:L872,3,FALSE)),0,VLOOKUP(CONCATENATE(INDIRECT(ADDRESS(2,COLUMN()-1)),"O1",A30),DATA!D2:L872,3,FALSE))</f>
        <v>0</v>
      </c>
      <c r="BO30" s="11">
        <f>IF(ISERROR(VLOOKUP(CONCATENATE(INDIRECT(ADDRESS(2,COLUMN()-2)),"O1",A30),DATA!D2:L872,4,FALSE)),0,VLOOKUP(CONCATENATE(INDIRECT(ADDRESS(2,COLUMN()-2)),"O1",A30),DATA!D2:L872,4,FALSE))</f>
        <v>0</v>
      </c>
      <c r="BP30" s="11">
        <f>IF(ISERROR(VLOOKUP(CONCATENATE(INDIRECT(ADDRESS(2,COLUMN())),"O1",A30),DATA!D2:L872,2,FALSE)),0,VLOOKUP(CONCATENATE(INDIRECT(ADDRESS(2,COLUMN())),"O1",A30),DATA!D2:L872,2,FALSE))</f>
        <v>0</v>
      </c>
      <c r="BQ30" s="11">
        <f>IF(ISERROR(VLOOKUP(CONCATENATE(INDIRECT(ADDRESS(2,COLUMN()-1)),"O1",A30),DATA!D2:L872,3,FALSE)),0,VLOOKUP(CONCATENATE(INDIRECT(ADDRESS(2,COLUMN()-1)),"O1",A30),DATA!D2:L872,3,FALSE))</f>
        <v>0</v>
      </c>
      <c r="BR30" s="11">
        <f>IF(ISERROR(VLOOKUP(CONCATENATE(INDIRECT(ADDRESS(2,COLUMN()-2)),"O1",A30),DATA!D2:L872,4,FALSE)),0,VLOOKUP(CONCATENATE(INDIRECT(ADDRESS(2,COLUMN()-2)),"O1",A30),DATA!D2:L872,4,FALSE))</f>
        <v>0</v>
      </c>
      <c r="BS30" s="11">
        <f>IF(ISERROR(VLOOKUP(CONCATENATE(INDIRECT(ADDRESS(2,COLUMN())),"O1",A30),DATA!D2:L872,2,FALSE)),0,VLOOKUP(CONCATENATE(INDIRECT(ADDRESS(2,COLUMN())),"O1",A30),DATA!D2:L872,2,FALSE))</f>
        <v>0</v>
      </c>
      <c r="BT30" s="11">
        <f>IF(ISERROR(VLOOKUP(CONCATENATE(INDIRECT(ADDRESS(2,COLUMN()-1)),"O1",A30),DATA!D2:L872,3,FALSE)),0,VLOOKUP(CONCATENATE(INDIRECT(ADDRESS(2,COLUMN()-1)),"O1",A30),DATA!D2:L872,3,FALSE))</f>
        <v>0</v>
      </c>
      <c r="BU30" s="11">
        <f>IF(ISERROR(VLOOKUP(CONCATENATE(INDIRECT(ADDRESS(2,COLUMN()-2)),"O1",A30),DATA!D2:L872,4,FALSE)),0,VLOOKUP(CONCATENATE(INDIRECT(ADDRESS(2,COLUMN()-2)),"O1",A30),DATA!D2:L872,4,FALSE))</f>
        <v>0</v>
      </c>
      <c r="BV30" s="11">
        <f>IF(ISERROR(VLOOKUP(CONCATENATE(INDIRECT(ADDRESS(2,COLUMN())),"O1",A30),DATA!D2:L872,2,FALSE)),0,VLOOKUP(CONCATENATE(INDIRECT(ADDRESS(2,COLUMN())),"O1",A30),DATA!D2:L872,2,FALSE))</f>
        <v>0</v>
      </c>
      <c r="BW30" s="11">
        <f>IF(ISERROR(VLOOKUP(CONCATENATE(INDIRECT(ADDRESS(2,COLUMN()-1)),"O1",A30),DATA!D2:L872,3,FALSE)),0,VLOOKUP(CONCATENATE(INDIRECT(ADDRESS(2,COLUMN()-1)),"O1",A30),DATA!D2:L872,3,FALSE))</f>
        <v>0</v>
      </c>
      <c r="BX30" s="11">
        <f>IF(ISERROR(VLOOKUP(CONCATENATE(INDIRECT(ADDRESS(2,COLUMN()-2)),"O1",A30),DATA!D2:L872,4,FALSE)),0,VLOOKUP(CONCATENATE(INDIRECT(ADDRESS(2,COLUMN()-2)),"O1",A30),DATA!D2:L872,4,FALSE))</f>
        <v>0</v>
      </c>
      <c r="BY30" s="11">
        <f>IF(ISERROR(VLOOKUP(CONCATENATE(INDIRECT(ADDRESS(2,COLUMN())),"O1",A30),DATA!D2:L872,2,FALSE)),0,VLOOKUP(CONCATENATE(INDIRECT(ADDRESS(2,COLUMN())),"O1",A30),DATA!D2:L872,2,FALSE))</f>
        <v>0</v>
      </c>
      <c r="BZ30" s="11">
        <f>IF(ISERROR(VLOOKUP(CONCATENATE(INDIRECT(ADDRESS(2,COLUMN()-1)),"O1",A30),DATA!D2:L872,3,FALSE)),0,VLOOKUP(CONCATENATE(INDIRECT(ADDRESS(2,COLUMN()-1)),"O1",A30),DATA!D2:L872,3,FALSE))</f>
        <v>0</v>
      </c>
      <c r="CA30" s="11">
        <f>IF(ISERROR(VLOOKUP(CONCATENATE(INDIRECT(ADDRESS(2,COLUMN()-2)),"O1",A30),DATA!D2:L872,4,FALSE)),0,VLOOKUP(CONCATENATE(INDIRECT(ADDRESS(2,COLUMN()-2)),"O1",A30),DATA!D2:L872,4,FALSE))</f>
        <v>0</v>
      </c>
      <c r="CB30" s="11">
        <f>IF(ISERROR(VLOOKUP(CONCATENATE(INDIRECT(ADDRESS(2,COLUMN())),"O1",A30),DATA!D2:L872,2,FALSE)),0,VLOOKUP(CONCATENATE(INDIRECT(ADDRESS(2,COLUMN())),"O1",A30),DATA!D2:L872,2,FALSE))</f>
        <v>0</v>
      </c>
      <c r="CC30" s="11">
        <f>IF(ISERROR(VLOOKUP(CONCATENATE(INDIRECT(ADDRESS(2,COLUMN()-1)),"O1",A30),DATA!D2:L872,3,FALSE)),0,VLOOKUP(CONCATENATE(INDIRECT(ADDRESS(2,COLUMN()-1)),"O1",A30),DATA!D2:L872,3,FALSE))</f>
        <v>0</v>
      </c>
      <c r="CD30" s="11">
        <f>IF(ISERROR(VLOOKUP(CONCATENATE(INDIRECT(ADDRESS(2,COLUMN()-2)),"O1",A30),DATA!D2:L872,4,FALSE)),0,VLOOKUP(CONCATENATE(INDIRECT(ADDRESS(2,COLUMN()-2)),"O1",A30),DATA!D2:L872,4,FALSE))</f>
        <v>0</v>
      </c>
      <c r="CE30" s="11">
        <f>IF(ISERROR(VLOOKUP(CONCATENATE(INDIRECT(ADDRESS(2,COLUMN())),"O1",A30),DATA!D2:L872,2,FALSE)),0,VLOOKUP(CONCATENATE(INDIRECT(ADDRESS(2,COLUMN())),"O1",A30),DATA!D2:L872,2,FALSE))</f>
        <v>0</v>
      </c>
      <c r="CF30" s="11">
        <f>IF(ISERROR(VLOOKUP(CONCATENATE(INDIRECT(ADDRESS(2,COLUMN()-1)),"O1",A30),DATA!D2:L872,3,FALSE)),0,VLOOKUP(CONCATENATE(INDIRECT(ADDRESS(2,COLUMN()-1)),"O1",A30),DATA!D2:L872,3,FALSE))</f>
        <v>0</v>
      </c>
      <c r="CG30" s="11">
        <f>IF(ISERROR(VLOOKUP(CONCATENATE(INDIRECT(ADDRESS(2,COLUMN()-2)),"O1",A30),DATA!D2:L872,4,FALSE)),0,VLOOKUP(CONCATENATE(INDIRECT(ADDRESS(2,COLUMN()-2)),"O1",A30),DATA!D2:L872,4,FALSE))</f>
        <v>0</v>
      </c>
      <c r="CH30" s="11">
        <f>IF(ISERROR(VLOOKUP(CONCATENATE(INDIRECT(ADDRESS(2,COLUMN())),"O1",A30),DATA!D2:L872,2,FALSE)),0,VLOOKUP(CONCATENATE(INDIRECT(ADDRESS(2,COLUMN())),"O1",A30),DATA!D2:L872,2,FALSE))</f>
        <v>0</v>
      </c>
      <c r="CI30" s="11">
        <f>IF(ISERROR(VLOOKUP(CONCATENATE(INDIRECT(ADDRESS(2,COLUMN()-1)),"O1",A30),DATA!D2:L872,3,FALSE)),0,VLOOKUP(CONCATENATE(INDIRECT(ADDRESS(2,COLUMN()-1)),"O1",A30),DATA!D2:L872,3,FALSE))</f>
        <v>0</v>
      </c>
      <c r="CJ30" s="11">
        <f>IF(ISERROR(VLOOKUP(CONCATENATE(INDIRECT(ADDRESS(2,COLUMN()-2)),"O1",A30),DATA!D2:L872,4,FALSE)),0,VLOOKUP(CONCATENATE(INDIRECT(ADDRESS(2,COLUMN()-2)),"O1",A30),DATA!D2:L872,4,FALSE))</f>
        <v>0</v>
      </c>
      <c r="CK30" s="11">
        <f>IF(ISERROR(VLOOKUP(CONCATENATE(INDIRECT(ADDRESS(2,COLUMN())),"O1",A30),DATA!D2:L872,2,FALSE)),0,VLOOKUP(CONCATENATE(INDIRECT(ADDRESS(2,COLUMN())),"O1",A30),DATA!D2:L872,2,FALSE))</f>
        <v>0</v>
      </c>
      <c r="CL30" s="11">
        <f>IF(ISERROR(VLOOKUP(CONCATENATE(INDIRECT(ADDRESS(2,COLUMN()-1)),"O1",A30),DATA!D2:L872,3,FALSE)),0,VLOOKUP(CONCATENATE(INDIRECT(ADDRESS(2,COLUMN()-1)),"O1",A30),DATA!D2:L872,3,FALSE))</f>
        <v>0</v>
      </c>
      <c r="CM30" s="11">
        <f>IF(ISERROR(VLOOKUP(CONCATENATE(INDIRECT(ADDRESS(2,COLUMN()-2)),"O1",A30),DATA!D2:L872,4,FALSE)),0,VLOOKUP(CONCATENATE(INDIRECT(ADDRESS(2,COLUMN()-2)),"O1",A30),DATA!D2:L872,4,FALSE))</f>
        <v>0</v>
      </c>
      <c r="CN30" s="11">
        <f>IF(ISERROR(VLOOKUP(CONCATENATE(INDIRECT(ADDRESS(2,COLUMN())),"O1",A30),DATA!D2:L872,2,FALSE)),0,VLOOKUP(CONCATENATE(INDIRECT(ADDRESS(2,COLUMN())),"O1",A30),DATA!D2:L872,2,FALSE))</f>
        <v>0</v>
      </c>
      <c r="CO30" s="11">
        <f>IF(ISERROR(VLOOKUP(CONCATENATE(INDIRECT(ADDRESS(2,COLUMN()-1)),"O1",A30),DATA!D2:L872,3,FALSE)),0,VLOOKUP(CONCATENATE(INDIRECT(ADDRESS(2,COLUMN()-1)),"O1",A30),DATA!D2:L872,3,FALSE))</f>
        <v>0</v>
      </c>
      <c r="CP30" s="11">
        <f>IF(ISERROR(VLOOKUP(CONCATENATE(INDIRECT(ADDRESS(2,COLUMN()-2)),"O1",A30),DATA!D2:L872,4,FALSE)),0,VLOOKUP(CONCATENATE(INDIRECT(ADDRESS(2,COLUMN()-2)),"O1",A30),DATA!D2:L872,4,FALSE))</f>
        <v>0</v>
      </c>
      <c r="CQ30" s="11">
        <f>IF(ISERROR(VLOOKUP(CONCATENATE(INDIRECT(ADDRESS(2,COLUMN())),"O1",A30),DATA!D2:L872,2,FALSE)),0,VLOOKUP(CONCATENATE(INDIRECT(ADDRESS(2,COLUMN())),"O1",A30),DATA!D2:L872,2,FALSE))</f>
        <v>0</v>
      </c>
      <c r="CR30" s="11">
        <f>IF(ISERROR(VLOOKUP(CONCATENATE(INDIRECT(ADDRESS(2,COLUMN()-1)),"O1",A30),DATA!D2:L872,3,FALSE)),0,VLOOKUP(CONCATENATE(INDIRECT(ADDRESS(2,COLUMN()-1)),"O1",A30),DATA!D2:L872,3,FALSE))</f>
        <v>0</v>
      </c>
      <c r="CS30" s="11">
        <f>IF(ISERROR(VLOOKUP(CONCATENATE(INDIRECT(ADDRESS(2,COLUMN()-2)),"O1",A30),DATA!D2:L872,4,FALSE)),0,VLOOKUP(CONCATENATE(INDIRECT(ADDRESS(2,COLUMN()-2)),"O1",A30),DATA!D2:L872,4,FALSE))</f>
        <v>0</v>
      </c>
      <c r="CT30" s="11">
        <f>IF(ISERROR(VLOOKUP(CONCATENATE(INDIRECT(ADDRESS(2,COLUMN())),"O1",A30),DATA!D2:L872,2,FALSE)),0,VLOOKUP(CONCATENATE(INDIRECT(ADDRESS(2,COLUMN())),"O1",A30),DATA!D2:L872,2,FALSE))</f>
        <v>0</v>
      </c>
      <c r="CU30" s="11">
        <f>IF(ISERROR(VLOOKUP(CONCATENATE(INDIRECT(ADDRESS(2,COLUMN()-1)),"O1",A30),DATA!D2:L872,3,FALSE)),0,VLOOKUP(CONCATENATE(INDIRECT(ADDRESS(2,COLUMN()-1)),"O1",A30),DATA!D2:L872,3,FALSE))</f>
        <v>0</v>
      </c>
      <c r="CV30" s="11">
        <f>IF(ISERROR(VLOOKUP(CONCATENATE(INDIRECT(ADDRESS(2,COLUMN()-2)),"O1",A30),DATA!D2:L872,4,FALSE)),0,VLOOKUP(CONCATENATE(INDIRECT(ADDRESS(2,COLUMN()-2)),"O1",A30),DATA!D2:L872,4,FALSE))</f>
        <v>0</v>
      </c>
      <c r="CW30" s="11">
        <f>IF(ISERROR(VLOOKUP(CONCATENATE(INDIRECT(ADDRESS(2,COLUMN())),"O1",A30),DATA!D2:L872,2,FALSE)),0,VLOOKUP(CONCATENATE(INDIRECT(ADDRESS(2,COLUMN())),"O1",A30),DATA!D2:L872,2,FALSE))</f>
        <v>0</v>
      </c>
      <c r="CX30" s="11">
        <f>IF(ISERROR(VLOOKUP(CONCATENATE(INDIRECT(ADDRESS(2,COLUMN()-1)),"O1",A30),DATA!D2:L872,3,FALSE)),0,VLOOKUP(CONCATENATE(INDIRECT(ADDRESS(2,COLUMN()-1)),"O1",A30),DATA!D2:L872,3,FALSE))</f>
        <v>0</v>
      </c>
      <c r="CY30" s="11">
        <f>IF(ISERROR(VLOOKUP(CONCATENATE(INDIRECT(ADDRESS(2,COLUMN()-2)),"O1",A30),DATA!D2:L872,4,FALSE)),0,VLOOKUP(CONCATENATE(INDIRECT(ADDRESS(2,COLUMN()-2)),"O1",A30),DATA!D2:L872,4,FALSE))</f>
        <v>0</v>
      </c>
      <c r="CZ30" s="11">
        <f>IF(ISERROR(VLOOKUP(CONCATENATE(INDIRECT(ADDRESS(2,COLUMN())),"O1",A30),DATA!D2:L872,2,FALSE)),0,VLOOKUP(CONCATENATE(INDIRECT(ADDRESS(2,COLUMN())),"O1",A30),DATA!D2:L872,2,FALSE))</f>
        <v>0</v>
      </c>
      <c r="DA30" s="11">
        <f>IF(ISERROR(VLOOKUP(CONCATENATE(INDIRECT(ADDRESS(2,COLUMN()-1)),"O1",A30),DATA!D2:L872,3,FALSE)),0,VLOOKUP(CONCATENATE(INDIRECT(ADDRESS(2,COLUMN()-1)),"O1",A30),DATA!D2:L872,3,FALSE))</f>
        <v>0</v>
      </c>
      <c r="DB30" s="11">
        <f>IF(ISERROR(VLOOKUP(CONCATENATE(INDIRECT(ADDRESS(2,COLUMN()-2)),"O1",A30),DATA!D2:L872,4,FALSE)),0,VLOOKUP(CONCATENATE(INDIRECT(ADDRESS(2,COLUMN()-2)),"O1",A30),DATA!D2:L872,4,FALSE))</f>
        <v>0</v>
      </c>
      <c r="DC30" s="11">
        <f>IF(ISERROR(VLOOKUP(CONCATENATE(INDIRECT(ADDRESS(2,COLUMN())),"O1",A30),DATA!D2:L872,2,FALSE)),0,VLOOKUP(CONCATENATE(INDIRECT(ADDRESS(2,COLUMN())),"O1",A30),DATA!D2:L872,2,FALSE))</f>
        <v>0</v>
      </c>
      <c r="DD30" s="11">
        <f>IF(ISERROR(VLOOKUP(CONCATENATE(INDIRECT(ADDRESS(2,COLUMN()-1)),"O1",A30),DATA!D2:L872,3,FALSE)),0,VLOOKUP(CONCATENATE(INDIRECT(ADDRESS(2,COLUMN()-1)),"O1",A30),DATA!D2:L872,3,FALSE))</f>
        <v>0</v>
      </c>
      <c r="DE30" s="11">
        <f>IF(ISERROR(VLOOKUP(CONCATENATE(INDIRECT(ADDRESS(2,COLUMN()-2)),"O1",A30),DATA!D2:L872,4,FALSE)),0,VLOOKUP(CONCATENATE(INDIRECT(ADDRESS(2,COLUMN()-2)),"O1",A30),DATA!D2:L872,4,FALSE))</f>
        <v>0</v>
      </c>
      <c r="DF30" s="11">
        <f>IF(ISERROR(VLOOKUP(CONCATENATE(INDIRECT(ADDRESS(2,COLUMN())),"O1",A30),DATA!D2:L872,2,FALSE)),0,VLOOKUP(CONCATENATE(INDIRECT(ADDRESS(2,COLUMN())),"O1",A30),DATA!D2:L872,2,FALSE))</f>
        <v>0</v>
      </c>
      <c r="DG30" s="11">
        <f>IF(ISERROR(VLOOKUP(CONCATENATE(INDIRECT(ADDRESS(2,COLUMN()-1)),"O1",A30),DATA!D2:L872,3,FALSE)),0,VLOOKUP(CONCATENATE(INDIRECT(ADDRESS(2,COLUMN()-1)),"O1",A30),DATA!D2:L872,3,FALSE))</f>
        <v>0</v>
      </c>
      <c r="DH30" s="11">
        <f>IF(ISERROR(VLOOKUP(CONCATENATE(INDIRECT(ADDRESS(2,COLUMN()-2)),"O1",A30),DATA!D2:L872,4,FALSE)),0,VLOOKUP(CONCATENATE(INDIRECT(ADDRESS(2,COLUMN()-2)),"O1",A30),DATA!D2:L872,4,FALSE))</f>
        <v>0</v>
      </c>
      <c r="DI30" s="11">
        <f>IF(ISERROR(VLOOKUP(CONCATENATE(INDIRECT(ADDRESS(2,COLUMN())),"O1",A30),DATA!D2:L872,2,FALSE)),0,VLOOKUP(CONCATENATE(INDIRECT(ADDRESS(2,COLUMN())),"O1",A30),DATA!D2:L872,2,FALSE))</f>
        <v>0</v>
      </c>
      <c r="DJ30" s="11">
        <f>IF(ISERROR(VLOOKUP(CONCATENATE(INDIRECT(ADDRESS(2,COLUMN()-1)),"O1",A30),DATA!D2:L872,3,FALSE)),0,VLOOKUP(CONCATENATE(INDIRECT(ADDRESS(2,COLUMN()-1)),"O1",A30),DATA!D2:L872,3,FALSE))</f>
        <v>0</v>
      </c>
      <c r="DK30" s="11">
        <f>IF(ISERROR(VLOOKUP(CONCATENATE(INDIRECT(ADDRESS(2,COLUMN()-2)),"O1",A30),DATA!D2:L872,4,FALSE)),0,VLOOKUP(CONCATENATE(INDIRECT(ADDRESS(2,COLUMN()-2)),"O1",A30),DATA!D2:L872,4,FALSE))</f>
        <v>0</v>
      </c>
      <c r="DL30" s="11">
        <f>IF(ISERROR(VLOOKUP(CONCATENATE(INDIRECT(ADDRESS(2,COLUMN())),"O1",A30),DATA!D2:L872,2,FALSE)),0,VLOOKUP(CONCATENATE(INDIRECT(ADDRESS(2,COLUMN())),"O1",A30),DATA!D2:L872,2,FALSE))</f>
        <v>0</v>
      </c>
      <c r="DM30" s="11">
        <f>IF(ISERROR(VLOOKUP(CONCATENATE(INDIRECT(ADDRESS(2,COLUMN()-1)),"O1",A30),DATA!D2:L872,3,FALSE)),0,VLOOKUP(CONCATENATE(INDIRECT(ADDRESS(2,COLUMN()-1)),"O1",A30),DATA!D2:L872,3,FALSE))</f>
        <v>0</v>
      </c>
      <c r="DN30" s="11">
        <f>IF(ISERROR(VLOOKUP(CONCATENATE(INDIRECT(ADDRESS(2,COLUMN()-2)),"O1",A30),DATA!D2:L872,4,FALSE)),0,VLOOKUP(CONCATENATE(INDIRECT(ADDRESS(2,COLUMN()-2)),"O1",A30),DATA!D2:L872,4,FALSE))</f>
        <v>0</v>
      </c>
      <c r="DO30" s="11">
        <f>IF(ISERROR(VLOOKUP(CONCATENATE(INDIRECT(ADDRESS(2,COLUMN())),"O1",A30),DATA!D2:L872,2,FALSE)),0,VLOOKUP(CONCATENATE(INDIRECT(ADDRESS(2,COLUMN())),"O1",A30),DATA!D2:L872,2,FALSE))</f>
        <v>0</v>
      </c>
      <c r="DP30" s="11">
        <f>IF(ISERROR(VLOOKUP(CONCATENATE(INDIRECT(ADDRESS(2,COLUMN()-1)),"O1",A30),DATA!D2:L872,3,FALSE)),0,VLOOKUP(CONCATENATE(INDIRECT(ADDRESS(2,COLUMN()-1)),"O1",A30),DATA!D2:L872,3,FALSE))</f>
        <v>0</v>
      </c>
      <c r="DQ30" s="11">
        <f>IF(ISERROR(VLOOKUP(CONCATENATE(INDIRECT(ADDRESS(2,COLUMN()-2)),"O1",A30),DATA!D2:L872,4,FALSE)),0,VLOOKUP(CONCATENATE(INDIRECT(ADDRESS(2,COLUMN()-2)),"O1",A30),DATA!D2:L872,4,FALSE))</f>
        <v>0</v>
      </c>
      <c r="DR30" s="11">
        <f>IF(ISERROR(VLOOKUP(CONCATENATE(INDIRECT(ADDRESS(2,COLUMN())),"O1",A30),DATA!D2:L872,2,FALSE)),0,VLOOKUP(CONCATENATE(INDIRECT(ADDRESS(2,COLUMN())),"O1",A30),DATA!D2:L872,2,FALSE))</f>
        <v>0</v>
      </c>
      <c r="DS30" s="11">
        <f>IF(ISERROR(VLOOKUP(CONCATENATE(INDIRECT(ADDRESS(2,COLUMN()-1)),"O1",A30),DATA!D2:L872,3,FALSE)),0,VLOOKUP(CONCATENATE(INDIRECT(ADDRESS(2,COLUMN()-1)),"O1",A30),DATA!D2:L872,3,FALSE))</f>
        <v>0</v>
      </c>
      <c r="DT30" s="11">
        <f>IF(ISERROR(VLOOKUP(CONCATENATE(INDIRECT(ADDRESS(2,COLUMN()-2)),"O1",A30),DATA!D2:L872,4,FALSE)),0,VLOOKUP(CONCATENATE(INDIRECT(ADDRESS(2,COLUMN()-2)),"O1",A30),DATA!D2:L872,4,FALSE))</f>
        <v>0</v>
      </c>
      <c r="DU30" s="11">
        <f>IF(ISERROR(VLOOKUP(CONCATENATE(INDIRECT(ADDRESS(2,COLUMN())),"O1",A30),DATA!D2:L872,2,FALSE)),0,VLOOKUP(CONCATENATE(INDIRECT(ADDRESS(2,COLUMN())),"O1",A30),DATA!D2:L872,2,FALSE))</f>
        <v>0</v>
      </c>
      <c r="DV30" s="11">
        <f>IF(ISERROR(VLOOKUP(CONCATENATE(INDIRECT(ADDRESS(2,COLUMN()-1)),"O1",A30),DATA!D2:L872,3,FALSE)),0,VLOOKUP(CONCATENATE(INDIRECT(ADDRESS(2,COLUMN()-1)),"O1",A30),DATA!D2:L872,3,FALSE))</f>
        <v>0</v>
      </c>
      <c r="DW30" s="11">
        <f>IF(ISERROR(VLOOKUP(CONCATENATE(INDIRECT(ADDRESS(2,COLUMN()-2)),"O1",A30),DATA!D2:L872,4,FALSE)),0,VLOOKUP(CONCATENATE(INDIRECT(ADDRESS(2,COLUMN()-2)),"O1",A30),DATA!D2:L872,4,FALSE))</f>
        <v>0</v>
      </c>
      <c r="DX30" s="62">
        <f>SUM(B30:INDIRECT(ADDRESS(30,127)))</f>
        <v>6.13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  <c r="JY30" s="24"/>
      <c r="JZ30" s="24"/>
      <c r="KA30" s="24"/>
      <c r="KB30" s="24"/>
      <c r="KC30" s="24"/>
      <c r="KD30" s="24"/>
      <c r="KE30" s="24"/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</row>
    <row r="31" ht="15.75">
      <c r="A31" s="95" t="s">
        <v>92</v>
      </c>
      <c r="B31" s="11">
        <f>IF(ISERROR(VLOOKUP(CONCATENATE(INDIRECT(ADDRESS(2,COLUMN())),"O1",A31),DATA!D2:L872,2,FALSE)),0,VLOOKUP(CONCATENATE(INDIRECT(ADDRESS(2,COLUMN())),"O1",A31),DATA!D2:L872,2,FALSE))</f>
        <v>0</v>
      </c>
      <c r="C31" s="11">
        <f>IF(ISERROR(VLOOKUP(CONCATENATE(INDIRECT(ADDRESS(2,COLUMN()-1)),"O1",A31),DATA!D2:L872,3,FALSE)),0,VLOOKUP(CONCATENATE(INDIRECT(ADDRESS(2,COLUMN()-1)),"O1",A31),DATA!D2:L872,3,FALSE))</f>
        <v>0</v>
      </c>
      <c r="D31" s="11">
        <f>IF(ISERROR(VLOOKUP(CONCATENATE(INDIRECT(ADDRESS(2,COLUMN()-2)),"O1",A31),DATA!D2:L872,4,FALSE)),0,VLOOKUP(CONCATENATE(INDIRECT(ADDRESS(2,COLUMN()-2)),"O1",A31),DATA!D2:L872,4,FALSE))</f>
        <v>0</v>
      </c>
      <c r="E31" s="11">
        <f>IF(ISERROR(VLOOKUP(CONCATENATE(INDIRECT(ADDRESS(2,COLUMN())),"O1",A31),DATA!D2:L872,2,FALSE)),0,VLOOKUP(CONCATENATE(INDIRECT(ADDRESS(2,COLUMN())),"O1",A31),DATA!D2:L872,2,FALSE))</f>
        <v>0</v>
      </c>
      <c r="F31" s="11">
        <f>IF(ISERROR(VLOOKUP(CONCATENATE(INDIRECT(ADDRESS(2,COLUMN()-1)),"O1",A31),DATA!D2:L872,3,FALSE)),0,VLOOKUP(CONCATENATE(INDIRECT(ADDRESS(2,COLUMN()-1)),"O1",A31),DATA!D2:L872,3,FALSE))</f>
        <v>0</v>
      </c>
      <c r="G31" s="11">
        <f>IF(ISERROR(VLOOKUP(CONCATENATE(INDIRECT(ADDRESS(2,COLUMN()-2)),"O1",A31),DATA!D2:L872,4,FALSE)),0,VLOOKUP(CONCATENATE(INDIRECT(ADDRESS(2,COLUMN()-2)),"O1",A31),DATA!D2:L872,4,FALSE))</f>
        <v>0</v>
      </c>
      <c r="H31" s="11">
        <f>IF(ISERROR(VLOOKUP(CONCATENATE(INDIRECT(ADDRESS(2,COLUMN())),"O1",A31),DATA!D2:L872,2,FALSE)),0,VLOOKUP(CONCATENATE(INDIRECT(ADDRESS(2,COLUMN())),"O1",A31),DATA!D2:L872,2,FALSE))</f>
        <v>0</v>
      </c>
      <c r="I31" s="11">
        <f>IF(ISERROR(VLOOKUP(CONCATENATE(INDIRECT(ADDRESS(2,COLUMN()-1)),"O1",A31),DATA!D2:L872,3,FALSE)),0,VLOOKUP(CONCATENATE(INDIRECT(ADDRESS(2,COLUMN()-1)),"O1",A31),DATA!D2:L872,3,FALSE))</f>
        <v>1</v>
      </c>
      <c r="J31" s="11">
        <f>IF(ISERROR(VLOOKUP(CONCATENATE(INDIRECT(ADDRESS(2,COLUMN()-2)),"O1",A31),DATA!D2:L872,4,FALSE)),0,VLOOKUP(CONCATENATE(INDIRECT(ADDRESS(2,COLUMN()-2)),"O1",A31),DATA!D2:L872,4,FALSE))</f>
        <v>0</v>
      </c>
      <c r="K31" s="11">
        <f>IF(ISERROR(VLOOKUP(CONCATENATE(INDIRECT(ADDRESS(2,COLUMN())),"O1",A31),DATA!D2:L872,2,FALSE)),0,VLOOKUP(CONCATENATE(INDIRECT(ADDRESS(2,COLUMN())),"O1",A31),DATA!D2:L872,2,FALSE))</f>
        <v>0</v>
      </c>
      <c r="L31" s="11">
        <f>IF(ISERROR(VLOOKUP(CONCATENATE(INDIRECT(ADDRESS(2,COLUMN()-1)),"O1",A31),DATA!D2:L872,3,FALSE)),0,VLOOKUP(CONCATENATE(INDIRECT(ADDRESS(2,COLUMN()-1)),"O1",A31),DATA!D2:L872,3,FALSE))</f>
        <v>0</v>
      </c>
      <c r="M31" s="11">
        <f>IF(ISERROR(VLOOKUP(CONCATENATE(INDIRECT(ADDRESS(2,COLUMN()-2)),"O1",A31),DATA!D2:L872,4,FALSE)),0,VLOOKUP(CONCATENATE(INDIRECT(ADDRESS(2,COLUMN()-2)),"O1",A31),DATA!D2:L872,4,FALSE))</f>
        <v>0</v>
      </c>
      <c r="N31" s="11">
        <f>IF(ISERROR(VLOOKUP(CONCATENATE(INDIRECT(ADDRESS(2,COLUMN())),"O1",A31),DATA!D2:L872,2,FALSE)),0,VLOOKUP(CONCATENATE(INDIRECT(ADDRESS(2,COLUMN())),"O1",A31),DATA!D2:L872,2,FALSE))</f>
        <v>0</v>
      </c>
      <c r="O31" s="11">
        <f>IF(ISERROR(VLOOKUP(CONCATENATE(INDIRECT(ADDRESS(2,COLUMN()-1)),"O1",A31),DATA!D2:L872,3,FALSE)),0,VLOOKUP(CONCATENATE(INDIRECT(ADDRESS(2,COLUMN()-1)),"O1",A31),DATA!D2:L872,3,FALSE))</f>
        <v>0</v>
      </c>
      <c r="P31" s="11">
        <f>IF(ISERROR(VLOOKUP(CONCATENATE(INDIRECT(ADDRESS(2,COLUMN()-2)),"O1",A31),DATA!D2:L872,4,FALSE)),0,VLOOKUP(CONCATENATE(INDIRECT(ADDRESS(2,COLUMN()-2)),"O1",A31),DATA!D2:L872,4,FALSE))</f>
        <v>0</v>
      </c>
      <c r="Q31" s="11">
        <f>IF(ISERROR(VLOOKUP(CONCATENATE(INDIRECT(ADDRESS(2,COLUMN())),"O1",A31),DATA!D2:L872,2,FALSE)),0,VLOOKUP(CONCATENATE(INDIRECT(ADDRESS(2,COLUMN())),"O1",A31),DATA!D2:L872,2,FALSE))</f>
        <v>0</v>
      </c>
      <c r="R31" s="11">
        <f>IF(ISERROR(VLOOKUP(CONCATENATE(INDIRECT(ADDRESS(2,COLUMN()-1)),"O1",A31),DATA!D2:L872,3,FALSE)),0,VLOOKUP(CONCATENATE(INDIRECT(ADDRESS(2,COLUMN()-1)),"O1",A31),DATA!D2:L872,3,FALSE))</f>
        <v>0</v>
      </c>
      <c r="S31" s="11">
        <f>IF(ISERROR(VLOOKUP(CONCATENATE(INDIRECT(ADDRESS(2,COLUMN()-2)),"O1",A31),DATA!D2:L872,4,FALSE)),0,VLOOKUP(CONCATENATE(INDIRECT(ADDRESS(2,COLUMN()-2)),"O1",A31),DATA!D2:L872,4,FALSE))</f>
        <v>0</v>
      </c>
      <c r="T31" s="11">
        <f>IF(ISERROR(VLOOKUP(CONCATENATE(INDIRECT(ADDRESS(2,COLUMN())),"O1",A31),DATA!D2:L872,2,FALSE)),0,VLOOKUP(CONCATENATE(INDIRECT(ADDRESS(2,COLUMN())),"O1",A31),DATA!D2:L872,2,FALSE))</f>
        <v>0</v>
      </c>
      <c r="U31" s="11">
        <f>IF(ISERROR(VLOOKUP(CONCATENATE(INDIRECT(ADDRESS(2,COLUMN()-1)),"O1",A31),DATA!D2:L872,3,FALSE)),0,VLOOKUP(CONCATENATE(INDIRECT(ADDRESS(2,COLUMN()-1)),"O1",A31),DATA!D2:L872,3,FALSE))</f>
        <v>0</v>
      </c>
      <c r="V31" s="11">
        <f>IF(ISERROR(VLOOKUP(CONCATENATE(INDIRECT(ADDRESS(2,COLUMN()-2)),"O1",A31),DATA!D2:L872,4,FALSE)),0,VLOOKUP(CONCATENATE(INDIRECT(ADDRESS(2,COLUMN()-2)),"O1",A31),DATA!D2:L872,4,FALSE))</f>
        <v>0</v>
      </c>
      <c r="W31" s="11">
        <f>IF(ISERROR(VLOOKUP(CONCATENATE(INDIRECT(ADDRESS(2,COLUMN())),"O1",A31),DATA!D2:L872,2,FALSE)),0,VLOOKUP(CONCATENATE(INDIRECT(ADDRESS(2,COLUMN())),"O1",A31),DATA!D2:L872,2,FALSE))</f>
        <v>0</v>
      </c>
      <c r="X31" s="11">
        <f>IF(ISERROR(VLOOKUP(CONCATENATE(INDIRECT(ADDRESS(2,COLUMN()-1)),"O1",A31),DATA!D2:L872,3,FALSE)),0,VLOOKUP(CONCATENATE(INDIRECT(ADDRESS(2,COLUMN()-1)),"O1",A31),DATA!D2:L872,3,FALSE))</f>
        <v>0</v>
      </c>
      <c r="Y31" s="11">
        <f>IF(ISERROR(VLOOKUP(CONCATENATE(INDIRECT(ADDRESS(2,COLUMN()-2)),"O1",A31),DATA!D2:L872,4,FALSE)),0,VLOOKUP(CONCATENATE(INDIRECT(ADDRESS(2,COLUMN()-2)),"O1",A31),DATA!D2:L872,4,FALSE))</f>
        <v>0</v>
      </c>
      <c r="Z31" s="11">
        <f>IF(ISERROR(VLOOKUP(CONCATENATE(INDIRECT(ADDRESS(2,COLUMN())),"O1",A31),DATA!D2:L872,2,FALSE)),0,VLOOKUP(CONCATENATE(INDIRECT(ADDRESS(2,COLUMN())),"O1",A31),DATA!D2:L872,2,FALSE))</f>
        <v>0</v>
      </c>
      <c r="AA31" s="11">
        <f>IF(ISERROR(VLOOKUP(CONCATENATE(INDIRECT(ADDRESS(2,COLUMN()-1)),"O1",A31),DATA!D2:L872,3,FALSE)),0,VLOOKUP(CONCATENATE(INDIRECT(ADDRESS(2,COLUMN()-1)),"O1",A31),DATA!D2:L872,3,FALSE))</f>
        <v>0</v>
      </c>
      <c r="AB31" s="11">
        <f>IF(ISERROR(VLOOKUP(CONCATENATE(INDIRECT(ADDRESS(2,COLUMN()-2)),"O1",A31),DATA!D2:L872,4,FALSE)),0,VLOOKUP(CONCATENATE(INDIRECT(ADDRESS(2,COLUMN()-2)),"O1",A31),DATA!D2:L872,4,FALSE))</f>
        <v>0</v>
      </c>
      <c r="AC31" s="11">
        <f>IF(ISERROR(VLOOKUP(CONCATENATE(INDIRECT(ADDRESS(2,COLUMN())),"O1",A31),DATA!D2:L872,2,FALSE)),0,VLOOKUP(CONCATENATE(INDIRECT(ADDRESS(2,COLUMN())),"O1",A31),DATA!D2:L872,2,FALSE))</f>
        <v>0</v>
      </c>
      <c r="AD31" s="11">
        <f>IF(ISERROR(VLOOKUP(CONCATENATE(INDIRECT(ADDRESS(2,COLUMN()-1)),"O1",A31),DATA!D2:L872,3,FALSE)),0,VLOOKUP(CONCATENATE(INDIRECT(ADDRESS(2,COLUMN()-1)),"O1",A31),DATA!D2:L872,3,FALSE))</f>
        <v>0</v>
      </c>
      <c r="AE31" s="11">
        <f>IF(ISERROR(VLOOKUP(CONCATENATE(INDIRECT(ADDRESS(2,COLUMN()-2)),"O1",A31),DATA!D2:L872,4,FALSE)),0,VLOOKUP(CONCATENATE(INDIRECT(ADDRESS(2,COLUMN()-2)),"O1",A31),DATA!D2:L872,4,FALSE))</f>
        <v>0</v>
      </c>
      <c r="AF31" s="11">
        <f>IF(ISERROR(VLOOKUP(CONCATENATE(INDIRECT(ADDRESS(2,COLUMN())),"O1",A31),DATA!D2:L872,2,FALSE)),0,VLOOKUP(CONCATENATE(INDIRECT(ADDRESS(2,COLUMN())),"O1",A31),DATA!D2:L872,2,FALSE))</f>
        <v>0</v>
      </c>
      <c r="AG31" s="11">
        <f>IF(ISERROR(VLOOKUP(CONCATENATE(INDIRECT(ADDRESS(2,COLUMN()-1)),"O1",A31),DATA!D2:L872,3,FALSE)),0,VLOOKUP(CONCATENATE(INDIRECT(ADDRESS(2,COLUMN()-1)),"O1",A31),DATA!D2:L872,3,FALSE))</f>
        <v>0</v>
      </c>
      <c r="AH31" s="11">
        <f>IF(ISERROR(VLOOKUP(CONCATENATE(INDIRECT(ADDRESS(2,COLUMN()-2)),"O1",A31),DATA!D2:L872,4,FALSE)),0,VLOOKUP(CONCATENATE(INDIRECT(ADDRESS(2,COLUMN()-2)),"O1",A31),DATA!D2:L872,4,FALSE))</f>
        <v>0</v>
      </c>
      <c r="AI31" s="11">
        <f>IF(ISERROR(VLOOKUP(CONCATENATE(INDIRECT(ADDRESS(2,COLUMN())),"O1",A31),DATA!D2:L872,2,FALSE)),0,VLOOKUP(CONCATENATE(INDIRECT(ADDRESS(2,COLUMN())),"O1",A31),DATA!D2:L872,2,FALSE))</f>
        <v>0</v>
      </c>
      <c r="AJ31" s="11">
        <f>IF(ISERROR(VLOOKUP(CONCATENATE(INDIRECT(ADDRESS(2,COLUMN()-1)),"O1",A31),DATA!D2:L872,3,FALSE)),0,VLOOKUP(CONCATENATE(INDIRECT(ADDRESS(2,COLUMN()-1)),"O1",A31),DATA!D2:L872,3,FALSE))</f>
        <v>0</v>
      </c>
      <c r="AK31" s="11">
        <f>IF(ISERROR(VLOOKUP(CONCATENATE(INDIRECT(ADDRESS(2,COLUMN()-2)),"O1",A31),DATA!D2:L872,4,FALSE)),0,VLOOKUP(CONCATENATE(INDIRECT(ADDRESS(2,COLUMN()-2)),"O1",A31),DATA!D2:L872,4,FALSE))</f>
        <v>0</v>
      </c>
      <c r="AL31" s="11">
        <f>IF(ISERROR(VLOOKUP(CONCATENATE(INDIRECT(ADDRESS(2,COLUMN())),"O1",A31),DATA!D2:L872,2,FALSE)),0,VLOOKUP(CONCATENATE(INDIRECT(ADDRESS(2,COLUMN())),"O1",A31),DATA!D2:L872,2,FALSE))</f>
        <v>0</v>
      </c>
      <c r="AM31" s="11">
        <f>IF(ISERROR(VLOOKUP(CONCATENATE(INDIRECT(ADDRESS(2,COLUMN()-1)),"O1",A31),DATA!D2:L872,3,FALSE)),0,VLOOKUP(CONCATENATE(INDIRECT(ADDRESS(2,COLUMN()-1)),"O1",A31),DATA!D2:L872,3,FALSE))</f>
        <v>0</v>
      </c>
      <c r="AN31" s="11">
        <f>IF(ISERROR(VLOOKUP(CONCATENATE(INDIRECT(ADDRESS(2,COLUMN()-2)),"O1",A31),DATA!D2:L872,4,FALSE)),0,VLOOKUP(CONCATENATE(INDIRECT(ADDRESS(2,COLUMN()-2)),"O1",A31),DATA!D2:L872,4,FALSE))</f>
        <v>0</v>
      </c>
      <c r="AO31" s="11">
        <f>IF(ISERROR(VLOOKUP(CONCATENATE(INDIRECT(ADDRESS(2,COLUMN())),"O1",A31),DATA!D2:L872,2,FALSE)),0,VLOOKUP(CONCATENATE(INDIRECT(ADDRESS(2,COLUMN())),"O1",A31),DATA!D2:L872,2,FALSE))</f>
        <v>0</v>
      </c>
      <c r="AP31" s="11">
        <f>IF(ISERROR(VLOOKUP(CONCATENATE(INDIRECT(ADDRESS(2,COLUMN()-1)),"O1",A31),DATA!D2:L872,3,FALSE)),0,VLOOKUP(CONCATENATE(INDIRECT(ADDRESS(2,COLUMN()-1)),"O1",A31),DATA!D2:L872,3,FALSE))</f>
        <v>0</v>
      </c>
      <c r="AQ31" s="11">
        <f>IF(ISERROR(VLOOKUP(CONCATENATE(INDIRECT(ADDRESS(2,COLUMN()-2)),"O1",A31),DATA!D2:L872,4,FALSE)),0,VLOOKUP(CONCATENATE(INDIRECT(ADDRESS(2,COLUMN()-2)),"O1",A31),DATA!D2:L872,4,FALSE))</f>
        <v>0</v>
      </c>
      <c r="AR31" s="11">
        <f>IF(ISERROR(VLOOKUP(CONCATENATE(INDIRECT(ADDRESS(2,COLUMN())),"O1",A31),DATA!D2:L872,2,FALSE)),0,VLOOKUP(CONCATENATE(INDIRECT(ADDRESS(2,COLUMN())),"O1",A31),DATA!D2:L872,2,FALSE))</f>
        <v>0</v>
      </c>
      <c r="AS31" s="11">
        <f>IF(ISERROR(VLOOKUP(CONCATENATE(INDIRECT(ADDRESS(2,COLUMN()-1)),"O1",A31),DATA!D2:L872,3,FALSE)),0,VLOOKUP(CONCATENATE(INDIRECT(ADDRESS(2,COLUMN()-1)),"O1",A31),DATA!D2:L872,3,FALSE))</f>
        <v>0</v>
      </c>
      <c r="AT31" s="11">
        <f>IF(ISERROR(VLOOKUP(CONCATENATE(INDIRECT(ADDRESS(2,COLUMN()-2)),"O1",A31),DATA!D2:L872,4,FALSE)),0,VLOOKUP(CONCATENATE(INDIRECT(ADDRESS(2,COLUMN()-2)),"O1",A31),DATA!D2:L872,4,FALSE))</f>
        <v>0</v>
      </c>
      <c r="AU31" s="11">
        <f>IF(ISERROR(VLOOKUP(CONCATENATE(INDIRECT(ADDRESS(2,COLUMN())),"O1",A31),DATA!D2:L872,2,FALSE)),0,VLOOKUP(CONCATENATE(INDIRECT(ADDRESS(2,COLUMN())),"O1",A31),DATA!D2:L872,2,FALSE))</f>
        <v>0</v>
      </c>
      <c r="AV31" s="11">
        <f>IF(ISERROR(VLOOKUP(CONCATENATE(INDIRECT(ADDRESS(2,COLUMN()-1)),"O1",A31),DATA!D2:L872,3,FALSE)),0,VLOOKUP(CONCATENATE(INDIRECT(ADDRESS(2,COLUMN()-1)),"O1",A31),DATA!D2:L872,3,FALSE))</f>
        <v>0</v>
      </c>
      <c r="AW31" s="11">
        <f>IF(ISERROR(VLOOKUP(CONCATENATE(INDIRECT(ADDRESS(2,COLUMN()-2)),"O1",A31),DATA!D2:L872,4,FALSE)),0,VLOOKUP(CONCATENATE(INDIRECT(ADDRESS(2,COLUMN()-2)),"O1",A31),DATA!D2:L872,4,FALSE))</f>
        <v>0</v>
      </c>
      <c r="AX31" s="11">
        <f>IF(ISERROR(VLOOKUP(CONCATENATE(INDIRECT(ADDRESS(2,COLUMN())),"O1",A31),DATA!D2:L872,2,FALSE)),0,VLOOKUP(CONCATENATE(INDIRECT(ADDRESS(2,COLUMN())),"O1",A31),DATA!D2:L872,2,FALSE))</f>
        <v>0</v>
      </c>
      <c r="AY31" s="11">
        <f>IF(ISERROR(VLOOKUP(CONCATENATE(INDIRECT(ADDRESS(2,COLUMN()-1)),"O1",A31),DATA!D2:L872,3,FALSE)),0,VLOOKUP(CONCATENATE(INDIRECT(ADDRESS(2,COLUMN()-1)),"O1",A31),DATA!D2:L872,3,FALSE))</f>
        <v>0</v>
      </c>
      <c r="AZ31" s="11">
        <f>IF(ISERROR(VLOOKUP(CONCATENATE(INDIRECT(ADDRESS(2,COLUMN()-2)),"O1",A31),DATA!D2:L872,4,FALSE)),0,VLOOKUP(CONCATENATE(INDIRECT(ADDRESS(2,COLUMN()-2)),"O1",A31),DATA!D2:L872,4,FALSE))</f>
        <v>0</v>
      </c>
      <c r="BA31" s="11">
        <f>IF(ISERROR(VLOOKUP(CONCATENATE(INDIRECT(ADDRESS(2,COLUMN())),"O1",A31),DATA!D2:L872,2,FALSE)),0,VLOOKUP(CONCATENATE(INDIRECT(ADDRESS(2,COLUMN())),"O1",A31),DATA!D2:L872,2,FALSE))</f>
        <v>0</v>
      </c>
      <c r="BB31" s="11">
        <f>IF(ISERROR(VLOOKUP(CONCATENATE(INDIRECT(ADDRESS(2,COLUMN()-1)),"O1",A31),DATA!D2:L872,3,FALSE)),0,VLOOKUP(CONCATENATE(INDIRECT(ADDRESS(2,COLUMN()-1)),"O1",A31),DATA!D2:L872,3,FALSE))</f>
        <v>0</v>
      </c>
      <c r="BC31" s="11">
        <f>IF(ISERROR(VLOOKUP(CONCATENATE(INDIRECT(ADDRESS(2,COLUMN()-2)),"O1",A31),DATA!D2:L872,4,FALSE)),0,VLOOKUP(CONCATENATE(INDIRECT(ADDRESS(2,COLUMN()-2)),"O1",A31),DATA!D2:L872,4,FALSE))</f>
        <v>0</v>
      </c>
      <c r="BD31" s="11">
        <f>IF(ISERROR(VLOOKUP(CONCATENATE(INDIRECT(ADDRESS(2,COLUMN())),"O1",A31),DATA!D2:L872,2,FALSE)),0,VLOOKUP(CONCATENATE(INDIRECT(ADDRESS(2,COLUMN())),"O1",A31),DATA!D2:L872,2,FALSE))</f>
        <v>0</v>
      </c>
      <c r="BE31" s="11">
        <f>IF(ISERROR(VLOOKUP(CONCATENATE(INDIRECT(ADDRESS(2,COLUMN()-1)),"O1",A31),DATA!D2:L872,3,FALSE)),0,VLOOKUP(CONCATENATE(INDIRECT(ADDRESS(2,COLUMN()-1)),"O1",A31),DATA!D2:L872,3,FALSE))</f>
        <v>0</v>
      </c>
      <c r="BF31" s="11">
        <f>IF(ISERROR(VLOOKUP(CONCATENATE(INDIRECT(ADDRESS(2,COLUMN()-2)),"O1",A31),DATA!D2:L872,4,FALSE)),0,VLOOKUP(CONCATENATE(INDIRECT(ADDRESS(2,COLUMN()-2)),"O1",A31),DATA!D2:L872,4,FALSE))</f>
        <v>0</v>
      </c>
      <c r="BG31" s="11">
        <f>IF(ISERROR(VLOOKUP(CONCATENATE(INDIRECT(ADDRESS(2,COLUMN())),"O1",A31),DATA!D2:L872,2,FALSE)),0,VLOOKUP(CONCATENATE(INDIRECT(ADDRESS(2,COLUMN())),"O1",A31),DATA!D2:L872,2,FALSE))</f>
        <v>0</v>
      </c>
      <c r="BH31" s="11">
        <f>IF(ISERROR(VLOOKUP(CONCATENATE(INDIRECT(ADDRESS(2,COLUMN()-1)),"O1",A31),DATA!D2:L872,3,FALSE)),0,VLOOKUP(CONCATENATE(INDIRECT(ADDRESS(2,COLUMN()-1)),"O1",A31),DATA!D2:L872,3,FALSE))</f>
        <v>0</v>
      </c>
      <c r="BI31" s="11">
        <f>IF(ISERROR(VLOOKUP(CONCATENATE(INDIRECT(ADDRESS(2,COLUMN()-2)),"O1",A31),DATA!D2:L872,4,FALSE)),0,VLOOKUP(CONCATENATE(INDIRECT(ADDRESS(2,COLUMN()-2)),"O1",A31),DATA!D2:L872,4,FALSE))</f>
        <v>0</v>
      </c>
      <c r="BJ31" s="11">
        <f>IF(ISERROR(VLOOKUP(CONCATENATE(INDIRECT(ADDRESS(2,COLUMN())),"O1",A31),DATA!D2:L872,2,FALSE)),0,VLOOKUP(CONCATENATE(INDIRECT(ADDRESS(2,COLUMN())),"O1",A31),DATA!D2:L872,2,FALSE))</f>
        <v>0</v>
      </c>
      <c r="BK31" s="11">
        <f>IF(ISERROR(VLOOKUP(CONCATENATE(INDIRECT(ADDRESS(2,COLUMN()-1)),"O1",A31),DATA!D2:L872,3,FALSE)),0,VLOOKUP(CONCATENATE(INDIRECT(ADDRESS(2,COLUMN()-1)),"O1",A31),DATA!D2:L872,3,FALSE))</f>
        <v>0</v>
      </c>
      <c r="BL31" s="11">
        <f>IF(ISERROR(VLOOKUP(CONCATENATE(INDIRECT(ADDRESS(2,COLUMN()-2)),"O1",A31),DATA!D2:L872,4,FALSE)),0,VLOOKUP(CONCATENATE(INDIRECT(ADDRESS(2,COLUMN()-2)),"O1",A31),DATA!D2:L872,4,FALSE))</f>
        <v>0</v>
      </c>
      <c r="BM31" s="11">
        <f>IF(ISERROR(VLOOKUP(CONCATENATE(INDIRECT(ADDRESS(2,COLUMN())),"O1",A31),DATA!D2:L872,2,FALSE)),0,VLOOKUP(CONCATENATE(INDIRECT(ADDRESS(2,COLUMN())),"O1",A31),DATA!D2:L872,2,FALSE))</f>
        <v>0</v>
      </c>
      <c r="BN31" s="11">
        <f>IF(ISERROR(VLOOKUP(CONCATENATE(INDIRECT(ADDRESS(2,COLUMN()-1)),"O1",A31),DATA!D2:L872,3,FALSE)),0,VLOOKUP(CONCATENATE(INDIRECT(ADDRESS(2,COLUMN()-1)),"O1",A31),DATA!D2:L872,3,FALSE))</f>
        <v>0</v>
      </c>
      <c r="BO31" s="11">
        <f>IF(ISERROR(VLOOKUP(CONCATENATE(INDIRECT(ADDRESS(2,COLUMN()-2)),"O1",A31),DATA!D2:L872,4,FALSE)),0,VLOOKUP(CONCATENATE(INDIRECT(ADDRESS(2,COLUMN()-2)),"O1",A31),DATA!D2:L872,4,FALSE))</f>
        <v>0</v>
      </c>
      <c r="BP31" s="11">
        <f>IF(ISERROR(VLOOKUP(CONCATENATE(INDIRECT(ADDRESS(2,COLUMN())),"O1",A31),DATA!D2:L872,2,FALSE)),0,VLOOKUP(CONCATENATE(INDIRECT(ADDRESS(2,COLUMN())),"O1",A31),DATA!D2:L872,2,FALSE))</f>
        <v>0</v>
      </c>
      <c r="BQ31" s="11">
        <f>IF(ISERROR(VLOOKUP(CONCATENATE(INDIRECT(ADDRESS(2,COLUMN()-1)),"O1",A31),DATA!D2:L872,3,FALSE)),0,VLOOKUP(CONCATENATE(INDIRECT(ADDRESS(2,COLUMN()-1)),"O1",A31),DATA!D2:L872,3,FALSE))</f>
        <v>0</v>
      </c>
      <c r="BR31" s="11">
        <f>IF(ISERROR(VLOOKUP(CONCATENATE(INDIRECT(ADDRESS(2,COLUMN()-2)),"O1",A31),DATA!D2:L872,4,FALSE)),0,VLOOKUP(CONCATENATE(INDIRECT(ADDRESS(2,COLUMN()-2)),"O1",A31),DATA!D2:L872,4,FALSE))</f>
        <v>0</v>
      </c>
      <c r="BS31" s="11">
        <f>IF(ISERROR(VLOOKUP(CONCATENATE(INDIRECT(ADDRESS(2,COLUMN())),"O1",A31),DATA!D2:L872,2,FALSE)),0,VLOOKUP(CONCATENATE(INDIRECT(ADDRESS(2,COLUMN())),"O1",A31),DATA!D2:L872,2,FALSE))</f>
        <v>0</v>
      </c>
      <c r="BT31" s="11">
        <f>IF(ISERROR(VLOOKUP(CONCATENATE(INDIRECT(ADDRESS(2,COLUMN()-1)),"O1",A31),DATA!D2:L872,3,FALSE)),0,VLOOKUP(CONCATENATE(INDIRECT(ADDRESS(2,COLUMN()-1)),"O1",A31),DATA!D2:L872,3,FALSE))</f>
        <v>0</v>
      </c>
      <c r="BU31" s="11">
        <f>IF(ISERROR(VLOOKUP(CONCATENATE(INDIRECT(ADDRESS(2,COLUMN()-2)),"O1",A31),DATA!D2:L872,4,FALSE)),0,VLOOKUP(CONCATENATE(INDIRECT(ADDRESS(2,COLUMN()-2)),"O1",A31),DATA!D2:L872,4,FALSE))</f>
        <v>0</v>
      </c>
      <c r="BV31" s="11">
        <f>IF(ISERROR(VLOOKUP(CONCATENATE(INDIRECT(ADDRESS(2,COLUMN())),"O1",A31),DATA!D2:L872,2,FALSE)),0,VLOOKUP(CONCATENATE(INDIRECT(ADDRESS(2,COLUMN())),"O1",A31),DATA!D2:L872,2,FALSE))</f>
        <v>0</v>
      </c>
      <c r="BW31" s="11">
        <f>IF(ISERROR(VLOOKUP(CONCATENATE(INDIRECT(ADDRESS(2,COLUMN()-1)),"O1",A31),DATA!D2:L872,3,FALSE)),0,VLOOKUP(CONCATENATE(INDIRECT(ADDRESS(2,COLUMN()-1)),"O1",A31),DATA!D2:L872,3,FALSE))</f>
        <v>0</v>
      </c>
      <c r="BX31" s="11">
        <f>IF(ISERROR(VLOOKUP(CONCATENATE(INDIRECT(ADDRESS(2,COLUMN()-2)),"O1",A31),DATA!D2:L872,4,FALSE)),0,VLOOKUP(CONCATENATE(INDIRECT(ADDRESS(2,COLUMN()-2)),"O1",A31),DATA!D2:L872,4,FALSE))</f>
        <v>0</v>
      </c>
      <c r="BY31" s="11">
        <f>IF(ISERROR(VLOOKUP(CONCATENATE(INDIRECT(ADDRESS(2,COLUMN())),"O1",A31),DATA!D2:L872,2,FALSE)),0,VLOOKUP(CONCATENATE(INDIRECT(ADDRESS(2,COLUMN())),"O1",A31),DATA!D2:L872,2,FALSE))</f>
        <v>0</v>
      </c>
      <c r="BZ31" s="11">
        <f>IF(ISERROR(VLOOKUP(CONCATENATE(INDIRECT(ADDRESS(2,COLUMN()-1)),"O1",A31),DATA!D2:L872,3,FALSE)),0,VLOOKUP(CONCATENATE(INDIRECT(ADDRESS(2,COLUMN()-1)),"O1",A31),DATA!D2:L872,3,FALSE))</f>
        <v>0</v>
      </c>
      <c r="CA31" s="11">
        <f>IF(ISERROR(VLOOKUP(CONCATENATE(INDIRECT(ADDRESS(2,COLUMN()-2)),"O1",A31),DATA!D2:L872,4,FALSE)),0,VLOOKUP(CONCATENATE(INDIRECT(ADDRESS(2,COLUMN()-2)),"O1",A31),DATA!D2:L872,4,FALSE))</f>
        <v>0</v>
      </c>
      <c r="CB31" s="11">
        <f>IF(ISERROR(VLOOKUP(CONCATENATE(INDIRECT(ADDRESS(2,COLUMN())),"O1",A31),DATA!D2:L872,2,FALSE)),0,VLOOKUP(CONCATENATE(INDIRECT(ADDRESS(2,COLUMN())),"O1",A31),DATA!D2:L872,2,FALSE))</f>
        <v>0</v>
      </c>
      <c r="CC31" s="11">
        <f>IF(ISERROR(VLOOKUP(CONCATENATE(INDIRECT(ADDRESS(2,COLUMN()-1)),"O1",A31),DATA!D2:L872,3,FALSE)),0,VLOOKUP(CONCATENATE(INDIRECT(ADDRESS(2,COLUMN()-1)),"O1",A31),DATA!D2:L872,3,FALSE))</f>
        <v>0</v>
      </c>
      <c r="CD31" s="11">
        <f>IF(ISERROR(VLOOKUP(CONCATENATE(INDIRECT(ADDRESS(2,COLUMN()-2)),"O1",A31),DATA!D2:L872,4,FALSE)),0,VLOOKUP(CONCATENATE(INDIRECT(ADDRESS(2,COLUMN()-2)),"O1",A31),DATA!D2:L872,4,FALSE))</f>
        <v>0</v>
      </c>
      <c r="CE31" s="11">
        <f>IF(ISERROR(VLOOKUP(CONCATENATE(INDIRECT(ADDRESS(2,COLUMN())),"O1",A31),DATA!D2:L872,2,FALSE)),0,VLOOKUP(CONCATENATE(INDIRECT(ADDRESS(2,COLUMN())),"O1",A31),DATA!D2:L872,2,FALSE))</f>
        <v>0</v>
      </c>
      <c r="CF31" s="11">
        <f>IF(ISERROR(VLOOKUP(CONCATENATE(INDIRECT(ADDRESS(2,COLUMN()-1)),"O1",A31),DATA!D2:L872,3,FALSE)),0,VLOOKUP(CONCATENATE(INDIRECT(ADDRESS(2,COLUMN()-1)),"O1",A31),DATA!D2:L872,3,FALSE))</f>
        <v>0</v>
      </c>
      <c r="CG31" s="11">
        <f>IF(ISERROR(VLOOKUP(CONCATENATE(INDIRECT(ADDRESS(2,COLUMN()-2)),"O1",A31),DATA!D2:L872,4,FALSE)),0,VLOOKUP(CONCATENATE(INDIRECT(ADDRESS(2,COLUMN()-2)),"O1",A31),DATA!D2:L872,4,FALSE))</f>
        <v>0</v>
      </c>
      <c r="CH31" s="11">
        <f>IF(ISERROR(VLOOKUP(CONCATENATE(INDIRECT(ADDRESS(2,COLUMN())),"O1",A31),DATA!D2:L872,2,FALSE)),0,VLOOKUP(CONCATENATE(INDIRECT(ADDRESS(2,COLUMN())),"O1",A31),DATA!D2:L872,2,FALSE))</f>
        <v>0</v>
      </c>
      <c r="CI31" s="11">
        <f>IF(ISERROR(VLOOKUP(CONCATENATE(INDIRECT(ADDRESS(2,COLUMN()-1)),"O1",A31),DATA!D2:L872,3,FALSE)),0,VLOOKUP(CONCATENATE(INDIRECT(ADDRESS(2,COLUMN()-1)),"O1",A31),DATA!D2:L872,3,FALSE))</f>
        <v>0</v>
      </c>
      <c r="CJ31" s="11">
        <f>IF(ISERROR(VLOOKUP(CONCATENATE(INDIRECT(ADDRESS(2,COLUMN()-2)),"O1",A31),DATA!D2:L872,4,FALSE)),0,VLOOKUP(CONCATENATE(INDIRECT(ADDRESS(2,COLUMN()-2)),"O1",A31),DATA!D2:L872,4,FALSE))</f>
        <v>0</v>
      </c>
      <c r="CK31" s="11">
        <f>IF(ISERROR(VLOOKUP(CONCATENATE(INDIRECT(ADDRESS(2,COLUMN())),"O1",A31),DATA!D2:L872,2,FALSE)),0,VLOOKUP(CONCATENATE(INDIRECT(ADDRESS(2,COLUMN())),"O1",A31),DATA!D2:L872,2,FALSE))</f>
        <v>0</v>
      </c>
      <c r="CL31" s="11">
        <f>IF(ISERROR(VLOOKUP(CONCATENATE(INDIRECT(ADDRESS(2,COLUMN()-1)),"O1",A31),DATA!D2:L872,3,FALSE)),0,VLOOKUP(CONCATENATE(INDIRECT(ADDRESS(2,COLUMN()-1)),"O1",A31),DATA!D2:L872,3,FALSE))</f>
        <v>0</v>
      </c>
      <c r="CM31" s="11">
        <f>IF(ISERROR(VLOOKUP(CONCATENATE(INDIRECT(ADDRESS(2,COLUMN()-2)),"O1",A31),DATA!D2:L872,4,FALSE)),0,VLOOKUP(CONCATENATE(INDIRECT(ADDRESS(2,COLUMN()-2)),"O1",A31),DATA!D2:L872,4,FALSE))</f>
        <v>0</v>
      </c>
      <c r="CN31" s="11">
        <f>IF(ISERROR(VLOOKUP(CONCATENATE(INDIRECT(ADDRESS(2,COLUMN())),"O1",A31),DATA!D2:L872,2,FALSE)),0,VLOOKUP(CONCATENATE(INDIRECT(ADDRESS(2,COLUMN())),"O1",A31),DATA!D2:L872,2,FALSE))</f>
        <v>0</v>
      </c>
      <c r="CO31" s="11">
        <f>IF(ISERROR(VLOOKUP(CONCATENATE(INDIRECT(ADDRESS(2,COLUMN()-1)),"O1",A31),DATA!D2:L872,3,FALSE)),0,VLOOKUP(CONCATENATE(INDIRECT(ADDRESS(2,COLUMN()-1)),"O1",A31),DATA!D2:L872,3,FALSE))</f>
        <v>0</v>
      </c>
      <c r="CP31" s="11">
        <f>IF(ISERROR(VLOOKUP(CONCATENATE(INDIRECT(ADDRESS(2,COLUMN()-2)),"O1",A31),DATA!D2:L872,4,FALSE)),0,VLOOKUP(CONCATENATE(INDIRECT(ADDRESS(2,COLUMN()-2)),"O1",A31),DATA!D2:L872,4,FALSE))</f>
        <v>0</v>
      </c>
      <c r="CQ31" s="11">
        <f>IF(ISERROR(VLOOKUP(CONCATENATE(INDIRECT(ADDRESS(2,COLUMN())),"O1",A31),DATA!D2:L872,2,FALSE)),0,VLOOKUP(CONCATENATE(INDIRECT(ADDRESS(2,COLUMN())),"O1",A31),DATA!D2:L872,2,FALSE))</f>
        <v>0</v>
      </c>
      <c r="CR31" s="11">
        <f>IF(ISERROR(VLOOKUP(CONCATENATE(INDIRECT(ADDRESS(2,COLUMN()-1)),"O1",A31),DATA!D2:L872,3,FALSE)),0,VLOOKUP(CONCATENATE(INDIRECT(ADDRESS(2,COLUMN()-1)),"O1",A31),DATA!D2:L872,3,FALSE))</f>
        <v>0</v>
      </c>
      <c r="CS31" s="11">
        <f>IF(ISERROR(VLOOKUP(CONCATENATE(INDIRECT(ADDRESS(2,COLUMN()-2)),"O1",A31),DATA!D2:L872,4,FALSE)),0,VLOOKUP(CONCATENATE(INDIRECT(ADDRESS(2,COLUMN()-2)),"O1",A31),DATA!D2:L872,4,FALSE))</f>
        <v>0</v>
      </c>
      <c r="CT31" s="11">
        <f>IF(ISERROR(VLOOKUP(CONCATENATE(INDIRECT(ADDRESS(2,COLUMN())),"O1",A31),DATA!D2:L872,2,FALSE)),0,VLOOKUP(CONCATENATE(INDIRECT(ADDRESS(2,COLUMN())),"O1",A31),DATA!D2:L872,2,FALSE))</f>
        <v>0</v>
      </c>
      <c r="CU31" s="11">
        <f>IF(ISERROR(VLOOKUP(CONCATENATE(INDIRECT(ADDRESS(2,COLUMN()-1)),"O1",A31),DATA!D2:L872,3,FALSE)),0,VLOOKUP(CONCATENATE(INDIRECT(ADDRESS(2,COLUMN()-1)),"O1",A31),DATA!D2:L872,3,FALSE))</f>
        <v>0</v>
      </c>
      <c r="CV31" s="11">
        <f>IF(ISERROR(VLOOKUP(CONCATENATE(INDIRECT(ADDRESS(2,COLUMN()-2)),"O1",A31),DATA!D2:L872,4,FALSE)),0,VLOOKUP(CONCATENATE(INDIRECT(ADDRESS(2,COLUMN()-2)),"O1",A31),DATA!D2:L872,4,FALSE))</f>
        <v>0</v>
      </c>
      <c r="CW31" s="11">
        <f>IF(ISERROR(VLOOKUP(CONCATENATE(INDIRECT(ADDRESS(2,COLUMN())),"O1",A31),DATA!D2:L872,2,FALSE)),0,VLOOKUP(CONCATENATE(INDIRECT(ADDRESS(2,COLUMN())),"O1",A31),DATA!D2:L872,2,FALSE))</f>
        <v>0</v>
      </c>
      <c r="CX31" s="11">
        <f>IF(ISERROR(VLOOKUP(CONCATENATE(INDIRECT(ADDRESS(2,COLUMN()-1)),"O1",A31),DATA!D2:L872,3,FALSE)),0,VLOOKUP(CONCATENATE(INDIRECT(ADDRESS(2,COLUMN()-1)),"O1",A31),DATA!D2:L872,3,FALSE))</f>
        <v>0</v>
      </c>
      <c r="CY31" s="11">
        <f>IF(ISERROR(VLOOKUP(CONCATENATE(INDIRECT(ADDRESS(2,COLUMN()-2)),"O1",A31),DATA!D2:L872,4,FALSE)),0,VLOOKUP(CONCATENATE(INDIRECT(ADDRESS(2,COLUMN()-2)),"O1",A31),DATA!D2:L872,4,FALSE))</f>
        <v>0</v>
      </c>
      <c r="CZ31" s="11">
        <f>IF(ISERROR(VLOOKUP(CONCATENATE(INDIRECT(ADDRESS(2,COLUMN())),"O1",A31),DATA!D2:L872,2,FALSE)),0,VLOOKUP(CONCATENATE(INDIRECT(ADDRESS(2,COLUMN())),"O1",A31),DATA!D2:L872,2,FALSE))</f>
        <v>0</v>
      </c>
      <c r="DA31" s="11">
        <f>IF(ISERROR(VLOOKUP(CONCATENATE(INDIRECT(ADDRESS(2,COLUMN()-1)),"O1",A31),DATA!D2:L872,3,FALSE)),0,VLOOKUP(CONCATENATE(INDIRECT(ADDRESS(2,COLUMN()-1)),"O1",A31),DATA!D2:L872,3,FALSE))</f>
        <v>0</v>
      </c>
      <c r="DB31" s="11">
        <f>IF(ISERROR(VLOOKUP(CONCATENATE(INDIRECT(ADDRESS(2,COLUMN()-2)),"O1",A31),DATA!D2:L872,4,FALSE)),0,VLOOKUP(CONCATENATE(INDIRECT(ADDRESS(2,COLUMN()-2)),"O1",A31),DATA!D2:L872,4,FALSE))</f>
        <v>0</v>
      </c>
      <c r="DC31" s="11">
        <f>IF(ISERROR(VLOOKUP(CONCATENATE(INDIRECT(ADDRESS(2,COLUMN())),"O1",A31),DATA!D2:L872,2,FALSE)),0,VLOOKUP(CONCATENATE(INDIRECT(ADDRESS(2,COLUMN())),"O1",A31),DATA!D2:L872,2,FALSE))</f>
        <v>0</v>
      </c>
      <c r="DD31" s="11">
        <f>IF(ISERROR(VLOOKUP(CONCATENATE(INDIRECT(ADDRESS(2,COLUMN()-1)),"O1",A31),DATA!D2:L872,3,FALSE)),0,VLOOKUP(CONCATENATE(INDIRECT(ADDRESS(2,COLUMN()-1)),"O1",A31),DATA!D2:L872,3,FALSE))</f>
        <v>0</v>
      </c>
      <c r="DE31" s="11">
        <f>IF(ISERROR(VLOOKUP(CONCATENATE(INDIRECT(ADDRESS(2,COLUMN()-2)),"O1",A31),DATA!D2:L872,4,FALSE)),0,VLOOKUP(CONCATENATE(INDIRECT(ADDRESS(2,COLUMN()-2)),"O1",A31),DATA!D2:L872,4,FALSE))</f>
        <v>0</v>
      </c>
      <c r="DF31" s="11">
        <f>IF(ISERROR(VLOOKUP(CONCATENATE(INDIRECT(ADDRESS(2,COLUMN())),"O1",A31),DATA!D2:L872,2,FALSE)),0,VLOOKUP(CONCATENATE(INDIRECT(ADDRESS(2,COLUMN())),"O1",A31),DATA!D2:L872,2,FALSE))</f>
        <v>0</v>
      </c>
      <c r="DG31" s="11">
        <f>IF(ISERROR(VLOOKUP(CONCATENATE(INDIRECT(ADDRESS(2,COLUMN()-1)),"O1",A31),DATA!D2:L872,3,FALSE)),0,VLOOKUP(CONCATENATE(INDIRECT(ADDRESS(2,COLUMN()-1)),"O1",A31),DATA!D2:L872,3,FALSE))</f>
        <v>0</v>
      </c>
      <c r="DH31" s="11">
        <f>IF(ISERROR(VLOOKUP(CONCATENATE(INDIRECT(ADDRESS(2,COLUMN()-2)),"O1",A31),DATA!D2:L872,4,FALSE)),0,VLOOKUP(CONCATENATE(INDIRECT(ADDRESS(2,COLUMN()-2)),"O1",A31),DATA!D2:L872,4,FALSE))</f>
        <v>0</v>
      </c>
      <c r="DI31" s="11">
        <f>IF(ISERROR(VLOOKUP(CONCATENATE(INDIRECT(ADDRESS(2,COLUMN())),"O1",A31),DATA!D2:L872,2,FALSE)),0,VLOOKUP(CONCATENATE(INDIRECT(ADDRESS(2,COLUMN())),"O1",A31),DATA!D2:L872,2,FALSE))</f>
        <v>0</v>
      </c>
      <c r="DJ31" s="11">
        <f>IF(ISERROR(VLOOKUP(CONCATENATE(INDIRECT(ADDRESS(2,COLUMN()-1)),"O1",A31),DATA!D2:L872,3,FALSE)),0,VLOOKUP(CONCATENATE(INDIRECT(ADDRESS(2,COLUMN()-1)),"O1",A31),DATA!D2:L872,3,FALSE))</f>
        <v>0</v>
      </c>
      <c r="DK31" s="11">
        <f>IF(ISERROR(VLOOKUP(CONCATENATE(INDIRECT(ADDRESS(2,COLUMN()-2)),"O1",A31),DATA!D2:L872,4,FALSE)),0,VLOOKUP(CONCATENATE(INDIRECT(ADDRESS(2,COLUMN()-2)),"O1",A31),DATA!D2:L872,4,FALSE))</f>
        <v>0</v>
      </c>
      <c r="DL31" s="11">
        <f>IF(ISERROR(VLOOKUP(CONCATENATE(INDIRECT(ADDRESS(2,COLUMN())),"O1",A31),DATA!D2:L872,2,FALSE)),0,VLOOKUP(CONCATENATE(INDIRECT(ADDRESS(2,COLUMN())),"O1",A31),DATA!D2:L872,2,FALSE))</f>
        <v>0</v>
      </c>
      <c r="DM31" s="11">
        <f>IF(ISERROR(VLOOKUP(CONCATENATE(INDIRECT(ADDRESS(2,COLUMN()-1)),"O1",A31),DATA!D2:L872,3,FALSE)),0,VLOOKUP(CONCATENATE(INDIRECT(ADDRESS(2,COLUMN()-1)),"O1",A31),DATA!D2:L872,3,FALSE))</f>
        <v>0</v>
      </c>
      <c r="DN31" s="11">
        <f>IF(ISERROR(VLOOKUP(CONCATENATE(INDIRECT(ADDRESS(2,COLUMN()-2)),"O1",A31),DATA!D2:L872,4,FALSE)),0,VLOOKUP(CONCATENATE(INDIRECT(ADDRESS(2,COLUMN()-2)),"O1",A31),DATA!D2:L872,4,FALSE))</f>
        <v>0</v>
      </c>
      <c r="DO31" s="11">
        <f>IF(ISERROR(VLOOKUP(CONCATENATE(INDIRECT(ADDRESS(2,COLUMN())),"O1",A31),DATA!D2:L872,2,FALSE)),0,VLOOKUP(CONCATENATE(INDIRECT(ADDRESS(2,COLUMN())),"O1",A31),DATA!D2:L872,2,FALSE))</f>
        <v>0</v>
      </c>
      <c r="DP31" s="11">
        <f>IF(ISERROR(VLOOKUP(CONCATENATE(INDIRECT(ADDRESS(2,COLUMN()-1)),"O1",A31),DATA!D2:L872,3,FALSE)),0,VLOOKUP(CONCATENATE(INDIRECT(ADDRESS(2,COLUMN()-1)),"O1",A31),DATA!D2:L872,3,FALSE))</f>
        <v>0</v>
      </c>
      <c r="DQ31" s="11">
        <f>IF(ISERROR(VLOOKUP(CONCATENATE(INDIRECT(ADDRESS(2,COLUMN()-2)),"O1",A31),DATA!D2:L872,4,FALSE)),0,VLOOKUP(CONCATENATE(INDIRECT(ADDRESS(2,COLUMN()-2)),"O1",A31),DATA!D2:L872,4,FALSE))</f>
        <v>0</v>
      </c>
      <c r="DR31" s="11">
        <f>IF(ISERROR(VLOOKUP(CONCATENATE(INDIRECT(ADDRESS(2,COLUMN())),"O1",A31),DATA!D2:L872,2,FALSE)),0,VLOOKUP(CONCATENATE(INDIRECT(ADDRESS(2,COLUMN())),"O1",A31),DATA!D2:L872,2,FALSE))</f>
        <v>0</v>
      </c>
      <c r="DS31" s="11">
        <f>IF(ISERROR(VLOOKUP(CONCATENATE(INDIRECT(ADDRESS(2,COLUMN()-1)),"O1",A31),DATA!D2:L872,3,FALSE)),0,VLOOKUP(CONCATENATE(INDIRECT(ADDRESS(2,COLUMN()-1)),"O1",A31),DATA!D2:L872,3,FALSE))</f>
        <v>0</v>
      </c>
      <c r="DT31" s="11">
        <f>IF(ISERROR(VLOOKUP(CONCATENATE(INDIRECT(ADDRESS(2,COLUMN()-2)),"O1",A31),DATA!D2:L872,4,FALSE)),0,VLOOKUP(CONCATENATE(INDIRECT(ADDRESS(2,COLUMN()-2)),"O1",A31),DATA!D2:L872,4,FALSE))</f>
        <v>0</v>
      </c>
      <c r="DU31" s="11">
        <f>IF(ISERROR(VLOOKUP(CONCATENATE(INDIRECT(ADDRESS(2,COLUMN())),"O1",A31),DATA!D2:L872,2,FALSE)),0,VLOOKUP(CONCATENATE(INDIRECT(ADDRESS(2,COLUMN())),"O1",A31),DATA!D2:L872,2,FALSE))</f>
        <v>0</v>
      </c>
      <c r="DV31" s="11">
        <f>IF(ISERROR(VLOOKUP(CONCATENATE(INDIRECT(ADDRESS(2,COLUMN()-1)),"O1",A31),DATA!D2:L872,3,FALSE)),0,VLOOKUP(CONCATENATE(INDIRECT(ADDRESS(2,COLUMN()-1)),"O1",A31),DATA!D2:L872,3,FALSE))</f>
        <v>0</v>
      </c>
      <c r="DW31" s="11">
        <f>IF(ISERROR(VLOOKUP(CONCATENATE(INDIRECT(ADDRESS(2,COLUMN()-2)),"O1",A31),DATA!D2:L872,4,FALSE)),0,VLOOKUP(CONCATENATE(INDIRECT(ADDRESS(2,COLUMN()-2)),"O1",A31),DATA!D2:L872,4,FALSE))</f>
        <v>0</v>
      </c>
      <c r="DX31" s="62">
        <f>SUM(B31:INDIRECT(ADDRESS(31,127)))</f>
        <v>1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</row>
    <row r="32" ht="15.75">
      <c r="A32" s="95" t="s">
        <v>93</v>
      </c>
      <c r="B32" s="11">
        <f>IF(ISERROR(VLOOKUP(CONCATENATE(INDIRECT(ADDRESS(2,COLUMN())),"O1",A32),DATA!D2:L872,2,FALSE)),0,VLOOKUP(CONCATENATE(INDIRECT(ADDRESS(2,COLUMN())),"O1",A32),DATA!D2:L872,2,FALSE))</f>
        <v>1</v>
      </c>
      <c r="C32" s="11">
        <f>IF(ISERROR(VLOOKUP(CONCATENATE(INDIRECT(ADDRESS(2,COLUMN()-1)),"O1",A32),DATA!D2:L872,3,FALSE)),0,VLOOKUP(CONCATENATE(INDIRECT(ADDRESS(2,COLUMN()-1)),"O1",A32),DATA!D2:L872,3,FALSE))</f>
        <v>0</v>
      </c>
      <c r="D32" s="11">
        <f>IF(ISERROR(VLOOKUP(CONCATENATE(INDIRECT(ADDRESS(2,COLUMN()-2)),"O1",A32),DATA!D2:L872,4,FALSE)),0,VLOOKUP(CONCATENATE(INDIRECT(ADDRESS(2,COLUMN()-2)),"O1",A32),DATA!D2:L872,4,FALSE))</f>
        <v>1</v>
      </c>
      <c r="E32" s="11">
        <f>IF(ISERROR(VLOOKUP(CONCATENATE(INDIRECT(ADDRESS(2,COLUMN())),"O1",A32),DATA!D2:L872,2,FALSE)),0,VLOOKUP(CONCATENATE(INDIRECT(ADDRESS(2,COLUMN())),"O1",A32),DATA!D2:L872,2,FALSE))</f>
        <v>0</v>
      </c>
      <c r="F32" s="11">
        <f>IF(ISERROR(VLOOKUP(CONCATENATE(INDIRECT(ADDRESS(2,COLUMN()-1)),"O1",A32),DATA!D2:L872,3,FALSE)),0,VLOOKUP(CONCATENATE(INDIRECT(ADDRESS(2,COLUMN()-1)),"O1",A32),DATA!D2:L872,3,FALSE))</f>
        <v>0</v>
      </c>
      <c r="G32" s="11">
        <f>IF(ISERROR(VLOOKUP(CONCATENATE(INDIRECT(ADDRESS(2,COLUMN()-2)),"O1",A32),DATA!D2:L872,4,FALSE)),0,VLOOKUP(CONCATENATE(INDIRECT(ADDRESS(2,COLUMN()-2)),"O1",A32),DATA!D2:L872,4,FALSE))</f>
        <v>0</v>
      </c>
      <c r="H32" s="11">
        <f>IF(ISERROR(VLOOKUP(CONCATENATE(INDIRECT(ADDRESS(2,COLUMN())),"O1",A32),DATA!D2:L872,2,FALSE)),0,VLOOKUP(CONCATENATE(INDIRECT(ADDRESS(2,COLUMN())),"O1",A32),DATA!D2:L872,2,FALSE))</f>
        <v>0</v>
      </c>
      <c r="I32" s="11">
        <f>IF(ISERROR(VLOOKUP(CONCATENATE(INDIRECT(ADDRESS(2,COLUMN()-1)),"O1",A32),DATA!D2:L872,3,FALSE)),0,VLOOKUP(CONCATENATE(INDIRECT(ADDRESS(2,COLUMN()-1)),"O1",A32),DATA!D2:L872,3,FALSE))</f>
        <v>0</v>
      </c>
      <c r="J32" s="11">
        <f>IF(ISERROR(VLOOKUP(CONCATENATE(INDIRECT(ADDRESS(2,COLUMN()-2)),"O1",A32),DATA!D2:L872,4,FALSE)),0,VLOOKUP(CONCATENATE(INDIRECT(ADDRESS(2,COLUMN()-2)),"O1",A32),DATA!D2:L872,4,FALSE))</f>
        <v>0</v>
      </c>
      <c r="K32" s="11">
        <f>IF(ISERROR(VLOOKUP(CONCATENATE(INDIRECT(ADDRESS(2,COLUMN())),"O1",A32),DATA!D2:L872,2,FALSE)),0,VLOOKUP(CONCATENATE(INDIRECT(ADDRESS(2,COLUMN())),"O1",A32),DATA!D2:L872,2,FALSE))</f>
        <v>0</v>
      </c>
      <c r="L32" s="11">
        <f>IF(ISERROR(VLOOKUP(CONCATENATE(INDIRECT(ADDRESS(2,COLUMN()-1)),"O1",A32),DATA!D2:L872,3,FALSE)),0,VLOOKUP(CONCATENATE(INDIRECT(ADDRESS(2,COLUMN()-1)),"O1",A32),DATA!D2:L872,3,FALSE))</f>
        <v>0</v>
      </c>
      <c r="M32" s="11">
        <f>IF(ISERROR(VLOOKUP(CONCATENATE(INDIRECT(ADDRESS(2,COLUMN()-2)),"O1",A32),DATA!D2:L872,4,FALSE)),0,VLOOKUP(CONCATENATE(INDIRECT(ADDRESS(2,COLUMN()-2)),"O1",A32),DATA!D2:L872,4,FALSE))</f>
        <v>0</v>
      </c>
      <c r="N32" s="11">
        <f>IF(ISERROR(VLOOKUP(CONCATENATE(INDIRECT(ADDRESS(2,COLUMN())),"O1",A32),DATA!D2:L872,2,FALSE)),0,VLOOKUP(CONCATENATE(INDIRECT(ADDRESS(2,COLUMN())),"O1",A32),DATA!D2:L872,2,FALSE))</f>
        <v>0</v>
      </c>
      <c r="O32" s="11">
        <f>IF(ISERROR(VLOOKUP(CONCATENATE(INDIRECT(ADDRESS(2,COLUMN()-1)),"O1",A32),DATA!D2:L872,3,FALSE)),0,VLOOKUP(CONCATENATE(INDIRECT(ADDRESS(2,COLUMN()-1)),"O1",A32),DATA!D2:L872,3,FALSE))</f>
        <v>0</v>
      </c>
      <c r="P32" s="11">
        <f>IF(ISERROR(VLOOKUP(CONCATENATE(INDIRECT(ADDRESS(2,COLUMN()-2)),"O1",A32),DATA!D2:L872,4,FALSE)),0,VLOOKUP(CONCATENATE(INDIRECT(ADDRESS(2,COLUMN()-2)),"O1",A32),DATA!D2:L872,4,FALSE))</f>
        <v>0</v>
      </c>
      <c r="Q32" s="11">
        <f>IF(ISERROR(VLOOKUP(CONCATENATE(INDIRECT(ADDRESS(2,COLUMN())),"O1",A32),DATA!D2:L872,2,FALSE)),0,VLOOKUP(CONCATENATE(INDIRECT(ADDRESS(2,COLUMN())),"O1",A32),DATA!D2:L872,2,FALSE))</f>
        <v>0.09</v>
      </c>
      <c r="R32" s="11">
        <f>IF(ISERROR(VLOOKUP(CONCATENATE(INDIRECT(ADDRESS(2,COLUMN()-1)),"O1",A32),DATA!D2:L872,3,FALSE)),0,VLOOKUP(CONCATENATE(INDIRECT(ADDRESS(2,COLUMN()-1)),"O1",A32),DATA!D2:L872,3,FALSE))</f>
        <v>0</v>
      </c>
      <c r="S32" s="11">
        <f>IF(ISERROR(VLOOKUP(CONCATENATE(INDIRECT(ADDRESS(2,COLUMN()-2)),"O1",A32),DATA!D2:L872,4,FALSE)),0,VLOOKUP(CONCATENATE(INDIRECT(ADDRESS(2,COLUMN()-2)),"O1",A32),DATA!D2:L872,4,FALSE))</f>
        <v>0.05</v>
      </c>
      <c r="T32" s="11">
        <f>IF(ISERROR(VLOOKUP(CONCATENATE(INDIRECT(ADDRESS(2,COLUMN())),"O1",A32),DATA!D2:L872,2,FALSE)),0,VLOOKUP(CONCATENATE(INDIRECT(ADDRESS(2,COLUMN())),"O1",A32),DATA!D2:L872,2,FALSE))</f>
        <v>0</v>
      </c>
      <c r="U32" s="11">
        <f>IF(ISERROR(VLOOKUP(CONCATENATE(INDIRECT(ADDRESS(2,COLUMN()-1)),"O1",A32),DATA!D2:L872,3,FALSE)),0,VLOOKUP(CONCATENATE(INDIRECT(ADDRESS(2,COLUMN()-1)),"O1",A32),DATA!D2:L872,3,FALSE))</f>
        <v>0</v>
      </c>
      <c r="V32" s="11">
        <f>IF(ISERROR(VLOOKUP(CONCATENATE(INDIRECT(ADDRESS(2,COLUMN()-2)),"O1",A32),DATA!D2:L872,4,FALSE)),0,VLOOKUP(CONCATENATE(INDIRECT(ADDRESS(2,COLUMN()-2)),"O1",A32),DATA!D2:L872,4,FALSE))</f>
        <v>0</v>
      </c>
      <c r="W32" s="11">
        <f>IF(ISERROR(VLOOKUP(CONCATENATE(INDIRECT(ADDRESS(2,COLUMN())),"O1",A32),DATA!D2:L872,2,FALSE)),0,VLOOKUP(CONCATENATE(INDIRECT(ADDRESS(2,COLUMN())),"O1",A32),DATA!D2:L872,2,FALSE))</f>
        <v>0</v>
      </c>
      <c r="X32" s="11">
        <f>IF(ISERROR(VLOOKUP(CONCATENATE(INDIRECT(ADDRESS(2,COLUMN()-1)),"O1",A32),DATA!D2:L872,3,FALSE)),0,VLOOKUP(CONCATENATE(INDIRECT(ADDRESS(2,COLUMN()-1)),"O1",A32),DATA!D2:L872,3,FALSE))</f>
        <v>0</v>
      </c>
      <c r="Y32" s="11">
        <f>IF(ISERROR(VLOOKUP(CONCATENATE(INDIRECT(ADDRESS(2,COLUMN()-2)),"O1",A32),DATA!D2:L872,4,FALSE)),0,VLOOKUP(CONCATENATE(INDIRECT(ADDRESS(2,COLUMN()-2)),"O1",A32),DATA!D2:L872,4,FALSE))</f>
        <v>0</v>
      </c>
      <c r="Z32" s="11">
        <f>IF(ISERROR(VLOOKUP(CONCATENATE(INDIRECT(ADDRESS(2,COLUMN())),"O1",A32),DATA!D2:L872,2,FALSE)),0,VLOOKUP(CONCATENATE(INDIRECT(ADDRESS(2,COLUMN())),"O1",A32),DATA!D2:L872,2,FALSE))</f>
        <v>0</v>
      </c>
      <c r="AA32" s="11">
        <f>IF(ISERROR(VLOOKUP(CONCATENATE(INDIRECT(ADDRESS(2,COLUMN()-1)),"O1",A32),DATA!D2:L872,3,FALSE)),0,VLOOKUP(CONCATENATE(INDIRECT(ADDRESS(2,COLUMN()-1)),"O1",A32),DATA!D2:L872,3,FALSE))</f>
        <v>0</v>
      </c>
      <c r="AB32" s="11">
        <f>IF(ISERROR(VLOOKUP(CONCATENATE(INDIRECT(ADDRESS(2,COLUMN()-2)),"O1",A32),DATA!D2:L872,4,FALSE)),0,VLOOKUP(CONCATENATE(INDIRECT(ADDRESS(2,COLUMN()-2)),"O1",A32),DATA!D2:L872,4,FALSE))</f>
        <v>0</v>
      </c>
      <c r="AC32" s="11">
        <f>IF(ISERROR(VLOOKUP(CONCATENATE(INDIRECT(ADDRESS(2,COLUMN())),"O1",A32),DATA!D2:L872,2,FALSE)),0,VLOOKUP(CONCATENATE(INDIRECT(ADDRESS(2,COLUMN())),"O1",A32),DATA!D2:L872,2,FALSE))</f>
        <v>0</v>
      </c>
      <c r="AD32" s="11">
        <f>IF(ISERROR(VLOOKUP(CONCATENATE(INDIRECT(ADDRESS(2,COLUMN()-1)),"O1",A32),DATA!D2:L872,3,FALSE)),0,VLOOKUP(CONCATENATE(INDIRECT(ADDRESS(2,COLUMN()-1)),"O1",A32),DATA!D2:L872,3,FALSE))</f>
        <v>0</v>
      </c>
      <c r="AE32" s="11">
        <f>IF(ISERROR(VLOOKUP(CONCATENATE(INDIRECT(ADDRESS(2,COLUMN()-2)),"O1",A32),DATA!D2:L872,4,FALSE)),0,VLOOKUP(CONCATENATE(INDIRECT(ADDRESS(2,COLUMN()-2)),"O1",A32),DATA!D2:L872,4,FALSE))</f>
        <v>0</v>
      </c>
      <c r="AF32" s="11">
        <f>IF(ISERROR(VLOOKUP(CONCATENATE(INDIRECT(ADDRESS(2,COLUMN())),"O1",A32),DATA!D2:L872,2,FALSE)),0,VLOOKUP(CONCATENATE(INDIRECT(ADDRESS(2,COLUMN())),"O1",A32),DATA!D2:L872,2,FALSE))</f>
        <v>0</v>
      </c>
      <c r="AG32" s="11">
        <f>IF(ISERROR(VLOOKUP(CONCATENATE(INDIRECT(ADDRESS(2,COLUMN()-1)),"O1",A32),DATA!D2:L872,3,FALSE)),0,VLOOKUP(CONCATENATE(INDIRECT(ADDRESS(2,COLUMN()-1)),"O1",A32),DATA!D2:L872,3,FALSE))</f>
        <v>0</v>
      </c>
      <c r="AH32" s="11">
        <f>IF(ISERROR(VLOOKUP(CONCATENATE(INDIRECT(ADDRESS(2,COLUMN()-2)),"O1",A32),DATA!D2:L872,4,FALSE)),0,VLOOKUP(CONCATENATE(INDIRECT(ADDRESS(2,COLUMN()-2)),"O1",A32),DATA!D2:L872,4,FALSE))</f>
        <v>0</v>
      </c>
      <c r="AI32" s="11">
        <f>IF(ISERROR(VLOOKUP(CONCATENATE(INDIRECT(ADDRESS(2,COLUMN())),"O1",A32),DATA!D2:L872,2,FALSE)),0,VLOOKUP(CONCATENATE(INDIRECT(ADDRESS(2,COLUMN())),"O1",A32),DATA!D2:L872,2,FALSE))</f>
        <v>0</v>
      </c>
      <c r="AJ32" s="11">
        <f>IF(ISERROR(VLOOKUP(CONCATENATE(INDIRECT(ADDRESS(2,COLUMN()-1)),"O1",A32),DATA!D2:L872,3,FALSE)),0,VLOOKUP(CONCATENATE(INDIRECT(ADDRESS(2,COLUMN()-1)),"O1",A32),DATA!D2:L872,3,FALSE))</f>
        <v>0</v>
      </c>
      <c r="AK32" s="11">
        <f>IF(ISERROR(VLOOKUP(CONCATENATE(INDIRECT(ADDRESS(2,COLUMN()-2)),"O1",A32),DATA!D2:L872,4,FALSE)),0,VLOOKUP(CONCATENATE(INDIRECT(ADDRESS(2,COLUMN()-2)),"O1",A32),DATA!D2:L872,4,FALSE))</f>
        <v>0</v>
      </c>
      <c r="AL32" s="11">
        <f>IF(ISERROR(VLOOKUP(CONCATENATE(INDIRECT(ADDRESS(2,COLUMN())),"O1",A32),DATA!D2:L872,2,FALSE)),0,VLOOKUP(CONCATENATE(INDIRECT(ADDRESS(2,COLUMN())),"O1",A32),DATA!D2:L872,2,FALSE))</f>
        <v>0</v>
      </c>
      <c r="AM32" s="11">
        <f>IF(ISERROR(VLOOKUP(CONCATENATE(INDIRECT(ADDRESS(2,COLUMN()-1)),"O1",A32),DATA!D2:L872,3,FALSE)),0,VLOOKUP(CONCATENATE(INDIRECT(ADDRESS(2,COLUMN()-1)),"O1",A32),DATA!D2:L872,3,FALSE))</f>
        <v>0</v>
      </c>
      <c r="AN32" s="11">
        <f>IF(ISERROR(VLOOKUP(CONCATENATE(INDIRECT(ADDRESS(2,COLUMN()-2)),"O1",A32),DATA!D2:L872,4,FALSE)),0,VLOOKUP(CONCATENATE(INDIRECT(ADDRESS(2,COLUMN()-2)),"O1",A32),DATA!D2:L872,4,FALSE))</f>
        <v>0.05</v>
      </c>
      <c r="AO32" s="11">
        <f>IF(ISERROR(VLOOKUP(CONCATENATE(INDIRECT(ADDRESS(2,COLUMN())),"O1",A32),DATA!D2:L872,2,FALSE)),0,VLOOKUP(CONCATENATE(INDIRECT(ADDRESS(2,COLUMN())),"O1",A32),DATA!D2:L872,2,FALSE))</f>
        <v>0</v>
      </c>
      <c r="AP32" s="11">
        <f>IF(ISERROR(VLOOKUP(CONCATENATE(INDIRECT(ADDRESS(2,COLUMN()-1)),"O1",A32),DATA!D2:L872,3,FALSE)),0,VLOOKUP(CONCATENATE(INDIRECT(ADDRESS(2,COLUMN()-1)),"O1",A32),DATA!D2:L872,3,FALSE))</f>
        <v>0</v>
      </c>
      <c r="AQ32" s="11">
        <f>IF(ISERROR(VLOOKUP(CONCATENATE(INDIRECT(ADDRESS(2,COLUMN()-2)),"O1",A32),DATA!D2:L872,4,FALSE)),0,VLOOKUP(CONCATENATE(INDIRECT(ADDRESS(2,COLUMN()-2)),"O1",A32),DATA!D2:L872,4,FALSE))</f>
        <v>0</v>
      </c>
      <c r="AR32" s="11">
        <f>IF(ISERROR(VLOOKUP(CONCATENATE(INDIRECT(ADDRESS(2,COLUMN())),"O1",A32),DATA!D2:L872,2,FALSE)),0,VLOOKUP(CONCATENATE(INDIRECT(ADDRESS(2,COLUMN())),"O1",A32),DATA!D2:L872,2,FALSE))</f>
        <v>0</v>
      </c>
      <c r="AS32" s="11">
        <f>IF(ISERROR(VLOOKUP(CONCATENATE(INDIRECT(ADDRESS(2,COLUMN()-1)),"O1",A32),DATA!D2:L872,3,FALSE)),0,VLOOKUP(CONCATENATE(INDIRECT(ADDRESS(2,COLUMN()-1)),"O1",A32),DATA!D2:L872,3,FALSE))</f>
        <v>0</v>
      </c>
      <c r="AT32" s="11">
        <f>IF(ISERROR(VLOOKUP(CONCATENATE(INDIRECT(ADDRESS(2,COLUMN()-2)),"O1",A32),DATA!D2:L872,4,FALSE)),0,VLOOKUP(CONCATENATE(INDIRECT(ADDRESS(2,COLUMN()-2)),"O1",A32),DATA!D2:L872,4,FALSE))</f>
        <v>1</v>
      </c>
      <c r="AU32" s="11">
        <f>IF(ISERROR(VLOOKUP(CONCATENATE(INDIRECT(ADDRESS(2,COLUMN())),"O1",A32),DATA!D2:L872,2,FALSE)),0,VLOOKUP(CONCATENATE(INDIRECT(ADDRESS(2,COLUMN())),"O1",A32),DATA!D2:L872,2,FALSE))</f>
        <v>0.02857</v>
      </c>
      <c r="AV32" s="11">
        <f>IF(ISERROR(VLOOKUP(CONCATENATE(INDIRECT(ADDRESS(2,COLUMN()-1)),"O1",A32),DATA!D2:L872,3,FALSE)),0,VLOOKUP(CONCATENATE(INDIRECT(ADDRESS(2,COLUMN()-1)),"O1",A32),DATA!D2:L872,3,FALSE))</f>
        <v>0</v>
      </c>
      <c r="AW32" s="11">
        <f>IF(ISERROR(VLOOKUP(CONCATENATE(INDIRECT(ADDRESS(2,COLUMN()-2)),"O1",A32),DATA!D2:L872,4,FALSE)),0,VLOOKUP(CONCATENATE(INDIRECT(ADDRESS(2,COLUMN()-2)),"O1",A32),DATA!D2:L872,4,FALSE))</f>
        <v>0</v>
      </c>
      <c r="AX32" s="11">
        <f>IF(ISERROR(VLOOKUP(CONCATENATE(INDIRECT(ADDRESS(2,COLUMN())),"O1",A32),DATA!D2:L872,2,FALSE)),0,VLOOKUP(CONCATENATE(INDIRECT(ADDRESS(2,COLUMN())),"O1",A32),DATA!D2:L872,2,FALSE))</f>
        <v>1.5</v>
      </c>
      <c r="AY32" s="11">
        <f>IF(ISERROR(VLOOKUP(CONCATENATE(INDIRECT(ADDRESS(2,COLUMN()-1)),"O1",A32),DATA!D2:L872,3,FALSE)),0,VLOOKUP(CONCATENATE(INDIRECT(ADDRESS(2,COLUMN()-1)),"O1",A32),DATA!D2:L872,3,FALSE))</f>
        <v>1</v>
      </c>
      <c r="AZ32" s="11">
        <f>IF(ISERROR(VLOOKUP(CONCATENATE(INDIRECT(ADDRESS(2,COLUMN()-2)),"O1",A32),DATA!D2:L872,4,FALSE)),0,VLOOKUP(CONCATENATE(INDIRECT(ADDRESS(2,COLUMN()-2)),"O1",A32),DATA!D2:L872,4,FALSE))</f>
        <v>1</v>
      </c>
      <c r="BA32" s="11">
        <f>IF(ISERROR(VLOOKUP(CONCATENATE(INDIRECT(ADDRESS(2,COLUMN())),"O1",A32),DATA!D2:L872,2,FALSE)),0,VLOOKUP(CONCATENATE(INDIRECT(ADDRESS(2,COLUMN())),"O1",A32),DATA!D2:L872,2,FALSE))</f>
        <v>0</v>
      </c>
      <c r="BB32" s="11">
        <f>IF(ISERROR(VLOOKUP(CONCATENATE(INDIRECT(ADDRESS(2,COLUMN()-1)),"O1",A32),DATA!D2:L872,3,FALSE)),0,VLOOKUP(CONCATENATE(INDIRECT(ADDRESS(2,COLUMN()-1)),"O1",A32),DATA!D2:L872,3,FALSE))</f>
        <v>0</v>
      </c>
      <c r="BC32" s="11">
        <f>IF(ISERROR(VLOOKUP(CONCATENATE(INDIRECT(ADDRESS(2,COLUMN()-2)),"O1",A32),DATA!D2:L872,4,FALSE)),0,VLOOKUP(CONCATENATE(INDIRECT(ADDRESS(2,COLUMN()-2)),"O1",A32),DATA!D2:L872,4,FALSE))</f>
        <v>0</v>
      </c>
      <c r="BD32" s="11">
        <f>IF(ISERROR(VLOOKUP(CONCATENATE(INDIRECT(ADDRESS(2,COLUMN())),"O1",A32),DATA!D2:L872,2,FALSE)),0,VLOOKUP(CONCATENATE(INDIRECT(ADDRESS(2,COLUMN())),"O1",A32),DATA!D2:L872,2,FALSE))</f>
        <v>0</v>
      </c>
      <c r="BE32" s="11">
        <f>IF(ISERROR(VLOOKUP(CONCATENATE(INDIRECT(ADDRESS(2,COLUMN()-1)),"O1",A32),DATA!D2:L872,3,FALSE)),0,VLOOKUP(CONCATENATE(INDIRECT(ADDRESS(2,COLUMN()-1)),"O1",A32),DATA!D2:L872,3,FALSE))</f>
        <v>0</v>
      </c>
      <c r="BF32" s="11">
        <f>IF(ISERROR(VLOOKUP(CONCATENATE(INDIRECT(ADDRESS(2,COLUMN()-2)),"O1",A32),DATA!D2:L872,4,FALSE)),0,VLOOKUP(CONCATENATE(INDIRECT(ADDRESS(2,COLUMN()-2)),"O1",A32),DATA!D2:L872,4,FALSE))</f>
        <v>0</v>
      </c>
      <c r="BG32" s="11">
        <f>IF(ISERROR(VLOOKUP(CONCATENATE(INDIRECT(ADDRESS(2,COLUMN())),"O1",A32),DATA!D2:L872,2,FALSE)),0,VLOOKUP(CONCATENATE(INDIRECT(ADDRESS(2,COLUMN())),"O1",A32),DATA!D2:L872,2,FALSE))</f>
        <v>0</v>
      </c>
      <c r="BH32" s="11">
        <f>IF(ISERROR(VLOOKUP(CONCATENATE(INDIRECT(ADDRESS(2,COLUMN()-1)),"O1",A32),DATA!D2:L872,3,FALSE)),0,VLOOKUP(CONCATENATE(INDIRECT(ADDRESS(2,COLUMN()-1)),"O1",A32),DATA!D2:L872,3,FALSE))</f>
        <v>0</v>
      </c>
      <c r="BI32" s="11">
        <f>IF(ISERROR(VLOOKUP(CONCATENATE(INDIRECT(ADDRESS(2,COLUMN()-2)),"O1",A32),DATA!D2:L872,4,FALSE)),0,VLOOKUP(CONCATENATE(INDIRECT(ADDRESS(2,COLUMN()-2)),"O1",A32),DATA!D2:L872,4,FALSE))</f>
        <v>0</v>
      </c>
      <c r="BJ32" s="11">
        <f>IF(ISERROR(VLOOKUP(CONCATENATE(INDIRECT(ADDRESS(2,COLUMN())),"O1",A32),DATA!D2:L872,2,FALSE)),0,VLOOKUP(CONCATENATE(INDIRECT(ADDRESS(2,COLUMN())),"O1",A32),DATA!D2:L872,2,FALSE))</f>
        <v>0</v>
      </c>
      <c r="BK32" s="11">
        <f>IF(ISERROR(VLOOKUP(CONCATENATE(INDIRECT(ADDRESS(2,COLUMN()-1)),"O1",A32),DATA!D2:L872,3,FALSE)),0,VLOOKUP(CONCATENATE(INDIRECT(ADDRESS(2,COLUMN()-1)),"O1",A32),DATA!D2:L872,3,FALSE))</f>
        <v>0</v>
      </c>
      <c r="BL32" s="11">
        <f>IF(ISERROR(VLOOKUP(CONCATENATE(INDIRECT(ADDRESS(2,COLUMN()-2)),"O1",A32),DATA!D2:L872,4,FALSE)),0,VLOOKUP(CONCATENATE(INDIRECT(ADDRESS(2,COLUMN()-2)),"O1",A32),DATA!D2:L872,4,FALSE))</f>
        <v>0</v>
      </c>
      <c r="BM32" s="11">
        <f>IF(ISERROR(VLOOKUP(CONCATENATE(INDIRECT(ADDRESS(2,COLUMN())),"O1",A32),DATA!D2:L872,2,FALSE)),0,VLOOKUP(CONCATENATE(INDIRECT(ADDRESS(2,COLUMN())),"O1",A32),DATA!D2:L872,2,FALSE))</f>
        <v>0</v>
      </c>
      <c r="BN32" s="11">
        <f>IF(ISERROR(VLOOKUP(CONCATENATE(INDIRECT(ADDRESS(2,COLUMN()-1)),"O1",A32),DATA!D2:L872,3,FALSE)),0,VLOOKUP(CONCATENATE(INDIRECT(ADDRESS(2,COLUMN()-1)),"O1",A32),DATA!D2:L872,3,FALSE))</f>
        <v>0</v>
      </c>
      <c r="BO32" s="11">
        <f>IF(ISERROR(VLOOKUP(CONCATENATE(INDIRECT(ADDRESS(2,COLUMN()-2)),"O1",A32),DATA!D2:L872,4,FALSE)),0,VLOOKUP(CONCATENATE(INDIRECT(ADDRESS(2,COLUMN()-2)),"O1",A32),DATA!D2:L872,4,FALSE))</f>
        <v>0</v>
      </c>
      <c r="BP32" s="11">
        <f>IF(ISERROR(VLOOKUP(CONCATENATE(INDIRECT(ADDRESS(2,COLUMN())),"O1",A32),DATA!D2:L872,2,FALSE)),0,VLOOKUP(CONCATENATE(INDIRECT(ADDRESS(2,COLUMN())),"O1",A32),DATA!D2:L872,2,FALSE))</f>
        <v>0</v>
      </c>
      <c r="BQ32" s="11">
        <f>IF(ISERROR(VLOOKUP(CONCATENATE(INDIRECT(ADDRESS(2,COLUMN()-1)),"O1",A32),DATA!D2:L872,3,FALSE)),0,VLOOKUP(CONCATENATE(INDIRECT(ADDRESS(2,COLUMN()-1)),"O1",A32),DATA!D2:L872,3,FALSE))</f>
        <v>0</v>
      </c>
      <c r="BR32" s="11">
        <f>IF(ISERROR(VLOOKUP(CONCATENATE(INDIRECT(ADDRESS(2,COLUMN()-2)),"O1",A32),DATA!D2:L872,4,FALSE)),0,VLOOKUP(CONCATENATE(INDIRECT(ADDRESS(2,COLUMN()-2)),"O1",A32),DATA!D2:L872,4,FALSE))</f>
        <v>0</v>
      </c>
      <c r="BS32" s="11">
        <f>IF(ISERROR(VLOOKUP(CONCATENATE(INDIRECT(ADDRESS(2,COLUMN())),"O1",A32),DATA!D2:L872,2,FALSE)),0,VLOOKUP(CONCATENATE(INDIRECT(ADDRESS(2,COLUMN())),"O1",A32),DATA!D2:L872,2,FALSE))</f>
        <v>0</v>
      </c>
      <c r="BT32" s="11">
        <f>IF(ISERROR(VLOOKUP(CONCATENATE(INDIRECT(ADDRESS(2,COLUMN()-1)),"O1",A32),DATA!D2:L872,3,FALSE)),0,VLOOKUP(CONCATENATE(INDIRECT(ADDRESS(2,COLUMN()-1)),"O1",A32),DATA!D2:L872,3,FALSE))</f>
        <v>0</v>
      </c>
      <c r="BU32" s="11">
        <f>IF(ISERROR(VLOOKUP(CONCATENATE(INDIRECT(ADDRESS(2,COLUMN()-2)),"O1",A32),DATA!D2:L872,4,FALSE)),0,VLOOKUP(CONCATENATE(INDIRECT(ADDRESS(2,COLUMN()-2)),"O1",A32),DATA!D2:L872,4,FALSE))</f>
        <v>0</v>
      </c>
      <c r="BV32" s="11">
        <f>IF(ISERROR(VLOOKUP(CONCATENATE(INDIRECT(ADDRESS(2,COLUMN())),"O1",A32),DATA!D2:L872,2,FALSE)),0,VLOOKUP(CONCATENATE(INDIRECT(ADDRESS(2,COLUMN())),"O1",A32),DATA!D2:L872,2,FALSE))</f>
        <v>0</v>
      </c>
      <c r="BW32" s="11">
        <f>IF(ISERROR(VLOOKUP(CONCATENATE(INDIRECT(ADDRESS(2,COLUMN()-1)),"O1",A32),DATA!D2:L872,3,FALSE)),0,VLOOKUP(CONCATENATE(INDIRECT(ADDRESS(2,COLUMN()-1)),"O1",A32),DATA!D2:L872,3,FALSE))</f>
        <v>0</v>
      </c>
      <c r="BX32" s="11">
        <f>IF(ISERROR(VLOOKUP(CONCATENATE(INDIRECT(ADDRESS(2,COLUMN()-2)),"O1",A32),DATA!D2:L872,4,FALSE)),0,VLOOKUP(CONCATENATE(INDIRECT(ADDRESS(2,COLUMN()-2)),"O1",A32),DATA!D2:L872,4,FALSE))</f>
        <v>0</v>
      </c>
      <c r="BY32" s="11">
        <f>IF(ISERROR(VLOOKUP(CONCATENATE(INDIRECT(ADDRESS(2,COLUMN())),"O1",A32),DATA!D2:L872,2,FALSE)),0,VLOOKUP(CONCATENATE(INDIRECT(ADDRESS(2,COLUMN())),"O1",A32),DATA!D2:L872,2,FALSE))</f>
        <v>0</v>
      </c>
      <c r="BZ32" s="11">
        <f>IF(ISERROR(VLOOKUP(CONCATENATE(INDIRECT(ADDRESS(2,COLUMN()-1)),"O1",A32),DATA!D2:L872,3,FALSE)),0,VLOOKUP(CONCATENATE(INDIRECT(ADDRESS(2,COLUMN()-1)),"O1",A32),DATA!D2:L872,3,FALSE))</f>
        <v>0</v>
      </c>
      <c r="CA32" s="11">
        <f>IF(ISERROR(VLOOKUP(CONCATENATE(INDIRECT(ADDRESS(2,COLUMN()-2)),"O1",A32),DATA!D2:L872,4,FALSE)),0,VLOOKUP(CONCATENATE(INDIRECT(ADDRESS(2,COLUMN()-2)),"O1",A32),DATA!D2:L872,4,FALSE))</f>
        <v>0</v>
      </c>
      <c r="CB32" s="11">
        <f>IF(ISERROR(VLOOKUP(CONCATENATE(INDIRECT(ADDRESS(2,COLUMN())),"O1",A32),DATA!D2:L872,2,FALSE)),0,VLOOKUP(CONCATENATE(INDIRECT(ADDRESS(2,COLUMN())),"O1",A32),DATA!D2:L872,2,FALSE))</f>
        <v>0</v>
      </c>
      <c r="CC32" s="11">
        <f>IF(ISERROR(VLOOKUP(CONCATENATE(INDIRECT(ADDRESS(2,COLUMN()-1)),"O1",A32),DATA!D2:L872,3,FALSE)),0,VLOOKUP(CONCATENATE(INDIRECT(ADDRESS(2,COLUMN()-1)),"O1",A32),DATA!D2:L872,3,FALSE))</f>
        <v>0</v>
      </c>
      <c r="CD32" s="11">
        <f>IF(ISERROR(VLOOKUP(CONCATENATE(INDIRECT(ADDRESS(2,COLUMN()-2)),"O1",A32),DATA!D2:L872,4,FALSE)),0,VLOOKUP(CONCATENATE(INDIRECT(ADDRESS(2,COLUMN()-2)),"O1",A32),DATA!D2:L872,4,FALSE))</f>
        <v>0</v>
      </c>
      <c r="CE32" s="11">
        <f>IF(ISERROR(VLOOKUP(CONCATENATE(INDIRECT(ADDRESS(2,COLUMN())),"O1",A32),DATA!D2:L872,2,FALSE)),0,VLOOKUP(CONCATENATE(INDIRECT(ADDRESS(2,COLUMN())),"O1",A32),DATA!D2:L872,2,FALSE))</f>
        <v>0</v>
      </c>
      <c r="CF32" s="11">
        <f>IF(ISERROR(VLOOKUP(CONCATENATE(INDIRECT(ADDRESS(2,COLUMN()-1)),"O1",A32),DATA!D2:L872,3,FALSE)),0,VLOOKUP(CONCATENATE(INDIRECT(ADDRESS(2,COLUMN()-1)),"O1",A32),DATA!D2:L872,3,FALSE))</f>
        <v>0</v>
      </c>
      <c r="CG32" s="11">
        <f>IF(ISERROR(VLOOKUP(CONCATENATE(INDIRECT(ADDRESS(2,COLUMN()-2)),"O1",A32),DATA!D2:L872,4,FALSE)),0,VLOOKUP(CONCATENATE(INDIRECT(ADDRESS(2,COLUMN()-2)),"O1",A32),DATA!D2:L872,4,FALSE))</f>
        <v>0</v>
      </c>
      <c r="CH32" s="11">
        <f>IF(ISERROR(VLOOKUP(CONCATENATE(INDIRECT(ADDRESS(2,COLUMN())),"O1",A32),DATA!D2:L872,2,FALSE)),0,VLOOKUP(CONCATENATE(INDIRECT(ADDRESS(2,COLUMN())),"O1",A32),DATA!D2:L872,2,FALSE))</f>
        <v>0</v>
      </c>
      <c r="CI32" s="11">
        <f>IF(ISERROR(VLOOKUP(CONCATENATE(INDIRECT(ADDRESS(2,COLUMN()-1)),"O1",A32),DATA!D2:L872,3,FALSE)),0,VLOOKUP(CONCATENATE(INDIRECT(ADDRESS(2,COLUMN()-1)),"O1",A32),DATA!D2:L872,3,FALSE))</f>
        <v>0</v>
      </c>
      <c r="CJ32" s="11">
        <f>IF(ISERROR(VLOOKUP(CONCATENATE(INDIRECT(ADDRESS(2,COLUMN()-2)),"O1",A32),DATA!D2:L872,4,FALSE)),0,VLOOKUP(CONCATENATE(INDIRECT(ADDRESS(2,COLUMN()-2)),"O1",A32),DATA!D2:L872,4,FALSE))</f>
        <v>0</v>
      </c>
      <c r="CK32" s="11">
        <f>IF(ISERROR(VLOOKUP(CONCATENATE(INDIRECT(ADDRESS(2,COLUMN())),"O1",A32),DATA!D2:L872,2,FALSE)),0,VLOOKUP(CONCATENATE(INDIRECT(ADDRESS(2,COLUMN())),"O1",A32),DATA!D2:L872,2,FALSE))</f>
        <v>0</v>
      </c>
      <c r="CL32" s="11">
        <f>IF(ISERROR(VLOOKUP(CONCATENATE(INDIRECT(ADDRESS(2,COLUMN()-1)),"O1",A32),DATA!D2:L872,3,FALSE)),0,VLOOKUP(CONCATENATE(INDIRECT(ADDRESS(2,COLUMN()-1)),"O1",A32),DATA!D2:L872,3,FALSE))</f>
        <v>0</v>
      </c>
      <c r="CM32" s="11">
        <f>IF(ISERROR(VLOOKUP(CONCATENATE(INDIRECT(ADDRESS(2,COLUMN()-2)),"O1",A32),DATA!D2:L872,4,FALSE)),0,VLOOKUP(CONCATENATE(INDIRECT(ADDRESS(2,COLUMN()-2)),"O1",A32),DATA!D2:L872,4,FALSE))</f>
        <v>0</v>
      </c>
      <c r="CN32" s="11">
        <f>IF(ISERROR(VLOOKUP(CONCATENATE(INDIRECT(ADDRESS(2,COLUMN())),"O1",A32),DATA!D2:L872,2,FALSE)),0,VLOOKUP(CONCATENATE(INDIRECT(ADDRESS(2,COLUMN())),"O1",A32),DATA!D2:L872,2,FALSE))</f>
        <v>0</v>
      </c>
      <c r="CO32" s="11">
        <f>IF(ISERROR(VLOOKUP(CONCATENATE(INDIRECT(ADDRESS(2,COLUMN()-1)),"O1",A32),DATA!D2:L872,3,FALSE)),0,VLOOKUP(CONCATENATE(INDIRECT(ADDRESS(2,COLUMN()-1)),"O1",A32),DATA!D2:L872,3,FALSE))</f>
        <v>0</v>
      </c>
      <c r="CP32" s="11">
        <f>IF(ISERROR(VLOOKUP(CONCATENATE(INDIRECT(ADDRESS(2,COLUMN()-2)),"O1",A32),DATA!D2:L872,4,FALSE)),0,VLOOKUP(CONCATENATE(INDIRECT(ADDRESS(2,COLUMN()-2)),"O1",A32),DATA!D2:L872,4,FALSE))</f>
        <v>0</v>
      </c>
      <c r="CQ32" s="11">
        <f>IF(ISERROR(VLOOKUP(CONCATENATE(INDIRECT(ADDRESS(2,COLUMN())),"O1",A32),DATA!D2:L872,2,FALSE)),0,VLOOKUP(CONCATENATE(INDIRECT(ADDRESS(2,COLUMN())),"O1",A32),DATA!D2:L872,2,FALSE))</f>
        <v>0</v>
      </c>
      <c r="CR32" s="11">
        <f>IF(ISERROR(VLOOKUP(CONCATENATE(INDIRECT(ADDRESS(2,COLUMN()-1)),"O1",A32),DATA!D2:L872,3,FALSE)),0,VLOOKUP(CONCATENATE(INDIRECT(ADDRESS(2,COLUMN()-1)),"O1",A32),DATA!D2:L872,3,FALSE))</f>
        <v>0</v>
      </c>
      <c r="CS32" s="11">
        <f>IF(ISERROR(VLOOKUP(CONCATENATE(INDIRECT(ADDRESS(2,COLUMN()-2)),"O1",A32),DATA!D2:L872,4,FALSE)),0,VLOOKUP(CONCATENATE(INDIRECT(ADDRESS(2,COLUMN()-2)),"O1",A32),DATA!D2:L872,4,FALSE))</f>
        <v>0</v>
      </c>
      <c r="CT32" s="11">
        <f>IF(ISERROR(VLOOKUP(CONCATENATE(INDIRECT(ADDRESS(2,COLUMN())),"O1",A32),DATA!D2:L872,2,FALSE)),0,VLOOKUP(CONCATENATE(INDIRECT(ADDRESS(2,COLUMN())),"O1",A32),DATA!D2:L872,2,FALSE))</f>
        <v>0</v>
      </c>
      <c r="CU32" s="11">
        <f>IF(ISERROR(VLOOKUP(CONCATENATE(INDIRECT(ADDRESS(2,COLUMN()-1)),"O1",A32),DATA!D2:L872,3,FALSE)),0,VLOOKUP(CONCATENATE(INDIRECT(ADDRESS(2,COLUMN()-1)),"O1",A32),DATA!D2:L872,3,FALSE))</f>
        <v>0</v>
      </c>
      <c r="CV32" s="11">
        <f>IF(ISERROR(VLOOKUP(CONCATENATE(INDIRECT(ADDRESS(2,COLUMN()-2)),"O1",A32),DATA!D2:L872,4,FALSE)),0,VLOOKUP(CONCATENATE(INDIRECT(ADDRESS(2,COLUMN()-2)),"O1",A32),DATA!D2:L872,4,FALSE))</f>
        <v>0</v>
      </c>
      <c r="CW32" s="11">
        <f>IF(ISERROR(VLOOKUP(CONCATENATE(INDIRECT(ADDRESS(2,COLUMN())),"O1",A32),DATA!D2:L872,2,FALSE)),0,VLOOKUP(CONCATENATE(INDIRECT(ADDRESS(2,COLUMN())),"O1",A32),DATA!D2:L872,2,FALSE))</f>
        <v>0</v>
      </c>
      <c r="CX32" s="11">
        <f>IF(ISERROR(VLOOKUP(CONCATENATE(INDIRECT(ADDRESS(2,COLUMN()-1)),"O1",A32),DATA!D2:L872,3,FALSE)),0,VLOOKUP(CONCATENATE(INDIRECT(ADDRESS(2,COLUMN()-1)),"O1",A32),DATA!D2:L872,3,FALSE))</f>
        <v>0</v>
      </c>
      <c r="CY32" s="11">
        <f>IF(ISERROR(VLOOKUP(CONCATENATE(INDIRECT(ADDRESS(2,COLUMN()-2)),"O1",A32),DATA!D2:L872,4,FALSE)),0,VLOOKUP(CONCATENATE(INDIRECT(ADDRESS(2,COLUMN()-2)),"O1",A32),DATA!D2:L872,4,FALSE))</f>
        <v>0</v>
      </c>
      <c r="CZ32" s="11">
        <f>IF(ISERROR(VLOOKUP(CONCATENATE(INDIRECT(ADDRESS(2,COLUMN())),"O1",A32),DATA!D2:L872,2,FALSE)),0,VLOOKUP(CONCATENATE(INDIRECT(ADDRESS(2,COLUMN())),"O1",A32),DATA!D2:L872,2,FALSE))</f>
        <v>0</v>
      </c>
      <c r="DA32" s="11">
        <f>IF(ISERROR(VLOOKUP(CONCATENATE(INDIRECT(ADDRESS(2,COLUMN()-1)),"O1",A32),DATA!D2:L872,3,FALSE)),0,VLOOKUP(CONCATENATE(INDIRECT(ADDRESS(2,COLUMN()-1)),"O1",A32),DATA!D2:L872,3,FALSE))</f>
        <v>0</v>
      </c>
      <c r="DB32" s="11">
        <f>IF(ISERROR(VLOOKUP(CONCATENATE(INDIRECT(ADDRESS(2,COLUMN()-2)),"O1",A32),DATA!D2:L872,4,FALSE)),0,VLOOKUP(CONCATENATE(INDIRECT(ADDRESS(2,COLUMN()-2)),"O1",A32),DATA!D2:L872,4,FALSE))</f>
        <v>0</v>
      </c>
      <c r="DC32" s="11">
        <f>IF(ISERROR(VLOOKUP(CONCATENATE(INDIRECT(ADDRESS(2,COLUMN())),"O1",A32),DATA!D2:L872,2,FALSE)),0,VLOOKUP(CONCATENATE(INDIRECT(ADDRESS(2,COLUMN())),"O1",A32),DATA!D2:L872,2,FALSE))</f>
        <v>0</v>
      </c>
      <c r="DD32" s="11">
        <f>IF(ISERROR(VLOOKUP(CONCATENATE(INDIRECT(ADDRESS(2,COLUMN()-1)),"O1",A32),DATA!D2:L872,3,FALSE)),0,VLOOKUP(CONCATENATE(INDIRECT(ADDRESS(2,COLUMN()-1)),"O1",A32),DATA!D2:L872,3,FALSE))</f>
        <v>0</v>
      </c>
      <c r="DE32" s="11">
        <f>IF(ISERROR(VLOOKUP(CONCATENATE(INDIRECT(ADDRESS(2,COLUMN()-2)),"O1",A32),DATA!D2:L872,4,FALSE)),0,VLOOKUP(CONCATENATE(INDIRECT(ADDRESS(2,COLUMN()-2)),"O1",A32),DATA!D2:L872,4,FALSE))</f>
        <v>0</v>
      </c>
      <c r="DF32" s="11">
        <f>IF(ISERROR(VLOOKUP(CONCATENATE(INDIRECT(ADDRESS(2,COLUMN())),"O1",A32),DATA!D2:L872,2,FALSE)),0,VLOOKUP(CONCATENATE(INDIRECT(ADDRESS(2,COLUMN())),"O1",A32),DATA!D2:L872,2,FALSE))</f>
        <v>0</v>
      </c>
      <c r="DG32" s="11">
        <f>IF(ISERROR(VLOOKUP(CONCATENATE(INDIRECT(ADDRESS(2,COLUMN()-1)),"O1",A32),DATA!D2:L872,3,FALSE)),0,VLOOKUP(CONCATENATE(INDIRECT(ADDRESS(2,COLUMN()-1)),"O1",A32),DATA!D2:L872,3,FALSE))</f>
        <v>0</v>
      </c>
      <c r="DH32" s="11">
        <f>IF(ISERROR(VLOOKUP(CONCATENATE(INDIRECT(ADDRESS(2,COLUMN()-2)),"O1",A32),DATA!D2:L872,4,FALSE)),0,VLOOKUP(CONCATENATE(INDIRECT(ADDRESS(2,COLUMN()-2)),"O1",A32),DATA!D2:L872,4,FALSE))</f>
        <v>0</v>
      </c>
      <c r="DI32" s="11">
        <f>IF(ISERROR(VLOOKUP(CONCATENATE(INDIRECT(ADDRESS(2,COLUMN())),"O1",A32),DATA!D2:L872,2,FALSE)),0,VLOOKUP(CONCATENATE(INDIRECT(ADDRESS(2,COLUMN())),"O1",A32),DATA!D2:L872,2,FALSE))</f>
        <v>0</v>
      </c>
      <c r="DJ32" s="11">
        <f>IF(ISERROR(VLOOKUP(CONCATENATE(INDIRECT(ADDRESS(2,COLUMN()-1)),"O1",A32),DATA!D2:L872,3,FALSE)),0,VLOOKUP(CONCATENATE(INDIRECT(ADDRESS(2,COLUMN()-1)),"O1",A32),DATA!D2:L872,3,FALSE))</f>
        <v>0</v>
      </c>
      <c r="DK32" s="11">
        <f>IF(ISERROR(VLOOKUP(CONCATENATE(INDIRECT(ADDRESS(2,COLUMN()-2)),"O1",A32),DATA!D2:L872,4,FALSE)),0,VLOOKUP(CONCATENATE(INDIRECT(ADDRESS(2,COLUMN()-2)),"O1",A32),DATA!D2:L872,4,FALSE))</f>
        <v>0</v>
      </c>
      <c r="DL32" s="11">
        <f>IF(ISERROR(VLOOKUP(CONCATENATE(INDIRECT(ADDRESS(2,COLUMN())),"O1",A32),DATA!D2:L872,2,FALSE)),0,VLOOKUP(CONCATENATE(INDIRECT(ADDRESS(2,COLUMN())),"O1",A32),DATA!D2:L872,2,FALSE))</f>
        <v>0</v>
      </c>
      <c r="DM32" s="11">
        <f>IF(ISERROR(VLOOKUP(CONCATENATE(INDIRECT(ADDRESS(2,COLUMN()-1)),"O1",A32),DATA!D2:L872,3,FALSE)),0,VLOOKUP(CONCATENATE(INDIRECT(ADDRESS(2,COLUMN()-1)),"O1",A32),DATA!D2:L872,3,FALSE))</f>
        <v>0</v>
      </c>
      <c r="DN32" s="11">
        <f>IF(ISERROR(VLOOKUP(CONCATENATE(INDIRECT(ADDRESS(2,COLUMN()-2)),"O1",A32),DATA!D2:L872,4,FALSE)),0,VLOOKUP(CONCATENATE(INDIRECT(ADDRESS(2,COLUMN()-2)),"O1",A32),DATA!D2:L872,4,FALSE))</f>
        <v>0</v>
      </c>
      <c r="DO32" s="11">
        <f>IF(ISERROR(VLOOKUP(CONCATENATE(INDIRECT(ADDRESS(2,COLUMN())),"O1",A32),DATA!D2:L872,2,FALSE)),0,VLOOKUP(CONCATENATE(INDIRECT(ADDRESS(2,COLUMN())),"O1",A32),DATA!D2:L872,2,FALSE))</f>
        <v>0</v>
      </c>
      <c r="DP32" s="11">
        <f>IF(ISERROR(VLOOKUP(CONCATENATE(INDIRECT(ADDRESS(2,COLUMN()-1)),"O1",A32),DATA!D2:L872,3,FALSE)),0,VLOOKUP(CONCATENATE(INDIRECT(ADDRESS(2,COLUMN()-1)),"O1",A32),DATA!D2:L872,3,FALSE))</f>
        <v>0</v>
      </c>
      <c r="DQ32" s="11">
        <f>IF(ISERROR(VLOOKUP(CONCATENATE(INDIRECT(ADDRESS(2,COLUMN()-2)),"O1",A32),DATA!D2:L872,4,FALSE)),0,VLOOKUP(CONCATENATE(INDIRECT(ADDRESS(2,COLUMN()-2)),"O1",A32),DATA!D2:L872,4,FALSE))</f>
        <v>0</v>
      </c>
      <c r="DR32" s="11">
        <f>IF(ISERROR(VLOOKUP(CONCATENATE(INDIRECT(ADDRESS(2,COLUMN())),"O1",A32),DATA!D2:L872,2,FALSE)),0,VLOOKUP(CONCATENATE(INDIRECT(ADDRESS(2,COLUMN())),"O1",A32),DATA!D2:L872,2,FALSE))</f>
        <v>0</v>
      </c>
      <c r="DS32" s="11">
        <f>IF(ISERROR(VLOOKUP(CONCATENATE(INDIRECT(ADDRESS(2,COLUMN()-1)),"O1",A32),DATA!D2:L872,3,FALSE)),0,VLOOKUP(CONCATENATE(INDIRECT(ADDRESS(2,COLUMN()-1)),"O1",A32),DATA!D2:L872,3,FALSE))</f>
        <v>0</v>
      </c>
      <c r="DT32" s="11">
        <f>IF(ISERROR(VLOOKUP(CONCATENATE(INDIRECT(ADDRESS(2,COLUMN()-2)),"O1",A32),DATA!D2:L872,4,FALSE)),0,VLOOKUP(CONCATENATE(INDIRECT(ADDRESS(2,COLUMN()-2)),"O1",A32),DATA!D2:L872,4,FALSE))</f>
        <v>0</v>
      </c>
      <c r="DU32" s="11">
        <f>IF(ISERROR(VLOOKUP(CONCATENATE(INDIRECT(ADDRESS(2,COLUMN())),"O1",A32),DATA!D2:L872,2,FALSE)),0,VLOOKUP(CONCATENATE(INDIRECT(ADDRESS(2,COLUMN())),"O1",A32),DATA!D2:L872,2,FALSE))</f>
        <v>0</v>
      </c>
      <c r="DV32" s="11">
        <f>IF(ISERROR(VLOOKUP(CONCATENATE(INDIRECT(ADDRESS(2,COLUMN()-1)),"O1",A32),DATA!D2:L872,3,FALSE)),0,VLOOKUP(CONCATENATE(INDIRECT(ADDRESS(2,COLUMN()-1)),"O1",A32),DATA!D2:L872,3,FALSE))</f>
        <v>0</v>
      </c>
      <c r="DW32" s="11">
        <f>IF(ISERROR(VLOOKUP(CONCATENATE(INDIRECT(ADDRESS(2,COLUMN()-2)),"O1",A32),DATA!D2:L872,4,FALSE)),0,VLOOKUP(CONCATENATE(INDIRECT(ADDRESS(2,COLUMN()-2)),"O1",A32),DATA!D2:L872,4,FALSE))</f>
        <v>0</v>
      </c>
      <c r="DX32" s="62">
        <f>SUM(B32:INDIRECT(ADDRESS(32,127)))</f>
        <v>6.71857</v>
      </c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  <c r="IW32" s="24"/>
      <c r="IX32" s="24"/>
      <c r="IY32" s="24"/>
      <c r="IZ32" s="24"/>
      <c r="JA32" s="24"/>
      <c r="JB32" s="24"/>
      <c r="JC32" s="24"/>
      <c r="JD32" s="24"/>
      <c r="JE32" s="24"/>
      <c r="JF32" s="24"/>
      <c r="JG32" s="24"/>
      <c r="JH32" s="24"/>
      <c r="JI32" s="24"/>
      <c r="JJ32" s="24"/>
      <c r="JK32" s="24"/>
      <c r="JL32" s="24"/>
      <c r="JM32" s="24"/>
      <c r="JN32" s="24"/>
      <c r="JO32" s="24"/>
      <c r="JP32" s="24"/>
      <c r="JQ32" s="24"/>
      <c r="JR32" s="24"/>
      <c r="JS32" s="24"/>
      <c r="JT32" s="24"/>
      <c r="JU32" s="24"/>
      <c r="JV32" s="24"/>
      <c r="JW32" s="24"/>
      <c r="JX32" s="24"/>
      <c r="JY32" s="24"/>
      <c r="JZ32" s="24"/>
      <c r="KA32" s="24"/>
      <c r="KB32" s="24"/>
      <c r="KC32" s="24"/>
      <c r="KD32" s="24"/>
      <c r="KE32" s="24"/>
      <c r="KF32" s="24"/>
      <c r="KG32" s="24"/>
      <c r="KH32" s="24"/>
      <c r="KI32" s="24"/>
      <c r="KJ32" s="24"/>
      <c r="KK32" s="24"/>
      <c r="KL32" s="24"/>
      <c r="KM32" s="24"/>
      <c r="KN32" s="24"/>
      <c r="KO32" s="24"/>
      <c r="KP32" s="24"/>
      <c r="KQ32" s="24"/>
      <c r="KR32" s="24"/>
      <c r="KS32" s="24"/>
      <c r="KT32" s="24"/>
      <c r="KU32" s="24"/>
      <c r="KV32" s="24"/>
      <c r="KW32" s="24"/>
      <c r="KX32" s="24"/>
      <c r="KY32" s="24"/>
      <c r="KZ32" s="24"/>
    </row>
    <row r="33" ht="15.75">
      <c r="A33" s="95" t="s">
        <v>94</v>
      </c>
      <c r="B33" s="11">
        <f>IF(ISERROR(VLOOKUP(CONCATENATE(INDIRECT(ADDRESS(2,COLUMN())),"O1",A33),DATA!D2:L872,2,FALSE)),0,VLOOKUP(CONCATENATE(INDIRECT(ADDRESS(2,COLUMN())),"O1",A33),DATA!D2:L872,2,FALSE))</f>
        <v>0</v>
      </c>
      <c r="C33" s="11">
        <f>IF(ISERROR(VLOOKUP(CONCATENATE(INDIRECT(ADDRESS(2,COLUMN()-1)),"O1",A33),DATA!D2:L872,3,FALSE)),0,VLOOKUP(CONCATENATE(INDIRECT(ADDRESS(2,COLUMN()-1)),"O1",A33),DATA!D2:L872,3,FALSE))</f>
        <v>0</v>
      </c>
      <c r="D33" s="11">
        <f>IF(ISERROR(VLOOKUP(CONCATENATE(INDIRECT(ADDRESS(2,COLUMN()-2)),"O1",A33),DATA!D2:L872,4,FALSE)),0,VLOOKUP(CONCATENATE(INDIRECT(ADDRESS(2,COLUMN()-2)),"O1",A33),DATA!D2:L872,4,FALSE))</f>
        <v>0</v>
      </c>
      <c r="E33" s="11">
        <f>IF(ISERROR(VLOOKUP(CONCATENATE(INDIRECT(ADDRESS(2,COLUMN())),"O1",A33),DATA!D2:L872,2,FALSE)),0,VLOOKUP(CONCATENATE(INDIRECT(ADDRESS(2,COLUMN())),"O1",A33),DATA!D2:L872,2,FALSE))</f>
        <v>0</v>
      </c>
      <c r="F33" s="11">
        <f>IF(ISERROR(VLOOKUP(CONCATENATE(INDIRECT(ADDRESS(2,COLUMN()-1)),"O1",A33),DATA!D2:L872,3,FALSE)),0,VLOOKUP(CONCATENATE(INDIRECT(ADDRESS(2,COLUMN()-1)),"O1",A33),DATA!D2:L872,3,FALSE))</f>
        <v>0</v>
      </c>
      <c r="G33" s="11">
        <f>IF(ISERROR(VLOOKUP(CONCATENATE(INDIRECT(ADDRESS(2,COLUMN()-2)),"O1",A33),DATA!D2:L872,4,FALSE)),0,VLOOKUP(CONCATENATE(INDIRECT(ADDRESS(2,COLUMN()-2)),"O1",A33),DATA!D2:L872,4,FALSE))</f>
        <v>0</v>
      </c>
      <c r="H33" s="11">
        <f>IF(ISERROR(VLOOKUP(CONCATENATE(INDIRECT(ADDRESS(2,COLUMN())),"O1",A33),DATA!D2:L872,2,FALSE)),0,VLOOKUP(CONCATENATE(INDIRECT(ADDRESS(2,COLUMN())),"O1",A33),DATA!D2:L872,2,FALSE))</f>
        <v>0</v>
      </c>
      <c r="I33" s="11">
        <f>IF(ISERROR(VLOOKUP(CONCATENATE(INDIRECT(ADDRESS(2,COLUMN()-1)),"O1",A33),DATA!D2:L872,3,FALSE)),0,VLOOKUP(CONCATENATE(INDIRECT(ADDRESS(2,COLUMN()-1)),"O1",A33),DATA!D2:L872,3,FALSE))</f>
        <v>0</v>
      </c>
      <c r="J33" s="11">
        <f>IF(ISERROR(VLOOKUP(CONCATENATE(INDIRECT(ADDRESS(2,COLUMN()-2)),"O1",A33),DATA!D2:L872,4,FALSE)),0,VLOOKUP(CONCATENATE(INDIRECT(ADDRESS(2,COLUMN()-2)),"O1",A33),DATA!D2:L872,4,FALSE))</f>
        <v>0</v>
      </c>
      <c r="K33" s="11">
        <f>IF(ISERROR(VLOOKUP(CONCATENATE(INDIRECT(ADDRESS(2,COLUMN())),"O1",A33),DATA!D2:L872,2,FALSE)),0,VLOOKUP(CONCATENATE(INDIRECT(ADDRESS(2,COLUMN())),"O1",A33),DATA!D2:L872,2,FALSE))</f>
        <v>0</v>
      </c>
      <c r="L33" s="11">
        <f>IF(ISERROR(VLOOKUP(CONCATENATE(INDIRECT(ADDRESS(2,COLUMN()-1)),"O1",A33),DATA!D2:L872,3,FALSE)),0,VLOOKUP(CONCATENATE(INDIRECT(ADDRESS(2,COLUMN()-1)),"O1",A33),DATA!D2:L872,3,FALSE))</f>
        <v>0</v>
      </c>
      <c r="M33" s="11">
        <f>IF(ISERROR(VLOOKUP(CONCATENATE(INDIRECT(ADDRESS(2,COLUMN()-2)),"O1",A33),DATA!D2:L872,4,FALSE)),0,VLOOKUP(CONCATENATE(INDIRECT(ADDRESS(2,COLUMN()-2)),"O1",A33),DATA!D2:L872,4,FALSE))</f>
        <v>0</v>
      </c>
      <c r="N33" s="11">
        <f>IF(ISERROR(VLOOKUP(CONCATENATE(INDIRECT(ADDRESS(2,COLUMN())),"O1",A33),DATA!D2:L872,2,FALSE)),0,VLOOKUP(CONCATENATE(INDIRECT(ADDRESS(2,COLUMN())),"O1",A33),DATA!D2:L872,2,FALSE))</f>
        <v>0</v>
      </c>
      <c r="O33" s="11">
        <f>IF(ISERROR(VLOOKUP(CONCATENATE(INDIRECT(ADDRESS(2,COLUMN()-1)),"O1",A33),DATA!D2:L872,3,FALSE)),0,VLOOKUP(CONCATENATE(INDIRECT(ADDRESS(2,COLUMN()-1)),"O1",A33),DATA!D2:L872,3,FALSE))</f>
        <v>0</v>
      </c>
      <c r="P33" s="11">
        <f>IF(ISERROR(VLOOKUP(CONCATENATE(INDIRECT(ADDRESS(2,COLUMN()-2)),"O1",A33),DATA!D2:L872,4,FALSE)),0,VLOOKUP(CONCATENATE(INDIRECT(ADDRESS(2,COLUMN()-2)),"O1",A33),DATA!D2:L872,4,FALSE))</f>
        <v>0</v>
      </c>
      <c r="Q33" s="11">
        <f>IF(ISERROR(VLOOKUP(CONCATENATE(INDIRECT(ADDRESS(2,COLUMN())),"O1",A33),DATA!D2:L872,2,FALSE)),0,VLOOKUP(CONCATENATE(INDIRECT(ADDRESS(2,COLUMN())),"O1",A33),DATA!D2:L872,2,FALSE))</f>
        <v>0</v>
      </c>
      <c r="R33" s="11">
        <f>IF(ISERROR(VLOOKUP(CONCATENATE(INDIRECT(ADDRESS(2,COLUMN()-1)),"O1",A33),DATA!D2:L872,3,FALSE)),0,VLOOKUP(CONCATENATE(INDIRECT(ADDRESS(2,COLUMN()-1)),"O1",A33),DATA!D2:L872,3,FALSE))</f>
        <v>0</v>
      </c>
      <c r="S33" s="11">
        <f>IF(ISERROR(VLOOKUP(CONCATENATE(INDIRECT(ADDRESS(2,COLUMN()-2)),"O1",A33),DATA!D2:L872,4,FALSE)),0,VLOOKUP(CONCATENATE(INDIRECT(ADDRESS(2,COLUMN()-2)),"O1",A33),DATA!D2:L872,4,FALSE))</f>
        <v>0</v>
      </c>
      <c r="T33" s="11">
        <f>IF(ISERROR(VLOOKUP(CONCATENATE(INDIRECT(ADDRESS(2,COLUMN())),"O1",A33),DATA!D2:L872,2,FALSE)),0,VLOOKUP(CONCATENATE(INDIRECT(ADDRESS(2,COLUMN())),"O1",A33),DATA!D2:L872,2,FALSE))</f>
        <v>0</v>
      </c>
      <c r="U33" s="11">
        <f>IF(ISERROR(VLOOKUP(CONCATENATE(INDIRECT(ADDRESS(2,COLUMN()-1)),"O1",A33),DATA!D2:L872,3,FALSE)),0,VLOOKUP(CONCATENATE(INDIRECT(ADDRESS(2,COLUMN()-1)),"O1",A33),DATA!D2:L872,3,FALSE))</f>
        <v>0</v>
      </c>
      <c r="V33" s="11">
        <f>IF(ISERROR(VLOOKUP(CONCATENATE(INDIRECT(ADDRESS(2,COLUMN()-2)),"O1",A33),DATA!D2:L872,4,FALSE)),0,VLOOKUP(CONCATENATE(INDIRECT(ADDRESS(2,COLUMN()-2)),"O1",A33),DATA!D2:L872,4,FALSE))</f>
        <v>0</v>
      </c>
      <c r="W33" s="11">
        <f>IF(ISERROR(VLOOKUP(CONCATENATE(INDIRECT(ADDRESS(2,COLUMN())),"O1",A33),DATA!D2:L872,2,FALSE)),0,VLOOKUP(CONCATENATE(INDIRECT(ADDRESS(2,COLUMN())),"O1",A33),DATA!D2:L872,2,FALSE))</f>
        <v>0</v>
      </c>
      <c r="X33" s="11">
        <f>IF(ISERROR(VLOOKUP(CONCATENATE(INDIRECT(ADDRESS(2,COLUMN()-1)),"O1",A33),DATA!D2:L872,3,FALSE)),0,VLOOKUP(CONCATENATE(INDIRECT(ADDRESS(2,COLUMN()-1)),"O1",A33),DATA!D2:L872,3,FALSE))</f>
        <v>0</v>
      </c>
      <c r="Y33" s="11">
        <f>IF(ISERROR(VLOOKUP(CONCATENATE(INDIRECT(ADDRESS(2,COLUMN()-2)),"O1",A33),DATA!D2:L872,4,FALSE)),0,VLOOKUP(CONCATENATE(INDIRECT(ADDRESS(2,COLUMN()-2)),"O1",A33),DATA!D2:L872,4,FALSE))</f>
        <v>0</v>
      </c>
      <c r="Z33" s="11">
        <f>IF(ISERROR(VLOOKUP(CONCATENATE(INDIRECT(ADDRESS(2,COLUMN())),"O1",A33),DATA!D2:L872,2,FALSE)),0,VLOOKUP(CONCATENATE(INDIRECT(ADDRESS(2,COLUMN())),"O1",A33),DATA!D2:L872,2,FALSE))</f>
        <v>0.4</v>
      </c>
      <c r="AA33" s="11">
        <f>IF(ISERROR(VLOOKUP(CONCATENATE(INDIRECT(ADDRESS(2,COLUMN()-1)),"O1",A33),DATA!D2:L872,3,FALSE)),0,VLOOKUP(CONCATENATE(INDIRECT(ADDRESS(2,COLUMN()-1)),"O1",A33),DATA!D2:L872,3,FALSE))</f>
        <v>0</v>
      </c>
      <c r="AB33" s="11">
        <f>IF(ISERROR(VLOOKUP(CONCATENATE(INDIRECT(ADDRESS(2,COLUMN()-2)),"O1",A33),DATA!D2:L872,4,FALSE)),0,VLOOKUP(CONCATENATE(INDIRECT(ADDRESS(2,COLUMN()-2)),"O1",A33),DATA!D2:L872,4,FALSE))</f>
        <v>0</v>
      </c>
      <c r="AC33" s="11">
        <f>IF(ISERROR(VLOOKUP(CONCATENATE(INDIRECT(ADDRESS(2,COLUMN())),"O1",A33),DATA!D2:L872,2,FALSE)),0,VLOOKUP(CONCATENATE(INDIRECT(ADDRESS(2,COLUMN())),"O1",A33),DATA!D2:L872,2,FALSE))</f>
        <v>0</v>
      </c>
      <c r="AD33" s="11">
        <f>IF(ISERROR(VLOOKUP(CONCATENATE(INDIRECT(ADDRESS(2,COLUMN()-1)),"O1",A33),DATA!D2:L872,3,FALSE)),0,VLOOKUP(CONCATENATE(INDIRECT(ADDRESS(2,COLUMN()-1)),"O1",A33),DATA!D2:L872,3,FALSE))</f>
        <v>0</v>
      </c>
      <c r="AE33" s="11">
        <f>IF(ISERROR(VLOOKUP(CONCATENATE(INDIRECT(ADDRESS(2,COLUMN()-2)),"O1",A33),DATA!D2:L872,4,FALSE)),0,VLOOKUP(CONCATENATE(INDIRECT(ADDRESS(2,COLUMN()-2)),"O1",A33),DATA!D2:L872,4,FALSE))</f>
        <v>0</v>
      </c>
      <c r="AF33" s="11">
        <f>IF(ISERROR(VLOOKUP(CONCATENATE(INDIRECT(ADDRESS(2,COLUMN())),"O1",A33),DATA!D2:L872,2,FALSE)),0,VLOOKUP(CONCATENATE(INDIRECT(ADDRESS(2,COLUMN())),"O1",A33),DATA!D2:L872,2,FALSE))</f>
        <v>0</v>
      </c>
      <c r="AG33" s="11">
        <f>IF(ISERROR(VLOOKUP(CONCATENATE(INDIRECT(ADDRESS(2,COLUMN()-1)),"O1",A33),DATA!D2:L872,3,FALSE)),0,VLOOKUP(CONCATENATE(INDIRECT(ADDRESS(2,COLUMN()-1)),"O1",A33),DATA!D2:L872,3,FALSE))</f>
        <v>0</v>
      </c>
      <c r="AH33" s="11">
        <f>IF(ISERROR(VLOOKUP(CONCATENATE(INDIRECT(ADDRESS(2,COLUMN()-2)),"O1",A33),DATA!D2:L872,4,FALSE)),0,VLOOKUP(CONCATENATE(INDIRECT(ADDRESS(2,COLUMN()-2)),"O1",A33),DATA!D2:L872,4,FALSE))</f>
        <v>0</v>
      </c>
      <c r="AI33" s="11">
        <f>IF(ISERROR(VLOOKUP(CONCATENATE(INDIRECT(ADDRESS(2,COLUMN())),"O1",A33),DATA!D2:L872,2,FALSE)),0,VLOOKUP(CONCATENATE(INDIRECT(ADDRESS(2,COLUMN())),"O1",A33),DATA!D2:L872,2,FALSE))</f>
        <v>0</v>
      </c>
      <c r="AJ33" s="11">
        <f>IF(ISERROR(VLOOKUP(CONCATENATE(INDIRECT(ADDRESS(2,COLUMN()-1)),"O1",A33),DATA!D2:L872,3,FALSE)),0,VLOOKUP(CONCATENATE(INDIRECT(ADDRESS(2,COLUMN()-1)),"O1",A33),DATA!D2:L872,3,FALSE))</f>
        <v>0</v>
      </c>
      <c r="AK33" s="11">
        <f>IF(ISERROR(VLOOKUP(CONCATENATE(INDIRECT(ADDRESS(2,COLUMN()-2)),"O1",A33),DATA!D2:L872,4,FALSE)),0,VLOOKUP(CONCATENATE(INDIRECT(ADDRESS(2,COLUMN()-2)),"O1",A33),DATA!D2:L872,4,FALSE))</f>
        <v>0</v>
      </c>
      <c r="AL33" s="11">
        <f>IF(ISERROR(VLOOKUP(CONCATENATE(INDIRECT(ADDRESS(2,COLUMN())),"O1",A33),DATA!D2:L872,2,FALSE)),0,VLOOKUP(CONCATENATE(INDIRECT(ADDRESS(2,COLUMN())),"O1",A33),DATA!D2:L872,2,FALSE))</f>
        <v>0</v>
      </c>
      <c r="AM33" s="11">
        <f>IF(ISERROR(VLOOKUP(CONCATENATE(INDIRECT(ADDRESS(2,COLUMN()-1)),"O1",A33),DATA!D2:L872,3,FALSE)),0,VLOOKUP(CONCATENATE(INDIRECT(ADDRESS(2,COLUMN()-1)),"O1",A33),DATA!D2:L872,3,FALSE))</f>
        <v>0</v>
      </c>
      <c r="AN33" s="11">
        <f>IF(ISERROR(VLOOKUP(CONCATENATE(INDIRECT(ADDRESS(2,COLUMN()-2)),"O1",A33),DATA!D2:L872,4,FALSE)),0,VLOOKUP(CONCATENATE(INDIRECT(ADDRESS(2,COLUMN()-2)),"O1",A33),DATA!D2:L872,4,FALSE))</f>
        <v>0</v>
      </c>
      <c r="AO33" s="11">
        <f>IF(ISERROR(VLOOKUP(CONCATENATE(INDIRECT(ADDRESS(2,COLUMN())),"O1",A33),DATA!D2:L872,2,FALSE)),0,VLOOKUP(CONCATENATE(INDIRECT(ADDRESS(2,COLUMN())),"O1",A33),DATA!D2:L872,2,FALSE))</f>
        <v>0</v>
      </c>
      <c r="AP33" s="11">
        <f>IF(ISERROR(VLOOKUP(CONCATENATE(INDIRECT(ADDRESS(2,COLUMN()-1)),"O1",A33),DATA!D2:L872,3,FALSE)),0,VLOOKUP(CONCATENATE(INDIRECT(ADDRESS(2,COLUMN()-1)),"O1",A33),DATA!D2:L872,3,FALSE))</f>
        <v>0</v>
      </c>
      <c r="AQ33" s="11">
        <f>IF(ISERROR(VLOOKUP(CONCATENATE(INDIRECT(ADDRESS(2,COLUMN()-2)),"O1",A33),DATA!D2:L872,4,FALSE)),0,VLOOKUP(CONCATENATE(INDIRECT(ADDRESS(2,COLUMN()-2)),"O1",A33),DATA!D2:L872,4,FALSE))</f>
        <v>0</v>
      </c>
      <c r="AR33" s="11">
        <f>IF(ISERROR(VLOOKUP(CONCATENATE(INDIRECT(ADDRESS(2,COLUMN())),"O1",A33),DATA!D2:L872,2,FALSE)),0,VLOOKUP(CONCATENATE(INDIRECT(ADDRESS(2,COLUMN())),"O1",A33),DATA!D2:L872,2,FALSE))</f>
        <v>0</v>
      </c>
      <c r="AS33" s="11">
        <f>IF(ISERROR(VLOOKUP(CONCATENATE(INDIRECT(ADDRESS(2,COLUMN()-1)),"O1",A33),DATA!D2:L872,3,FALSE)),0,VLOOKUP(CONCATENATE(INDIRECT(ADDRESS(2,COLUMN()-1)),"O1",A33),DATA!D2:L872,3,FALSE))</f>
        <v>0</v>
      </c>
      <c r="AT33" s="11">
        <f>IF(ISERROR(VLOOKUP(CONCATENATE(INDIRECT(ADDRESS(2,COLUMN()-2)),"O1",A33),DATA!D2:L872,4,FALSE)),0,VLOOKUP(CONCATENATE(INDIRECT(ADDRESS(2,COLUMN()-2)),"O1",A33),DATA!D2:L872,4,FALSE))</f>
        <v>0</v>
      </c>
      <c r="AU33" s="11">
        <f>IF(ISERROR(VLOOKUP(CONCATENATE(INDIRECT(ADDRESS(2,COLUMN())),"O1",A33),DATA!D2:L872,2,FALSE)),0,VLOOKUP(CONCATENATE(INDIRECT(ADDRESS(2,COLUMN())),"O1",A33),DATA!D2:L872,2,FALSE))</f>
        <v>0</v>
      </c>
      <c r="AV33" s="11">
        <f>IF(ISERROR(VLOOKUP(CONCATENATE(INDIRECT(ADDRESS(2,COLUMN()-1)),"O1",A33),DATA!D2:L872,3,FALSE)),0,VLOOKUP(CONCATENATE(INDIRECT(ADDRESS(2,COLUMN()-1)),"O1",A33),DATA!D2:L872,3,FALSE))</f>
        <v>0</v>
      </c>
      <c r="AW33" s="11">
        <f>IF(ISERROR(VLOOKUP(CONCATENATE(INDIRECT(ADDRESS(2,COLUMN()-2)),"O1",A33),DATA!D2:L872,4,FALSE)),0,VLOOKUP(CONCATENATE(INDIRECT(ADDRESS(2,COLUMN()-2)),"O1",A33),DATA!D2:L872,4,FALSE))</f>
        <v>0</v>
      </c>
      <c r="AX33" s="11">
        <f>IF(ISERROR(VLOOKUP(CONCATENATE(INDIRECT(ADDRESS(2,COLUMN())),"O1",A33),DATA!D2:L872,2,FALSE)),0,VLOOKUP(CONCATENATE(INDIRECT(ADDRESS(2,COLUMN())),"O1",A33),DATA!D2:L872,2,FALSE))</f>
        <v>0</v>
      </c>
      <c r="AY33" s="11">
        <f>IF(ISERROR(VLOOKUP(CONCATENATE(INDIRECT(ADDRESS(2,COLUMN()-1)),"O1",A33),DATA!D2:L872,3,FALSE)),0,VLOOKUP(CONCATENATE(INDIRECT(ADDRESS(2,COLUMN()-1)),"O1",A33),DATA!D2:L872,3,FALSE))</f>
        <v>0</v>
      </c>
      <c r="AZ33" s="11">
        <f>IF(ISERROR(VLOOKUP(CONCATENATE(INDIRECT(ADDRESS(2,COLUMN()-2)),"O1",A33),DATA!D2:L872,4,FALSE)),0,VLOOKUP(CONCATENATE(INDIRECT(ADDRESS(2,COLUMN()-2)),"O1",A33),DATA!D2:L872,4,FALSE))</f>
        <v>0</v>
      </c>
      <c r="BA33" s="11">
        <f>IF(ISERROR(VLOOKUP(CONCATENATE(INDIRECT(ADDRESS(2,COLUMN())),"O1",A33),DATA!D2:L872,2,FALSE)),0,VLOOKUP(CONCATENATE(INDIRECT(ADDRESS(2,COLUMN())),"O1",A33),DATA!D2:L872,2,FALSE))</f>
        <v>0</v>
      </c>
      <c r="BB33" s="11">
        <f>IF(ISERROR(VLOOKUP(CONCATENATE(INDIRECT(ADDRESS(2,COLUMN()-1)),"O1",A33),DATA!D2:L872,3,FALSE)),0,VLOOKUP(CONCATENATE(INDIRECT(ADDRESS(2,COLUMN()-1)),"O1",A33),DATA!D2:L872,3,FALSE))</f>
        <v>0</v>
      </c>
      <c r="BC33" s="11">
        <f>IF(ISERROR(VLOOKUP(CONCATENATE(INDIRECT(ADDRESS(2,COLUMN()-2)),"O1",A33),DATA!D2:L872,4,FALSE)),0,VLOOKUP(CONCATENATE(INDIRECT(ADDRESS(2,COLUMN()-2)),"O1",A33),DATA!D2:L872,4,FALSE))</f>
        <v>0</v>
      </c>
      <c r="BD33" s="11">
        <f>IF(ISERROR(VLOOKUP(CONCATENATE(INDIRECT(ADDRESS(2,COLUMN())),"O1",A33),DATA!D2:L872,2,FALSE)),0,VLOOKUP(CONCATENATE(INDIRECT(ADDRESS(2,COLUMN())),"O1",A33),DATA!D2:L872,2,FALSE))</f>
        <v>0</v>
      </c>
      <c r="BE33" s="11">
        <f>IF(ISERROR(VLOOKUP(CONCATENATE(INDIRECT(ADDRESS(2,COLUMN()-1)),"O1",A33),DATA!D2:L872,3,FALSE)),0,VLOOKUP(CONCATENATE(INDIRECT(ADDRESS(2,COLUMN()-1)),"O1",A33),DATA!D2:L872,3,FALSE))</f>
        <v>0</v>
      </c>
      <c r="BF33" s="11">
        <f>IF(ISERROR(VLOOKUP(CONCATENATE(INDIRECT(ADDRESS(2,COLUMN()-2)),"O1",A33),DATA!D2:L872,4,FALSE)),0,VLOOKUP(CONCATENATE(INDIRECT(ADDRESS(2,COLUMN()-2)),"O1",A33),DATA!D2:L872,4,FALSE))</f>
        <v>0</v>
      </c>
      <c r="BG33" s="11">
        <f>IF(ISERROR(VLOOKUP(CONCATENATE(INDIRECT(ADDRESS(2,COLUMN())),"O1",A33),DATA!D2:L872,2,FALSE)),0,VLOOKUP(CONCATENATE(INDIRECT(ADDRESS(2,COLUMN())),"O1",A33),DATA!D2:L872,2,FALSE))</f>
        <v>0</v>
      </c>
      <c r="BH33" s="11">
        <f>IF(ISERROR(VLOOKUP(CONCATENATE(INDIRECT(ADDRESS(2,COLUMN()-1)),"O1",A33),DATA!D2:L872,3,FALSE)),0,VLOOKUP(CONCATENATE(INDIRECT(ADDRESS(2,COLUMN()-1)),"O1",A33),DATA!D2:L872,3,FALSE))</f>
        <v>0</v>
      </c>
      <c r="BI33" s="11">
        <f>IF(ISERROR(VLOOKUP(CONCATENATE(INDIRECT(ADDRESS(2,COLUMN()-2)),"O1",A33),DATA!D2:L872,4,FALSE)),0,VLOOKUP(CONCATENATE(INDIRECT(ADDRESS(2,COLUMN()-2)),"O1",A33),DATA!D2:L872,4,FALSE))</f>
        <v>0</v>
      </c>
      <c r="BJ33" s="11">
        <f>IF(ISERROR(VLOOKUP(CONCATENATE(INDIRECT(ADDRESS(2,COLUMN())),"O1",A33),DATA!D2:L872,2,FALSE)),0,VLOOKUP(CONCATENATE(INDIRECT(ADDRESS(2,COLUMN())),"O1",A33),DATA!D2:L872,2,FALSE))</f>
        <v>0</v>
      </c>
      <c r="BK33" s="11">
        <f>IF(ISERROR(VLOOKUP(CONCATENATE(INDIRECT(ADDRESS(2,COLUMN()-1)),"O1",A33),DATA!D2:L872,3,FALSE)),0,VLOOKUP(CONCATENATE(INDIRECT(ADDRESS(2,COLUMN()-1)),"O1",A33),DATA!D2:L872,3,FALSE))</f>
        <v>0</v>
      </c>
      <c r="BL33" s="11">
        <f>IF(ISERROR(VLOOKUP(CONCATENATE(INDIRECT(ADDRESS(2,COLUMN()-2)),"O1",A33),DATA!D2:L872,4,FALSE)),0,VLOOKUP(CONCATENATE(INDIRECT(ADDRESS(2,COLUMN()-2)),"O1",A33),DATA!D2:L872,4,FALSE))</f>
        <v>0</v>
      </c>
      <c r="BM33" s="11">
        <f>IF(ISERROR(VLOOKUP(CONCATENATE(INDIRECT(ADDRESS(2,COLUMN())),"O1",A33),DATA!D2:L872,2,FALSE)),0,VLOOKUP(CONCATENATE(INDIRECT(ADDRESS(2,COLUMN())),"O1",A33),DATA!D2:L872,2,FALSE))</f>
        <v>0</v>
      </c>
      <c r="BN33" s="11">
        <f>IF(ISERROR(VLOOKUP(CONCATENATE(INDIRECT(ADDRESS(2,COLUMN()-1)),"O1",A33),DATA!D2:L872,3,FALSE)),0,VLOOKUP(CONCATENATE(INDIRECT(ADDRESS(2,COLUMN()-1)),"O1",A33),DATA!D2:L872,3,FALSE))</f>
        <v>0</v>
      </c>
      <c r="BO33" s="11">
        <f>IF(ISERROR(VLOOKUP(CONCATENATE(INDIRECT(ADDRESS(2,COLUMN()-2)),"O1",A33),DATA!D2:L872,4,FALSE)),0,VLOOKUP(CONCATENATE(INDIRECT(ADDRESS(2,COLUMN()-2)),"O1",A33),DATA!D2:L872,4,FALSE))</f>
        <v>0</v>
      </c>
      <c r="BP33" s="11">
        <f>IF(ISERROR(VLOOKUP(CONCATENATE(INDIRECT(ADDRESS(2,COLUMN())),"O1",A33),DATA!D2:L872,2,FALSE)),0,VLOOKUP(CONCATENATE(INDIRECT(ADDRESS(2,COLUMN())),"O1",A33),DATA!D2:L872,2,FALSE))</f>
        <v>0</v>
      </c>
      <c r="BQ33" s="11">
        <f>IF(ISERROR(VLOOKUP(CONCATENATE(INDIRECT(ADDRESS(2,COLUMN()-1)),"O1",A33),DATA!D2:L872,3,FALSE)),0,VLOOKUP(CONCATENATE(INDIRECT(ADDRESS(2,COLUMN()-1)),"O1",A33),DATA!D2:L872,3,FALSE))</f>
        <v>0</v>
      </c>
      <c r="BR33" s="11">
        <f>IF(ISERROR(VLOOKUP(CONCATENATE(INDIRECT(ADDRESS(2,COLUMN()-2)),"O1",A33),DATA!D2:L872,4,FALSE)),0,VLOOKUP(CONCATENATE(INDIRECT(ADDRESS(2,COLUMN()-2)),"O1",A33),DATA!D2:L872,4,FALSE))</f>
        <v>0</v>
      </c>
      <c r="BS33" s="11">
        <f>IF(ISERROR(VLOOKUP(CONCATENATE(INDIRECT(ADDRESS(2,COLUMN())),"O1",A33),DATA!D2:L872,2,FALSE)),0,VLOOKUP(CONCATENATE(INDIRECT(ADDRESS(2,COLUMN())),"O1",A33),DATA!D2:L872,2,FALSE))</f>
        <v>0</v>
      </c>
      <c r="BT33" s="11">
        <f>IF(ISERROR(VLOOKUP(CONCATENATE(INDIRECT(ADDRESS(2,COLUMN()-1)),"O1",A33),DATA!D2:L872,3,FALSE)),0,VLOOKUP(CONCATENATE(INDIRECT(ADDRESS(2,COLUMN()-1)),"O1",A33),DATA!D2:L872,3,FALSE))</f>
        <v>0</v>
      </c>
      <c r="BU33" s="11">
        <f>IF(ISERROR(VLOOKUP(CONCATENATE(INDIRECT(ADDRESS(2,COLUMN()-2)),"O1",A33),DATA!D2:L872,4,FALSE)),0,VLOOKUP(CONCATENATE(INDIRECT(ADDRESS(2,COLUMN()-2)),"O1",A33),DATA!D2:L872,4,FALSE))</f>
        <v>0</v>
      </c>
      <c r="BV33" s="11">
        <f>IF(ISERROR(VLOOKUP(CONCATENATE(INDIRECT(ADDRESS(2,COLUMN())),"O1",A33),DATA!D2:L872,2,FALSE)),0,VLOOKUP(CONCATENATE(INDIRECT(ADDRESS(2,COLUMN())),"O1",A33),DATA!D2:L872,2,FALSE))</f>
        <v>0</v>
      </c>
      <c r="BW33" s="11">
        <f>IF(ISERROR(VLOOKUP(CONCATENATE(INDIRECT(ADDRESS(2,COLUMN()-1)),"O1",A33),DATA!D2:L872,3,FALSE)),0,VLOOKUP(CONCATENATE(INDIRECT(ADDRESS(2,COLUMN()-1)),"O1",A33),DATA!D2:L872,3,FALSE))</f>
        <v>0</v>
      </c>
      <c r="BX33" s="11">
        <f>IF(ISERROR(VLOOKUP(CONCATENATE(INDIRECT(ADDRESS(2,COLUMN()-2)),"O1",A33),DATA!D2:L872,4,FALSE)),0,VLOOKUP(CONCATENATE(INDIRECT(ADDRESS(2,COLUMN()-2)),"O1",A33),DATA!D2:L872,4,FALSE))</f>
        <v>0</v>
      </c>
      <c r="BY33" s="11">
        <f>IF(ISERROR(VLOOKUP(CONCATENATE(INDIRECT(ADDRESS(2,COLUMN())),"O1",A33),DATA!D2:L872,2,FALSE)),0,VLOOKUP(CONCATENATE(INDIRECT(ADDRESS(2,COLUMN())),"O1",A33),DATA!D2:L872,2,FALSE))</f>
        <v>0</v>
      </c>
      <c r="BZ33" s="11">
        <f>IF(ISERROR(VLOOKUP(CONCATENATE(INDIRECT(ADDRESS(2,COLUMN()-1)),"O1",A33),DATA!D2:L872,3,FALSE)),0,VLOOKUP(CONCATENATE(INDIRECT(ADDRESS(2,COLUMN()-1)),"O1",A33),DATA!D2:L872,3,FALSE))</f>
        <v>0</v>
      </c>
      <c r="CA33" s="11">
        <f>IF(ISERROR(VLOOKUP(CONCATENATE(INDIRECT(ADDRESS(2,COLUMN()-2)),"O1",A33),DATA!D2:L872,4,FALSE)),0,VLOOKUP(CONCATENATE(INDIRECT(ADDRESS(2,COLUMN()-2)),"O1",A33),DATA!D2:L872,4,FALSE))</f>
        <v>0</v>
      </c>
      <c r="CB33" s="11">
        <f>IF(ISERROR(VLOOKUP(CONCATENATE(INDIRECT(ADDRESS(2,COLUMN())),"O1",A33),DATA!D2:L872,2,FALSE)),0,VLOOKUP(CONCATENATE(INDIRECT(ADDRESS(2,COLUMN())),"O1",A33),DATA!D2:L872,2,FALSE))</f>
        <v>0</v>
      </c>
      <c r="CC33" s="11">
        <f>IF(ISERROR(VLOOKUP(CONCATENATE(INDIRECT(ADDRESS(2,COLUMN()-1)),"O1",A33),DATA!D2:L872,3,FALSE)),0,VLOOKUP(CONCATENATE(INDIRECT(ADDRESS(2,COLUMN()-1)),"O1",A33),DATA!D2:L872,3,FALSE))</f>
        <v>0</v>
      </c>
      <c r="CD33" s="11">
        <f>IF(ISERROR(VLOOKUP(CONCATENATE(INDIRECT(ADDRESS(2,COLUMN()-2)),"O1",A33),DATA!D2:L872,4,FALSE)),0,VLOOKUP(CONCATENATE(INDIRECT(ADDRESS(2,COLUMN()-2)),"O1",A33),DATA!D2:L872,4,FALSE))</f>
        <v>0</v>
      </c>
      <c r="CE33" s="11">
        <f>IF(ISERROR(VLOOKUP(CONCATENATE(INDIRECT(ADDRESS(2,COLUMN())),"O1",A33),DATA!D2:L872,2,FALSE)),0,VLOOKUP(CONCATENATE(INDIRECT(ADDRESS(2,COLUMN())),"O1",A33),DATA!D2:L872,2,FALSE))</f>
        <v>0</v>
      </c>
      <c r="CF33" s="11">
        <f>IF(ISERROR(VLOOKUP(CONCATENATE(INDIRECT(ADDRESS(2,COLUMN()-1)),"O1",A33),DATA!D2:L872,3,FALSE)),0,VLOOKUP(CONCATENATE(INDIRECT(ADDRESS(2,COLUMN()-1)),"O1",A33),DATA!D2:L872,3,FALSE))</f>
        <v>0</v>
      </c>
      <c r="CG33" s="11">
        <f>IF(ISERROR(VLOOKUP(CONCATENATE(INDIRECT(ADDRESS(2,COLUMN()-2)),"O1",A33),DATA!D2:L872,4,FALSE)),0,VLOOKUP(CONCATENATE(INDIRECT(ADDRESS(2,COLUMN()-2)),"O1",A33),DATA!D2:L872,4,FALSE))</f>
        <v>0</v>
      </c>
      <c r="CH33" s="11">
        <f>IF(ISERROR(VLOOKUP(CONCATENATE(INDIRECT(ADDRESS(2,COLUMN())),"O1",A33),DATA!D2:L872,2,FALSE)),0,VLOOKUP(CONCATENATE(INDIRECT(ADDRESS(2,COLUMN())),"O1",A33),DATA!D2:L872,2,FALSE))</f>
        <v>0</v>
      </c>
      <c r="CI33" s="11">
        <f>IF(ISERROR(VLOOKUP(CONCATENATE(INDIRECT(ADDRESS(2,COLUMN()-1)),"O1",A33),DATA!D2:L872,3,FALSE)),0,VLOOKUP(CONCATENATE(INDIRECT(ADDRESS(2,COLUMN()-1)),"O1",A33),DATA!D2:L872,3,FALSE))</f>
        <v>0</v>
      </c>
      <c r="CJ33" s="11">
        <f>IF(ISERROR(VLOOKUP(CONCATENATE(INDIRECT(ADDRESS(2,COLUMN()-2)),"O1",A33),DATA!D2:L872,4,FALSE)),0,VLOOKUP(CONCATENATE(INDIRECT(ADDRESS(2,COLUMN()-2)),"O1",A33),DATA!D2:L872,4,FALSE))</f>
        <v>0</v>
      </c>
      <c r="CK33" s="11">
        <f>IF(ISERROR(VLOOKUP(CONCATENATE(INDIRECT(ADDRESS(2,COLUMN())),"O1",A33),DATA!D2:L872,2,FALSE)),0,VLOOKUP(CONCATENATE(INDIRECT(ADDRESS(2,COLUMN())),"O1",A33),DATA!D2:L872,2,FALSE))</f>
        <v>0</v>
      </c>
      <c r="CL33" s="11">
        <f>IF(ISERROR(VLOOKUP(CONCATENATE(INDIRECT(ADDRESS(2,COLUMN()-1)),"O1",A33),DATA!D2:L872,3,FALSE)),0,VLOOKUP(CONCATENATE(INDIRECT(ADDRESS(2,COLUMN()-1)),"O1",A33),DATA!D2:L872,3,FALSE))</f>
        <v>0</v>
      </c>
      <c r="CM33" s="11">
        <f>IF(ISERROR(VLOOKUP(CONCATENATE(INDIRECT(ADDRESS(2,COLUMN()-2)),"O1",A33),DATA!D2:L872,4,FALSE)),0,VLOOKUP(CONCATENATE(INDIRECT(ADDRESS(2,COLUMN()-2)),"O1",A33),DATA!D2:L872,4,FALSE))</f>
        <v>0</v>
      </c>
      <c r="CN33" s="11">
        <f>IF(ISERROR(VLOOKUP(CONCATENATE(INDIRECT(ADDRESS(2,COLUMN())),"O1",A33),DATA!D2:L872,2,FALSE)),0,VLOOKUP(CONCATENATE(INDIRECT(ADDRESS(2,COLUMN())),"O1",A33),DATA!D2:L872,2,FALSE))</f>
        <v>0</v>
      </c>
      <c r="CO33" s="11">
        <f>IF(ISERROR(VLOOKUP(CONCATENATE(INDIRECT(ADDRESS(2,COLUMN()-1)),"O1",A33),DATA!D2:L872,3,FALSE)),0,VLOOKUP(CONCATENATE(INDIRECT(ADDRESS(2,COLUMN()-1)),"O1",A33),DATA!D2:L872,3,FALSE))</f>
        <v>0</v>
      </c>
      <c r="CP33" s="11">
        <f>IF(ISERROR(VLOOKUP(CONCATENATE(INDIRECT(ADDRESS(2,COLUMN()-2)),"O1",A33),DATA!D2:L872,4,FALSE)),0,VLOOKUP(CONCATENATE(INDIRECT(ADDRESS(2,COLUMN()-2)),"O1",A33),DATA!D2:L872,4,FALSE))</f>
        <v>0</v>
      </c>
      <c r="CQ33" s="11">
        <f>IF(ISERROR(VLOOKUP(CONCATENATE(INDIRECT(ADDRESS(2,COLUMN())),"O1",A33),DATA!D2:L872,2,FALSE)),0,VLOOKUP(CONCATENATE(INDIRECT(ADDRESS(2,COLUMN())),"O1",A33),DATA!D2:L872,2,FALSE))</f>
        <v>0</v>
      </c>
      <c r="CR33" s="11">
        <f>IF(ISERROR(VLOOKUP(CONCATENATE(INDIRECT(ADDRESS(2,COLUMN()-1)),"O1",A33),DATA!D2:L872,3,FALSE)),0,VLOOKUP(CONCATENATE(INDIRECT(ADDRESS(2,COLUMN()-1)),"O1",A33),DATA!D2:L872,3,FALSE))</f>
        <v>0</v>
      </c>
      <c r="CS33" s="11">
        <f>IF(ISERROR(VLOOKUP(CONCATENATE(INDIRECT(ADDRESS(2,COLUMN()-2)),"O1",A33),DATA!D2:L872,4,FALSE)),0,VLOOKUP(CONCATENATE(INDIRECT(ADDRESS(2,COLUMN()-2)),"O1",A33),DATA!D2:L872,4,FALSE))</f>
        <v>0</v>
      </c>
      <c r="CT33" s="11">
        <f>IF(ISERROR(VLOOKUP(CONCATENATE(INDIRECT(ADDRESS(2,COLUMN())),"O1",A33),DATA!D2:L872,2,FALSE)),0,VLOOKUP(CONCATENATE(INDIRECT(ADDRESS(2,COLUMN())),"O1",A33),DATA!D2:L872,2,FALSE))</f>
        <v>0</v>
      </c>
      <c r="CU33" s="11">
        <f>IF(ISERROR(VLOOKUP(CONCATENATE(INDIRECT(ADDRESS(2,COLUMN()-1)),"O1",A33),DATA!D2:L872,3,FALSE)),0,VLOOKUP(CONCATENATE(INDIRECT(ADDRESS(2,COLUMN()-1)),"O1",A33),DATA!D2:L872,3,FALSE))</f>
        <v>0</v>
      </c>
      <c r="CV33" s="11">
        <f>IF(ISERROR(VLOOKUP(CONCATENATE(INDIRECT(ADDRESS(2,COLUMN()-2)),"O1",A33),DATA!D2:L872,4,FALSE)),0,VLOOKUP(CONCATENATE(INDIRECT(ADDRESS(2,COLUMN()-2)),"O1",A33),DATA!D2:L872,4,FALSE))</f>
        <v>0</v>
      </c>
      <c r="CW33" s="11">
        <f>IF(ISERROR(VLOOKUP(CONCATENATE(INDIRECT(ADDRESS(2,COLUMN())),"O1",A33),DATA!D2:L872,2,FALSE)),0,VLOOKUP(CONCATENATE(INDIRECT(ADDRESS(2,COLUMN())),"O1",A33),DATA!D2:L872,2,FALSE))</f>
        <v>0</v>
      </c>
      <c r="CX33" s="11">
        <f>IF(ISERROR(VLOOKUP(CONCATENATE(INDIRECT(ADDRESS(2,COLUMN()-1)),"O1",A33),DATA!D2:L872,3,FALSE)),0,VLOOKUP(CONCATENATE(INDIRECT(ADDRESS(2,COLUMN()-1)),"O1",A33),DATA!D2:L872,3,FALSE))</f>
        <v>0</v>
      </c>
      <c r="CY33" s="11">
        <f>IF(ISERROR(VLOOKUP(CONCATENATE(INDIRECT(ADDRESS(2,COLUMN()-2)),"O1",A33),DATA!D2:L872,4,FALSE)),0,VLOOKUP(CONCATENATE(INDIRECT(ADDRESS(2,COLUMN()-2)),"O1",A33),DATA!D2:L872,4,FALSE))</f>
        <v>0</v>
      </c>
      <c r="CZ33" s="11">
        <f>IF(ISERROR(VLOOKUP(CONCATENATE(INDIRECT(ADDRESS(2,COLUMN())),"O1",A33),DATA!D2:L872,2,FALSE)),0,VLOOKUP(CONCATENATE(INDIRECT(ADDRESS(2,COLUMN())),"O1",A33),DATA!D2:L872,2,FALSE))</f>
        <v>0</v>
      </c>
      <c r="DA33" s="11">
        <f>IF(ISERROR(VLOOKUP(CONCATENATE(INDIRECT(ADDRESS(2,COLUMN()-1)),"O1",A33),DATA!D2:L872,3,FALSE)),0,VLOOKUP(CONCATENATE(INDIRECT(ADDRESS(2,COLUMN()-1)),"O1",A33),DATA!D2:L872,3,FALSE))</f>
        <v>0</v>
      </c>
      <c r="DB33" s="11">
        <f>IF(ISERROR(VLOOKUP(CONCATENATE(INDIRECT(ADDRESS(2,COLUMN()-2)),"O1",A33),DATA!D2:L872,4,FALSE)),0,VLOOKUP(CONCATENATE(INDIRECT(ADDRESS(2,COLUMN()-2)),"O1",A33),DATA!D2:L872,4,FALSE))</f>
        <v>0</v>
      </c>
      <c r="DC33" s="11">
        <f>IF(ISERROR(VLOOKUP(CONCATENATE(INDIRECT(ADDRESS(2,COLUMN())),"O1",A33),DATA!D2:L872,2,FALSE)),0,VLOOKUP(CONCATENATE(INDIRECT(ADDRESS(2,COLUMN())),"O1",A33),DATA!D2:L872,2,FALSE))</f>
        <v>0</v>
      </c>
      <c r="DD33" s="11">
        <f>IF(ISERROR(VLOOKUP(CONCATENATE(INDIRECT(ADDRESS(2,COLUMN()-1)),"O1",A33),DATA!D2:L872,3,FALSE)),0,VLOOKUP(CONCATENATE(INDIRECT(ADDRESS(2,COLUMN()-1)),"O1",A33),DATA!D2:L872,3,FALSE))</f>
        <v>0</v>
      </c>
      <c r="DE33" s="11">
        <f>IF(ISERROR(VLOOKUP(CONCATENATE(INDIRECT(ADDRESS(2,COLUMN()-2)),"O1",A33),DATA!D2:L872,4,FALSE)),0,VLOOKUP(CONCATENATE(INDIRECT(ADDRESS(2,COLUMN()-2)),"O1",A33),DATA!D2:L872,4,FALSE))</f>
        <v>0</v>
      </c>
      <c r="DF33" s="11">
        <f>IF(ISERROR(VLOOKUP(CONCATENATE(INDIRECT(ADDRESS(2,COLUMN())),"O1",A33),DATA!D2:L872,2,FALSE)),0,VLOOKUP(CONCATENATE(INDIRECT(ADDRESS(2,COLUMN())),"O1",A33),DATA!D2:L872,2,FALSE))</f>
        <v>0</v>
      </c>
      <c r="DG33" s="11">
        <f>IF(ISERROR(VLOOKUP(CONCATENATE(INDIRECT(ADDRESS(2,COLUMN()-1)),"O1",A33),DATA!D2:L872,3,FALSE)),0,VLOOKUP(CONCATENATE(INDIRECT(ADDRESS(2,COLUMN()-1)),"O1",A33),DATA!D2:L872,3,FALSE))</f>
        <v>0</v>
      </c>
      <c r="DH33" s="11">
        <f>IF(ISERROR(VLOOKUP(CONCATENATE(INDIRECT(ADDRESS(2,COLUMN()-2)),"O1",A33),DATA!D2:L872,4,FALSE)),0,VLOOKUP(CONCATENATE(INDIRECT(ADDRESS(2,COLUMN()-2)),"O1",A33),DATA!D2:L872,4,FALSE))</f>
        <v>0</v>
      </c>
      <c r="DI33" s="11">
        <f>IF(ISERROR(VLOOKUP(CONCATENATE(INDIRECT(ADDRESS(2,COLUMN())),"O1",A33),DATA!D2:L872,2,FALSE)),0,VLOOKUP(CONCATENATE(INDIRECT(ADDRESS(2,COLUMN())),"O1",A33),DATA!D2:L872,2,FALSE))</f>
        <v>0</v>
      </c>
      <c r="DJ33" s="11">
        <f>IF(ISERROR(VLOOKUP(CONCATENATE(INDIRECT(ADDRESS(2,COLUMN()-1)),"O1",A33),DATA!D2:L872,3,FALSE)),0,VLOOKUP(CONCATENATE(INDIRECT(ADDRESS(2,COLUMN()-1)),"O1",A33),DATA!D2:L872,3,FALSE))</f>
        <v>0</v>
      </c>
      <c r="DK33" s="11">
        <f>IF(ISERROR(VLOOKUP(CONCATENATE(INDIRECT(ADDRESS(2,COLUMN()-2)),"O1",A33),DATA!D2:L872,4,FALSE)),0,VLOOKUP(CONCATENATE(INDIRECT(ADDRESS(2,COLUMN()-2)),"O1",A33),DATA!D2:L872,4,FALSE))</f>
        <v>0</v>
      </c>
      <c r="DL33" s="11">
        <f>IF(ISERROR(VLOOKUP(CONCATENATE(INDIRECT(ADDRESS(2,COLUMN())),"O1",A33),DATA!D2:L872,2,FALSE)),0,VLOOKUP(CONCATENATE(INDIRECT(ADDRESS(2,COLUMN())),"O1",A33),DATA!D2:L872,2,FALSE))</f>
        <v>0</v>
      </c>
      <c r="DM33" s="11">
        <f>IF(ISERROR(VLOOKUP(CONCATENATE(INDIRECT(ADDRESS(2,COLUMN()-1)),"O1",A33),DATA!D2:L872,3,FALSE)),0,VLOOKUP(CONCATENATE(INDIRECT(ADDRESS(2,COLUMN()-1)),"O1",A33),DATA!D2:L872,3,FALSE))</f>
        <v>0</v>
      </c>
      <c r="DN33" s="11">
        <f>IF(ISERROR(VLOOKUP(CONCATENATE(INDIRECT(ADDRESS(2,COLUMN()-2)),"O1",A33),DATA!D2:L872,4,FALSE)),0,VLOOKUP(CONCATENATE(INDIRECT(ADDRESS(2,COLUMN()-2)),"O1",A33),DATA!D2:L872,4,FALSE))</f>
        <v>0</v>
      </c>
      <c r="DO33" s="11">
        <f>IF(ISERROR(VLOOKUP(CONCATENATE(INDIRECT(ADDRESS(2,COLUMN())),"O1",A33),DATA!D2:L872,2,FALSE)),0,VLOOKUP(CONCATENATE(INDIRECT(ADDRESS(2,COLUMN())),"O1",A33),DATA!D2:L872,2,FALSE))</f>
        <v>0</v>
      </c>
      <c r="DP33" s="11">
        <f>IF(ISERROR(VLOOKUP(CONCATENATE(INDIRECT(ADDRESS(2,COLUMN()-1)),"O1",A33),DATA!D2:L872,3,FALSE)),0,VLOOKUP(CONCATENATE(INDIRECT(ADDRESS(2,COLUMN()-1)),"O1",A33),DATA!D2:L872,3,FALSE))</f>
        <v>0</v>
      </c>
      <c r="DQ33" s="11">
        <f>IF(ISERROR(VLOOKUP(CONCATENATE(INDIRECT(ADDRESS(2,COLUMN()-2)),"O1",A33),DATA!D2:L872,4,FALSE)),0,VLOOKUP(CONCATENATE(INDIRECT(ADDRESS(2,COLUMN()-2)),"O1",A33),DATA!D2:L872,4,FALSE))</f>
        <v>0</v>
      </c>
      <c r="DR33" s="11">
        <f>IF(ISERROR(VLOOKUP(CONCATENATE(INDIRECT(ADDRESS(2,COLUMN())),"O1",A33),DATA!D2:L872,2,FALSE)),0,VLOOKUP(CONCATENATE(INDIRECT(ADDRESS(2,COLUMN())),"O1",A33),DATA!D2:L872,2,FALSE))</f>
        <v>0</v>
      </c>
      <c r="DS33" s="11">
        <f>IF(ISERROR(VLOOKUP(CONCATENATE(INDIRECT(ADDRESS(2,COLUMN()-1)),"O1",A33),DATA!D2:L872,3,FALSE)),0,VLOOKUP(CONCATENATE(INDIRECT(ADDRESS(2,COLUMN()-1)),"O1",A33),DATA!D2:L872,3,FALSE))</f>
        <v>0</v>
      </c>
      <c r="DT33" s="11">
        <f>IF(ISERROR(VLOOKUP(CONCATENATE(INDIRECT(ADDRESS(2,COLUMN()-2)),"O1",A33),DATA!D2:L872,4,FALSE)),0,VLOOKUP(CONCATENATE(INDIRECT(ADDRESS(2,COLUMN()-2)),"O1",A33),DATA!D2:L872,4,FALSE))</f>
        <v>0</v>
      </c>
      <c r="DU33" s="11">
        <f>IF(ISERROR(VLOOKUP(CONCATENATE(INDIRECT(ADDRESS(2,COLUMN())),"O1",A33),DATA!D2:L872,2,FALSE)),0,VLOOKUP(CONCATENATE(INDIRECT(ADDRESS(2,COLUMN())),"O1",A33),DATA!D2:L872,2,FALSE))</f>
        <v>0</v>
      </c>
      <c r="DV33" s="11">
        <f>IF(ISERROR(VLOOKUP(CONCATENATE(INDIRECT(ADDRESS(2,COLUMN()-1)),"O1",A33),DATA!D2:L872,3,FALSE)),0,VLOOKUP(CONCATENATE(INDIRECT(ADDRESS(2,COLUMN()-1)),"O1",A33),DATA!D2:L872,3,FALSE))</f>
        <v>0</v>
      </c>
      <c r="DW33" s="11">
        <f>IF(ISERROR(VLOOKUP(CONCATENATE(INDIRECT(ADDRESS(2,COLUMN()-2)),"O1",A33),DATA!D2:L872,4,FALSE)),0,VLOOKUP(CONCATENATE(INDIRECT(ADDRESS(2,COLUMN()-2)),"O1",A33),DATA!D2:L872,4,FALSE))</f>
        <v>0</v>
      </c>
      <c r="DX33" s="62">
        <f>SUM(B33:INDIRECT(ADDRESS(33,127)))</f>
        <v>0.4</v>
      </c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4"/>
      <c r="JI33" s="24"/>
      <c r="JJ33" s="24"/>
      <c r="JK33" s="24"/>
      <c r="JL33" s="24"/>
      <c r="JM33" s="24"/>
      <c r="JN33" s="24"/>
      <c r="JO33" s="24"/>
      <c r="JP33" s="24"/>
      <c r="JQ33" s="24"/>
      <c r="JR33" s="24"/>
      <c r="JS33" s="24"/>
      <c r="JT33" s="24"/>
      <c r="JU33" s="24"/>
      <c r="JV33" s="24"/>
      <c r="JW33" s="24"/>
      <c r="JX33" s="24"/>
      <c r="JY33" s="24"/>
      <c r="JZ33" s="24"/>
      <c r="KA33" s="24"/>
      <c r="KB33" s="24"/>
      <c r="KC33" s="24"/>
      <c r="KD33" s="24"/>
      <c r="KE33" s="24"/>
      <c r="KF33" s="24"/>
      <c r="KG33" s="24"/>
      <c r="KH33" s="24"/>
      <c r="KI33" s="24"/>
      <c r="KJ33" s="24"/>
      <c r="KK33" s="24"/>
      <c r="KL33" s="24"/>
      <c r="KM33" s="24"/>
      <c r="KN33" s="24"/>
      <c r="KO33" s="24"/>
      <c r="KP33" s="24"/>
      <c r="KQ33" s="24"/>
      <c r="KR33" s="24"/>
      <c r="KS33" s="24"/>
      <c r="KT33" s="24"/>
      <c r="KU33" s="24"/>
      <c r="KV33" s="24"/>
      <c r="KW33" s="24"/>
      <c r="KX33" s="24"/>
      <c r="KY33" s="24"/>
      <c r="KZ33" s="24"/>
    </row>
    <row r="34" ht="15.75">
      <c r="A34" s="95" t="s">
        <v>33</v>
      </c>
      <c r="B34" s="11">
        <f>IF(ISERROR(VLOOKUP(CONCATENATE(INDIRECT(ADDRESS(2,COLUMN())),"O1",A34),DATA!D2:L872,2,FALSE)),0,VLOOKUP(CONCATENATE(INDIRECT(ADDRESS(2,COLUMN())),"O1",A34),DATA!D2:L872,2,FALSE))</f>
        <v>0.12</v>
      </c>
      <c r="C34" s="11">
        <f>IF(ISERROR(VLOOKUP(CONCATENATE(INDIRECT(ADDRESS(2,COLUMN()-1)),"O1",A34),DATA!D2:L872,3,FALSE)),0,VLOOKUP(CONCATENATE(INDIRECT(ADDRESS(2,COLUMN()-1)),"O1",A34),DATA!D2:L872,3,FALSE))</f>
        <v>0</v>
      </c>
      <c r="D34" s="11">
        <f>IF(ISERROR(VLOOKUP(CONCATENATE(INDIRECT(ADDRESS(2,COLUMN()-2)),"O1",A34),DATA!D2:L872,4,FALSE)),0,VLOOKUP(CONCATENATE(INDIRECT(ADDRESS(2,COLUMN()-2)),"O1",A34),DATA!D2:L872,4,FALSE))</f>
        <v>0</v>
      </c>
      <c r="E34" s="11">
        <f>IF(ISERROR(VLOOKUP(CONCATENATE(INDIRECT(ADDRESS(2,COLUMN())),"O1",A34),DATA!D2:L872,2,FALSE)),0,VLOOKUP(CONCATENATE(INDIRECT(ADDRESS(2,COLUMN())),"O1",A34),DATA!D2:L872,2,FALSE))</f>
        <v>0</v>
      </c>
      <c r="F34" s="11">
        <f>IF(ISERROR(VLOOKUP(CONCATENATE(INDIRECT(ADDRESS(2,COLUMN()-1)),"O1",A34),DATA!D2:L872,3,FALSE)),0,VLOOKUP(CONCATENATE(INDIRECT(ADDRESS(2,COLUMN()-1)),"O1",A34),DATA!D2:L872,3,FALSE))</f>
        <v>0</v>
      </c>
      <c r="G34" s="11">
        <f>IF(ISERROR(VLOOKUP(CONCATENATE(INDIRECT(ADDRESS(2,COLUMN()-2)),"O1",A34),DATA!D2:L872,4,FALSE)),0,VLOOKUP(CONCATENATE(INDIRECT(ADDRESS(2,COLUMN()-2)),"O1",A34),DATA!D2:L872,4,FALSE))</f>
        <v>0.2</v>
      </c>
      <c r="H34" s="11">
        <f>IF(ISERROR(VLOOKUP(CONCATENATE(INDIRECT(ADDRESS(2,COLUMN())),"O1",A34),DATA!D2:L872,2,FALSE)),0,VLOOKUP(CONCATENATE(INDIRECT(ADDRESS(2,COLUMN())),"O1",A34),DATA!D2:L872,2,FALSE))</f>
        <v>2.42</v>
      </c>
      <c r="I34" s="11">
        <f>IF(ISERROR(VLOOKUP(CONCATENATE(INDIRECT(ADDRESS(2,COLUMN()-1)),"O1",A34),DATA!D2:L872,3,FALSE)),0,VLOOKUP(CONCATENATE(INDIRECT(ADDRESS(2,COLUMN()-1)),"O1",A34),DATA!D2:L872,3,FALSE))</f>
        <v>0</v>
      </c>
      <c r="J34" s="11">
        <f>IF(ISERROR(VLOOKUP(CONCATENATE(INDIRECT(ADDRESS(2,COLUMN()-2)),"O1",A34),DATA!D2:L872,4,FALSE)),0,VLOOKUP(CONCATENATE(INDIRECT(ADDRESS(2,COLUMN()-2)),"O1",A34),DATA!D2:L872,4,FALSE))</f>
        <v>2</v>
      </c>
      <c r="K34" s="11">
        <f>IF(ISERROR(VLOOKUP(CONCATENATE(INDIRECT(ADDRESS(2,COLUMN())),"O1",A34),DATA!D2:L872,2,FALSE)),0,VLOOKUP(CONCATENATE(INDIRECT(ADDRESS(2,COLUMN())),"O1",A34),DATA!D2:L872,2,FALSE))</f>
        <v>0.75</v>
      </c>
      <c r="L34" s="11">
        <f>IF(ISERROR(VLOOKUP(CONCATENATE(INDIRECT(ADDRESS(2,COLUMN()-1)),"O1",A34),DATA!D2:L872,3,FALSE)),0,VLOOKUP(CONCATENATE(INDIRECT(ADDRESS(2,COLUMN()-1)),"O1",A34),DATA!D2:L872,3,FALSE))</f>
        <v>0</v>
      </c>
      <c r="M34" s="11">
        <f>IF(ISERROR(VLOOKUP(CONCATENATE(INDIRECT(ADDRESS(2,COLUMN()-2)),"O1",A34),DATA!D2:L872,4,FALSE)),0,VLOOKUP(CONCATENATE(INDIRECT(ADDRESS(2,COLUMN()-2)),"O1",A34),DATA!D2:L872,4,FALSE))</f>
        <v>0</v>
      </c>
      <c r="N34" s="11">
        <f>IF(ISERROR(VLOOKUP(CONCATENATE(INDIRECT(ADDRESS(2,COLUMN())),"O1",A34),DATA!D2:L872,2,FALSE)),0,VLOOKUP(CONCATENATE(INDIRECT(ADDRESS(2,COLUMN())),"O1",A34),DATA!D2:L872,2,FALSE))</f>
        <v>0</v>
      </c>
      <c r="O34" s="11">
        <f>IF(ISERROR(VLOOKUP(CONCATENATE(INDIRECT(ADDRESS(2,COLUMN()-1)),"O1",A34),DATA!D2:L872,3,FALSE)),0,VLOOKUP(CONCATENATE(INDIRECT(ADDRESS(2,COLUMN()-1)),"O1",A34),DATA!D2:L872,3,FALSE))</f>
        <v>0</v>
      </c>
      <c r="P34" s="11">
        <f>IF(ISERROR(VLOOKUP(CONCATENATE(INDIRECT(ADDRESS(2,COLUMN()-2)),"O1",A34),DATA!D2:L872,4,FALSE)),0,VLOOKUP(CONCATENATE(INDIRECT(ADDRESS(2,COLUMN()-2)),"O1",A34),DATA!D2:L872,4,FALSE))</f>
        <v>0</v>
      </c>
      <c r="Q34" s="11">
        <f>IF(ISERROR(VLOOKUP(CONCATENATE(INDIRECT(ADDRESS(2,COLUMN())),"O1",A34),DATA!D2:L872,2,FALSE)),0,VLOOKUP(CONCATENATE(INDIRECT(ADDRESS(2,COLUMN())),"O1",A34),DATA!D2:L872,2,FALSE))</f>
        <v>6</v>
      </c>
      <c r="R34" s="11">
        <f>IF(ISERROR(VLOOKUP(CONCATENATE(INDIRECT(ADDRESS(2,COLUMN()-1)),"O1",A34),DATA!D2:L872,3,FALSE)),0,VLOOKUP(CONCATENATE(INDIRECT(ADDRESS(2,COLUMN()-1)),"O1",A34),DATA!D2:L872,3,FALSE))</f>
        <v>0</v>
      </c>
      <c r="S34" s="11">
        <f>IF(ISERROR(VLOOKUP(CONCATENATE(INDIRECT(ADDRESS(2,COLUMN()-2)),"O1",A34),DATA!D2:L872,4,FALSE)),0,VLOOKUP(CONCATENATE(INDIRECT(ADDRESS(2,COLUMN()-2)),"O1",A34),DATA!D2:L872,4,FALSE))</f>
        <v>1</v>
      </c>
      <c r="T34" s="11">
        <f>IF(ISERROR(VLOOKUP(CONCATENATE(INDIRECT(ADDRESS(2,COLUMN())),"O1",A34),DATA!D2:L872,2,FALSE)),0,VLOOKUP(CONCATENATE(INDIRECT(ADDRESS(2,COLUMN())),"O1",A34),DATA!D2:L872,2,FALSE))</f>
        <v>0.75</v>
      </c>
      <c r="U34" s="11">
        <f>IF(ISERROR(VLOOKUP(CONCATENATE(INDIRECT(ADDRESS(2,COLUMN()-1)),"O1",A34),DATA!D2:L872,3,FALSE)),0,VLOOKUP(CONCATENATE(INDIRECT(ADDRESS(2,COLUMN()-1)),"O1",A34),DATA!D2:L872,3,FALSE))</f>
        <v>0</v>
      </c>
      <c r="V34" s="11">
        <f>IF(ISERROR(VLOOKUP(CONCATENATE(INDIRECT(ADDRESS(2,COLUMN()-2)),"O1",A34),DATA!D2:L872,4,FALSE)),0,VLOOKUP(CONCATENATE(INDIRECT(ADDRESS(2,COLUMN()-2)),"O1",A34),DATA!D2:L872,4,FALSE))</f>
        <v>0</v>
      </c>
      <c r="W34" s="11">
        <f>IF(ISERROR(VLOOKUP(CONCATENATE(INDIRECT(ADDRESS(2,COLUMN())),"O1",A34),DATA!D2:L872,2,FALSE)),0,VLOOKUP(CONCATENATE(INDIRECT(ADDRESS(2,COLUMN())),"O1",A34),DATA!D2:L872,2,FALSE))</f>
        <v>0</v>
      </c>
      <c r="X34" s="11">
        <f>IF(ISERROR(VLOOKUP(CONCATENATE(INDIRECT(ADDRESS(2,COLUMN()-1)),"O1",A34),DATA!D2:L872,3,FALSE)),0,VLOOKUP(CONCATENATE(INDIRECT(ADDRESS(2,COLUMN()-1)),"O1",A34),DATA!D2:L872,3,FALSE))</f>
        <v>0</v>
      </c>
      <c r="Y34" s="11">
        <f>IF(ISERROR(VLOOKUP(CONCATENATE(INDIRECT(ADDRESS(2,COLUMN()-2)),"O1",A34),DATA!D2:L872,4,FALSE)),0,VLOOKUP(CONCATENATE(INDIRECT(ADDRESS(2,COLUMN()-2)),"O1",A34),DATA!D2:L872,4,FALSE))</f>
        <v>0.33</v>
      </c>
      <c r="Z34" s="11">
        <f>IF(ISERROR(VLOOKUP(CONCATENATE(INDIRECT(ADDRESS(2,COLUMN())),"O1",A34),DATA!D2:L872,2,FALSE)),0,VLOOKUP(CONCATENATE(INDIRECT(ADDRESS(2,COLUMN())),"O1",A34),DATA!D2:L872,2,FALSE))</f>
        <v>0</v>
      </c>
      <c r="AA34" s="11">
        <f>IF(ISERROR(VLOOKUP(CONCATENATE(INDIRECT(ADDRESS(2,COLUMN()-1)),"O1",A34),DATA!D2:L872,3,FALSE)),0,VLOOKUP(CONCATENATE(INDIRECT(ADDRESS(2,COLUMN()-1)),"O1",A34),DATA!D2:L872,3,FALSE))</f>
        <v>0</v>
      </c>
      <c r="AB34" s="11">
        <f>IF(ISERROR(VLOOKUP(CONCATENATE(INDIRECT(ADDRESS(2,COLUMN()-2)),"O1",A34),DATA!D2:L872,4,FALSE)),0,VLOOKUP(CONCATENATE(INDIRECT(ADDRESS(2,COLUMN()-2)),"O1",A34),DATA!D2:L872,4,FALSE))</f>
        <v>0</v>
      </c>
      <c r="AC34" s="11">
        <f>IF(ISERROR(VLOOKUP(CONCATENATE(INDIRECT(ADDRESS(2,COLUMN())),"O1",A34),DATA!D2:L872,2,FALSE)),0,VLOOKUP(CONCATENATE(INDIRECT(ADDRESS(2,COLUMN())),"O1",A34),DATA!D2:L872,2,FALSE))</f>
        <v>0</v>
      </c>
      <c r="AD34" s="11">
        <f>IF(ISERROR(VLOOKUP(CONCATENATE(INDIRECT(ADDRESS(2,COLUMN()-1)),"O1",A34),DATA!D2:L872,3,FALSE)),0,VLOOKUP(CONCATENATE(INDIRECT(ADDRESS(2,COLUMN()-1)),"O1",A34),DATA!D2:L872,3,FALSE))</f>
        <v>0</v>
      </c>
      <c r="AE34" s="11">
        <f>IF(ISERROR(VLOOKUP(CONCATENATE(INDIRECT(ADDRESS(2,COLUMN()-2)),"O1",A34),DATA!D2:L872,4,FALSE)),0,VLOOKUP(CONCATENATE(INDIRECT(ADDRESS(2,COLUMN()-2)),"O1",A34),DATA!D2:L872,4,FALSE))</f>
        <v>0</v>
      </c>
      <c r="AF34" s="11">
        <f>IF(ISERROR(VLOOKUP(CONCATENATE(INDIRECT(ADDRESS(2,COLUMN())),"O1",A34),DATA!D2:L872,2,FALSE)),0,VLOOKUP(CONCATENATE(INDIRECT(ADDRESS(2,COLUMN())),"O1",A34),DATA!D2:L872,2,FALSE))</f>
        <v>0</v>
      </c>
      <c r="AG34" s="11">
        <f>IF(ISERROR(VLOOKUP(CONCATENATE(INDIRECT(ADDRESS(2,COLUMN()-1)),"O1",A34),DATA!D2:L872,3,FALSE)),0,VLOOKUP(CONCATENATE(INDIRECT(ADDRESS(2,COLUMN()-1)),"O1",A34),DATA!D2:L872,3,FALSE))</f>
        <v>0</v>
      </c>
      <c r="AH34" s="11">
        <f>IF(ISERROR(VLOOKUP(CONCATENATE(INDIRECT(ADDRESS(2,COLUMN()-2)),"O1",A34),DATA!D2:L872,4,FALSE)),0,VLOOKUP(CONCATENATE(INDIRECT(ADDRESS(2,COLUMN()-2)),"O1",A34),DATA!D2:L872,4,FALSE))</f>
        <v>0</v>
      </c>
      <c r="AI34" s="11">
        <f>IF(ISERROR(VLOOKUP(CONCATENATE(INDIRECT(ADDRESS(2,COLUMN())),"O1",A34),DATA!D2:L872,2,FALSE)),0,VLOOKUP(CONCATENATE(INDIRECT(ADDRESS(2,COLUMN())),"O1",A34),DATA!D2:L872,2,FALSE))</f>
        <v>0</v>
      </c>
      <c r="AJ34" s="11">
        <f>IF(ISERROR(VLOOKUP(CONCATENATE(INDIRECT(ADDRESS(2,COLUMN()-1)),"O1",A34),DATA!D2:L872,3,FALSE)),0,VLOOKUP(CONCATENATE(INDIRECT(ADDRESS(2,COLUMN()-1)),"O1",A34),DATA!D2:L872,3,FALSE))</f>
        <v>0</v>
      </c>
      <c r="AK34" s="11">
        <f>IF(ISERROR(VLOOKUP(CONCATENATE(INDIRECT(ADDRESS(2,COLUMN()-2)),"O1",A34),DATA!D2:L872,4,FALSE)),0,VLOOKUP(CONCATENATE(INDIRECT(ADDRESS(2,COLUMN()-2)),"O1",A34),DATA!D2:L872,4,FALSE))</f>
        <v>0</v>
      </c>
      <c r="AL34" s="11">
        <f>IF(ISERROR(VLOOKUP(CONCATENATE(INDIRECT(ADDRESS(2,COLUMN())),"O1",A34),DATA!D2:L872,2,FALSE)),0,VLOOKUP(CONCATENATE(INDIRECT(ADDRESS(2,COLUMN())),"O1",A34),DATA!D2:L872,2,FALSE))</f>
        <v>2</v>
      </c>
      <c r="AM34" s="11">
        <f>IF(ISERROR(VLOOKUP(CONCATENATE(INDIRECT(ADDRESS(2,COLUMN()-1)),"O1",A34),DATA!D2:L872,3,FALSE)),0,VLOOKUP(CONCATENATE(INDIRECT(ADDRESS(2,COLUMN()-1)),"O1",A34),DATA!D2:L872,3,FALSE))</f>
        <v>0</v>
      </c>
      <c r="AN34" s="11">
        <f>IF(ISERROR(VLOOKUP(CONCATENATE(INDIRECT(ADDRESS(2,COLUMN()-2)),"O1",A34),DATA!D2:L872,4,FALSE)),0,VLOOKUP(CONCATENATE(INDIRECT(ADDRESS(2,COLUMN()-2)),"O1",A34),DATA!D2:L872,4,FALSE))</f>
        <v>0</v>
      </c>
      <c r="AO34" s="11">
        <f>IF(ISERROR(VLOOKUP(CONCATENATE(INDIRECT(ADDRESS(2,COLUMN())),"O1",A34),DATA!D2:L872,2,FALSE)),0,VLOOKUP(CONCATENATE(INDIRECT(ADDRESS(2,COLUMN())),"O1",A34),DATA!D2:L872,2,FALSE))</f>
        <v>0</v>
      </c>
      <c r="AP34" s="11">
        <f>IF(ISERROR(VLOOKUP(CONCATENATE(INDIRECT(ADDRESS(2,COLUMN()-1)),"O1",A34),DATA!D2:L872,3,FALSE)),0,VLOOKUP(CONCATENATE(INDIRECT(ADDRESS(2,COLUMN()-1)),"O1",A34),DATA!D2:L872,3,FALSE))</f>
        <v>0</v>
      </c>
      <c r="AQ34" s="11">
        <f>IF(ISERROR(VLOOKUP(CONCATENATE(INDIRECT(ADDRESS(2,COLUMN()-2)),"O1",A34),DATA!D2:L872,4,FALSE)),0,VLOOKUP(CONCATENATE(INDIRECT(ADDRESS(2,COLUMN()-2)),"O1",A34),DATA!D2:L872,4,FALSE))</f>
        <v>0</v>
      </c>
      <c r="AR34" s="11">
        <f>IF(ISERROR(VLOOKUP(CONCATENATE(INDIRECT(ADDRESS(2,COLUMN())),"O1",A34),DATA!D2:L872,2,FALSE)),0,VLOOKUP(CONCATENATE(INDIRECT(ADDRESS(2,COLUMN())),"O1",A34),DATA!D2:L872,2,FALSE))</f>
        <v>0</v>
      </c>
      <c r="AS34" s="11">
        <f>IF(ISERROR(VLOOKUP(CONCATENATE(INDIRECT(ADDRESS(2,COLUMN()-1)),"O1",A34),DATA!D2:L872,3,FALSE)),0,VLOOKUP(CONCATENATE(INDIRECT(ADDRESS(2,COLUMN()-1)),"O1",A34),DATA!D2:L872,3,FALSE))</f>
        <v>0</v>
      </c>
      <c r="AT34" s="11">
        <f>IF(ISERROR(VLOOKUP(CONCATENATE(INDIRECT(ADDRESS(2,COLUMN()-2)),"O1",A34),DATA!D2:L872,4,FALSE)),0,VLOOKUP(CONCATENATE(INDIRECT(ADDRESS(2,COLUMN()-2)),"O1",A34),DATA!D2:L872,4,FALSE))</f>
        <v>0</v>
      </c>
      <c r="AU34" s="11">
        <f>IF(ISERROR(VLOOKUP(CONCATENATE(INDIRECT(ADDRESS(2,COLUMN())),"O1",A34),DATA!D2:L872,2,FALSE)),0,VLOOKUP(CONCATENATE(INDIRECT(ADDRESS(2,COLUMN())),"O1",A34),DATA!D2:L872,2,FALSE))</f>
        <v>0</v>
      </c>
      <c r="AV34" s="11">
        <f>IF(ISERROR(VLOOKUP(CONCATENATE(INDIRECT(ADDRESS(2,COLUMN()-1)),"O1",A34),DATA!D2:L872,3,FALSE)),0,VLOOKUP(CONCATENATE(INDIRECT(ADDRESS(2,COLUMN()-1)),"O1",A34),DATA!D2:L872,3,FALSE))</f>
        <v>0</v>
      </c>
      <c r="AW34" s="11">
        <f>IF(ISERROR(VLOOKUP(CONCATENATE(INDIRECT(ADDRESS(2,COLUMN()-2)),"O1",A34),DATA!D2:L872,4,FALSE)),0,VLOOKUP(CONCATENATE(INDIRECT(ADDRESS(2,COLUMN()-2)),"O1",A34),DATA!D2:L872,4,FALSE))</f>
        <v>0</v>
      </c>
      <c r="AX34" s="11">
        <f>IF(ISERROR(VLOOKUP(CONCATENATE(INDIRECT(ADDRESS(2,COLUMN())),"O1",A34),DATA!D2:L872,2,FALSE)),0,VLOOKUP(CONCATENATE(INDIRECT(ADDRESS(2,COLUMN())),"O1",A34),DATA!D2:L872,2,FALSE))</f>
        <v>0</v>
      </c>
      <c r="AY34" s="11">
        <f>IF(ISERROR(VLOOKUP(CONCATENATE(INDIRECT(ADDRESS(2,COLUMN()-1)),"O1",A34),DATA!D2:L872,3,FALSE)),0,VLOOKUP(CONCATENATE(INDIRECT(ADDRESS(2,COLUMN()-1)),"O1",A34),DATA!D2:L872,3,FALSE))</f>
        <v>0</v>
      </c>
      <c r="AZ34" s="11">
        <f>IF(ISERROR(VLOOKUP(CONCATENATE(INDIRECT(ADDRESS(2,COLUMN()-2)),"O1",A34),DATA!D2:L872,4,FALSE)),0,VLOOKUP(CONCATENATE(INDIRECT(ADDRESS(2,COLUMN()-2)),"O1",A34),DATA!D2:L872,4,FALSE))</f>
        <v>0</v>
      </c>
      <c r="BA34" s="11">
        <f>IF(ISERROR(VLOOKUP(CONCATENATE(INDIRECT(ADDRESS(2,COLUMN())),"O1",A34),DATA!D2:L872,2,FALSE)),0,VLOOKUP(CONCATENATE(INDIRECT(ADDRESS(2,COLUMN())),"O1",A34),DATA!D2:L872,2,FALSE))</f>
        <v>0</v>
      </c>
      <c r="BB34" s="11">
        <f>IF(ISERROR(VLOOKUP(CONCATENATE(INDIRECT(ADDRESS(2,COLUMN()-1)),"O1",A34),DATA!D2:L872,3,FALSE)),0,VLOOKUP(CONCATENATE(INDIRECT(ADDRESS(2,COLUMN()-1)),"O1",A34),DATA!D2:L872,3,FALSE))</f>
        <v>0</v>
      </c>
      <c r="BC34" s="11">
        <f>IF(ISERROR(VLOOKUP(CONCATENATE(INDIRECT(ADDRESS(2,COLUMN()-2)),"O1",A34),DATA!D2:L872,4,FALSE)),0,VLOOKUP(CONCATENATE(INDIRECT(ADDRESS(2,COLUMN()-2)),"O1",A34),DATA!D2:L872,4,FALSE))</f>
        <v>0</v>
      </c>
      <c r="BD34" s="11">
        <f>IF(ISERROR(VLOOKUP(CONCATENATE(INDIRECT(ADDRESS(2,COLUMN())),"O1",A34),DATA!D2:L872,2,FALSE)),0,VLOOKUP(CONCATENATE(INDIRECT(ADDRESS(2,COLUMN())),"O1",A34),DATA!D2:L872,2,FALSE))</f>
        <v>1</v>
      </c>
      <c r="BE34" s="11">
        <f>IF(ISERROR(VLOOKUP(CONCATENATE(INDIRECT(ADDRESS(2,COLUMN()-1)),"O1",A34),DATA!D2:L872,3,FALSE)),0,VLOOKUP(CONCATENATE(INDIRECT(ADDRESS(2,COLUMN()-1)),"O1",A34),DATA!D2:L872,3,FALSE))</f>
        <v>0</v>
      </c>
      <c r="BF34" s="11">
        <f>IF(ISERROR(VLOOKUP(CONCATENATE(INDIRECT(ADDRESS(2,COLUMN()-2)),"O1",A34),DATA!D2:L872,4,FALSE)),0,VLOOKUP(CONCATENATE(INDIRECT(ADDRESS(2,COLUMN()-2)),"O1",A34),DATA!D2:L872,4,FALSE))</f>
        <v>0</v>
      </c>
      <c r="BG34" s="11">
        <f>IF(ISERROR(VLOOKUP(CONCATENATE(INDIRECT(ADDRESS(2,COLUMN())),"O1",A34),DATA!D2:L872,2,FALSE)),0,VLOOKUP(CONCATENATE(INDIRECT(ADDRESS(2,COLUMN())),"O1",A34),DATA!D2:L872,2,FALSE))</f>
        <v>0</v>
      </c>
      <c r="BH34" s="11">
        <f>IF(ISERROR(VLOOKUP(CONCATENATE(INDIRECT(ADDRESS(2,COLUMN()-1)),"O1",A34),DATA!D2:L872,3,FALSE)),0,VLOOKUP(CONCATENATE(INDIRECT(ADDRESS(2,COLUMN()-1)),"O1",A34),DATA!D2:L872,3,FALSE))</f>
        <v>0</v>
      </c>
      <c r="BI34" s="11">
        <f>IF(ISERROR(VLOOKUP(CONCATENATE(INDIRECT(ADDRESS(2,COLUMN()-2)),"O1",A34),DATA!D2:L872,4,FALSE)),0,VLOOKUP(CONCATENATE(INDIRECT(ADDRESS(2,COLUMN()-2)),"O1",A34),DATA!D2:L872,4,FALSE))</f>
        <v>0</v>
      </c>
      <c r="BJ34" s="11">
        <f>IF(ISERROR(VLOOKUP(CONCATENATE(INDIRECT(ADDRESS(2,COLUMN())),"O1",A34),DATA!D2:L872,2,FALSE)),0,VLOOKUP(CONCATENATE(INDIRECT(ADDRESS(2,COLUMN())),"O1",A34),DATA!D2:L872,2,FALSE))</f>
        <v>0</v>
      </c>
      <c r="BK34" s="11">
        <f>IF(ISERROR(VLOOKUP(CONCATENATE(INDIRECT(ADDRESS(2,COLUMN()-1)),"O1",A34),DATA!D2:L872,3,FALSE)),0,VLOOKUP(CONCATENATE(INDIRECT(ADDRESS(2,COLUMN()-1)),"O1",A34),DATA!D2:L872,3,FALSE))</f>
        <v>0</v>
      </c>
      <c r="BL34" s="11">
        <f>IF(ISERROR(VLOOKUP(CONCATENATE(INDIRECT(ADDRESS(2,COLUMN()-2)),"O1",A34),DATA!D2:L872,4,FALSE)),0,VLOOKUP(CONCATENATE(INDIRECT(ADDRESS(2,COLUMN()-2)),"O1",A34),DATA!D2:L872,4,FALSE))</f>
        <v>0</v>
      </c>
      <c r="BM34" s="11">
        <f>IF(ISERROR(VLOOKUP(CONCATENATE(INDIRECT(ADDRESS(2,COLUMN())),"O1",A34),DATA!D2:L872,2,FALSE)),0,VLOOKUP(CONCATENATE(INDIRECT(ADDRESS(2,COLUMN())),"O1",A34),DATA!D2:L872,2,FALSE))</f>
        <v>0</v>
      </c>
      <c r="BN34" s="11">
        <f>IF(ISERROR(VLOOKUP(CONCATENATE(INDIRECT(ADDRESS(2,COLUMN()-1)),"O1",A34),DATA!D2:L872,3,FALSE)),0,VLOOKUP(CONCATENATE(INDIRECT(ADDRESS(2,COLUMN()-1)),"O1",A34),DATA!D2:L872,3,FALSE))</f>
        <v>0</v>
      </c>
      <c r="BO34" s="11">
        <f>IF(ISERROR(VLOOKUP(CONCATENATE(INDIRECT(ADDRESS(2,COLUMN()-2)),"O1",A34),DATA!D2:L872,4,FALSE)),0,VLOOKUP(CONCATENATE(INDIRECT(ADDRESS(2,COLUMN()-2)),"O1",A34),DATA!D2:L872,4,FALSE))</f>
        <v>0</v>
      </c>
      <c r="BP34" s="11">
        <f>IF(ISERROR(VLOOKUP(CONCATENATE(INDIRECT(ADDRESS(2,COLUMN())),"O1",A34),DATA!D2:L872,2,FALSE)),0,VLOOKUP(CONCATENATE(INDIRECT(ADDRESS(2,COLUMN())),"O1",A34),DATA!D2:L872,2,FALSE))</f>
        <v>0</v>
      </c>
      <c r="BQ34" s="11">
        <f>IF(ISERROR(VLOOKUP(CONCATENATE(INDIRECT(ADDRESS(2,COLUMN()-1)),"O1",A34),DATA!D2:L872,3,FALSE)),0,VLOOKUP(CONCATENATE(INDIRECT(ADDRESS(2,COLUMN()-1)),"O1",A34),DATA!D2:L872,3,FALSE))</f>
        <v>0</v>
      </c>
      <c r="BR34" s="11">
        <f>IF(ISERROR(VLOOKUP(CONCATENATE(INDIRECT(ADDRESS(2,COLUMN()-2)),"O1",A34),DATA!D2:L872,4,FALSE)),0,VLOOKUP(CONCATENATE(INDIRECT(ADDRESS(2,COLUMN()-2)),"O1",A34),DATA!D2:L872,4,FALSE))</f>
        <v>0</v>
      </c>
      <c r="BS34" s="11">
        <f>IF(ISERROR(VLOOKUP(CONCATENATE(INDIRECT(ADDRESS(2,COLUMN())),"O1",A34),DATA!D2:L872,2,FALSE)),0,VLOOKUP(CONCATENATE(INDIRECT(ADDRESS(2,COLUMN())),"O1",A34),DATA!D2:L872,2,FALSE))</f>
        <v>0</v>
      </c>
      <c r="BT34" s="11">
        <f>IF(ISERROR(VLOOKUP(CONCATENATE(INDIRECT(ADDRESS(2,COLUMN()-1)),"O1",A34),DATA!D2:L872,3,FALSE)),0,VLOOKUP(CONCATENATE(INDIRECT(ADDRESS(2,COLUMN()-1)),"O1",A34),DATA!D2:L872,3,FALSE))</f>
        <v>0</v>
      </c>
      <c r="BU34" s="11">
        <f>IF(ISERROR(VLOOKUP(CONCATENATE(INDIRECT(ADDRESS(2,COLUMN()-2)),"O1",A34),DATA!D2:L872,4,FALSE)),0,VLOOKUP(CONCATENATE(INDIRECT(ADDRESS(2,COLUMN()-2)),"O1",A34),DATA!D2:L872,4,FALSE))</f>
        <v>0</v>
      </c>
      <c r="BV34" s="11">
        <f>IF(ISERROR(VLOOKUP(CONCATENATE(INDIRECT(ADDRESS(2,COLUMN())),"O1",A34),DATA!D2:L872,2,FALSE)),0,VLOOKUP(CONCATENATE(INDIRECT(ADDRESS(2,COLUMN())),"O1",A34),DATA!D2:L872,2,FALSE))</f>
        <v>0</v>
      </c>
      <c r="BW34" s="11">
        <f>IF(ISERROR(VLOOKUP(CONCATENATE(INDIRECT(ADDRESS(2,COLUMN()-1)),"O1",A34),DATA!D2:L872,3,FALSE)),0,VLOOKUP(CONCATENATE(INDIRECT(ADDRESS(2,COLUMN()-1)),"O1",A34),DATA!D2:L872,3,FALSE))</f>
        <v>0</v>
      </c>
      <c r="BX34" s="11">
        <f>IF(ISERROR(VLOOKUP(CONCATENATE(INDIRECT(ADDRESS(2,COLUMN()-2)),"O1",A34),DATA!D2:L872,4,FALSE)),0,VLOOKUP(CONCATENATE(INDIRECT(ADDRESS(2,COLUMN()-2)),"O1",A34),DATA!D2:L872,4,FALSE))</f>
        <v>0</v>
      </c>
      <c r="BY34" s="11">
        <f>IF(ISERROR(VLOOKUP(CONCATENATE(INDIRECT(ADDRESS(2,COLUMN())),"O1",A34),DATA!D2:L872,2,FALSE)),0,VLOOKUP(CONCATENATE(INDIRECT(ADDRESS(2,COLUMN())),"O1",A34),DATA!D2:L872,2,FALSE))</f>
        <v>0</v>
      </c>
      <c r="BZ34" s="11">
        <f>IF(ISERROR(VLOOKUP(CONCATENATE(INDIRECT(ADDRESS(2,COLUMN()-1)),"O1",A34),DATA!D2:L872,3,FALSE)),0,VLOOKUP(CONCATENATE(INDIRECT(ADDRESS(2,COLUMN()-1)),"O1",A34),DATA!D2:L872,3,FALSE))</f>
        <v>0</v>
      </c>
      <c r="CA34" s="11">
        <f>IF(ISERROR(VLOOKUP(CONCATENATE(INDIRECT(ADDRESS(2,COLUMN()-2)),"O1",A34),DATA!D2:L872,4,FALSE)),0,VLOOKUP(CONCATENATE(INDIRECT(ADDRESS(2,COLUMN()-2)),"O1",A34),DATA!D2:L872,4,FALSE))</f>
        <v>0</v>
      </c>
      <c r="CB34" s="11">
        <f>IF(ISERROR(VLOOKUP(CONCATENATE(INDIRECT(ADDRESS(2,COLUMN())),"O1",A34),DATA!D2:L872,2,FALSE)),0,VLOOKUP(CONCATENATE(INDIRECT(ADDRESS(2,COLUMN())),"O1",A34),DATA!D2:L872,2,FALSE))</f>
        <v>0</v>
      </c>
      <c r="CC34" s="11">
        <f>IF(ISERROR(VLOOKUP(CONCATENATE(INDIRECT(ADDRESS(2,COLUMN()-1)),"O1",A34),DATA!D2:L872,3,FALSE)),0,VLOOKUP(CONCATENATE(INDIRECT(ADDRESS(2,COLUMN()-1)),"O1",A34),DATA!D2:L872,3,FALSE))</f>
        <v>0</v>
      </c>
      <c r="CD34" s="11">
        <f>IF(ISERROR(VLOOKUP(CONCATENATE(INDIRECT(ADDRESS(2,COLUMN()-2)),"O1",A34),DATA!D2:L872,4,FALSE)),0,VLOOKUP(CONCATENATE(INDIRECT(ADDRESS(2,COLUMN()-2)),"O1",A34),DATA!D2:L872,4,FALSE))</f>
        <v>0</v>
      </c>
      <c r="CE34" s="11">
        <f>IF(ISERROR(VLOOKUP(CONCATENATE(INDIRECT(ADDRESS(2,COLUMN())),"O1",A34),DATA!D2:L872,2,FALSE)),0,VLOOKUP(CONCATENATE(INDIRECT(ADDRESS(2,COLUMN())),"O1",A34),DATA!D2:L872,2,FALSE))</f>
        <v>0</v>
      </c>
      <c r="CF34" s="11">
        <f>IF(ISERROR(VLOOKUP(CONCATENATE(INDIRECT(ADDRESS(2,COLUMN()-1)),"O1",A34),DATA!D2:L872,3,FALSE)),0,VLOOKUP(CONCATENATE(INDIRECT(ADDRESS(2,COLUMN()-1)),"O1",A34),DATA!D2:L872,3,FALSE))</f>
        <v>0</v>
      </c>
      <c r="CG34" s="11">
        <f>IF(ISERROR(VLOOKUP(CONCATENATE(INDIRECT(ADDRESS(2,COLUMN()-2)),"O1",A34),DATA!D2:L872,4,FALSE)),0,VLOOKUP(CONCATENATE(INDIRECT(ADDRESS(2,COLUMN()-2)),"O1",A34),DATA!D2:L872,4,FALSE))</f>
        <v>0</v>
      </c>
      <c r="CH34" s="11">
        <f>IF(ISERROR(VLOOKUP(CONCATENATE(INDIRECT(ADDRESS(2,COLUMN())),"O1",A34),DATA!D2:L872,2,FALSE)),0,VLOOKUP(CONCATENATE(INDIRECT(ADDRESS(2,COLUMN())),"O1",A34),DATA!D2:L872,2,FALSE))</f>
        <v>0</v>
      </c>
      <c r="CI34" s="11">
        <f>IF(ISERROR(VLOOKUP(CONCATENATE(INDIRECT(ADDRESS(2,COLUMN()-1)),"O1",A34),DATA!D2:L872,3,FALSE)),0,VLOOKUP(CONCATENATE(INDIRECT(ADDRESS(2,COLUMN()-1)),"O1",A34),DATA!D2:L872,3,FALSE))</f>
        <v>0</v>
      </c>
      <c r="CJ34" s="11">
        <f>IF(ISERROR(VLOOKUP(CONCATENATE(INDIRECT(ADDRESS(2,COLUMN()-2)),"O1",A34),DATA!D2:L872,4,FALSE)),0,VLOOKUP(CONCATENATE(INDIRECT(ADDRESS(2,COLUMN()-2)),"O1",A34),DATA!D2:L872,4,FALSE))</f>
        <v>0</v>
      </c>
      <c r="CK34" s="11">
        <f>IF(ISERROR(VLOOKUP(CONCATENATE(INDIRECT(ADDRESS(2,COLUMN())),"O1",A34),DATA!D2:L872,2,FALSE)),0,VLOOKUP(CONCATENATE(INDIRECT(ADDRESS(2,COLUMN())),"O1",A34),DATA!D2:L872,2,FALSE))</f>
        <v>0</v>
      </c>
      <c r="CL34" s="11">
        <f>IF(ISERROR(VLOOKUP(CONCATENATE(INDIRECT(ADDRESS(2,COLUMN()-1)),"O1",A34),DATA!D2:L872,3,FALSE)),0,VLOOKUP(CONCATENATE(INDIRECT(ADDRESS(2,COLUMN()-1)),"O1",A34),DATA!D2:L872,3,FALSE))</f>
        <v>0</v>
      </c>
      <c r="CM34" s="11">
        <f>IF(ISERROR(VLOOKUP(CONCATENATE(INDIRECT(ADDRESS(2,COLUMN()-2)),"O1",A34),DATA!D2:L872,4,FALSE)),0,VLOOKUP(CONCATENATE(INDIRECT(ADDRESS(2,COLUMN()-2)),"O1",A34),DATA!D2:L872,4,FALSE))</f>
        <v>0</v>
      </c>
      <c r="CN34" s="11">
        <f>IF(ISERROR(VLOOKUP(CONCATENATE(INDIRECT(ADDRESS(2,COLUMN())),"O1",A34),DATA!D2:L872,2,FALSE)),0,VLOOKUP(CONCATENATE(INDIRECT(ADDRESS(2,COLUMN())),"O1",A34),DATA!D2:L872,2,FALSE))</f>
        <v>0</v>
      </c>
      <c r="CO34" s="11">
        <f>IF(ISERROR(VLOOKUP(CONCATENATE(INDIRECT(ADDRESS(2,COLUMN()-1)),"O1",A34),DATA!D2:L872,3,FALSE)),0,VLOOKUP(CONCATENATE(INDIRECT(ADDRESS(2,COLUMN()-1)),"O1",A34),DATA!D2:L872,3,FALSE))</f>
        <v>0</v>
      </c>
      <c r="CP34" s="11">
        <f>IF(ISERROR(VLOOKUP(CONCATENATE(INDIRECT(ADDRESS(2,COLUMN()-2)),"O1",A34),DATA!D2:L872,4,FALSE)),0,VLOOKUP(CONCATENATE(INDIRECT(ADDRESS(2,COLUMN()-2)),"O1",A34),DATA!D2:L872,4,FALSE))</f>
        <v>0</v>
      </c>
      <c r="CQ34" s="11">
        <f>IF(ISERROR(VLOOKUP(CONCATENATE(INDIRECT(ADDRESS(2,COLUMN())),"O1",A34),DATA!D2:L872,2,FALSE)),0,VLOOKUP(CONCATENATE(INDIRECT(ADDRESS(2,COLUMN())),"O1",A34),DATA!D2:L872,2,FALSE))</f>
        <v>0</v>
      </c>
      <c r="CR34" s="11">
        <f>IF(ISERROR(VLOOKUP(CONCATENATE(INDIRECT(ADDRESS(2,COLUMN()-1)),"O1",A34),DATA!D2:L872,3,FALSE)),0,VLOOKUP(CONCATENATE(INDIRECT(ADDRESS(2,COLUMN()-1)),"O1",A34),DATA!D2:L872,3,FALSE))</f>
        <v>0</v>
      </c>
      <c r="CS34" s="11">
        <f>IF(ISERROR(VLOOKUP(CONCATENATE(INDIRECT(ADDRESS(2,COLUMN()-2)),"O1",A34),DATA!D2:L872,4,FALSE)),0,VLOOKUP(CONCATENATE(INDIRECT(ADDRESS(2,COLUMN()-2)),"O1",A34),DATA!D2:L872,4,FALSE))</f>
        <v>0</v>
      </c>
      <c r="CT34" s="11">
        <f>IF(ISERROR(VLOOKUP(CONCATENATE(INDIRECT(ADDRESS(2,COLUMN())),"O1",A34),DATA!D2:L872,2,FALSE)),0,VLOOKUP(CONCATENATE(INDIRECT(ADDRESS(2,COLUMN())),"O1",A34),DATA!D2:L872,2,FALSE))</f>
        <v>0</v>
      </c>
      <c r="CU34" s="11">
        <f>IF(ISERROR(VLOOKUP(CONCATENATE(INDIRECT(ADDRESS(2,COLUMN()-1)),"O1",A34),DATA!D2:L872,3,FALSE)),0,VLOOKUP(CONCATENATE(INDIRECT(ADDRESS(2,COLUMN()-1)),"O1",A34),DATA!D2:L872,3,FALSE))</f>
        <v>0</v>
      </c>
      <c r="CV34" s="11">
        <f>IF(ISERROR(VLOOKUP(CONCATENATE(INDIRECT(ADDRESS(2,COLUMN()-2)),"O1",A34),DATA!D2:L872,4,FALSE)),0,VLOOKUP(CONCATENATE(INDIRECT(ADDRESS(2,COLUMN()-2)),"O1",A34),DATA!D2:L872,4,FALSE))</f>
        <v>0</v>
      </c>
      <c r="CW34" s="11">
        <f>IF(ISERROR(VLOOKUP(CONCATENATE(INDIRECT(ADDRESS(2,COLUMN())),"O1",A34),DATA!D2:L872,2,FALSE)),0,VLOOKUP(CONCATENATE(INDIRECT(ADDRESS(2,COLUMN())),"O1",A34),DATA!D2:L872,2,FALSE))</f>
        <v>0</v>
      </c>
      <c r="CX34" s="11">
        <f>IF(ISERROR(VLOOKUP(CONCATENATE(INDIRECT(ADDRESS(2,COLUMN()-1)),"O1",A34),DATA!D2:L872,3,FALSE)),0,VLOOKUP(CONCATENATE(INDIRECT(ADDRESS(2,COLUMN()-1)),"O1",A34),DATA!D2:L872,3,FALSE))</f>
        <v>0</v>
      </c>
      <c r="CY34" s="11">
        <f>IF(ISERROR(VLOOKUP(CONCATENATE(INDIRECT(ADDRESS(2,COLUMN()-2)),"O1",A34),DATA!D2:L872,4,FALSE)),0,VLOOKUP(CONCATENATE(INDIRECT(ADDRESS(2,COLUMN()-2)),"O1",A34),DATA!D2:L872,4,FALSE))</f>
        <v>0</v>
      </c>
      <c r="CZ34" s="11">
        <f>IF(ISERROR(VLOOKUP(CONCATENATE(INDIRECT(ADDRESS(2,COLUMN())),"O1",A34),DATA!D2:L872,2,FALSE)),0,VLOOKUP(CONCATENATE(INDIRECT(ADDRESS(2,COLUMN())),"O1",A34),DATA!D2:L872,2,FALSE))</f>
        <v>0</v>
      </c>
      <c r="DA34" s="11">
        <f>IF(ISERROR(VLOOKUP(CONCATENATE(INDIRECT(ADDRESS(2,COLUMN()-1)),"O1",A34),DATA!D2:L872,3,FALSE)),0,VLOOKUP(CONCATENATE(INDIRECT(ADDRESS(2,COLUMN()-1)),"O1",A34),DATA!D2:L872,3,FALSE))</f>
        <v>0</v>
      </c>
      <c r="DB34" s="11">
        <f>IF(ISERROR(VLOOKUP(CONCATENATE(INDIRECT(ADDRESS(2,COLUMN()-2)),"O1",A34),DATA!D2:L872,4,FALSE)),0,VLOOKUP(CONCATENATE(INDIRECT(ADDRESS(2,COLUMN()-2)),"O1",A34),DATA!D2:L872,4,FALSE))</f>
        <v>0</v>
      </c>
      <c r="DC34" s="11">
        <f>IF(ISERROR(VLOOKUP(CONCATENATE(INDIRECT(ADDRESS(2,COLUMN())),"O1",A34),DATA!D2:L872,2,FALSE)),0,VLOOKUP(CONCATENATE(INDIRECT(ADDRESS(2,COLUMN())),"O1",A34),DATA!D2:L872,2,FALSE))</f>
        <v>0</v>
      </c>
      <c r="DD34" s="11">
        <f>IF(ISERROR(VLOOKUP(CONCATENATE(INDIRECT(ADDRESS(2,COLUMN()-1)),"O1",A34),DATA!D2:L872,3,FALSE)),0,VLOOKUP(CONCATENATE(INDIRECT(ADDRESS(2,COLUMN()-1)),"O1",A34),DATA!D2:L872,3,FALSE))</f>
        <v>0</v>
      </c>
      <c r="DE34" s="11">
        <f>IF(ISERROR(VLOOKUP(CONCATENATE(INDIRECT(ADDRESS(2,COLUMN()-2)),"O1",A34),DATA!D2:L872,4,FALSE)),0,VLOOKUP(CONCATENATE(INDIRECT(ADDRESS(2,COLUMN()-2)),"O1",A34),DATA!D2:L872,4,FALSE))</f>
        <v>0</v>
      </c>
      <c r="DF34" s="11">
        <f>IF(ISERROR(VLOOKUP(CONCATENATE(INDIRECT(ADDRESS(2,COLUMN())),"O1",A34),DATA!D2:L872,2,FALSE)),0,VLOOKUP(CONCATENATE(INDIRECT(ADDRESS(2,COLUMN())),"O1",A34),DATA!D2:L872,2,FALSE))</f>
        <v>0</v>
      </c>
      <c r="DG34" s="11">
        <f>IF(ISERROR(VLOOKUP(CONCATENATE(INDIRECT(ADDRESS(2,COLUMN()-1)),"O1",A34),DATA!D2:L872,3,FALSE)),0,VLOOKUP(CONCATENATE(INDIRECT(ADDRESS(2,COLUMN()-1)),"O1",A34),DATA!D2:L872,3,FALSE))</f>
        <v>0</v>
      </c>
      <c r="DH34" s="11">
        <f>IF(ISERROR(VLOOKUP(CONCATENATE(INDIRECT(ADDRESS(2,COLUMN()-2)),"O1",A34),DATA!D2:L872,4,FALSE)),0,VLOOKUP(CONCATENATE(INDIRECT(ADDRESS(2,COLUMN()-2)),"O1",A34),DATA!D2:L872,4,FALSE))</f>
        <v>0</v>
      </c>
      <c r="DI34" s="11">
        <f>IF(ISERROR(VLOOKUP(CONCATENATE(INDIRECT(ADDRESS(2,COLUMN())),"O1",A34),DATA!D2:L872,2,FALSE)),0,VLOOKUP(CONCATENATE(INDIRECT(ADDRESS(2,COLUMN())),"O1",A34),DATA!D2:L872,2,FALSE))</f>
        <v>0</v>
      </c>
      <c r="DJ34" s="11">
        <f>IF(ISERROR(VLOOKUP(CONCATENATE(INDIRECT(ADDRESS(2,COLUMN()-1)),"O1",A34),DATA!D2:L872,3,FALSE)),0,VLOOKUP(CONCATENATE(INDIRECT(ADDRESS(2,COLUMN()-1)),"O1",A34),DATA!D2:L872,3,FALSE))</f>
        <v>0</v>
      </c>
      <c r="DK34" s="11">
        <f>IF(ISERROR(VLOOKUP(CONCATENATE(INDIRECT(ADDRESS(2,COLUMN()-2)),"O1",A34),DATA!D2:L872,4,FALSE)),0,VLOOKUP(CONCATENATE(INDIRECT(ADDRESS(2,COLUMN()-2)),"O1",A34),DATA!D2:L872,4,FALSE))</f>
        <v>0</v>
      </c>
      <c r="DL34" s="11">
        <f>IF(ISERROR(VLOOKUP(CONCATENATE(INDIRECT(ADDRESS(2,COLUMN())),"O1",A34),DATA!D2:L872,2,FALSE)),0,VLOOKUP(CONCATENATE(INDIRECT(ADDRESS(2,COLUMN())),"O1",A34),DATA!D2:L872,2,FALSE))</f>
        <v>0</v>
      </c>
      <c r="DM34" s="11">
        <f>IF(ISERROR(VLOOKUP(CONCATENATE(INDIRECT(ADDRESS(2,COLUMN()-1)),"O1",A34),DATA!D2:L872,3,FALSE)),0,VLOOKUP(CONCATENATE(INDIRECT(ADDRESS(2,COLUMN()-1)),"O1",A34),DATA!D2:L872,3,FALSE))</f>
        <v>0</v>
      </c>
      <c r="DN34" s="11">
        <f>IF(ISERROR(VLOOKUP(CONCATENATE(INDIRECT(ADDRESS(2,COLUMN()-2)),"O1",A34),DATA!D2:L872,4,FALSE)),0,VLOOKUP(CONCATENATE(INDIRECT(ADDRESS(2,COLUMN()-2)),"O1",A34),DATA!D2:L872,4,FALSE))</f>
        <v>0</v>
      </c>
      <c r="DO34" s="11">
        <f>IF(ISERROR(VLOOKUP(CONCATENATE(INDIRECT(ADDRESS(2,COLUMN())),"O1",A34),DATA!D2:L872,2,FALSE)),0,VLOOKUP(CONCATENATE(INDIRECT(ADDRESS(2,COLUMN())),"O1",A34),DATA!D2:L872,2,FALSE))</f>
        <v>0</v>
      </c>
      <c r="DP34" s="11">
        <f>IF(ISERROR(VLOOKUP(CONCATENATE(INDIRECT(ADDRESS(2,COLUMN()-1)),"O1",A34),DATA!D2:L872,3,FALSE)),0,VLOOKUP(CONCATENATE(INDIRECT(ADDRESS(2,COLUMN()-1)),"O1",A34),DATA!D2:L872,3,FALSE))</f>
        <v>0</v>
      </c>
      <c r="DQ34" s="11">
        <f>IF(ISERROR(VLOOKUP(CONCATENATE(INDIRECT(ADDRESS(2,COLUMN()-2)),"O1",A34),DATA!D2:L872,4,FALSE)),0,VLOOKUP(CONCATENATE(INDIRECT(ADDRESS(2,COLUMN()-2)),"O1",A34),DATA!D2:L872,4,FALSE))</f>
        <v>0</v>
      </c>
      <c r="DR34" s="11">
        <f>IF(ISERROR(VLOOKUP(CONCATENATE(INDIRECT(ADDRESS(2,COLUMN())),"O1",A34),DATA!D2:L872,2,FALSE)),0,VLOOKUP(CONCATENATE(INDIRECT(ADDRESS(2,COLUMN())),"O1",A34),DATA!D2:L872,2,FALSE))</f>
        <v>0</v>
      </c>
      <c r="DS34" s="11">
        <f>IF(ISERROR(VLOOKUP(CONCATENATE(INDIRECT(ADDRESS(2,COLUMN()-1)),"O1",A34),DATA!D2:L872,3,FALSE)),0,VLOOKUP(CONCATENATE(INDIRECT(ADDRESS(2,COLUMN()-1)),"O1",A34),DATA!D2:L872,3,FALSE))</f>
        <v>0</v>
      </c>
      <c r="DT34" s="11">
        <f>IF(ISERROR(VLOOKUP(CONCATENATE(INDIRECT(ADDRESS(2,COLUMN()-2)),"O1",A34),DATA!D2:L872,4,FALSE)),0,VLOOKUP(CONCATENATE(INDIRECT(ADDRESS(2,COLUMN()-2)),"O1",A34),DATA!D2:L872,4,FALSE))</f>
        <v>0</v>
      </c>
      <c r="DU34" s="11">
        <f>IF(ISERROR(VLOOKUP(CONCATENATE(INDIRECT(ADDRESS(2,COLUMN())),"O1",A34),DATA!D2:L872,2,FALSE)),0,VLOOKUP(CONCATENATE(INDIRECT(ADDRESS(2,COLUMN())),"O1",A34),DATA!D2:L872,2,FALSE))</f>
        <v>0</v>
      </c>
      <c r="DV34" s="11">
        <f>IF(ISERROR(VLOOKUP(CONCATENATE(INDIRECT(ADDRESS(2,COLUMN()-1)),"O1",A34),DATA!D2:L872,3,FALSE)),0,VLOOKUP(CONCATENATE(INDIRECT(ADDRESS(2,COLUMN()-1)),"O1",A34),DATA!D2:L872,3,FALSE))</f>
        <v>0</v>
      </c>
      <c r="DW34" s="11">
        <f>IF(ISERROR(VLOOKUP(CONCATENATE(INDIRECT(ADDRESS(2,COLUMN()-2)),"O1",A34),DATA!D2:L872,4,FALSE)),0,VLOOKUP(CONCATENATE(INDIRECT(ADDRESS(2,COLUMN()-2)),"O1",A34),DATA!D2:L872,4,FALSE))</f>
        <v>0</v>
      </c>
      <c r="DX34" s="62">
        <f>SUM(B34:INDIRECT(ADDRESS(34,127)))</f>
        <v>16.57</v>
      </c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</row>
    <row r="35" ht="15.75">
      <c r="A35" s="95" t="s">
        <v>34</v>
      </c>
      <c r="B35" s="11">
        <f>IF(ISERROR(VLOOKUP(CONCATENATE(INDIRECT(ADDRESS(2,COLUMN())),"O1",A35),DATA!D2:L872,2,FALSE)),0,VLOOKUP(CONCATENATE(INDIRECT(ADDRESS(2,COLUMN())),"O1",A35),DATA!D2:L872,2,FALSE))</f>
        <v>0</v>
      </c>
      <c r="C35" s="11">
        <f>IF(ISERROR(VLOOKUP(CONCATENATE(INDIRECT(ADDRESS(2,COLUMN()-1)),"O1",A35),DATA!D2:L872,3,FALSE)),0,VLOOKUP(CONCATENATE(INDIRECT(ADDRESS(2,COLUMN()-1)),"O1",A35),DATA!D2:L872,3,FALSE))</f>
        <v>0</v>
      </c>
      <c r="D35" s="11">
        <f>IF(ISERROR(VLOOKUP(CONCATENATE(INDIRECT(ADDRESS(2,COLUMN()-2)),"O1",A35),DATA!D2:L872,4,FALSE)),0,VLOOKUP(CONCATENATE(INDIRECT(ADDRESS(2,COLUMN()-2)),"O1",A35),DATA!D2:L872,4,FALSE))</f>
        <v>0</v>
      </c>
      <c r="E35" s="11">
        <f>IF(ISERROR(VLOOKUP(CONCATENATE(INDIRECT(ADDRESS(2,COLUMN())),"O1",A35),DATA!D2:L872,2,FALSE)),0,VLOOKUP(CONCATENATE(INDIRECT(ADDRESS(2,COLUMN())),"O1",A35),DATA!D2:L872,2,FALSE))</f>
        <v>0</v>
      </c>
      <c r="F35" s="11">
        <f>IF(ISERROR(VLOOKUP(CONCATENATE(INDIRECT(ADDRESS(2,COLUMN()-1)),"O1",A35),DATA!D2:L872,3,FALSE)),0,VLOOKUP(CONCATENATE(INDIRECT(ADDRESS(2,COLUMN()-1)),"O1",A35),DATA!D2:L872,3,FALSE))</f>
        <v>0</v>
      </c>
      <c r="G35" s="11">
        <f>IF(ISERROR(VLOOKUP(CONCATENATE(INDIRECT(ADDRESS(2,COLUMN()-2)),"O1",A35),DATA!D2:L872,4,FALSE)),0,VLOOKUP(CONCATENATE(INDIRECT(ADDRESS(2,COLUMN()-2)),"O1",A35),DATA!D2:L872,4,FALSE))</f>
        <v>0</v>
      </c>
      <c r="H35" s="11">
        <f>IF(ISERROR(VLOOKUP(CONCATENATE(INDIRECT(ADDRESS(2,COLUMN())),"O1",A35),DATA!D2:L872,2,FALSE)),0,VLOOKUP(CONCATENATE(INDIRECT(ADDRESS(2,COLUMN())),"O1",A35),DATA!D2:L872,2,FALSE))</f>
        <v>0.22</v>
      </c>
      <c r="I35" s="11">
        <f>IF(ISERROR(VLOOKUP(CONCATENATE(INDIRECT(ADDRESS(2,COLUMN()-1)),"O1",A35),DATA!D2:L872,3,FALSE)),0,VLOOKUP(CONCATENATE(INDIRECT(ADDRESS(2,COLUMN()-1)),"O1",A35),DATA!D2:L872,3,FALSE))</f>
        <v>0</v>
      </c>
      <c r="J35" s="11">
        <f>IF(ISERROR(VLOOKUP(CONCATENATE(INDIRECT(ADDRESS(2,COLUMN()-2)),"O1",A35),DATA!D2:L872,4,FALSE)),0,VLOOKUP(CONCATENATE(INDIRECT(ADDRESS(2,COLUMN()-2)),"O1",A35),DATA!D2:L872,4,FALSE))</f>
        <v>0</v>
      </c>
      <c r="K35" s="11">
        <f>IF(ISERROR(VLOOKUP(CONCATENATE(INDIRECT(ADDRESS(2,COLUMN())),"O1",A35),DATA!D2:L872,2,FALSE)),0,VLOOKUP(CONCATENATE(INDIRECT(ADDRESS(2,COLUMN())),"O1",A35),DATA!D2:L872,2,FALSE))</f>
        <v>0</v>
      </c>
      <c r="L35" s="11">
        <f>IF(ISERROR(VLOOKUP(CONCATENATE(INDIRECT(ADDRESS(2,COLUMN()-1)),"O1",A35),DATA!D2:L872,3,FALSE)),0,VLOOKUP(CONCATENATE(INDIRECT(ADDRESS(2,COLUMN()-1)),"O1",A35),DATA!D2:L872,3,FALSE))</f>
        <v>0</v>
      </c>
      <c r="M35" s="11">
        <f>IF(ISERROR(VLOOKUP(CONCATENATE(INDIRECT(ADDRESS(2,COLUMN()-2)),"O1",A35),DATA!D2:L872,4,FALSE)),0,VLOOKUP(CONCATENATE(INDIRECT(ADDRESS(2,COLUMN()-2)),"O1",A35),DATA!D2:L872,4,FALSE))</f>
        <v>0</v>
      </c>
      <c r="N35" s="11">
        <f>IF(ISERROR(VLOOKUP(CONCATENATE(INDIRECT(ADDRESS(2,COLUMN())),"O1",A35),DATA!D2:L872,2,FALSE)),0,VLOOKUP(CONCATENATE(INDIRECT(ADDRESS(2,COLUMN())),"O1",A35),DATA!D2:L872,2,FALSE))</f>
        <v>0</v>
      </c>
      <c r="O35" s="11">
        <f>IF(ISERROR(VLOOKUP(CONCATENATE(INDIRECT(ADDRESS(2,COLUMN()-1)),"O1",A35),DATA!D2:L872,3,FALSE)),0,VLOOKUP(CONCATENATE(INDIRECT(ADDRESS(2,COLUMN()-1)),"O1",A35),DATA!D2:L872,3,FALSE))</f>
        <v>0</v>
      </c>
      <c r="P35" s="11">
        <f>IF(ISERROR(VLOOKUP(CONCATENATE(INDIRECT(ADDRESS(2,COLUMN()-2)),"O1",A35),DATA!D2:L872,4,FALSE)),0,VLOOKUP(CONCATENATE(INDIRECT(ADDRESS(2,COLUMN()-2)),"O1",A35),DATA!D2:L872,4,FALSE))</f>
        <v>0</v>
      </c>
      <c r="Q35" s="11">
        <f>IF(ISERROR(VLOOKUP(CONCATENATE(INDIRECT(ADDRESS(2,COLUMN())),"O1",A35),DATA!D2:L872,2,FALSE)),0,VLOOKUP(CONCATENATE(INDIRECT(ADDRESS(2,COLUMN())),"O1",A35),DATA!D2:L872,2,FALSE))</f>
        <v>0</v>
      </c>
      <c r="R35" s="11">
        <f>IF(ISERROR(VLOOKUP(CONCATENATE(INDIRECT(ADDRESS(2,COLUMN()-1)),"O1",A35),DATA!D2:L872,3,FALSE)),0,VLOOKUP(CONCATENATE(INDIRECT(ADDRESS(2,COLUMN()-1)),"O1",A35),DATA!D2:L872,3,FALSE))</f>
        <v>0</v>
      </c>
      <c r="S35" s="11">
        <f>IF(ISERROR(VLOOKUP(CONCATENATE(INDIRECT(ADDRESS(2,COLUMN()-2)),"O1",A35),DATA!D2:L872,4,FALSE)),0,VLOOKUP(CONCATENATE(INDIRECT(ADDRESS(2,COLUMN()-2)),"O1",A35),DATA!D2:L872,4,FALSE))</f>
        <v>0</v>
      </c>
      <c r="T35" s="11">
        <f>IF(ISERROR(VLOOKUP(CONCATENATE(INDIRECT(ADDRESS(2,COLUMN())),"O1",A35),DATA!D2:L872,2,FALSE)),0,VLOOKUP(CONCATENATE(INDIRECT(ADDRESS(2,COLUMN())),"O1",A35),DATA!D2:L872,2,FALSE))</f>
        <v>0</v>
      </c>
      <c r="U35" s="11">
        <f>IF(ISERROR(VLOOKUP(CONCATENATE(INDIRECT(ADDRESS(2,COLUMN()-1)),"O1",A35),DATA!D2:L872,3,FALSE)),0,VLOOKUP(CONCATENATE(INDIRECT(ADDRESS(2,COLUMN()-1)),"O1",A35),DATA!D2:L872,3,FALSE))</f>
        <v>0</v>
      </c>
      <c r="V35" s="11">
        <f>IF(ISERROR(VLOOKUP(CONCATENATE(INDIRECT(ADDRESS(2,COLUMN()-2)),"O1",A35),DATA!D2:L872,4,FALSE)),0,VLOOKUP(CONCATENATE(INDIRECT(ADDRESS(2,COLUMN()-2)),"O1",A35),DATA!D2:L872,4,FALSE))</f>
        <v>0</v>
      </c>
      <c r="W35" s="11">
        <f>IF(ISERROR(VLOOKUP(CONCATENATE(INDIRECT(ADDRESS(2,COLUMN())),"O1",A35),DATA!D2:L872,2,FALSE)),0,VLOOKUP(CONCATENATE(INDIRECT(ADDRESS(2,COLUMN())),"O1",A35),DATA!D2:L872,2,FALSE))</f>
        <v>0</v>
      </c>
      <c r="X35" s="11">
        <f>IF(ISERROR(VLOOKUP(CONCATENATE(INDIRECT(ADDRESS(2,COLUMN()-1)),"O1",A35),DATA!D2:L872,3,FALSE)),0,VLOOKUP(CONCATENATE(INDIRECT(ADDRESS(2,COLUMN()-1)),"O1",A35),DATA!D2:L872,3,FALSE))</f>
        <v>0</v>
      </c>
      <c r="Y35" s="11">
        <f>IF(ISERROR(VLOOKUP(CONCATENATE(INDIRECT(ADDRESS(2,COLUMN()-2)),"O1",A35),DATA!D2:L872,4,FALSE)),0,VLOOKUP(CONCATENATE(INDIRECT(ADDRESS(2,COLUMN()-2)),"O1",A35),DATA!D2:L872,4,FALSE))</f>
        <v>0</v>
      </c>
      <c r="Z35" s="11">
        <f>IF(ISERROR(VLOOKUP(CONCATENATE(INDIRECT(ADDRESS(2,COLUMN())),"O1",A35),DATA!D2:L872,2,FALSE)),0,VLOOKUP(CONCATENATE(INDIRECT(ADDRESS(2,COLUMN())),"O1",A35),DATA!D2:L872,2,FALSE))</f>
        <v>0</v>
      </c>
      <c r="AA35" s="11">
        <f>IF(ISERROR(VLOOKUP(CONCATENATE(INDIRECT(ADDRESS(2,COLUMN()-1)),"O1",A35),DATA!D2:L872,3,FALSE)),0,VLOOKUP(CONCATENATE(INDIRECT(ADDRESS(2,COLUMN()-1)),"O1",A35),DATA!D2:L872,3,FALSE))</f>
        <v>0</v>
      </c>
      <c r="AB35" s="11">
        <f>IF(ISERROR(VLOOKUP(CONCATENATE(INDIRECT(ADDRESS(2,COLUMN()-2)),"O1",A35),DATA!D2:L872,4,FALSE)),0,VLOOKUP(CONCATENATE(INDIRECT(ADDRESS(2,COLUMN()-2)),"O1",A35),DATA!D2:L872,4,FALSE))</f>
        <v>0</v>
      </c>
      <c r="AC35" s="11">
        <f>IF(ISERROR(VLOOKUP(CONCATENATE(INDIRECT(ADDRESS(2,COLUMN())),"O1",A35),DATA!D2:L872,2,FALSE)),0,VLOOKUP(CONCATENATE(INDIRECT(ADDRESS(2,COLUMN())),"O1",A35),DATA!D2:L872,2,FALSE))</f>
        <v>0</v>
      </c>
      <c r="AD35" s="11">
        <f>IF(ISERROR(VLOOKUP(CONCATENATE(INDIRECT(ADDRESS(2,COLUMN()-1)),"O1",A35),DATA!D2:L872,3,FALSE)),0,VLOOKUP(CONCATENATE(INDIRECT(ADDRESS(2,COLUMN()-1)),"O1",A35),DATA!D2:L872,3,FALSE))</f>
        <v>0</v>
      </c>
      <c r="AE35" s="11">
        <f>IF(ISERROR(VLOOKUP(CONCATENATE(INDIRECT(ADDRESS(2,COLUMN()-2)),"O1",A35),DATA!D2:L872,4,FALSE)),0,VLOOKUP(CONCATENATE(INDIRECT(ADDRESS(2,COLUMN()-2)),"O1",A35),DATA!D2:L872,4,FALSE))</f>
        <v>0</v>
      </c>
      <c r="AF35" s="11">
        <f>IF(ISERROR(VLOOKUP(CONCATENATE(INDIRECT(ADDRESS(2,COLUMN())),"O1",A35),DATA!D2:L872,2,FALSE)),0,VLOOKUP(CONCATENATE(INDIRECT(ADDRESS(2,COLUMN())),"O1",A35),DATA!D2:L872,2,FALSE))</f>
        <v>0</v>
      </c>
      <c r="AG35" s="11">
        <f>IF(ISERROR(VLOOKUP(CONCATENATE(INDIRECT(ADDRESS(2,COLUMN()-1)),"O1",A35),DATA!D2:L872,3,FALSE)),0,VLOOKUP(CONCATENATE(INDIRECT(ADDRESS(2,COLUMN()-1)),"O1",A35),DATA!D2:L872,3,FALSE))</f>
        <v>0</v>
      </c>
      <c r="AH35" s="11">
        <f>IF(ISERROR(VLOOKUP(CONCATENATE(INDIRECT(ADDRESS(2,COLUMN()-2)),"O1",A35),DATA!D2:L872,4,FALSE)),0,VLOOKUP(CONCATENATE(INDIRECT(ADDRESS(2,COLUMN()-2)),"O1",A35),DATA!D2:L872,4,FALSE))</f>
        <v>0</v>
      </c>
      <c r="AI35" s="11">
        <f>IF(ISERROR(VLOOKUP(CONCATENATE(INDIRECT(ADDRESS(2,COLUMN())),"O1",A35),DATA!D2:L872,2,FALSE)),0,VLOOKUP(CONCATENATE(INDIRECT(ADDRESS(2,COLUMN())),"O1",A35),DATA!D2:L872,2,FALSE))</f>
        <v>0</v>
      </c>
      <c r="AJ35" s="11">
        <f>IF(ISERROR(VLOOKUP(CONCATENATE(INDIRECT(ADDRESS(2,COLUMN()-1)),"O1",A35),DATA!D2:L872,3,FALSE)),0,VLOOKUP(CONCATENATE(INDIRECT(ADDRESS(2,COLUMN()-1)),"O1",A35),DATA!D2:L872,3,FALSE))</f>
        <v>0</v>
      </c>
      <c r="AK35" s="11">
        <f>IF(ISERROR(VLOOKUP(CONCATENATE(INDIRECT(ADDRESS(2,COLUMN()-2)),"O1",A35),DATA!D2:L872,4,FALSE)),0,VLOOKUP(CONCATENATE(INDIRECT(ADDRESS(2,COLUMN()-2)),"O1",A35),DATA!D2:L872,4,FALSE))</f>
        <v>0</v>
      </c>
      <c r="AL35" s="11">
        <f>IF(ISERROR(VLOOKUP(CONCATENATE(INDIRECT(ADDRESS(2,COLUMN())),"O1",A35),DATA!D2:L872,2,FALSE)),0,VLOOKUP(CONCATENATE(INDIRECT(ADDRESS(2,COLUMN())),"O1",A35),DATA!D2:L872,2,FALSE))</f>
        <v>0.6</v>
      </c>
      <c r="AM35" s="11">
        <f>IF(ISERROR(VLOOKUP(CONCATENATE(INDIRECT(ADDRESS(2,COLUMN()-1)),"O1",A35),DATA!D2:L872,3,FALSE)),0,VLOOKUP(CONCATENATE(INDIRECT(ADDRESS(2,COLUMN()-1)),"O1",A35),DATA!D2:L872,3,FALSE))</f>
        <v>0</v>
      </c>
      <c r="AN35" s="11">
        <f>IF(ISERROR(VLOOKUP(CONCATENATE(INDIRECT(ADDRESS(2,COLUMN()-2)),"O1",A35),DATA!D2:L872,4,FALSE)),0,VLOOKUP(CONCATENATE(INDIRECT(ADDRESS(2,COLUMN()-2)),"O1",A35),DATA!D2:L872,4,FALSE))</f>
        <v>0</v>
      </c>
      <c r="AO35" s="11">
        <f>IF(ISERROR(VLOOKUP(CONCATENATE(INDIRECT(ADDRESS(2,COLUMN())),"O1",A35),DATA!D2:L872,2,FALSE)),0,VLOOKUP(CONCATENATE(INDIRECT(ADDRESS(2,COLUMN())),"O1",A35),DATA!D2:L872,2,FALSE))</f>
        <v>0</v>
      </c>
      <c r="AP35" s="11">
        <f>IF(ISERROR(VLOOKUP(CONCATENATE(INDIRECT(ADDRESS(2,COLUMN()-1)),"O1",A35),DATA!D2:L872,3,FALSE)),0,VLOOKUP(CONCATENATE(INDIRECT(ADDRESS(2,COLUMN()-1)),"O1",A35),DATA!D2:L872,3,FALSE))</f>
        <v>0</v>
      </c>
      <c r="AQ35" s="11">
        <f>IF(ISERROR(VLOOKUP(CONCATENATE(INDIRECT(ADDRESS(2,COLUMN()-2)),"O1",A35),DATA!D2:L872,4,FALSE)),0,VLOOKUP(CONCATENATE(INDIRECT(ADDRESS(2,COLUMN()-2)),"O1",A35),DATA!D2:L872,4,FALSE))</f>
        <v>0</v>
      </c>
      <c r="AR35" s="11">
        <f>IF(ISERROR(VLOOKUP(CONCATENATE(INDIRECT(ADDRESS(2,COLUMN())),"O1",A35),DATA!D2:L872,2,FALSE)),0,VLOOKUP(CONCATENATE(INDIRECT(ADDRESS(2,COLUMN())),"O1",A35),DATA!D2:L872,2,FALSE))</f>
        <v>0</v>
      </c>
      <c r="AS35" s="11">
        <f>IF(ISERROR(VLOOKUP(CONCATENATE(INDIRECT(ADDRESS(2,COLUMN()-1)),"O1",A35),DATA!D2:L872,3,FALSE)),0,VLOOKUP(CONCATENATE(INDIRECT(ADDRESS(2,COLUMN()-1)),"O1",A35),DATA!D2:L872,3,FALSE))</f>
        <v>0</v>
      </c>
      <c r="AT35" s="11">
        <f>IF(ISERROR(VLOOKUP(CONCATENATE(INDIRECT(ADDRESS(2,COLUMN()-2)),"O1",A35),DATA!D2:L872,4,FALSE)),0,VLOOKUP(CONCATENATE(INDIRECT(ADDRESS(2,COLUMN()-2)),"O1",A35),DATA!D2:L872,4,FALSE))</f>
        <v>0</v>
      </c>
      <c r="AU35" s="11">
        <f>IF(ISERROR(VLOOKUP(CONCATENATE(INDIRECT(ADDRESS(2,COLUMN())),"O1",A35),DATA!D2:L872,2,FALSE)),0,VLOOKUP(CONCATENATE(INDIRECT(ADDRESS(2,COLUMN())),"O1",A35),DATA!D2:L872,2,FALSE))</f>
        <v>0</v>
      </c>
      <c r="AV35" s="11">
        <f>IF(ISERROR(VLOOKUP(CONCATENATE(INDIRECT(ADDRESS(2,COLUMN()-1)),"O1",A35),DATA!D2:L872,3,FALSE)),0,VLOOKUP(CONCATENATE(INDIRECT(ADDRESS(2,COLUMN()-1)),"O1",A35),DATA!D2:L872,3,FALSE))</f>
        <v>0</v>
      </c>
      <c r="AW35" s="11">
        <f>IF(ISERROR(VLOOKUP(CONCATENATE(INDIRECT(ADDRESS(2,COLUMN()-2)),"O1",A35),DATA!D2:L872,4,FALSE)),0,VLOOKUP(CONCATENATE(INDIRECT(ADDRESS(2,COLUMN()-2)),"O1",A35),DATA!D2:L872,4,FALSE))</f>
        <v>0</v>
      </c>
      <c r="AX35" s="11">
        <f>IF(ISERROR(VLOOKUP(CONCATENATE(INDIRECT(ADDRESS(2,COLUMN())),"O1",A35),DATA!D2:L872,2,FALSE)),0,VLOOKUP(CONCATENATE(INDIRECT(ADDRESS(2,COLUMN())),"O1",A35),DATA!D2:L872,2,FALSE))</f>
        <v>0</v>
      </c>
      <c r="AY35" s="11">
        <f>IF(ISERROR(VLOOKUP(CONCATENATE(INDIRECT(ADDRESS(2,COLUMN()-1)),"O1",A35),DATA!D2:L872,3,FALSE)),0,VLOOKUP(CONCATENATE(INDIRECT(ADDRESS(2,COLUMN()-1)),"O1",A35),DATA!D2:L872,3,FALSE))</f>
        <v>0</v>
      </c>
      <c r="AZ35" s="11">
        <f>IF(ISERROR(VLOOKUP(CONCATENATE(INDIRECT(ADDRESS(2,COLUMN()-2)),"O1",A35),DATA!D2:L872,4,FALSE)),0,VLOOKUP(CONCATENATE(INDIRECT(ADDRESS(2,COLUMN()-2)),"O1",A35),DATA!D2:L872,4,FALSE))</f>
        <v>0</v>
      </c>
      <c r="BA35" s="11">
        <f>IF(ISERROR(VLOOKUP(CONCATENATE(INDIRECT(ADDRESS(2,COLUMN())),"O1",A35),DATA!D2:L872,2,FALSE)),0,VLOOKUP(CONCATENATE(INDIRECT(ADDRESS(2,COLUMN())),"O1",A35),DATA!D2:L872,2,FALSE))</f>
        <v>0</v>
      </c>
      <c r="BB35" s="11">
        <f>IF(ISERROR(VLOOKUP(CONCATENATE(INDIRECT(ADDRESS(2,COLUMN()-1)),"O1",A35),DATA!D2:L872,3,FALSE)),0,VLOOKUP(CONCATENATE(INDIRECT(ADDRESS(2,COLUMN()-1)),"O1",A35),DATA!D2:L872,3,FALSE))</f>
        <v>0</v>
      </c>
      <c r="BC35" s="11">
        <f>IF(ISERROR(VLOOKUP(CONCATENATE(INDIRECT(ADDRESS(2,COLUMN()-2)),"O1",A35),DATA!D2:L872,4,FALSE)),0,VLOOKUP(CONCATENATE(INDIRECT(ADDRESS(2,COLUMN()-2)),"O1",A35),DATA!D2:L872,4,FALSE))</f>
        <v>0</v>
      </c>
      <c r="BD35" s="11">
        <f>IF(ISERROR(VLOOKUP(CONCATENATE(INDIRECT(ADDRESS(2,COLUMN())),"O1",A35),DATA!D2:L872,2,FALSE)),0,VLOOKUP(CONCATENATE(INDIRECT(ADDRESS(2,COLUMN())),"O1",A35),DATA!D2:L872,2,FALSE))</f>
        <v>0</v>
      </c>
      <c r="BE35" s="11">
        <f>IF(ISERROR(VLOOKUP(CONCATENATE(INDIRECT(ADDRESS(2,COLUMN()-1)),"O1",A35),DATA!D2:L872,3,FALSE)),0,VLOOKUP(CONCATENATE(INDIRECT(ADDRESS(2,COLUMN()-1)),"O1",A35),DATA!D2:L872,3,FALSE))</f>
        <v>0</v>
      </c>
      <c r="BF35" s="11">
        <f>IF(ISERROR(VLOOKUP(CONCATENATE(INDIRECT(ADDRESS(2,COLUMN()-2)),"O1",A35),DATA!D2:L872,4,FALSE)),0,VLOOKUP(CONCATENATE(INDIRECT(ADDRESS(2,COLUMN()-2)),"O1",A35),DATA!D2:L872,4,FALSE))</f>
        <v>0</v>
      </c>
      <c r="BG35" s="11">
        <f>IF(ISERROR(VLOOKUP(CONCATENATE(INDIRECT(ADDRESS(2,COLUMN())),"O1",A35),DATA!D2:L872,2,FALSE)),0,VLOOKUP(CONCATENATE(INDIRECT(ADDRESS(2,COLUMN())),"O1",A35),DATA!D2:L872,2,FALSE))</f>
        <v>0</v>
      </c>
      <c r="BH35" s="11">
        <f>IF(ISERROR(VLOOKUP(CONCATENATE(INDIRECT(ADDRESS(2,COLUMN()-1)),"O1",A35),DATA!D2:L872,3,FALSE)),0,VLOOKUP(CONCATENATE(INDIRECT(ADDRESS(2,COLUMN()-1)),"O1",A35),DATA!D2:L872,3,FALSE))</f>
        <v>0</v>
      </c>
      <c r="BI35" s="11">
        <f>IF(ISERROR(VLOOKUP(CONCATENATE(INDIRECT(ADDRESS(2,COLUMN()-2)),"O1",A35),DATA!D2:L872,4,FALSE)),0,VLOOKUP(CONCATENATE(INDIRECT(ADDRESS(2,COLUMN()-2)),"O1",A35),DATA!D2:L872,4,FALSE))</f>
        <v>0</v>
      </c>
      <c r="BJ35" s="11">
        <f>IF(ISERROR(VLOOKUP(CONCATENATE(INDIRECT(ADDRESS(2,COLUMN())),"O1",A35),DATA!D2:L872,2,FALSE)),0,VLOOKUP(CONCATENATE(INDIRECT(ADDRESS(2,COLUMN())),"O1",A35),DATA!D2:L872,2,FALSE))</f>
        <v>0</v>
      </c>
      <c r="BK35" s="11">
        <f>IF(ISERROR(VLOOKUP(CONCATENATE(INDIRECT(ADDRESS(2,COLUMN()-1)),"O1",A35),DATA!D2:L872,3,FALSE)),0,VLOOKUP(CONCATENATE(INDIRECT(ADDRESS(2,COLUMN()-1)),"O1",A35),DATA!D2:L872,3,FALSE))</f>
        <v>0</v>
      </c>
      <c r="BL35" s="11">
        <f>IF(ISERROR(VLOOKUP(CONCATENATE(INDIRECT(ADDRESS(2,COLUMN()-2)),"O1",A35),DATA!D2:L872,4,FALSE)),0,VLOOKUP(CONCATENATE(INDIRECT(ADDRESS(2,COLUMN()-2)),"O1",A35),DATA!D2:L872,4,FALSE))</f>
        <v>0</v>
      </c>
      <c r="BM35" s="11">
        <f>IF(ISERROR(VLOOKUP(CONCATENATE(INDIRECT(ADDRESS(2,COLUMN())),"O1",A35),DATA!D2:L872,2,FALSE)),0,VLOOKUP(CONCATENATE(INDIRECT(ADDRESS(2,COLUMN())),"O1",A35),DATA!D2:L872,2,FALSE))</f>
        <v>0</v>
      </c>
      <c r="BN35" s="11">
        <f>IF(ISERROR(VLOOKUP(CONCATENATE(INDIRECT(ADDRESS(2,COLUMN()-1)),"O1",A35),DATA!D2:L872,3,FALSE)),0,VLOOKUP(CONCATENATE(INDIRECT(ADDRESS(2,COLUMN()-1)),"O1",A35),DATA!D2:L872,3,FALSE))</f>
        <v>0</v>
      </c>
      <c r="BO35" s="11">
        <f>IF(ISERROR(VLOOKUP(CONCATENATE(INDIRECT(ADDRESS(2,COLUMN()-2)),"O1",A35),DATA!D2:L872,4,FALSE)),0,VLOOKUP(CONCATENATE(INDIRECT(ADDRESS(2,COLUMN()-2)),"O1",A35),DATA!D2:L872,4,FALSE))</f>
        <v>0</v>
      </c>
      <c r="BP35" s="11">
        <f>IF(ISERROR(VLOOKUP(CONCATENATE(INDIRECT(ADDRESS(2,COLUMN())),"O1",A35),DATA!D2:L872,2,FALSE)),0,VLOOKUP(CONCATENATE(INDIRECT(ADDRESS(2,COLUMN())),"O1",A35),DATA!D2:L872,2,FALSE))</f>
        <v>0</v>
      </c>
      <c r="BQ35" s="11">
        <f>IF(ISERROR(VLOOKUP(CONCATENATE(INDIRECT(ADDRESS(2,COLUMN()-1)),"O1",A35),DATA!D2:L872,3,FALSE)),0,VLOOKUP(CONCATENATE(INDIRECT(ADDRESS(2,COLUMN()-1)),"O1",A35),DATA!D2:L872,3,FALSE))</f>
        <v>0</v>
      </c>
      <c r="BR35" s="11">
        <f>IF(ISERROR(VLOOKUP(CONCATENATE(INDIRECT(ADDRESS(2,COLUMN()-2)),"O1",A35),DATA!D2:L872,4,FALSE)),0,VLOOKUP(CONCATENATE(INDIRECT(ADDRESS(2,COLUMN()-2)),"O1",A35),DATA!D2:L872,4,FALSE))</f>
        <v>0</v>
      </c>
      <c r="BS35" s="11">
        <f>IF(ISERROR(VLOOKUP(CONCATENATE(INDIRECT(ADDRESS(2,COLUMN())),"O1",A35),DATA!D2:L872,2,FALSE)),0,VLOOKUP(CONCATENATE(INDIRECT(ADDRESS(2,COLUMN())),"O1",A35),DATA!D2:L872,2,FALSE))</f>
        <v>0</v>
      </c>
      <c r="BT35" s="11">
        <f>IF(ISERROR(VLOOKUP(CONCATENATE(INDIRECT(ADDRESS(2,COLUMN()-1)),"O1",A35),DATA!D2:L872,3,FALSE)),0,VLOOKUP(CONCATENATE(INDIRECT(ADDRESS(2,COLUMN()-1)),"O1",A35),DATA!D2:L872,3,FALSE))</f>
        <v>0</v>
      </c>
      <c r="BU35" s="11">
        <f>IF(ISERROR(VLOOKUP(CONCATENATE(INDIRECT(ADDRESS(2,COLUMN()-2)),"O1",A35),DATA!D2:L872,4,FALSE)),0,VLOOKUP(CONCATENATE(INDIRECT(ADDRESS(2,COLUMN()-2)),"O1",A35),DATA!D2:L872,4,FALSE))</f>
        <v>0</v>
      </c>
      <c r="BV35" s="11">
        <f>IF(ISERROR(VLOOKUP(CONCATENATE(INDIRECT(ADDRESS(2,COLUMN())),"O1",A35),DATA!D2:L872,2,FALSE)),0,VLOOKUP(CONCATENATE(INDIRECT(ADDRESS(2,COLUMN())),"O1",A35),DATA!D2:L872,2,FALSE))</f>
        <v>0</v>
      </c>
      <c r="BW35" s="11">
        <f>IF(ISERROR(VLOOKUP(CONCATENATE(INDIRECT(ADDRESS(2,COLUMN()-1)),"O1",A35),DATA!D2:L872,3,FALSE)),0,VLOOKUP(CONCATENATE(INDIRECT(ADDRESS(2,COLUMN()-1)),"O1",A35),DATA!D2:L872,3,FALSE))</f>
        <v>0</v>
      </c>
      <c r="BX35" s="11">
        <f>IF(ISERROR(VLOOKUP(CONCATENATE(INDIRECT(ADDRESS(2,COLUMN()-2)),"O1",A35),DATA!D2:L872,4,FALSE)),0,VLOOKUP(CONCATENATE(INDIRECT(ADDRESS(2,COLUMN()-2)),"O1",A35),DATA!D2:L872,4,FALSE))</f>
        <v>0</v>
      </c>
      <c r="BY35" s="11">
        <f>IF(ISERROR(VLOOKUP(CONCATENATE(INDIRECT(ADDRESS(2,COLUMN())),"O1",A35),DATA!D2:L872,2,FALSE)),0,VLOOKUP(CONCATENATE(INDIRECT(ADDRESS(2,COLUMN())),"O1",A35),DATA!D2:L872,2,FALSE))</f>
        <v>0</v>
      </c>
      <c r="BZ35" s="11">
        <f>IF(ISERROR(VLOOKUP(CONCATENATE(INDIRECT(ADDRESS(2,COLUMN()-1)),"O1",A35),DATA!D2:L872,3,FALSE)),0,VLOOKUP(CONCATENATE(INDIRECT(ADDRESS(2,COLUMN()-1)),"O1",A35),DATA!D2:L872,3,FALSE))</f>
        <v>0</v>
      </c>
      <c r="CA35" s="11">
        <f>IF(ISERROR(VLOOKUP(CONCATENATE(INDIRECT(ADDRESS(2,COLUMN()-2)),"O1",A35),DATA!D2:L872,4,FALSE)),0,VLOOKUP(CONCATENATE(INDIRECT(ADDRESS(2,COLUMN()-2)),"O1",A35),DATA!D2:L872,4,FALSE))</f>
        <v>0</v>
      </c>
      <c r="CB35" s="11">
        <f>IF(ISERROR(VLOOKUP(CONCATENATE(INDIRECT(ADDRESS(2,COLUMN())),"O1",A35),DATA!D2:L872,2,FALSE)),0,VLOOKUP(CONCATENATE(INDIRECT(ADDRESS(2,COLUMN())),"O1",A35),DATA!D2:L872,2,FALSE))</f>
        <v>0</v>
      </c>
      <c r="CC35" s="11">
        <f>IF(ISERROR(VLOOKUP(CONCATENATE(INDIRECT(ADDRESS(2,COLUMN()-1)),"O1",A35),DATA!D2:L872,3,FALSE)),0,VLOOKUP(CONCATENATE(INDIRECT(ADDRESS(2,COLUMN()-1)),"O1",A35),DATA!D2:L872,3,FALSE))</f>
        <v>0</v>
      </c>
      <c r="CD35" s="11">
        <f>IF(ISERROR(VLOOKUP(CONCATENATE(INDIRECT(ADDRESS(2,COLUMN()-2)),"O1",A35),DATA!D2:L872,4,FALSE)),0,VLOOKUP(CONCATENATE(INDIRECT(ADDRESS(2,COLUMN()-2)),"O1",A35),DATA!D2:L872,4,FALSE))</f>
        <v>0</v>
      </c>
      <c r="CE35" s="11">
        <f>IF(ISERROR(VLOOKUP(CONCATENATE(INDIRECT(ADDRESS(2,COLUMN())),"O1",A35),DATA!D2:L872,2,FALSE)),0,VLOOKUP(CONCATENATE(INDIRECT(ADDRESS(2,COLUMN())),"O1",A35),DATA!D2:L872,2,FALSE))</f>
        <v>0</v>
      </c>
      <c r="CF35" s="11">
        <f>IF(ISERROR(VLOOKUP(CONCATENATE(INDIRECT(ADDRESS(2,COLUMN()-1)),"O1",A35),DATA!D2:L872,3,FALSE)),0,VLOOKUP(CONCATENATE(INDIRECT(ADDRESS(2,COLUMN()-1)),"O1",A35),DATA!D2:L872,3,FALSE))</f>
        <v>0</v>
      </c>
      <c r="CG35" s="11">
        <f>IF(ISERROR(VLOOKUP(CONCATENATE(INDIRECT(ADDRESS(2,COLUMN()-2)),"O1",A35),DATA!D2:L872,4,FALSE)),0,VLOOKUP(CONCATENATE(INDIRECT(ADDRESS(2,COLUMN()-2)),"O1",A35),DATA!D2:L872,4,FALSE))</f>
        <v>0</v>
      </c>
      <c r="CH35" s="11">
        <f>IF(ISERROR(VLOOKUP(CONCATENATE(INDIRECT(ADDRESS(2,COLUMN())),"O1",A35),DATA!D2:L872,2,FALSE)),0,VLOOKUP(CONCATENATE(INDIRECT(ADDRESS(2,COLUMN())),"O1",A35),DATA!D2:L872,2,FALSE))</f>
        <v>0</v>
      </c>
      <c r="CI35" s="11">
        <f>IF(ISERROR(VLOOKUP(CONCATENATE(INDIRECT(ADDRESS(2,COLUMN()-1)),"O1",A35),DATA!D2:L872,3,FALSE)),0,VLOOKUP(CONCATENATE(INDIRECT(ADDRESS(2,COLUMN()-1)),"O1",A35),DATA!D2:L872,3,FALSE))</f>
        <v>0</v>
      </c>
      <c r="CJ35" s="11">
        <f>IF(ISERROR(VLOOKUP(CONCATENATE(INDIRECT(ADDRESS(2,COLUMN()-2)),"O1",A35),DATA!D2:L872,4,FALSE)),0,VLOOKUP(CONCATENATE(INDIRECT(ADDRESS(2,COLUMN()-2)),"O1",A35),DATA!D2:L872,4,FALSE))</f>
        <v>0</v>
      </c>
      <c r="CK35" s="11">
        <f>IF(ISERROR(VLOOKUP(CONCATENATE(INDIRECT(ADDRESS(2,COLUMN())),"O1",A35),DATA!D2:L872,2,FALSE)),0,VLOOKUP(CONCATENATE(INDIRECT(ADDRESS(2,COLUMN())),"O1",A35),DATA!D2:L872,2,FALSE))</f>
        <v>0</v>
      </c>
      <c r="CL35" s="11">
        <f>IF(ISERROR(VLOOKUP(CONCATENATE(INDIRECT(ADDRESS(2,COLUMN()-1)),"O1",A35),DATA!D2:L872,3,FALSE)),0,VLOOKUP(CONCATENATE(INDIRECT(ADDRESS(2,COLUMN()-1)),"O1",A35),DATA!D2:L872,3,FALSE))</f>
        <v>0</v>
      </c>
      <c r="CM35" s="11">
        <f>IF(ISERROR(VLOOKUP(CONCATENATE(INDIRECT(ADDRESS(2,COLUMN()-2)),"O1",A35),DATA!D2:L872,4,FALSE)),0,VLOOKUP(CONCATENATE(INDIRECT(ADDRESS(2,COLUMN()-2)),"O1",A35),DATA!D2:L872,4,FALSE))</f>
        <v>0</v>
      </c>
      <c r="CN35" s="11">
        <f>IF(ISERROR(VLOOKUP(CONCATENATE(INDIRECT(ADDRESS(2,COLUMN())),"O1",A35),DATA!D2:L872,2,FALSE)),0,VLOOKUP(CONCATENATE(INDIRECT(ADDRESS(2,COLUMN())),"O1",A35),DATA!D2:L872,2,FALSE))</f>
        <v>0</v>
      </c>
      <c r="CO35" s="11">
        <f>IF(ISERROR(VLOOKUP(CONCATENATE(INDIRECT(ADDRESS(2,COLUMN()-1)),"O1",A35),DATA!D2:L872,3,FALSE)),0,VLOOKUP(CONCATENATE(INDIRECT(ADDRESS(2,COLUMN()-1)),"O1",A35),DATA!D2:L872,3,FALSE))</f>
        <v>0</v>
      </c>
      <c r="CP35" s="11">
        <f>IF(ISERROR(VLOOKUP(CONCATENATE(INDIRECT(ADDRESS(2,COLUMN()-2)),"O1",A35),DATA!D2:L872,4,FALSE)),0,VLOOKUP(CONCATENATE(INDIRECT(ADDRESS(2,COLUMN()-2)),"O1",A35),DATA!D2:L872,4,FALSE))</f>
        <v>0</v>
      </c>
      <c r="CQ35" s="11">
        <f>IF(ISERROR(VLOOKUP(CONCATENATE(INDIRECT(ADDRESS(2,COLUMN())),"O1",A35),DATA!D2:L872,2,FALSE)),0,VLOOKUP(CONCATENATE(INDIRECT(ADDRESS(2,COLUMN())),"O1",A35),DATA!D2:L872,2,FALSE))</f>
        <v>0</v>
      </c>
      <c r="CR35" s="11">
        <f>IF(ISERROR(VLOOKUP(CONCATENATE(INDIRECT(ADDRESS(2,COLUMN()-1)),"O1",A35),DATA!D2:L872,3,FALSE)),0,VLOOKUP(CONCATENATE(INDIRECT(ADDRESS(2,COLUMN()-1)),"O1",A35),DATA!D2:L872,3,FALSE))</f>
        <v>0</v>
      </c>
      <c r="CS35" s="11">
        <f>IF(ISERROR(VLOOKUP(CONCATENATE(INDIRECT(ADDRESS(2,COLUMN()-2)),"O1",A35),DATA!D2:L872,4,FALSE)),0,VLOOKUP(CONCATENATE(INDIRECT(ADDRESS(2,COLUMN()-2)),"O1",A35),DATA!D2:L872,4,FALSE))</f>
        <v>0</v>
      </c>
      <c r="CT35" s="11">
        <f>IF(ISERROR(VLOOKUP(CONCATENATE(INDIRECT(ADDRESS(2,COLUMN())),"O1",A35),DATA!D2:L872,2,FALSE)),0,VLOOKUP(CONCATENATE(INDIRECT(ADDRESS(2,COLUMN())),"O1",A35),DATA!D2:L872,2,FALSE))</f>
        <v>0</v>
      </c>
      <c r="CU35" s="11">
        <f>IF(ISERROR(VLOOKUP(CONCATENATE(INDIRECT(ADDRESS(2,COLUMN()-1)),"O1",A35),DATA!D2:L872,3,FALSE)),0,VLOOKUP(CONCATENATE(INDIRECT(ADDRESS(2,COLUMN()-1)),"O1",A35),DATA!D2:L872,3,FALSE))</f>
        <v>0</v>
      </c>
      <c r="CV35" s="11">
        <f>IF(ISERROR(VLOOKUP(CONCATENATE(INDIRECT(ADDRESS(2,COLUMN()-2)),"O1",A35),DATA!D2:L872,4,FALSE)),0,VLOOKUP(CONCATENATE(INDIRECT(ADDRESS(2,COLUMN()-2)),"O1",A35),DATA!D2:L872,4,FALSE))</f>
        <v>0</v>
      </c>
      <c r="CW35" s="11">
        <f>IF(ISERROR(VLOOKUP(CONCATENATE(INDIRECT(ADDRESS(2,COLUMN())),"O1",A35),DATA!D2:L872,2,FALSE)),0,VLOOKUP(CONCATENATE(INDIRECT(ADDRESS(2,COLUMN())),"O1",A35),DATA!D2:L872,2,FALSE))</f>
        <v>0</v>
      </c>
      <c r="CX35" s="11">
        <f>IF(ISERROR(VLOOKUP(CONCATENATE(INDIRECT(ADDRESS(2,COLUMN()-1)),"O1",A35),DATA!D2:L872,3,FALSE)),0,VLOOKUP(CONCATENATE(INDIRECT(ADDRESS(2,COLUMN()-1)),"O1",A35),DATA!D2:L872,3,FALSE))</f>
        <v>0</v>
      </c>
      <c r="CY35" s="11">
        <f>IF(ISERROR(VLOOKUP(CONCATENATE(INDIRECT(ADDRESS(2,COLUMN()-2)),"O1",A35),DATA!D2:L872,4,FALSE)),0,VLOOKUP(CONCATENATE(INDIRECT(ADDRESS(2,COLUMN()-2)),"O1",A35),DATA!D2:L872,4,FALSE))</f>
        <v>0</v>
      </c>
      <c r="CZ35" s="11">
        <f>IF(ISERROR(VLOOKUP(CONCATENATE(INDIRECT(ADDRESS(2,COLUMN())),"O1",A35),DATA!D2:L872,2,FALSE)),0,VLOOKUP(CONCATENATE(INDIRECT(ADDRESS(2,COLUMN())),"O1",A35),DATA!D2:L872,2,FALSE))</f>
        <v>0</v>
      </c>
      <c r="DA35" s="11">
        <f>IF(ISERROR(VLOOKUP(CONCATENATE(INDIRECT(ADDRESS(2,COLUMN()-1)),"O1",A35),DATA!D2:L872,3,FALSE)),0,VLOOKUP(CONCATENATE(INDIRECT(ADDRESS(2,COLUMN()-1)),"O1",A35),DATA!D2:L872,3,FALSE))</f>
        <v>0</v>
      </c>
      <c r="DB35" s="11">
        <f>IF(ISERROR(VLOOKUP(CONCATENATE(INDIRECT(ADDRESS(2,COLUMN()-2)),"O1",A35),DATA!D2:L872,4,FALSE)),0,VLOOKUP(CONCATENATE(INDIRECT(ADDRESS(2,COLUMN()-2)),"O1",A35),DATA!D2:L872,4,FALSE))</f>
        <v>0</v>
      </c>
      <c r="DC35" s="11">
        <f>IF(ISERROR(VLOOKUP(CONCATENATE(INDIRECT(ADDRESS(2,COLUMN())),"O1",A35),DATA!D2:L872,2,FALSE)),0,VLOOKUP(CONCATENATE(INDIRECT(ADDRESS(2,COLUMN())),"O1",A35),DATA!D2:L872,2,FALSE))</f>
        <v>0</v>
      </c>
      <c r="DD35" s="11">
        <f>IF(ISERROR(VLOOKUP(CONCATENATE(INDIRECT(ADDRESS(2,COLUMN()-1)),"O1",A35),DATA!D2:L872,3,FALSE)),0,VLOOKUP(CONCATENATE(INDIRECT(ADDRESS(2,COLUMN()-1)),"O1",A35),DATA!D2:L872,3,FALSE))</f>
        <v>0</v>
      </c>
      <c r="DE35" s="11">
        <f>IF(ISERROR(VLOOKUP(CONCATENATE(INDIRECT(ADDRESS(2,COLUMN()-2)),"O1",A35),DATA!D2:L872,4,FALSE)),0,VLOOKUP(CONCATENATE(INDIRECT(ADDRESS(2,COLUMN()-2)),"O1",A35),DATA!D2:L872,4,FALSE))</f>
        <v>0</v>
      </c>
      <c r="DF35" s="11">
        <f>IF(ISERROR(VLOOKUP(CONCATENATE(INDIRECT(ADDRESS(2,COLUMN())),"O1",A35),DATA!D2:L872,2,FALSE)),0,VLOOKUP(CONCATENATE(INDIRECT(ADDRESS(2,COLUMN())),"O1",A35),DATA!D2:L872,2,FALSE))</f>
        <v>0</v>
      </c>
      <c r="DG35" s="11">
        <f>IF(ISERROR(VLOOKUP(CONCATENATE(INDIRECT(ADDRESS(2,COLUMN()-1)),"O1",A35),DATA!D2:L872,3,FALSE)),0,VLOOKUP(CONCATENATE(INDIRECT(ADDRESS(2,COLUMN()-1)),"O1",A35),DATA!D2:L872,3,FALSE))</f>
        <v>0</v>
      </c>
      <c r="DH35" s="11">
        <f>IF(ISERROR(VLOOKUP(CONCATENATE(INDIRECT(ADDRESS(2,COLUMN()-2)),"O1",A35),DATA!D2:L872,4,FALSE)),0,VLOOKUP(CONCATENATE(INDIRECT(ADDRESS(2,COLUMN()-2)),"O1",A35),DATA!D2:L872,4,FALSE))</f>
        <v>0</v>
      </c>
      <c r="DI35" s="11">
        <f>IF(ISERROR(VLOOKUP(CONCATENATE(INDIRECT(ADDRESS(2,COLUMN())),"O1",A35),DATA!D2:L872,2,FALSE)),0,VLOOKUP(CONCATENATE(INDIRECT(ADDRESS(2,COLUMN())),"O1",A35),DATA!D2:L872,2,FALSE))</f>
        <v>0</v>
      </c>
      <c r="DJ35" s="11">
        <f>IF(ISERROR(VLOOKUP(CONCATENATE(INDIRECT(ADDRESS(2,COLUMN()-1)),"O1",A35),DATA!D2:L872,3,FALSE)),0,VLOOKUP(CONCATENATE(INDIRECT(ADDRESS(2,COLUMN()-1)),"O1",A35),DATA!D2:L872,3,FALSE))</f>
        <v>0</v>
      </c>
      <c r="DK35" s="11">
        <f>IF(ISERROR(VLOOKUP(CONCATENATE(INDIRECT(ADDRESS(2,COLUMN()-2)),"O1",A35),DATA!D2:L872,4,FALSE)),0,VLOOKUP(CONCATENATE(INDIRECT(ADDRESS(2,COLUMN()-2)),"O1",A35),DATA!D2:L872,4,FALSE))</f>
        <v>0</v>
      </c>
      <c r="DL35" s="11">
        <f>IF(ISERROR(VLOOKUP(CONCATENATE(INDIRECT(ADDRESS(2,COLUMN())),"O1",A35),DATA!D2:L872,2,FALSE)),0,VLOOKUP(CONCATENATE(INDIRECT(ADDRESS(2,COLUMN())),"O1",A35),DATA!D2:L872,2,FALSE))</f>
        <v>0</v>
      </c>
      <c r="DM35" s="11">
        <f>IF(ISERROR(VLOOKUP(CONCATENATE(INDIRECT(ADDRESS(2,COLUMN()-1)),"O1",A35),DATA!D2:L872,3,FALSE)),0,VLOOKUP(CONCATENATE(INDIRECT(ADDRESS(2,COLUMN()-1)),"O1",A35),DATA!D2:L872,3,FALSE))</f>
        <v>0</v>
      </c>
      <c r="DN35" s="11">
        <f>IF(ISERROR(VLOOKUP(CONCATENATE(INDIRECT(ADDRESS(2,COLUMN()-2)),"O1",A35),DATA!D2:L872,4,FALSE)),0,VLOOKUP(CONCATENATE(INDIRECT(ADDRESS(2,COLUMN()-2)),"O1",A35),DATA!D2:L872,4,FALSE))</f>
        <v>0</v>
      </c>
      <c r="DO35" s="11">
        <f>IF(ISERROR(VLOOKUP(CONCATENATE(INDIRECT(ADDRESS(2,COLUMN())),"O1",A35),DATA!D2:L872,2,FALSE)),0,VLOOKUP(CONCATENATE(INDIRECT(ADDRESS(2,COLUMN())),"O1",A35),DATA!D2:L872,2,FALSE))</f>
        <v>0</v>
      </c>
      <c r="DP35" s="11">
        <f>IF(ISERROR(VLOOKUP(CONCATENATE(INDIRECT(ADDRESS(2,COLUMN()-1)),"O1",A35),DATA!D2:L872,3,FALSE)),0,VLOOKUP(CONCATENATE(INDIRECT(ADDRESS(2,COLUMN()-1)),"O1",A35),DATA!D2:L872,3,FALSE))</f>
        <v>0</v>
      </c>
      <c r="DQ35" s="11">
        <f>IF(ISERROR(VLOOKUP(CONCATENATE(INDIRECT(ADDRESS(2,COLUMN()-2)),"O1",A35),DATA!D2:L872,4,FALSE)),0,VLOOKUP(CONCATENATE(INDIRECT(ADDRESS(2,COLUMN()-2)),"O1",A35),DATA!D2:L872,4,FALSE))</f>
        <v>0</v>
      </c>
      <c r="DR35" s="11">
        <f>IF(ISERROR(VLOOKUP(CONCATENATE(INDIRECT(ADDRESS(2,COLUMN())),"O1",A35),DATA!D2:L872,2,FALSE)),0,VLOOKUP(CONCATENATE(INDIRECT(ADDRESS(2,COLUMN())),"O1",A35),DATA!D2:L872,2,FALSE))</f>
        <v>0</v>
      </c>
      <c r="DS35" s="11">
        <f>IF(ISERROR(VLOOKUP(CONCATENATE(INDIRECT(ADDRESS(2,COLUMN()-1)),"O1",A35),DATA!D2:L872,3,FALSE)),0,VLOOKUP(CONCATENATE(INDIRECT(ADDRESS(2,COLUMN()-1)),"O1",A35),DATA!D2:L872,3,FALSE))</f>
        <v>0</v>
      </c>
      <c r="DT35" s="11">
        <f>IF(ISERROR(VLOOKUP(CONCATENATE(INDIRECT(ADDRESS(2,COLUMN()-2)),"O1",A35),DATA!D2:L872,4,FALSE)),0,VLOOKUP(CONCATENATE(INDIRECT(ADDRESS(2,COLUMN()-2)),"O1",A35),DATA!D2:L872,4,FALSE))</f>
        <v>0</v>
      </c>
      <c r="DU35" s="11">
        <f>IF(ISERROR(VLOOKUP(CONCATENATE(INDIRECT(ADDRESS(2,COLUMN())),"O1",A35),DATA!D2:L872,2,FALSE)),0,VLOOKUP(CONCATENATE(INDIRECT(ADDRESS(2,COLUMN())),"O1",A35),DATA!D2:L872,2,FALSE))</f>
        <v>0</v>
      </c>
      <c r="DV35" s="11">
        <f>IF(ISERROR(VLOOKUP(CONCATENATE(INDIRECT(ADDRESS(2,COLUMN()-1)),"O1",A35),DATA!D2:L872,3,FALSE)),0,VLOOKUP(CONCATENATE(INDIRECT(ADDRESS(2,COLUMN()-1)),"O1",A35),DATA!D2:L872,3,FALSE))</f>
        <v>0</v>
      </c>
      <c r="DW35" s="11">
        <f>IF(ISERROR(VLOOKUP(CONCATENATE(INDIRECT(ADDRESS(2,COLUMN()-2)),"O1",A35),DATA!D2:L872,4,FALSE)),0,VLOOKUP(CONCATENATE(INDIRECT(ADDRESS(2,COLUMN()-2)),"O1",A35),DATA!D2:L872,4,FALSE))</f>
        <v>0</v>
      </c>
      <c r="DX35" s="62">
        <f>SUM(B35:INDIRECT(ADDRESS(35,127)))</f>
        <v>0.82</v>
      </c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  <c r="IW35" s="24"/>
      <c r="IX35" s="24"/>
      <c r="IY35" s="24"/>
      <c r="IZ35" s="24"/>
      <c r="JA35" s="24"/>
      <c r="JB35" s="24"/>
      <c r="JC35" s="24"/>
      <c r="JD35" s="24"/>
      <c r="JE35" s="24"/>
      <c r="JF35" s="24"/>
      <c r="JG35" s="24"/>
      <c r="JH35" s="24"/>
      <c r="JI35" s="24"/>
      <c r="JJ35" s="24"/>
      <c r="JK35" s="24"/>
      <c r="JL35" s="24"/>
      <c r="JM35" s="24"/>
      <c r="JN35" s="24"/>
      <c r="JO35" s="24"/>
      <c r="JP35" s="24"/>
      <c r="JQ35" s="24"/>
      <c r="JR35" s="24"/>
      <c r="JS35" s="24"/>
      <c r="JT35" s="24"/>
      <c r="JU35" s="24"/>
      <c r="JV35" s="24"/>
      <c r="JW35" s="24"/>
      <c r="JX35" s="24"/>
      <c r="JY35" s="24"/>
      <c r="JZ35" s="24"/>
      <c r="KA35" s="24"/>
      <c r="KB35" s="24"/>
      <c r="KC35" s="24"/>
      <c r="KD35" s="24"/>
      <c r="KE35" s="24"/>
      <c r="KF35" s="24"/>
      <c r="KG35" s="24"/>
      <c r="KH35" s="24"/>
      <c r="KI35" s="24"/>
      <c r="KJ35" s="24"/>
      <c r="KK35" s="24"/>
      <c r="KL35" s="24"/>
      <c r="KM35" s="24"/>
      <c r="KN35" s="24"/>
      <c r="KO35" s="24"/>
      <c r="KP35" s="24"/>
      <c r="KQ35" s="24"/>
      <c r="KR35" s="24"/>
      <c r="KS35" s="24"/>
      <c r="KT35" s="24"/>
      <c r="KU35" s="24"/>
      <c r="KV35" s="24"/>
      <c r="KW35" s="24"/>
      <c r="KX35" s="24"/>
      <c r="KY35" s="24"/>
      <c r="KZ35" s="24"/>
    </row>
    <row r="36" ht="15.75">
      <c r="A36" s="95" t="s">
        <v>101</v>
      </c>
      <c r="B36" s="11">
        <f>IF(ISERROR(VLOOKUP(CONCATENATE(INDIRECT(ADDRESS(2,COLUMN())),"O1",A36),DATA!D2:L872,2,FALSE)),0,VLOOKUP(CONCATENATE(INDIRECT(ADDRESS(2,COLUMN())),"O1",A36),DATA!D2:L872,2,FALSE))</f>
        <v>0</v>
      </c>
      <c r="C36" s="11">
        <f>IF(ISERROR(VLOOKUP(CONCATENATE(INDIRECT(ADDRESS(2,COLUMN()-1)),"O1",A36),DATA!D2:L872,3,FALSE)),0,VLOOKUP(CONCATENATE(INDIRECT(ADDRESS(2,COLUMN()-1)),"O1",A36),DATA!D2:L872,3,FALSE))</f>
        <v>0</v>
      </c>
      <c r="D36" s="11">
        <f>IF(ISERROR(VLOOKUP(CONCATENATE(INDIRECT(ADDRESS(2,COLUMN()-2)),"O1",A36),DATA!D2:L872,4,FALSE)),0,VLOOKUP(CONCATENATE(INDIRECT(ADDRESS(2,COLUMN()-2)),"O1",A36),DATA!D2:L872,4,FALSE))</f>
        <v>14.37381</v>
      </c>
      <c r="E36" s="11">
        <f>IF(ISERROR(VLOOKUP(CONCATENATE(INDIRECT(ADDRESS(2,COLUMN())),"O1",A36),DATA!D2:L872,2,FALSE)),0,VLOOKUP(CONCATENATE(INDIRECT(ADDRESS(2,COLUMN())),"O1",A36),DATA!D2:L872,2,FALSE))</f>
        <v>0</v>
      </c>
      <c r="F36" s="11">
        <f>IF(ISERROR(VLOOKUP(CONCATENATE(INDIRECT(ADDRESS(2,COLUMN()-1)),"O1",A36),DATA!D2:L872,3,FALSE)),0,VLOOKUP(CONCATENATE(INDIRECT(ADDRESS(2,COLUMN()-1)),"O1",A36),DATA!D2:L872,3,FALSE))</f>
        <v>0</v>
      </c>
      <c r="G36" s="11">
        <f>IF(ISERROR(VLOOKUP(CONCATENATE(INDIRECT(ADDRESS(2,COLUMN()-2)),"O1",A36),DATA!D2:L872,4,FALSE)),0,VLOOKUP(CONCATENATE(INDIRECT(ADDRESS(2,COLUMN()-2)),"O1",A36),DATA!D2:L872,4,FALSE))</f>
        <v>4</v>
      </c>
      <c r="H36" s="11">
        <f>IF(ISERROR(VLOOKUP(CONCATENATE(INDIRECT(ADDRESS(2,COLUMN())),"O1",A36),DATA!D2:L872,2,FALSE)),0,VLOOKUP(CONCATENATE(INDIRECT(ADDRESS(2,COLUMN())),"O1",A36),DATA!D2:L872,2,FALSE))</f>
        <v>0</v>
      </c>
      <c r="I36" s="11">
        <f>IF(ISERROR(VLOOKUP(CONCATENATE(INDIRECT(ADDRESS(2,COLUMN()-1)),"O1",A36),DATA!D2:L872,3,FALSE)),0,VLOOKUP(CONCATENATE(INDIRECT(ADDRESS(2,COLUMN()-1)),"O1",A36),DATA!D2:L872,3,FALSE))</f>
        <v>0</v>
      </c>
      <c r="J36" s="11">
        <f>IF(ISERROR(VLOOKUP(CONCATENATE(INDIRECT(ADDRESS(2,COLUMN()-2)),"O1",A36),DATA!D2:L872,4,FALSE)),0,VLOOKUP(CONCATENATE(INDIRECT(ADDRESS(2,COLUMN()-2)),"O1",A36),DATA!D2:L872,4,FALSE))</f>
        <v>1.5</v>
      </c>
      <c r="K36" s="11">
        <f>IF(ISERROR(VLOOKUP(CONCATENATE(INDIRECT(ADDRESS(2,COLUMN())),"O1",A36),DATA!D2:L872,2,FALSE)),0,VLOOKUP(CONCATENATE(INDIRECT(ADDRESS(2,COLUMN())),"O1",A36),DATA!D2:L872,2,FALSE))</f>
        <v>0</v>
      </c>
      <c r="L36" s="11">
        <f>IF(ISERROR(VLOOKUP(CONCATENATE(INDIRECT(ADDRESS(2,COLUMN()-1)),"O1",A36),DATA!D2:L872,3,FALSE)),0,VLOOKUP(CONCATENATE(INDIRECT(ADDRESS(2,COLUMN()-1)),"O1",A36),DATA!D2:L872,3,FALSE))</f>
        <v>0</v>
      </c>
      <c r="M36" s="11">
        <f>IF(ISERROR(VLOOKUP(CONCATENATE(INDIRECT(ADDRESS(2,COLUMN()-2)),"O1",A36),DATA!D2:L872,4,FALSE)),0,VLOOKUP(CONCATENATE(INDIRECT(ADDRESS(2,COLUMN()-2)),"O1",A36),DATA!D2:L872,4,FALSE))</f>
        <v>3.5</v>
      </c>
      <c r="N36" s="11">
        <f>IF(ISERROR(VLOOKUP(CONCATENATE(INDIRECT(ADDRESS(2,COLUMN())),"O1",A36),DATA!D2:L872,2,FALSE)),0,VLOOKUP(CONCATENATE(INDIRECT(ADDRESS(2,COLUMN())),"O1",A36),DATA!D2:L872,2,FALSE))</f>
        <v>0</v>
      </c>
      <c r="O36" s="11">
        <f>IF(ISERROR(VLOOKUP(CONCATENATE(INDIRECT(ADDRESS(2,COLUMN()-1)),"O1",A36),DATA!D2:L872,3,FALSE)),0,VLOOKUP(CONCATENATE(INDIRECT(ADDRESS(2,COLUMN()-1)),"O1",A36),DATA!D2:L872,3,FALSE))</f>
        <v>0</v>
      </c>
      <c r="P36" s="11">
        <f>IF(ISERROR(VLOOKUP(CONCATENATE(INDIRECT(ADDRESS(2,COLUMN()-2)),"O1",A36),DATA!D2:L872,4,FALSE)),0,VLOOKUP(CONCATENATE(INDIRECT(ADDRESS(2,COLUMN()-2)),"O1",A36),DATA!D2:L872,4,FALSE))</f>
        <v>0</v>
      </c>
      <c r="Q36" s="11">
        <f>IF(ISERROR(VLOOKUP(CONCATENATE(INDIRECT(ADDRESS(2,COLUMN())),"O1",A36),DATA!D2:L872,2,FALSE)),0,VLOOKUP(CONCATENATE(INDIRECT(ADDRESS(2,COLUMN())),"O1",A36),DATA!D2:L872,2,FALSE))</f>
        <v>1</v>
      </c>
      <c r="R36" s="11">
        <f>IF(ISERROR(VLOOKUP(CONCATENATE(INDIRECT(ADDRESS(2,COLUMN()-1)),"O1",A36),DATA!D2:L872,3,FALSE)),0,VLOOKUP(CONCATENATE(INDIRECT(ADDRESS(2,COLUMN()-1)),"O1",A36),DATA!D2:L872,3,FALSE))</f>
        <v>0</v>
      </c>
      <c r="S36" s="11">
        <f>IF(ISERROR(VLOOKUP(CONCATENATE(INDIRECT(ADDRESS(2,COLUMN()-2)),"O1",A36),DATA!D2:L872,4,FALSE)),0,VLOOKUP(CONCATENATE(INDIRECT(ADDRESS(2,COLUMN()-2)),"O1",A36),DATA!D2:L872,4,FALSE))</f>
        <v>4.33</v>
      </c>
      <c r="T36" s="11">
        <f>IF(ISERROR(VLOOKUP(CONCATENATE(INDIRECT(ADDRESS(2,COLUMN())),"O1",A36),DATA!D2:L872,2,FALSE)),0,VLOOKUP(CONCATENATE(INDIRECT(ADDRESS(2,COLUMN())),"O1",A36),DATA!D2:L872,2,FALSE))</f>
        <v>0</v>
      </c>
      <c r="U36" s="11">
        <f>IF(ISERROR(VLOOKUP(CONCATENATE(INDIRECT(ADDRESS(2,COLUMN()-1)),"O1",A36),DATA!D2:L872,3,FALSE)),0,VLOOKUP(CONCATENATE(INDIRECT(ADDRESS(2,COLUMN()-1)),"O1",A36),DATA!D2:L872,3,FALSE))</f>
        <v>0</v>
      </c>
      <c r="V36" s="11">
        <f>IF(ISERROR(VLOOKUP(CONCATENATE(INDIRECT(ADDRESS(2,COLUMN()-2)),"O1",A36),DATA!D2:L872,4,FALSE)),0,VLOOKUP(CONCATENATE(INDIRECT(ADDRESS(2,COLUMN()-2)),"O1",A36),DATA!D2:L872,4,FALSE))</f>
        <v>1</v>
      </c>
      <c r="W36" s="11">
        <f>IF(ISERROR(VLOOKUP(CONCATENATE(INDIRECT(ADDRESS(2,COLUMN())),"O1",A36),DATA!D2:L872,2,FALSE)),0,VLOOKUP(CONCATENATE(INDIRECT(ADDRESS(2,COLUMN())),"O1",A36),DATA!D2:L872,2,FALSE))</f>
        <v>0</v>
      </c>
      <c r="X36" s="11">
        <f>IF(ISERROR(VLOOKUP(CONCATENATE(INDIRECT(ADDRESS(2,COLUMN()-1)),"O1",A36),DATA!D2:L872,3,FALSE)),0,VLOOKUP(CONCATENATE(INDIRECT(ADDRESS(2,COLUMN()-1)),"O1",A36),DATA!D2:L872,3,FALSE))</f>
        <v>0</v>
      </c>
      <c r="Y36" s="11">
        <f>IF(ISERROR(VLOOKUP(CONCATENATE(INDIRECT(ADDRESS(2,COLUMN()-2)),"O1",A36),DATA!D2:L872,4,FALSE)),0,VLOOKUP(CONCATENATE(INDIRECT(ADDRESS(2,COLUMN()-2)),"O1",A36),DATA!D2:L872,4,FALSE))</f>
        <v>0.05</v>
      </c>
      <c r="Z36" s="11">
        <f>IF(ISERROR(VLOOKUP(CONCATENATE(INDIRECT(ADDRESS(2,COLUMN())),"O1",A36),DATA!D2:L872,2,FALSE)),0,VLOOKUP(CONCATENATE(INDIRECT(ADDRESS(2,COLUMN())),"O1",A36),DATA!D2:L872,2,FALSE))</f>
        <v>0</v>
      </c>
      <c r="AA36" s="11">
        <f>IF(ISERROR(VLOOKUP(CONCATENATE(INDIRECT(ADDRESS(2,COLUMN()-1)),"O1",A36),DATA!D2:L872,3,FALSE)),0,VLOOKUP(CONCATENATE(INDIRECT(ADDRESS(2,COLUMN()-1)),"O1",A36),DATA!D2:L872,3,FALSE))</f>
        <v>0</v>
      </c>
      <c r="AB36" s="11">
        <f>IF(ISERROR(VLOOKUP(CONCATENATE(INDIRECT(ADDRESS(2,COLUMN()-2)),"O1",A36),DATA!D2:L872,4,FALSE)),0,VLOOKUP(CONCATENATE(INDIRECT(ADDRESS(2,COLUMN()-2)),"O1",A36),DATA!D2:L872,4,FALSE))</f>
        <v>1.25</v>
      </c>
      <c r="AC36" s="11">
        <f>IF(ISERROR(VLOOKUP(CONCATENATE(INDIRECT(ADDRESS(2,COLUMN())),"O1",A36),DATA!D2:L872,2,FALSE)),0,VLOOKUP(CONCATENATE(INDIRECT(ADDRESS(2,COLUMN())),"O1",A36),DATA!D2:L872,2,FALSE))</f>
        <v>0</v>
      </c>
      <c r="AD36" s="11">
        <f>IF(ISERROR(VLOOKUP(CONCATENATE(INDIRECT(ADDRESS(2,COLUMN()-1)),"O1",A36),DATA!D2:L872,3,FALSE)),0,VLOOKUP(CONCATENATE(INDIRECT(ADDRESS(2,COLUMN()-1)),"O1",A36),DATA!D2:L872,3,FALSE))</f>
        <v>0</v>
      </c>
      <c r="AE36" s="11">
        <f>IF(ISERROR(VLOOKUP(CONCATENATE(INDIRECT(ADDRESS(2,COLUMN()-2)),"O1",A36),DATA!D2:L872,4,FALSE)),0,VLOOKUP(CONCATENATE(INDIRECT(ADDRESS(2,COLUMN()-2)),"O1",A36),DATA!D2:L872,4,FALSE))</f>
        <v>0.6</v>
      </c>
      <c r="AF36" s="11">
        <f>IF(ISERROR(VLOOKUP(CONCATENATE(INDIRECT(ADDRESS(2,COLUMN())),"O1",A36),DATA!D2:L872,2,FALSE)),0,VLOOKUP(CONCATENATE(INDIRECT(ADDRESS(2,COLUMN())),"O1",A36),DATA!D2:L872,2,FALSE))</f>
        <v>0</v>
      </c>
      <c r="AG36" s="11">
        <f>IF(ISERROR(VLOOKUP(CONCATENATE(INDIRECT(ADDRESS(2,COLUMN()-1)),"O1",A36),DATA!D2:L872,3,FALSE)),0,VLOOKUP(CONCATENATE(INDIRECT(ADDRESS(2,COLUMN()-1)),"O1",A36),DATA!D2:L872,3,FALSE))</f>
        <v>0</v>
      </c>
      <c r="AH36" s="11">
        <f>IF(ISERROR(VLOOKUP(CONCATENATE(INDIRECT(ADDRESS(2,COLUMN()-2)),"O1",A36),DATA!D2:L872,4,FALSE)),0,VLOOKUP(CONCATENATE(INDIRECT(ADDRESS(2,COLUMN()-2)),"O1",A36),DATA!D2:L872,4,FALSE))</f>
        <v>0.33333</v>
      </c>
      <c r="AI36" s="11">
        <f>IF(ISERROR(VLOOKUP(CONCATENATE(INDIRECT(ADDRESS(2,COLUMN())),"O1",A36),DATA!D2:L872,2,FALSE)),0,VLOOKUP(CONCATENATE(INDIRECT(ADDRESS(2,COLUMN())),"O1",A36),DATA!D2:L872,2,FALSE))</f>
        <v>0</v>
      </c>
      <c r="AJ36" s="11">
        <f>IF(ISERROR(VLOOKUP(CONCATENATE(INDIRECT(ADDRESS(2,COLUMN()-1)),"O1",A36),DATA!D2:L872,3,FALSE)),0,VLOOKUP(CONCATENATE(INDIRECT(ADDRESS(2,COLUMN()-1)),"O1",A36),DATA!D2:L872,3,FALSE))</f>
        <v>0</v>
      </c>
      <c r="AK36" s="11">
        <f>IF(ISERROR(VLOOKUP(CONCATENATE(INDIRECT(ADDRESS(2,COLUMN()-2)),"O1",A36),DATA!D2:L872,4,FALSE)),0,VLOOKUP(CONCATENATE(INDIRECT(ADDRESS(2,COLUMN()-2)),"O1",A36),DATA!D2:L872,4,FALSE))</f>
        <v>0</v>
      </c>
      <c r="AL36" s="11">
        <f>IF(ISERROR(VLOOKUP(CONCATENATE(INDIRECT(ADDRESS(2,COLUMN())),"O1",A36),DATA!D2:L872,2,FALSE)),0,VLOOKUP(CONCATENATE(INDIRECT(ADDRESS(2,COLUMN())),"O1",A36),DATA!D2:L872,2,FALSE))</f>
        <v>0</v>
      </c>
      <c r="AM36" s="11">
        <f>IF(ISERROR(VLOOKUP(CONCATENATE(INDIRECT(ADDRESS(2,COLUMN()-1)),"O1",A36),DATA!D2:L872,3,FALSE)),0,VLOOKUP(CONCATENATE(INDIRECT(ADDRESS(2,COLUMN()-1)),"O1",A36),DATA!D2:L872,3,FALSE))</f>
        <v>0</v>
      </c>
      <c r="AN36" s="11">
        <f>IF(ISERROR(VLOOKUP(CONCATENATE(INDIRECT(ADDRESS(2,COLUMN()-2)),"O1",A36),DATA!D2:L872,4,FALSE)),0,VLOOKUP(CONCATENATE(INDIRECT(ADDRESS(2,COLUMN()-2)),"O1",A36),DATA!D2:L872,4,FALSE))</f>
        <v>2</v>
      </c>
      <c r="AO36" s="11">
        <f>IF(ISERROR(VLOOKUP(CONCATENATE(INDIRECT(ADDRESS(2,COLUMN())),"O1",A36),DATA!D2:L872,2,FALSE)),0,VLOOKUP(CONCATENATE(INDIRECT(ADDRESS(2,COLUMN())),"O1",A36),DATA!D2:L872,2,FALSE))</f>
        <v>0</v>
      </c>
      <c r="AP36" s="11">
        <f>IF(ISERROR(VLOOKUP(CONCATENATE(INDIRECT(ADDRESS(2,COLUMN()-1)),"O1",A36),DATA!D2:L872,3,FALSE)),0,VLOOKUP(CONCATENATE(INDIRECT(ADDRESS(2,COLUMN()-1)),"O1",A36),DATA!D2:L872,3,FALSE))</f>
        <v>0</v>
      </c>
      <c r="AQ36" s="11">
        <f>IF(ISERROR(VLOOKUP(CONCATENATE(INDIRECT(ADDRESS(2,COLUMN()-2)),"O1",A36),DATA!D2:L872,4,FALSE)),0,VLOOKUP(CONCATENATE(INDIRECT(ADDRESS(2,COLUMN()-2)),"O1",A36),DATA!D2:L872,4,FALSE))</f>
        <v>3</v>
      </c>
      <c r="AR36" s="11">
        <f>IF(ISERROR(VLOOKUP(CONCATENATE(INDIRECT(ADDRESS(2,COLUMN())),"O1",A36),DATA!D2:L872,2,FALSE)),0,VLOOKUP(CONCATENATE(INDIRECT(ADDRESS(2,COLUMN())),"O1",A36),DATA!D2:L872,2,FALSE))</f>
        <v>0</v>
      </c>
      <c r="AS36" s="11">
        <f>IF(ISERROR(VLOOKUP(CONCATENATE(INDIRECT(ADDRESS(2,COLUMN()-1)),"O1",A36),DATA!D2:L872,3,FALSE)),0,VLOOKUP(CONCATENATE(INDIRECT(ADDRESS(2,COLUMN()-1)),"O1",A36),DATA!D2:L872,3,FALSE))</f>
        <v>0</v>
      </c>
      <c r="AT36" s="11">
        <f>IF(ISERROR(VLOOKUP(CONCATENATE(INDIRECT(ADDRESS(2,COLUMN()-2)),"O1",A36),DATA!D2:L872,4,FALSE)),0,VLOOKUP(CONCATENATE(INDIRECT(ADDRESS(2,COLUMN()-2)),"O1",A36),DATA!D2:L872,4,FALSE))</f>
        <v>3</v>
      </c>
      <c r="AU36" s="11">
        <f>IF(ISERROR(VLOOKUP(CONCATENATE(INDIRECT(ADDRESS(2,COLUMN())),"O1",A36),DATA!D2:L872,2,FALSE)),0,VLOOKUP(CONCATENATE(INDIRECT(ADDRESS(2,COLUMN())),"O1",A36),DATA!D2:L872,2,FALSE))</f>
        <v>0</v>
      </c>
      <c r="AV36" s="11">
        <f>IF(ISERROR(VLOOKUP(CONCATENATE(INDIRECT(ADDRESS(2,COLUMN()-1)),"O1",A36),DATA!D2:L872,3,FALSE)),0,VLOOKUP(CONCATENATE(INDIRECT(ADDRESS(2,COLUMN()-1)),"O1",A36),DATA!D2:L872,3,FALSE))</f>
        <v>0</v>
      </c>
      <c r="AW36" s="11">
        <f>IF(ISERROR(VLOOKUP(CONCATENATE(INDIRECT(ADDRESS(2,COLUMN()-2)),"O1",A36),DATA!D2:L872,4,FALSE)),0,VLOOKUP(CONCATENATE(INDIRECT(ADDRESS(2,COLUMN()-2)),"O1",A36),DATA!D2:L872,4,FALSE))</f>
        <v>0</v>
      </c>
      <c r="AX36" s="11">
        <f>IF(ISERROR(VLOOKUP(CONCATENATE(INDIRECT(ADDRESS(2,COLUMN())),"O1",A36),DATA!D2:L872,2,FALSE)),0,VLOOKUP(CONCATENATE(INDIRECT(ADDRESS(2,COLUMN())),"O1",A36),DATA!D2:L872,2,FALSE))</f>
        <v>0</v>
      </c>
      <c r="AY36" s="11">
        <f>IF(ISERROR(VLOOKUP(CONCATENATE(INDIRECT(ADDRESS(2,COLUMN()-1)),"O1",A36),DATA!D2:L872,3,FALSE)),0,VLOOKUP(CONCATENATE(INDIRECT(ADDRESS(2,COLUMN()-1)),"O1",A36),DATA!D2:L872,3,FALSE))</f>
        <v>0</v>
      </c>
      <c r="AZ36" s="11">
        <f>IF(ISERROR(VLOOKUP(CONCATENATE(INDIRECT(ADDRESS(2,COLUMN()-2)),"O1",A36),DATA!D2:L872,4,FALSE)),0,VLOOKUP(CONCATENATE(INDIRECT(ADDRESS(2,COLUMN()-2)),"O1",A36),DATA!D2:L872,4,FALSE))</f>
        <v>0.25</v>
      </c>
      <c r="BA36" s="11">
        <f>IF(ISERROR(VLOOKUP(CONCATENATE(INDIRECT(ADDRESS(2,COLUMN())),"O1",A36),DATA!D2:L872,2,FALSE)),0,VLOOKUP(CONCATENATE(INDIRECT(ADDRESS(2,COLUMN())),"O1",A36),DATA!D2:L872,2,FALSE))</f>
        <v>0</v>
      </c>
      <c r="BB36" s="11">
        <f>IF(ISERROR(VLOOKUP(CONCATENATE(INDIRECT(ADDRESS(2,COLUMN()-1)),"O1",A36),DATA!D2:L872,3,FALSE)),0,VLOOKUP(CONCATENATE(INDIRECT(ADDRESS(2,COLUMN()-1)),"O1",A36),DATA!D2:L872,3,FALSE))</f>
        <v>0</v>
      </c>
      <c r="BC36" s="11">
        <f>IF(ISERROR(VLOOKUP(CONCATENATE(INDIRECT(ADDRESS(2,COLUMN()-2)),"O1",A36),DATA!D2:L872,4,FALSE)),0,VLOOKUP(CONCATENATE(INDIRECT(ADDRESS(2,COLUMN()-2)),"O1",A36),DATA!D2:L872,4,FALSE))</f>
        <v>1</v>
      </c>
      <c r="BD36" s="11">
        <f>IF(ISERROR(VLOOKUP(CONCATENATE(INDIRECT(ADDRESS(2,COLUMN())),"O1",A36),DATA!D2:L872,2,FALSE)),0,VLOOKUP(CONCATENATE(INDIRECT(ADDRESS(2,COLUMN())),"O1",A36),DATA!D2:L872,2,FALSE))</f>
        <v>0</v>
      </c>
      <c r="BE36" s="11">
        <f>IF(ISERROR(VLOOKUP(CONCATENATE(INDIRECT(ADDRESS(2,COLUMN()-1)),"O1",A36),DATA!D2:L872,3,FALSE)),0,VLOOKUP(CONCATENATE(INDIRECT(ADDRESS(2,COLUMN()-1)),"O1",A36),DATA!D2:L872,3,FALSE))</f>
        <v>0</v>
      </c>
      <c r="BF36" s="11">
        <f>IF(ISERROR(VLOOKUP(CONCATENATE(INDIRECT(ADDRESS(2,COLUMN()-2)),"O1",A36),DATA!D2:L872,4,FALSE)),0,VLOOKUP(CONCATENATE(INDIRECT(ADDRESS(2,COLUMN()-2)),"O1",A36),DATA!D2:L872,4,FALSE))</f>
        <v>4.8</v>
      </c>
      <c r="BG36" s="11">
        <f>IF(ISERROR(VLOOKUP(CONCATENATE(INDIRECT(ADDRESS(2,COLUMN())),"O1",A36),DATA!D2:L872,2,FALSE)),0,VLOOKUP(CONCATENATE(INDIRECT(ADDRESS(2,COLUMN())),"O1",A36),DATA!D2:L872,2,FALSE))</f>
        <v>0</v>
      </c>
      <c r="BH36" s="11">
        <f>IF(ISERROR(VLOOKUP(CONCATENATE(INDIRECT(ADDRESS(2,COLUMN()-1)),"O1",A36),DATA!D2:L872,3,FALSE)),0,VLOOKUP(CONCATENATE(INDIRECT(ADDRESS(2,COLUMN()-1)),"O1",A36),DATA!D2:L872,3,FALSE))</f>
        <v>0</v>
      </c>
      <c r="BI36" s="11">
        <f>IF(ISERROR(VLOOKUP(CONCATENATE(INDIRECT(ADDRESS(2,COLUMN()-2)),"O1",A36),DATA!D2:L872,4,FALSE)),0,VLOOKUP(CONCATENATE(INDIRECT(ADDRESS(2,COLUMN()-2)),"O1",A36),DATA!D2:L872,4,FALSE))</f>
        <v>8</v>
      </c>
      <c r="BJ36" s="11">
        <f>IF(ISERROR(VLOOKUP(CONCATENATE(INDIRECT(ADDRESS(2,COLUMN())),"O1",A36),DATA!D2:L872,2,FALSE)),0,VLOOKUP(CONCATENATE(INDIRECT(ADDRESS(2,COLUMN())),"O1",A36),DATA!D2:L872,2,FALSE))</f>
        <v>0</v>
      </c>
      <c r="BK36" s="11">
        <f>IF(ISERROR(VLOOKUP(CONCATENATE(INDIRECT(ADDRESS(2,COLUMN()-1)),"O1",A36),DATA!D2:L872,3,FALSE)),0,VLOOKUP(CONCATENATE(INDIRECT(ADDRESS(2,COLUMN()-1)),"O1",A36),DATA!D2:L872,3,FALSE))</f>
        <v>0</v>
      </c>
      <c r="BL36" s="11">
        <f>IF(ISERROR(VLOOKUP(CONCATENATE(INDIRECT(ADDRESS(2,COLUMN()-2)),"O1",A36),DATA!D2:L872,4,FALSE)),0,VLOOKUP(CONCATENATE(INDIRECT(ADDRESS(2,COLUMN()-2)),"O1",A36),DATA!D2:L872,4,FALSE))</f>
        <v>0</v>
      </c>
      <c r="BM36" s="11">
        <f>IF(ISERROR(VLOOKUP(CONCATENATE(INDIRECT(ADDRESS(2,COLUMN())),"O1",A36),DATA!D2:L872,2,FALSE)),0,VLOOKUP(CONCATENATE(INDIRECT(ADDRESS(2,COLUMN())),"O1",A36),DATA!D2:L872,2,FALSE))</f>
        <v>0</v>
      </c>
      <c r="BN36" s="11">
        <f>IF(ISERROR(VLOOKUP(CONCATENATE(INDIRECT(ADDRESS(2,COLUMN()-1)),"O1",A36),DATA!D2:L872,3,FALSE)),0,VLOOKUP(CONCATENATE(INDIRECT(ADDRESS(2,COLUMN()-1)),"O1",A36),DATA!D2:L872,3,FALSE))</f>
        <v>0</v>
      </c>
      <c r="BO36" s="11">
        <f>IF(ISERROR(VLOOKUP(CONCATENATE(INDIRECT(ADDRESS(2,COLUMN()-2)),"O1",A36),DATA!D2:L872,4,FALSE)),0,VLOOKUP(CONCATENATE(INDIRECT(ADDRESS(2,COLUMN()-2)),"O1",A36),DATA!D2:L872,4,FALSE))</f>
        <v>0</v>
      </c>
      <c r="BP36" s="11">
        <f>IF(ISERROR(VLOOKUP(CONCATENATE(INDIRECT(ADDRESS(2,COLUMN())),"O1",A36),DATA!D2:L872,2,FALSE)),0,VLOOKUP(CONCATENATE(INDIRECT(ADDRESS(2,COLUMN())),"O1",A36),DATA!D2:L872,2,FALSE))</f>
        <v>0</v>
      </c>
      <c r="BQ36" s="11">
        <f>IF(ISERROR(VLOOKUP(CONCATENATE(INDIRECT(ADDRESS(2,COLUMN()-1)),"O1",A36),DATA!D2:L872,3,FALSE)),0,VLOOKUP(CONCATENATE(INDIRECT(ADDRESS(2,COLUMN()-1)),"O1",A36),DATA!D2:L872,3,FALSE))</f>
        <v>0</v>
      </c>
      <c r="BR36" s="11">
        <f>IF(ISERROR(VLOOKUP(CONCATENATE(INDIRECT(ADDRESS(2,COLUMN()-2)),"O1",A36),DATA!D2:L872,4,FALSE)),0,VLOOKUP(CONCATENATE(INDIRECT(ADDRESS(2,COLUMN()-2)),"O1",A36),DATA!D2:L872,4,FALSE))</f>
        <v>0</v>
      </c>
      <c r="BS36" s="11">
        <f>IF(ISERROR(VLOOKUP(CONCATENATE(INDIRECT(ADDRESS(2,COLUMN())),"O1",A36),DATA!D2:L872,2,FALSE)),0,VLOOKUP(CONCATENATE(INDIRECT(ADDRESS(2,COLUMN())),"O1",A36),DATA!D2:L872,2,FALSE))</f>
        <v>0</v>
      </c>
      <c r="BT36" s="11">
        <f>IF(ISERROR(VLOOKUP(CONCATENATE(INDIRECT(ADDRESS(2,COLUMN()-1)),"O1",A36),DATA!D2:L872,3,FALSE)),0,VLOOKUP(CONCATENATE(INDIRECT(ADDRESS(2,COLUMN()-1)),"O1",A36),DATA!D2:L872,3,FALSE))</f>
        <v>0</v>
      </c>
      <c r="BU36" s="11">
        <f>IF(ISERROR(VLOOKUP(CONCATENATE(INDIRECT(ADDRESS(2,COLUMN()-2)),"O1",A36),DATA!D2:L872,4,FALSE)),0,VLOOKUP(CONCATENATE(INDIRECT(ADDRESS(2,COLUMN()-2)),"O1",A36),DATA!D2:L872,4,FALSE))</f>
        <v>0</v>
      </c>
      <c r="BV36" s="11">
        <f>IF(ISERROR(VLOOKUP(CONCATENATE(INDIRECT(ADDRESS(2,COLUMN())),"O1",A36),DATA!D2:L872,2,FALSE)),0,VLOOKUP(CONCATENATE(INDIRECT(ADDRESS(2,COLUMN())),"O1",A36),DATA!D2:L872,2,FALSE))</f>
        <v>0</v>
      </c>
      <c r="BW36" s="11">
        <f>IF(ISERROR(VLOOKUP(CONCATENATE(INDIRECT(ADDRESS(2,COLUMN()-1)),"O1",A36),DATA!D2:L872,3,FALSE)),0,VLOOKUP(CONCATENATE(INDIRECT(ADDRESS(2,COLUMN()-1)),"O1",A36),DATA!D2:L872,3,FALSE))</f>
        <v>0</v>
      </c>
      <c r="BX36" s="11">
        <f>IF(ISERROR(VLOOKUP(CONCATENATE(INDIRECT(ADDRESS(2,COLUMN()-2)),"O1",A36),DATA!D2:L872,4,FALSE)),0,VLOOKUP(CONCATENATE(INDIRECT(ADDRESS(2,COLUMN()-2)),"O1",A36),DATA!D2:L872,4,FALSE))</f>
        <v>0</v>
      </c>
      <c r="BY36" s="11">
        <f>IF(ISERROR(VLOOKUP(CONCATENATE(INDIRECT(ADDRESS(2,COLUMN())),"O1",A36),DATA!D2:L872,2,FALSE)),0,VLOOKUP(CONCATENATE(INDIRECT(ADDRESS(2,COLUMN())),"O1",A36),DATA!D2:L872,2,FALSE))</f>
        <v>0</v>
      </c>
      <c r="BZ36" s="11">
        <f>IF(ISERROR(VLOOKUP(CONCATENATE(INDIRECT(ADDRESS(2,COLUMN()-1)),"O1",A36),DATA!D2:L872,3,FALSE)),0,VLOOKUP(CONCATENATE(INDIRECT(ADDRESS(2,COLUMN()-1)),"O1",A36),DATA!D2:L872,3,FALSE))</f>
        <v>0</v>
      </c>
      <c r="CA36" s="11">
        <f>IF(ISERROR(VLOOKUP(CONCATENATE(INDIRECT(ADDRESS(2,COLUMN()-2)),"O1",A36),DATA!D2:L872,4,FALSE)),0,VLOOKUP(CONCATENATE(INDIRECT(ADDRESS(2,COLUMN()-2)),"O1",A36),DATA!D2:L872,4,FALSE))</f>
        <v>1</v>
      </c>
      <c r="CB36" s="11">
        <f>IF(ISERROR(VLOOKUP(CONCATENATE(INDIRECT(ADDRESS(2,COLUMN())),"O1",A36),DATA!D2:L872,2,FALSE)),0,VLOOKUP(CONCATENATE(INDIRECT(ADDRESS(2,COLUMN())),"O1",A36),DATA!D2:L872,2,FALSE))</f>
        <v>0</v>
      </c>
      <c r="CC36" s="11">
        <f>IF(ISERROR(VLOOKUP(CONCATENATE(INDIRECT(ADDRESS(2,COLUMN()-1)),"O1",A36),DATA!D2:L872,3,FALSE)),0,VLOOKUP(CONCATENATE(INDIRECT(ADDRESS(2,COLUMN()-1)),"O1",A36),DATA!D2:L872,3,FALSE))</f>
        <v>0</v>
      </c>
      <c r="CD36" s="11">
        <f>IF(ISERROR(VLOOKUP(CONCATENATE(INDIRECT(ADDRESS(2,COLUMN()-2)),"O1",A36),DATA!D2:L872,4,FALSE)),0,VLOOKUP(CONCATENATE(INDIRECT(ADDRESS(2,COLUMN()-2)),"O1",A36),DATA!D2:L872,4,FALSE))</f>
        <v>0</v>
      </c>
      <c r="CE36" s="11">
        <f>IF(ISERROR(VLOOKUP(CONCATENATE(INDIRECT(ADDRESS(2,COLUMN())),"O1",A36),DATA!D2:L872,2,FALSE)),0,VLOOKUP(CONCATENATE(INDIRECT(ADDRESS(2,COLUMN())),"O1",A36),DATA!D2:L872,2,FALSE))</f>
        <v>0</v>
      </c>
      <c r="CF36" s="11">
        <f>IF(ISERROR(VLOOKUP(CONCATENATE(INDIRECT(ADDRESS(2,COLUMN()-1)),"O1",A36),DATA!D2:L872,3,FALSE)),0,VLOOKUP(CONCATENATE(INDIRECT(ADDRESS(2,COLUMN()-1)),"O1",A36),DATA!D2:L872,3,FALSE))</f>
        <v>0</v>
      </c>
      <c r="CG36" s="11">
        <f>IF(ISERROR(VLOOKUP(CONCATENATE(INDIRECT(ADDRESS(2,COLUMN()-2)),"O1",A36),DATA!D2:L872,4,FALSE)),0,VLOOKUP(CONCATENATE(INDIRECT(ADDRESS(2,COLUMN()-2)),"O1",A36),DATA!D2:L872,4,FALSE))</f>
        <v>0</v>
      </c>
      <c r="CH36" s="11">
        <f>IF(ISERROR(VLOOKUP(CONCATENATE(INDIRECT(ADDRESS(2,COLUMN())),"O1",A36),DATA!D2:L872,2,FALSE)),0,VLOOKUP(CONCATENATE(INDIRECT(ADDRESS(2,COLUMN())),"O1",A36),DATA!D2:L872,2,FALSE))</f>
        <v>0</v>
      </c>
      <c r="CI36" s="11">
        <f>IF(ISERROR(VLOOKUP(CONCATENATE(INDIRECT(ADDRESS(2,COLUMN()-1)),"O1",A36),DATA!D2:L872,3,FALSE)),0,VLOOKUP(CONCATENATE(INDIRECT(ADDRESS(2,COLUMN()-1)),"O1",A36),DATA!D2:L872,3,FALSE))</f>
        <v>0</v>
      </c>
      <c r="CJ36" s="11">
        <f>IF(ISERROR(VLOOKUP(CONCATENATE(INDIRECT(ADDRESS(2,COLUMN()-2)),"O1",A36),DATA!D2:L872,4,FALSE)),0,VLOOKUP(CONCATENATE(INDIRECT(ADDRESS(2,COLUMN()-2)),"O1",A36),DATA!D2:L872,4,FALSE))</f>
        <v>0.66667</v>
      </c>
      <c r="CK36" s="11">
        <f>IF(ISERROR(VLOOKUP(CONCATENATE(INDIRECT(ADDRESS(2,COLUMN())),"O1",A36),DATA!D2:L872,2,FALSE)),0,VLOOKUP(CONCATENATE(INDIRECT(ADDRESS(2,COLUMN())),"O1",A36),DATA!D2:L872,2,FALSE))</f>
        <v>0</v>
      </c>
      <c r="CL36" s="11">
        <f>IF(ISERROR(VLOOKUP(CONCATENATE(INDIRECT(ADDRESS(2,COLUMN()-1)),"O1",A36),DATA!D2:L872,3,FALSE)),0,VLOOKUP(CONCATENATE(INDIRECT(ADDRESS(2,COLUMN()-1)),"O1",A36),DATA!D2:L872,3,FALSE))</f>
        <v>0</v>
      </c>
      <c r="CM36" s="11">
        <f>IF(ISERROR(VLOOKUP(CONCATENATE(INDIRECT(ADDRESS(2,COLUMN()-2)),"O1",A36),DATA!D2:L872,4,FALSE)),0,VLOOKUP(CONCATENATE(INDIRECT(ADDRESS(2,COLUMN()-2)),"O1",A36),DATA!D2:L872,4,FALSE))</f>
        <v>0</v>
      </c>
      <c r="CN36" s="11">
        <f>IF(ISERROR(VLOOKUP(CONCATENATE(INDIRECT(ADDRESS(2,COLUMN())),"O1",A36),DATA!D2:L872,2,FALSE)),0,VLOOKUP(CONCATENATE(INDIRECT(ADDRESS(2,COLUMN())),"O1",A36),DATA!D2:L872,2,FALSE))</f>
        <v>0</v>
      </c>
      <c r="CO36" s="11">
        <f>IF(ISERROR(VLOOKUP(CONCATENATE(INDIRECT(ADDRESS(2,COLUMN()-1)),"O1",A36),DATA!D2:L872,3,FALSE)),0,VLOOKUP(CONCATENATE(INDIRECT(ADDRESS(2,COLUMN()-1)),"O1",A36),DATA!D2:L872,3,FALSE))</f>
        <v>0</v>
      </c>
      <c r="CP36" s="11">
        <f>IF(ISERROR(VLOOKUP(CONCATENATE(INDIRECT(ADDRESS(2,COLUMN()-2)),"O1",A36),DATA!D2:L872,4,FALSE)),0,VLOOKUP(CONCATENATE(INDIRECT(ADDRESS(2,COLUMN()-2)),"O1",A36),DATA!D2:L872,4,FALSE))</f>
        <v>0</v>
      </c>
      <c r="CQ36" s="11">
        <f>IF(ISERROR(VLOOKUP(CONCATENATE(INDIRECT(ADDRESS(2,COLUMN())),"O1",A36),DATA!D2:L872,2,FALSE)),0,VLOOKUP(CONCATENATE(INDIRECT(ADDRESS(2,COLUMN())),"O1",A36),DATA!D2:L872,2,FALSE))</f>
        <v>0</v>
      </c>
      <c r="CR36" s="11">
        <f>IF(ISERROR(VLOOKUP(CONCATENATE(INDIRECT(ADDRESS(2,COLUMN()-1)),"O1",A36),DATA!D2:L872,3,FALSE)),0,VLOOKUP(CONCATENATE(INDIRECT(ADDRESS(2,COLUMN()-1)),"O1",A36),DATA!D2:L872,3,FALSE))</f>
        <v>0</v>
      </c>
      <c r="CS36" s="11">
        <f>IF(ISERROR(VLOOKUP(CONCATENATE(INDIRECT(ADDRESS(2,COLUMN()-2)),"O1",A36),DATA!D2:L872,4,FALSE)),0,VLOOKUP(CONCATENATE(INDIRECT(ADDRESS(2,COLUMN()-2)),"O1",A36),DATA!D2:L872,4,FALSE))</f>
        <v>1</v>
      </c>
      <c r="CT36" s="11">
        <f>IF(ISERROR(VLOOKUP(CONCATENATE(INDIRECT(ADDRESS(2,COLUMN())),"O1",A36),DATA!D2:L872,2,FALSE)),0,VLOOKUP(CONCATENATE(INDIRECT(ADDRESS(2,COLUMN())),"O1",A36),DATA!D2:L872,2,FALSE))</f>
        <v>0</v>
      </c>
      <c r="CU36" s="11">
        <f>IF(ISERROR(VLOOKUP(CONCATENATE(INDIRECT(ADDRESS(2,COLUMN()-1)),"O1",A36),DATA!D2:L872,3,FALSE)),0,VLOOKUP(CONCATENATE(INDIRECT(ADDRESS(2,COLUMN()-1)),"O1",A36),DATA!D2:L872,3,FALSE))</f>
        <v>0</v>
      </c>
      <c r="CV36" s="11">
        <f>IF(ISERROR(VLOOKUP(CONCATENATE(INDIRECT(ADDRESS(2,COLUMN()-2)),"O1",A36),DATA!D2:L872,4,FALSE)),0,VLOOKUP(CONCATENATE(INDIRECT(ADDRESS(2,COLUMN()-2)),"O1",A36),DATA!D2:L872,4,FALSE))</f>
        <v>0</v>
      </c>
      <c r="CW36" s="11">
        <f>IF(ISERROR(VLOOKUP(CONCATENATE(INDIRECT(ADDRESS(2,COLUMN())),"O1",A36),DATA!D2:L872,2,FALSE)),0,VLOOKUP(CONCATENATE(INDIRECT(ADDRESS(2,COLUMN())),"O1",A36),DATA!D2:L872,2,FALSE))</f>
        <v>0</v>
      </c>
      <c r="CX36" s="11">
        <f>IF(ISERROR(VLOOKUP(CONCATENATE(INDIRECT(ADDRESS(2,COLUMN()-1)),"O1",A36),DATA!D2:L872,3,FALSE)),0,VLOOKUP(CONCATENATE(INDIRECT(ADDRESS(2,COLUMN()-1)),"O1",A36),DATA!D2:L872,3,FALSE))</f>
        <v>0</v>
      </c>
      <c r="CY36" s="11">
        <f>IF(ISERROR(VLOOKUP(CONCATENATE(INDIRECT(ADDRESS(2,COLUMN()-2)),"O1",A36),DATA!D2:L872,4,FALSE)),0,VLOOKUP(CONCATENATE(INDIRECT(ADDRESS(2,COLUMN()-2)),"O1",A36),DATA!D2:L872,4,FALSE))</f>
        <v>0</v>
      </c>
      <c r="CZ36" s="11">
        <f>IF(ISERROR(VLOOKUP(CONCATENATE(INDIRECT(ADDRESS(2,COLUMN())),"O1",A36),DATA!D2:L872,2,FALSE)),0,VLOOKUP(CONCATENATE(INDIRECT(ADDRESS(2,COLUMN())),"O1",A36),DATA!D2:L872,2,FALSE))</f>
        <v>0</v>
      </c>
      <c r="DA36" s="11">
        <f>IF(ISERROR(VLOOKUP(CONCATENATE(INDIRECT(ADDRESS(2,COLUMN()-1)),"O1",A36),DATA!D2:L872,3,FALSE)),0,VLOOKUP(CONCATENATE(INDIRECT(ADDRESS(2,COLUMN()-1)),"O1",A36),DATA!D2:L872,3,FALSE))</f>
        <v>0</v>
      </c>
      <c r="DB36" s="11">
        <f>IF(ISERROR(VLOOKUP(CONCATENATE(INDIRECT(ADDRESS(2,COLUMN()-2)),"O1",A36),DATA!D2:L872,4,FALSE)),0,VLOOKUP(CONCATENATE(INDIRECT(ADDRESS(2,COLUMN()-2)),"O1",A36),DATA!D2:L872,4,FALSE))</f>
        <v>0</v>
      </c>
      <c r="DC36" s="11">
        <f>IF(ISERROR(VLOOKUP(CONCATENATE(INDIRECT(ADDRESS(2,COLUMN())),"O1",A36),DATA!D2:L872,2,FALSE)),0,VLOOKUP(CONCATENATE(INDIRECT(ADDRESS(2,COLUMN())),"O1",A36),DATA!D2:L872,2,FALSE))</f>
        <v>0</v>
      </c>
      <c r="DD36" s="11">
        <f>IF(ISERROR(VLOOKUP(CONCATENATE(INDIRECT(ADDRESS(2,COLUMN()-1)),"O1",A36),DATA!D2:L872,3,FALSE)),0,VLOOKUP(CONCATENATE(INDIRECT(ADDRESS(2,COLUMN()-1)),"O1",A36),DATA!D2:L872,3,FALSE))</f>
        <v>0</v>
      </c>
      <c r="DE36" s="11">
        <f>IF(ISERROR(VLOOKUP(CONCATENATE(INDIRECT(ADDRESS(2,COLUMN()-2)),"O1",A36),DATA!D2:L872,4,FALSE)),0,VLOOKUP(CONCATENATE(INDIRECT(ADDRESS(2,COLUMN()-2)),"O1",A36),DATA!D2:L872,4,FALSE))</f>
        <v>0</v>
      </c>
      <c r="DF36" s="11">
        <f>IF(ISERROR(VLOOKUP(CONCATENATE(INDIRECT(ADDRESS(2,COLUMN())),"O1",A36),DATA!D2:L872,2,FALSE)),0,VLOOKUP(CONCATENATE(INDIRECT(ADDRESS(2,COLUMN())),"O1",A36),DATA!D2:L872,2,FALSE))</f>
        <v>0</v>
      </c>
      <c r="DG36" s="11">
        <f>IF(ISERROR(VLOOKUP(CONCATENATE(INDIRECT(ADDRESS(2,COLUMN()-1)),"O1",A36),DATA!D2:L872,3,FALSE)),0,VLOOKUP(CONCATENATE(INDIRECT(ADDRESS(2,COLUMN()-1)),"O1",A36),DATA!D2:L872,3,FALSE))</f>
        <v>0</v>
      </c>
      <c r="DH36" s="11">
        <f>IF(ISERROR(VLOOKUP(CONCATENATE(INDIRECT(ADDRESS(2,COLUMN()-2)),"O1",A36),DATA!D2:L872,4,FALSE)),0,VLOOKUP(CONCATENATE(INDIRECT(ADDRESS(2,COLUMN()-2)),"O1",A36),DATA!D2:L872,4,FALSE))</f>
        <v>0</v>
      </c>
      <c r="DI36" s="11">
        <f>IF(ISERROR(VLOOKUP(CONCATENATE(INDIRECT(ADDRESS(2,COLUMN())),"O1",A36),DATA!D2:L872,2,FALSE)),0,VLOOKUP(CONCATENATE(INDIRECT(ADDRESS(2,COLUMN())),"O1",A36),DATA!D2:L872,2,FALSE))</f>
        <v>0</v>
      </c>
      <c r="DJ36" s="11">
        <f>IF(ISERROR(VLOOKUP(CONCATENATE(INDIRECT(ADDRESS(2,COLUMN()-1)),"O1",A36),DATA!D2:L872,3,FALSE)),0,VLOOKUP(CONCATENATE(INDIRECT(ADDRESS(2,COLUMN()-1)),"O1",A36),DATA!D2:L872,3,FALSE))</f>
        <v>0</v>
      </c>
      <c r="DK36" s="11">
        <f>IF(ISERROR(VLOOKUP(CONCATENATE(INDIRECT(ADDRESS(2,COLUMN()-2)),"O1",A36),DATA!D2:L872,4,FALSE)),0,VLOOKUP(CONCATENATE(INDIRECT(ADDRESS(2,COLUMN()-2)),"O1",A36),DATA!D2:L872,4,FALSE))</f>
        <v>0</v>
      </c>
      <c r="DL36" s="11">
        <f>IF(ISERROR(VLOOKUP(CONCATENATE(INDIRECT(ADDRESS(2,COLUMN())),"O1",A36),DATA!D2:L872,2,FALSE)),0,VLOOKUP(CONCATENATE(INDIRECT(ADDRESS(2,COLUMN())),"O1",A36),DATA!D2:L872,2,FALSE))</f>
        <v>0</v>
      </c>
      <c r="DM36" s="11">
        <f>IF(ISERROR(VLOOKUP(CONCATENATE(INDIRECT(ADDRESS(2,COLUMN()-1)),"O1",A36),DATA!D2:L872,3,FALSE)),0,VLOOKUP(CONCATENATE(INDIRECT(ADDRESS(2,COLUMN()-1)),"O1",A36),DATA!D2:L872,3,FALSE))</f>
        <v>0</v>
      </c>
      <c r="DN36" s="11">
        <f>IF(ISERROR(VLOOKUP(CONCATENATE(INDIRECT(ADDRESS(2,COLUMN()-2)),"O1",A36),DATA!D2:L872,4,FALSE)),0,VLOOKUP(CONCATENATE(INDIRECT(ADDRESS(2,COLUMN()-2)),"O1",A36),DATA!D2:L872,4,FALSE))</f>
        <v>0</v>
      </c>
      <c r="DO36" s="11">
        <f>IF(ISERROR(VLOOKUP(CONCATENATE(INDIRECT(ADDRESS(2,COLUMN())),"O1",A36),DATA!D2:L872,2,FALSE)),0,VLOOKUP(CONCATENATE(INDIRECT(ADDRESS(2,COLUMN())),"O1",A36),DATA!D2:L872,2,FALSE))</f>
        <v>0</v>
      </c>
      <c r="DP36" s="11">
        <f>IF(ISERROR(VLOOKUP(CONCATENATE(INDIRECT(ADDRESS(2,COLUMN()-1)),"O1",A36),DATA!D2:L872,3,FALSE)),0,VLOOKUP(CONCATENATE(INDIRECT(ADDRESS(2,COLUMN()-1)),"O1",A36),DATA!D2:L872,3,FALSE))</f>
        <v>0</v>
      </c>
      <c r="DQ36" s="11">
        <f>IF(ISERROR(VLOOKUP(CONCATENATE(INDIRECT(ADDRESS(2,COLUMN()-2)),"O1",A36),DATA!D2:L872,4,FALSE)),0,VLOOKUP(CONCATENATE(INDIRECT(ADDRESS(2,COLUMN()-2)),"O1",A36),DATA!D2:L872,4,FALSE))</f>
        <v>0</v>
      </c>
      <c r="DR36" s="11">
        <f>IF(ISERROR(VLOOKUP(CONCATENATE(INDIRECT(ADDRESS(2,COLUMN())),"O1",A36),DATA!D2:L872,2,FALSE)),0,VLOOKUP(CONCATENATE(INDIRECT(ADDRESS(2,COLUMN())),"O1",A36),DATA!D2:L872,2,FALSE))</f>
        <v>0</v>
      </c>
      <c r="DS36" s="11">
        <f>IF(ISERROR(VLOOKUP(CONCATENATE(INDIRECT(ADDRESS(2,COLUMN()-1)),"O1",A36),DATA!D2:L872,3,FALSE)),0,VLOOKUP(CONCATENATE(INDIRECT(ADDRESS(2,COLUMN()-1)),"O1",A36),DATA!D2:L872,3,FALSE))</f>
        <v>0</v>
      </c>
      <c r="DT36" s="11">
        <f>IF(ISERROR(VLOOKUP(CONCATENATE(INDIRECT(ADDRESS(2,COLUMN()-2)),"O1",A36),DATA!D2:L872,4,FALSE)),0,VLOOKUP(CONCATENATE(INDIRECT(ADDRESS(2,COLUMN()-2)),"O1",A36),DATA!D2:L872,4,FALSE))</f>
        <v>0</v>
      </c>
      <c r="DU36" s="11">
        <f>IF(ISERROR(VLOOKUP(CONCATENATE(INDIRECT(ADDRESS(2,COLUMN())),"O1",A36),DATA!D2:L872,2,FALSE)),0,VLOOKUP(CONCATENATE(INDIRECT(ADDRESS(2,COLUMN())),"O1",A36),DATA!D2:L872,2,FALSE))</f>
        <v>0</v>
      </c>
      <c r="DV36" s="11">
        <f>IF(ISERROR(VLOOKUP(CONCATENATE(INDIRECT(ADDRESS(2,COLUMN()-1)),"O1",A36),DATA!D2:L872,3,FALSE)),0,VLOOKUP(CONCATENATE(INDIRECT(ADDRESS(2,COLUMN()-1)),"O1",A36),DATA!D2:L872,3,FALSE))</f>
        <v>0</v>
      </c>
      <c r="DW36" s="11">
        <f>IF(ISERROR(VLOOKUP(CONCATENATE(INDIRECT(ADDRESS(2,COLUMN()-2)),"O1",A36),DATA!D2:L872,4,FALSE)),0,VLOOKUP(CONCATENATE(INDIRECT(ADDRESS(2,COLUMN()-2)),"O1",A36),DATA!D2:L872,4,FALSE))</f>
        <v>0</v>
      </c>
      <c r="DX36" s="62">
        <f>SUM(B36:INDIRECT(ADDRESS(36,127)))</f>
        <v>56.65381</v>
      </c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  <c r="IW36" s="24"/>
      <c r="IX36" s="24"/>
      <c r="IY36" s="24"/>
      <c r="IZ36" s="24"/>
      <c r="JA36" s="24"/>
      <c r="JB36" s="24"/>
      <c r="JC36" s="24"/>
      <c r="JD36" s="24"/>
      <c r="JE36" s="24"/>
      <c r="JF36" s="24"/>
      <c r="JG36" s="24"/>
      <c r="JH36" s="24"/>
      <c r="JI36" s="24"/>
      <c r="JJ36" s="24"/>
      <c r="JK36" s="24"/>
      <c r="JL36" s="24"/>
      <c r="JM36" s="24"/>
      <c r="JN36" s="24"/>
      <c r="JO36" s="24"/>
      <c r="JP36" s="24"/>
      <c r="JQ36" s="24"/>
      <c r="JR36" s="24"/>
      <c r="JS36" s="24"/>
      <c r="JT36" s="24"/>
      <c r="JU36" s="24"/>
      <c r="JV36" s="24"/>
      <c r="JW36" s="24"/>
      <c r="JX36" s="24"/>
      <c r="JY36" s="24"/>
      <c r="JZ36" s="24"/>
      <c r="KA36" s="24"/>
      <c r="KB36" s="24"/>
      <c r="KC36" s="24"/>
      <c r="KD36" s="24"/>
      <c r="KE36" s="24"/>
      <c r="KF36" s="24"/>
      <c r="KG36" s="24"/>
      <c r="KH36" s="24"/>
      <c r="KI36" s="24"/>
      <c r="KJ36" s="24"/>
      <c r="KK36" s="24"/>
      <c r="KL36" s="24"/>
      <c r="KM36" s="24"/>
      <c r="KN36" s="24"/>
      <c r="KO36" s="24"/>
      <c r="KP36" s="24"/>
      <c r="KQ36" s="24"/>
      <c r="KR36" s="24"/>
      <c r="KS36" s="24"/>
      <c r="KT36" s="24"/>
      <c r="KU36" s="24"/>
      <c r="KV36" s="24"/>
      <c r="KW36" s="24"/>
      <c r="KX36" s="24"/>
      <c r="KY36" s="24"/>
      <c r="KZ36" s="24"/>
    </row>
    <row r="37" s="5" customFormat="1" ht="15.75">
      <c r="A37" s="91" t="s">
        <v>67</v>
      </c>
      <c r="B37" s="110">
        <f>IF(COLUMN()&lt;DATA!$O$1*3+3,SUM(B38:B45)," ")</f>
        <v>1172.03189</v>
      </c>
      <c r="C37" s="110">
        <f>IF(COLUMN()&lt;DATA!$O$1*3+3,SUM(C38:C45)," ")</f>
        <v>0</v>
      </c>
      <c r="D37" s="110">
        <f>IF(COLUMN()&lt;DATA!$O$1*3+3,SUM(D38:D45)," ")</f>
        <v>0</v>
      </c>
      <c r="E37" s="110">
        <f>IF(COLUMN()&lt;DATA!$O$1*3+3,SUM(E38:E45)," ")</f>
        <v>318.59906</v>
      </c>
      <c r="F37" s="110">
        <f>IF(COLUMN()&lt;DATA!$O$1*3+3,SUM(F38:F45)," ")</f>
        <v>0</v>
      </c>
      <c r="G37" s="110">
        <f>IF(COLUMN()&lt;DATA!$O$1*3+3,SUM(G38:G45)," ")</f>
        <v>0</v>
      </c>
      <c r="H37" s="110">
        <f>IF(COLUMN()&lt;DATA!$O$1*3+3,SUM(H38:H45)," ")</f>
        <v>134.67</v>
      </c>
      <c r="I37" s="110">
        <f>IF(COLUMN()&lt;DATA!$O$1*3+3,SUM(I38:I45)," ")</f>
        <v>0</v>
      </c>
      <c r="J37" s="110">
        <f>IF(COLUMN()&lt;DATA!$O$1*3+3,SUM(J38:J45)," ")</f>
        <v>0</v>
      </c>
      <c r="K37" s="110">
        <f>IF(COLUMN()&lt;DATA!$O$1*3+3,SUM(K38:K45)," ")</f>
        <v>63.75499</v>
      </c>
      <c r="L37" s="110">
        <f>IF(COLUMN()&lt;DATA!$O$1*3+3,SUM(L38:L45)," ")</f>
        <v>0</v>
      </c>
      <c r="M37" s="110">
        <f>IF(COLUMN()&lt;DATA!$O$1*3+3,SUM(M38:M45)," ")</f>
        <v>0</v>
      </c>
      <c r="N37" s="110">
        <f>IF(COLUMN()&lt;DATA!$O$1*3+3,SUM(N38:N45)," ")</f>
        <v>70.49803</v>
      </c>
      <c r="O37" s="110">
        <f>IF(COLUMN()&lt;DATA!$O$1*3+3,SUM(O38:O45)," ")</f>
        <v>0</v>
      </c>
      <c r="P37" s="110">
        <f>IF(COLUMN()&lt;DATA!$O$1*3+3,SUM(P38:P45)," ")</f>
        <v>0</v>
      </c>
      <c r="Q37" s="110">
        <f>IF(COLUMN()&lt;DATA!$O$1*3+3,SUM(Q38:Q45)," ")</f>
        <v>112.96500000000002</v>
      </c>
      <c r="R37" s="110">
        <f>IF(COLUMN()&lt;DATA!$O$1*3+3,SUM(R38:R45)," ")</f>
        <v>0</v>
      </c>
      <c r="S37" s="110">
        <f>IF(COLUMN()&lt;DATA!$O$1*3+3,SUM(S38:S45)," ")</f>
        <v>0</v>
      </c>
      <c r="T37" s="110">
        <f>IF(COLUMN()&lt;DATA!$O$1*3+3,SUM(T38:T45)," ")</f>
        <v>95.905679999999987</v>
      </c>
      <c r="U37" s="110">
        <f>IF(COLUMN()&lt;DATA!$O$1*3+3,SUM(U38:U45)," ")</f>
        <v>4</v>
      </c>
      <c r="V37" s="110">
        <f>IF(COLUMN()&lt;DATA!$O$1*3+3,SUM(V38:V45)," ")</f>
        <v>0</v>
      </c>
      <c r="W37" s="110">
        <f>IF(COLUMN()&lt;DATA!$O$1*3+3,SUM(W38:W45)," ")</f>
        <v>94.67591</v>
      </c>
      <c r="X37" s="110">
        <f>IF(COLUMN()&lt;DATA!$O$1*3+3,SUM(X38:X45)," ")</f>
        <v>0</v>
      </c>
      <c r="Y37" s="110">
        <f>IF(COLUMN()&lt;DATA!$O$1*3+3,SUM(Y38:Y45)," ")</f>
        <v>0</v>
      </c>
      <c r="Z37" s="110">
        <f>IF(COLUMN()&lt;DATA!$O$1*3+3,SUM(Z38:Z45)," ")</f>
        <v>94.05</v>
      </c>
      <c r="AA37" s="110">
        <f>IF(COLUMN()&lt;DATA!$O$1*3+3,SUM(AA38:AA45)," ")</f>
        <v>0</v>
      </c>
      <c r="AB37" s="110">
        <f>IF(COLUMN()&lt;DATA!$O$1*3+3,SUM(AB38:AB45)," ")</f>
        <v>0</v>
      </c>
      <c r="AC37" s="110">
        <f>IF(COLUMN()&lt;DATA!$O$1*3+3,SUM(AC38:AC45)," ")</f>
        <v>57.99618</v>
      </c>
      <c r="AD37" s="110">
        <f>IF(COLUMN()&lt;DATA!$O$1*3+3,SUM(AD38:AD45)," ")</f>
        <v>0</v>
      </c>
      <c r="AE37" s="110">
        <f>IF(COLUMN()&lt;DATA!$O$1*3+3,SUM(AE38:AE45)," ")</f>
        <v>0</v>
      </c>
      <c r="AF37" s="110">
        <f>IF(COLUMN()&lt;DATA!$O$1*3+3,SUM(AF38:AF45)," ")</f>
        <v>41.74906</v>
      </c>
      <c r="AG37" s="110">
        <f>IF(COLUMN()&lt;DATA!$O$1*3+3,SUM(AG38:AG45)," ")</f>
        <v>0</v>
      </c>
      <c r="AH37" s="110">
        <f>IF(COLUMN()&lt;DATA!$O$1*3+3,SUM(AH38:AH45)," ")</f>
        <v>0</v>
      </c>
      <c r="AI37" s="110">
        <f>IF(COLUMN()&lt;DATA!$O$1*3+3,SUM(AI38:AI45)," ")</f>
        <v>14.0534</v>
      </c>
      <c r="AJ37" s="110">
        <f>IF(COLUMN()&lt;DATA!$O$1*3+3,SUM(AJ38:AJ45)," ")</f>
        <v>0</v>
      </c>
      <c r="AK37" s="110">
        <f>IF(COLUMN()&lt;DATA!$O$1*3+3,SUM(AK38:AK45)," ")</f>
        <v>0</v>
      </c>
      <c r="AL37" s="110">
        <f>IF(COLUMN()&lt;DATA!$O$1*3+3,SUM(AL38:AL45)," ")</f>
        <v>233.31694000000003</v>
      </c>
      <c r="AM37" s="110">
        <f>IF(COLUMN()&lt;DATA!$O$1*3+3,SUM(AM38:AM45)," ")</f>
        <v>0</v>
      </c>
      <c r="AN37" s="110">
        <f>IF(COLUMN()&lt;DATA!$O$1*3+3,SUM(AN38:AN45)," ")</f>
        <v>0</v>
      </c>
      <c r="AO37" s="110">
        <f>IF(COLUMN()&lt;DATA!$O$1*3+3,SUM(AO38:AO45)," ")</f>
        <v>67.534680000000013</v>
      </c>
      <c r="AP37" s="110">
        <f>IF(COLUMN()&lt;DATA!$O$1*3+3,SUM(AP38:AP45)," ")</f>
        <v>0</v>
      </c>
      <c r="AQ37" s="110">
        <f>IF(COLUMN()&lt;DATA!$O$1*3+3,SUM(AQ38:AQ45)," ")</f>
        <v>0</v>
      </c>
      <c r="AR37" s="110">
        <f>IF(COLUMN()&lt;DATA!$O$1*3+3,SUM(AR38:AR45)," ")</f>
        <v>20</v>
      </c>
      <c r="AS37" s="110">
        <f>IF(COLUMN()&lt;DATA!$O$1*3+3,SUM(AS38:AS45)," ")</f>
        <v>0</v>
      </c>
      <c r="AT37" s="110">
        <f>IF(COLUMN()&lt;DATA!$O$1*3+3,SUM(AT38:AT45)," ")</f>
        <v>0</v>
      </c>
      <c r="AU37" s="110">
        <f>IF(COLUMN()&lt;DATA!$O$1*3+3,SUM(AU38:AU45)," ")</f>
        <v>12</v>
      </c>
      <c r="AV37" s="110">
        <f>IF(COLUMN()&lt;DATA!$O$1*3+3,SUM(AV38:AV45)," ")</f>
        <v>0</v>
      </c>
      <c r="AW37" s="110">
        <f>IF(COLUMN()&lt;DATA!$O$1*3+3,SUM(AW38:AW45)," ")</f>
        <v>0</v>
      </c>
      <c r="AX37" s="110">
        <f>IF(COLUMN()&lt;DATA!$O$1*3+3,SUM(AX38:AX45)," ")</f>
        <v>16</v>
      </c>
      <c r="AY37" s="110">
        <f>IF(COLUMN()&lt;DATA!$O$1*3+3,SUM(AY38:AY45)," ")</f>
        <v>0</v>
      </c>
      <c r="AZ37" s="110">
        <f>IF(COLUMN()&lt;DATA!$O$1*3+3,SUM(AZ38:AZ45)," ")</f>
        <v>0</v>
      </c>
      <c r="BA37" s="110">
        <f>IF(COLUMN()&lt;DATA!$O$1*3+3,SUM(BA38:BA45)," ")</f>
        <v>86.60498</v>
      </c>
      <c r="BB37" s="110">
        <f>IF(COLUMN()&lt;DATA!$O$1*3+3,SUM(BB38:BB45)," ")</f>
        <v>0</v>
      </c>
      <c r="BC37" s="110">
        <f>IF(COLUMN()&lt;DATA!$O$1*3+3,SUM(BC38:BC45)," ")</f>
        <v>0</v>
      </c>
      <c r="BD37" s="110">
        <f>IF(COLUMN()&lt;DATA!$O$1*3+3,SUM(BD38:BD45)," ")</f>
        <v>56.28611</v>
      </c>
      <c r="BE37" s="110">
        <f>IF(COLUMN()&lt;DATA!$O$1*3+3,SUM(BE38:BE45)," ")</f>
        <v>0</v>
      </c>
      <c r="BF37" s="110">
        <f>IF(COLUMN()&lt;DATA!$O$1*3+3,SUM(BF38:BF45)," ")</f>
        <v>0</v>
      </c>
      <c r="BG37" s="110">
        <f>IF(COLUMN()&lt;DATA!$O$1*3+3,SUM(BG38:BG45)," ")</f>
        <v>478.4888</v>
      </c>
      <c r="BH37" s="110">
        <f>IF(COLUMN()&lt;DATA!$O$1*3+3,SUM(BH38:BH45)," ")</f>
        <v>0</v>
      </c>
      <c r="BI37" s="110">
        <f>IF(COLUMN()&lt;DATA!$O$1*3+3,SUM(BI38:BI45)," ")</f>
        <v>0</v>
      </c>
      <c r="BJ37" s="110">
        <f>IF(COLUMN()&lt;DATA!$O$1*3+3,SUM(BJ38:BJ45)," ")</f>
        <v>8.1</v>
      </c>
      <c r="BK37" s="110">
        <f>IF(COLUMN()&lt;DATA!$O$1*3+3,SUM(BK38:BK45)," ")</f>
        <v>0</v>
      </c>
      <c r="BL37" s="110">
        <f>IF(COLUMN()&lt;DATA!$O$1*3+3,SUM(BL38:BL45)," ")</f>
        <v>0</v>
      </c>
      <c r="BM37" s="110">
        <f>IF(COLUMN()&lt;DATA!$O$1*3+3,SUM(BM38:BM45)," ")</f>
        <v>0</v>
      </c>
      <c r="BN37" s="110">
        <f>IF(COLUMN()&lt;DATA!$O$1*3+3,SUM(BN38:BN45)," ")</f>
        <v>0</v>
      </c>
      <c r="BO37" s="110">
        <f>IF(COLUMN()&lt;DATA!$O$1*3+3,SUM(BO38:BO45)," ")</f>
        <v>0</v>
      </c>
      <c r="BP37" s="110">
        <f>IF(COLUMN()&lt;DATA!$O$1*3+3,SUM(BP38:BP45)," ")</f>
        <v>0</v>
      </c>
      <c r="BQ37" s="110">
        <f>IF(COLUMN()&lt;DATA!$O$1*3+3,SUM(BQ38:BQ45)," ")</f>
        <v>0</v>
      </c>
      <c r="BR37" s="110">
        <f>IF(COLUMN()&lt;DATA!$O$1*3+3,SUM(BR38:BR45)," ")</f>
        <v>0</v>
      </c>
      <c r="BS37" s="110">
        <f>IF(COLUMN()&lt;DATA!$O$1*3+3,SUM(BS38:BS45)," ")</f>
        <v>24.6</v>
      </c>
      <c r="BT37" s="110">
        <f>IF(COLUMN()&lt;DATA!$O$1*3+3,SUM(BT38:BT45)," ")</f>
        <v>0</v>
      </c>
      <c r="BU37" s="110">
        <f>IF(COLUMN()&lt;DATA!$O$1*3+3,SUM(BU38:BU45)," ")</f>
        <v>0</v>
      </c>
      <c r="BV37" s="110">
        <f>IF(COLUMN()&lt;DATA!$O$1*3+3,SUM(BV38:BV45)," ")</f>
        <v>13.8556</v>
      </c>
      <c r="BW37" s="110">
        <f>IF(COLUMN()&lt;DATA!$O$1*3+3,SUM(BW38:BW45)," ")</f>
        <v>0</v>
      </c>
      <c r="BX37" s="110">
        <f>IF(COLUMN()&lt;DATA!$O$1*3+3,SUM(BX38:BX45)," ")</f>
        <v>0</v>
      </c>
      <c r="BY37" s="110">
        <f>IF(COLUMN()&lt;DATA!$O$1*3+3,SUM(BY38:BY45)," ")</f>
        <v>10.899999999999998</v>
      </c>
      <c r="BZ37" s="110">
        <f>IF(COLUMN()&lt;DATA!$O$1*3+3,SUM(BZ38:BZ45)," ")</f>
        <v>0</v>
      </c>
      <c r="CA37" s="110">
        <f>IF(COLUMN()&lt;DATA!$O$1*3+3,SUM(CA38:CA45)," ")</f>
        <v>0</v>
      </c>
      <c r="CB37" s="110">
        <f>IF(COLUMN()&lt;DATA!$O$1*3+3,SUM(CB38:CB45)," ")</f>
        <v>0</v>
      </c>
      <c r="CC37" s="110">
        <f>IF(COLUMN()&lt;DATA!$O$1*3+3,SUM(CC38:CC45)," ")</f>
        <v>0</v>
      </c>
      <c r="CD37" s="110">
        <f>IF(COLUMN()&lt;DATA!$O$1*3+3,SUM(CD38:CD45)," ")</f>
        <v>0</v>
      </c>
      <c r="CE37" s="110">
        <f>IF(COLUMN()&lt;DATA!$O$1*3+3,SUM(CE38:CE45)," ")</f>
        <v>0</v>
      </c>
      <c r="CF37" s="110">
        <f>IF(COLUMN()&lt;DATA!$O$1*3+3,SUM(CF38:CF45)," ")</f>
        <v>0</v>
      </c>
      <c r="CG37" s="110">
        <f>IF(COLUMN()&lt;DATA!$O$1*3+3,SUM(CG38:CG45)," ")</f>
        <v>0</v>
      </c>
      <c r="CH37" s="110">
        <f>IF(COLUMN()&lt;DATA!$O$1*3+3,SUM(CH38:CH45)," ")</f>
        <v>1</v>
      </c>
      <c r="CI37" s="110">
        <f>IF(COLUMN()&lt;DATA!$O$1*3+3,SUM(CI38:CI45)," ")</f>
        <v>0</v>
      </c>
      <c r="CJ37" s="110">
        <f>IF(COLUMN()&lt;DATA!$O$1*3+3,SUM(CJ38:CJ45)," ")</f>
        <v>0</v>
      </c>
      <c r="CK37" s="110">
        <f>IF(COLUMN()&lt;DATA!$O$1*3+3,SUM(CK38:CK45)," ")</f>
        <v>0</v>
      </c>
      <c r="CL37" s="110">
        <f>IF(COLUMN()&lt;DATA!$O$1*3+3,SUM(CL38:CL45)," ")</f>
        <v>0</v>
      </c>
      <c r="CM37" s="110">
        <f>IF(COLUMN()&lt;DATA!$O$1*3+3,SUM(CM38:CM45)," ")</f>
        <v>0</v>
      </c>
      <c r="CN37" s="110">
        <f>IF(COLUMN()&lt;DATA!$O$1*3+3,SUM(CN38:CN45)," ")</f>
        <v>57.89606</v>
      </c>
      <c r="CO37" s="110">
        <f>IF(COLUMN()&lt;DATA!$O$1*3+3,SUM(CO38:CO45)," ")</f>
        <v>0</v>
      </c>
      <c r="CP37" s="110">
        <f>IF(COLUMN()&lt;DATA!$O$1*3+3,SUM(CP38:CP45)," ")</f>
        <v>0</v>
      </c>
      <c r="CQ37" s="110">
        <f>IF(COLUMN()&lt;DATA!$O$1*3+3,SUM(CQ38:CQ45)," ")</f>
        <v>5.5</v>
      </c>
      <c r="CR37" s="110">
        <f>IF(COLUMN()&lt;DATA!$O$1*3+3,SUM(CR38:CR45)," ")</f>
        <v>0</v>
      </c>
      <c r="CS37" s="110">
        <f>IF(COLUMN()&lt;DATA!$O$1*3+3,SUM(CS38:CS45)," ")</f>
        <v>0</v>
      </c>
      <c r="CT37" s="110">
        <f>IF(COLUMN()&lt;DATA!$O$1*3+3,SUM(CT38:CT45)," ")</f>
        <v>0.5</v>
      </c>
      <c r="CU37" s="110">
        <f>IF(COLUMN()&lt;DATA!$O$1*3+3,SUM(CU38:CU45)," ")</f>
        <v>0</v>
      </c>
      <c r="CV37" s="110">
        <f>IF(COLUMN()&lt;DATA!$O$1*3+3,SUM(CV38:CV45)," ")</f>
        <v>0</v>
      </c>
      <c r="CW37" s="110">
        <f>IF(COLUMN()&lt;DATA!$O$1*3+3,SUM(CW38:CW45)," ")</f>
        <v>0</v>
      </c>
      <c r="CX37" s="110">
        <f>IF(COLUMN()&lt;DATA!$O$1*3+3,SUM(CX38:CX45)," ")</f>
        <v>0</v>
      </c>
      <c r="CY37" s="110">
        <f>IF(COLUMN()&lt;DATA!$O$1*3+3,SUM(CY38:CY45)," ")</f>
        <v>0</v>
      </c>
      <c r="CZ37" s="110">
        <f>IF(COLUMN()&lt;DATA!$O$1*3+3,SUM(CZ38:CZ45)," ")</f>
        <v>0</v>
      </c>
      <c r="DA37" s="110">
        <f>IF(COLUMN()&lt;DATA!$O$1*3+3,SUM(DA38:DA45)," ")</f>
        <v>0</v>
      </c>
      <c r="DB37" s="110">
        <f>IF(COLUMN()&lt;DATA!$O$1*3+3,SUM(DB38:DB45)," ")</f>
        <v>0</v>
      </c>
      <c r="DC37" s="110">
        <f>IF(COLUMN()&lt;DATA!$O$1*3+3,SUM(DC38:DC45)," ")</f>
        <v>0</v>
      </c>
      <c r="DD37" s="110">
        <f>IF(COLUMN()&lt;DATA!$O$1*3+3,SUM(DD38:DD45)," ")</f>
        <v>0</v>
      </c>
      <c r="DE37" s="110">
        <f>IF(COLUMN()&lt;DATA!$O$1*3+3,SUM(DE38:DE45)," ")</f>
        <v>0</v>
      </c>
      <c r="DF37" s="110">
        <f>IF(COLUMN()&lt;DATA!$O$1*3+3,SUM(DF38:DF45)," ")</f>
        <v>1.9</v>
      </c>
      <c r="DG37" s="110">
        <f>IF(COLUMN()&lt;DATA!$O$1*3+3,SUM(DG38:DG45)," ")</f>
        <v>0</v>
      </c>
      <c r="DH37" s="110">
        <f>IF(COLUMN()&lt;DATA!$O$1*3+3,SUM(DH38:DH45)," ")</f>
        <v>0</v>
      </c>
      <c r="DI37" s="110">
        <f>IF(COLUMN()&lt;DATA!$O$1*3+3,SUM(DI38:DI45)," ")</f>
        <v>0</v>
      </c>
      <c r="DJ37" s="110">
        <f>IF(COLUMN()&lt;DATA!$O$1*3+3,SUM(DJ38:DJ45)," ")</f>
        <v>0</v>
      </c>
      <c r="DK37" s="110">
        <f>IF(COLUMN()&lt;DATA!$O$1*3+3,SUM(DK38:DK45)," ")</f>
        <v>0</v>
      </c>
      <c r="DL37" s="110">
        <f>IF(COLUMN()&lt;DATA!$O$1*3+3,SUM(DL38:DL45)," ")</f>
        <v>0</v>
      </c>
      <c r="DM37" s="110">
        <f>IF(COLUMN()&lt;DATA!$O$1*3+3,SUM(DM38:DM45)," ")</f>
        <v>0</v>
      </c>
      <c r="DN37" s="110">
        <f>IF(COLUMN()&lt;DATA!$O$1*3+3,SUM(DN38:DN45)," ")</f>
        <v>0</v>
      </c>
      <c r="DO37" s="110">
        <f>IF(COLUMN()&lt;DATA!$O$1*3+3,SUM(DO38:DO45)," ")</f>
        <v>0</v>
      </c>
      <c r="DP37" s="110">
        <f>IF(COLUMN()&lt;DATA!$O$1*3+3,SUM(DP38:DP45)," ")</f>
        <v>0</v>
      </c>
      <c r="DQ37" s="110">
        <f>IF(COLUMN()&lt;DATA!$O$1*3+3,SUM(DQ38:DQ45)," ")</f>
        <v>0</v>
      </c>
      <c r="DR37" s="110">
        <f>IF(COLUMN()&lt;DATA!$O$1*3+3,SUM(DR38:DR45)," ")</f>
        <v>0</v>
      </c>
      <c r="DS37" s="110">
        <f>IF(COLUMN()&lt;DATA!$O$1*3+3,SUM(DS38:DS45)," ")</f>
        <v>0</v>
      </c>
      <c r="DT37" s="110">
        <f>IF(COLUMN()&lt;DATA!$O$1*3+3,SUM(DT38:DT45)," ")</f>
        <v>0</v>
      </c>
      <c r="DU37" s="110">
        <f>IF(COLUMN()&lt;DATA!$O$1*3+3,SUM(DU38:DU45)," ")</f>
        <v>1.5</v>
      </c>
      <c r="DV37" s="110">
        <f>IF(COLUMN()&lt;DATA!$O$1*3+3,SUM(DV38:DV45)," ")</f>
        <v>0</v>
      </c>
      <c r="DW37" s="110">
        <f>IF(COLUMN()&lt;DATA!$O$1*3+3,SUM(DW38:DW45)," ")</f>
        <v>0</v>
      </c>
      <c r="DX37" s="110">
        <f>IF(COLUMN()&lt;DATA!$O$1*3+3,SUM(DX38:DX45)," ")</f>
        <v>3370.93237</v>
      </c>
      <c r="DY37" s="38" t="str">
        <f>IF(COLUMN()&lt;DATA!$O$1*3+3,SUM(DY38:DY45)," ")</f>
        <v xml:space="preserve"> </v>
      </c>
      <c r="DZ37" s="38" t="str">
        <f>IF(COLUMN()&lt;DATA!$O$1*3+3,SUM(DZ38:DZ45)," ")</f>
        <v xml:space="preserve"> </v>
      </c>
      <c r="EA37" s="38" t="str">
        <f>IF(COLUMN()&lt;DATA!$O$1*3+3,SUM(EA38:EA45)," ")</f>
        <v xml:space="preserve"> </v>
      </c>
      <c r="EB37" s="38" t="str">
        <f>IF(COLUMN()&lt;DATA!$O$1*3+3,SUM(EB38:EB45)," ")</f>
        <v xml:space="preserve"> </v>
      </c>
      <c r="EC37" s="38" t="str">
        <f>IF(COLUMN()&lt;DATA!$O$1*3+3,SUM(EC38:EC45)," ")</f>
        <v xml:space="preserve"> </v>
      </c>
      <c r="ED37" s="38" t="str">
        <f>IF(COLUMN()&lt;DATA!$O$1*3+3,SUM(ED38:ED45)," ")</f>
        <v xml:space="preserve"> </v>
      </c>
      <c r="EE37" s="38" t="str">
        <f>IF(COLUMN()&lt;DATA!$O$1*3+3,SUM(EE38:EE45)," ")</f>
        <v xml:space="preserve"> </v>
      </c>
      <c r="EF37" s="38" t="str">
        <f>IF(COLUMN()&lt;DATA!$O$1*3+3,SUM(EF38:EF45)," ")</f>
        <v xml:space="preserve"> </v>
      </c>
      <c r="EG37" s="38" t="str">
        <f>IF(COLUMN()&lt;DATA!$O$1*3+3,SUM(EG38:EG45)," ")</f>
        <v xml:space="preserve"> </v>
      </c>
      <c r="EH37" s="38" t="str">
        <f>IF(COLUMN()&lt;DATA!$O$1*3+3,SUM(EH38:EH45)," ")</f>
        <v xml:space="preserve"> </v>
      </c>
      <c r="EI37" s="38" t="str">
        <f>IF(COLUMN()&lt;DATA!$O$1*3+3,SUM(EI38:EI45)," ")</f>
        <v xml:space="preserve"> </v>
      </c>
      <c r="EJ37" s="38" t="str">
        <f>IF(COLUMN()&lt;DATA!$O$1*3+3,SUM(EJ38:EJ45)," ")</f>
        <v xml:space="preserve"> </v>
      </c>
      <c r="EK37" s="38" t="str">
        <f>IF(COLUMN()&lt;DATA!$O$1*3+3,SUM(EK38:EK45)," ")</f>
        <v xml:space="preserve"> </v>
      </c>
      <c r="EL37" s="38" t="str">
        <f>IF(COLUMN()&lt;DATA!$O$1*3+3,SUM(EL38:EL45)," ")</f>
        <v xml:space="preserve"> </v>
      </c>
      <c r="EM37" s="38" t="str">
        <f>IF(COLUMN()&lt;DATA!$O$1*3+3,SUM(EM38:EM45)," ")</f>
        <v xml:space="preserve"> </v>
      </c>
      <c r="EN37" s="38" t="str">
        <f>IF(COLUMN()&lt;DATA!$O$1*3+3,SUM(EN38:EN45)," ")</f>
        <v xml:space="preserve"> </v>
      </c>
      <c r="EO37" s="38" t="str">
        <f>IF(COLUMN()&lt;DATA!$O$1*3+3,SUM(EO38:EO45)," ")</f>
        <v xml:space="preserve"> </v>
      </c>
      <c r="EP37" s="38" t="str">
        <f>IF(COLUMN()&lt;DATA!$O$1*3+3,SUM(EP38:EP45)," ")</f>
        <v xml:space="preserve"> </v>
      </c>
      <c r="EQ37" s="38" t="str">
        <f>IF(COLUMN()&lt;DATA!$O$1*3+3,SUM(EQ38:EQ45)," ")</f>
        <v xml:space="preserve"> </v>
      </c>
      <c r="ER37" s="38" t="str">
        <f>IF(COLUMN()&lt;DATA!$O$1*3+3,SUM(ER38:ER45)," ")</f>
        <v xml:space="preserve"> </v>
      </c>
      <c r="ES37" s="38" t="str">
        <f>IF(COLUMN()&lt;DATA!$O$1*3+3,SUM(ES38:ES45)," ")</f>
        <v xml:space="preserve"> </v>
      </c>
      <c r="ET37" s="38" t="str">
        <f>IF(COLUMN()&lt;DATA!$O$1*3+3,SUM(ET38:ET45)," ")</f>
        <v xml:space="preserve"> </v>
      </c>
      <c r="EU37" s="38" t="str">
        <f>IF(COLUMN()&lt;DATA!$O$1*3+3,SUM(EU38:EU45)," ")</f>
        <v xml:space="preserve"> </v>
      </c>
      <c r="EV37" s="38" t="str">
        <f>IF(COLUMN()&lt;DATA!$O$1*3+3,SUM(EV38:EV45)," ")</f>
        <v xml:space="preserve"> </v>
      </c>
      <c r="EW37" s="38" t="str">
        <f>IF(COLUMN()&lt;DATA!$O$1*3+3,SUM(EW38:EW45)," ")</f>
        <v xml:space="preserve"> </v>
      </c>
      <c r="EX37" s="38" t="str">
        <f>IF(COLUMN()&lt;DATA!$O$1*3+3,SUM(EX38:EX45)," ")</f>
        <v xml:space="preserve"> </v>
      </c>
      <c r="EY37" s="38" t="str">
        <f>IF(COLUMN()&lt;DATA!$O$1*3+3,SUM(EY38:EY45)," ")</f>
        <v xml:space="preserve"> </v>
      </c>
      <c r="EZ37" s="38" t="str">
        <f>IF(COLUMN()&lt;DATA!$O$1*3+3,SUM(EZ38:EZ45)," ")</f>
        <v xml:space="preserve"> </v>
      </c>
      <c r="FA37" s="38" t="str">
        <f>IF(COLUMN()&lt;DATA!$O$1*3+3,SUM(FA38:FA45)," ")</f>
        <v xml:space="preserve"> </v>
      </c>
      <c r="FB37" s="38" t="str">
        <f>IF(COLUMN()&lt;DATA!$O$1*3+3,SUM(FB38:FB45)," ")</f>
        <v xml:space="preserve"> </v>
      </c>
      <c r="FC37" s="38" t="str">
        <f>IF(COLUMN()&lt;DATA!$O$1*3+3,SUM(FC38:FC45)," ")</f>
        <v xml:space="preserve"> </v>
      </c>
      <c r="FD37" s="38" t="str">
        <f>IF(COLUMN()&lt;DATA!$O$1*3+3,SUM(FD38:FD45)," ")</f>
        <v xml:space="preserve"> </v>
      </c>
      <c r="FE37" s="38" t="str">
        <f>IF(COLUMN()&lt;DATA!$O$1*3+3,SUM(FE38:FE45)," ")</f>
        <v xml:space="preserve"> </v>
      </c>
      <c r="FF37" s="38" t="str">
        <f>IF(COLUMN()&lt;DATA!$O$1*3+3,SUM(FF38:FF45)," ")</f>
        <v xml:space="preserve"> </v>
      </c>
      <c r="FG37" s="38" t="str">
        <f>IF(COLUMN()&lt;DATA!$O$1*3+3,SUM(FG38:FG45)," ")</f>
        <v xml:space="preserve"> </v>
      </c>
      <c r="FH37" s="38" t="str">
        <f>IF(COLUMN()&lt;DATA!$O$1*3+3,SUM(FH38:FH45)," ")</f>
        <v xml:space="preserve"> </v>
      </c>
      <c r="FI37" s="38" t="str">
        <f>IF(COLUMN()&lt;DATA!$O$1*3+3,SUM(FI38:FI45)," ")</f>
        <v xml:space="preserve"> </v>
      </c>
      <c r="FJ37" s="38" t="str">
        <f>IF(COLUMN()&lt;DATA!$O$1*3+3,SUM(FJ38:FJ45)," ")</f>
        <v xml:space="preserve"> </v>
      </c>
      <c r="FK37" s="38" t="str">
        <f>IF(COLUMN()&lt;DATA!$O$1*3+3,SUM(FK38:FK45)," ")</f>
        <v xml:space="preserve"> </v>
      </c>
      <c r="FL37" s="38" t="str">
        <f>IF(COLUMN()&lt;DATA!$O$1*3+3,SUM(FL38:FL45)," ")</f>
        <v xml:space="preserve"> </v>
      </c>
      <c r="FM37" s="38" t="str">
        <f>IF(COLUMN()&lt;DATA!$O$1*3+3,SUM(FM38:FM45)," ")</f>
        <v xml:space="preserve"> </v>
      </c>
      <c r="FN37" s="38" t="str">
        <f>IF(COLUMN()&lt;DATA!$O$1*3+3,SUM(FN38:FN45)," ")</f>
        <v xml:space="preserve"> </v>
      </c>
      <c r="FO37" s="38" t="str">
        <f>IF(COLUMN()&lt;DATA!$O$1*3+3,SUM(FO38:FO45)," ")</f>
        <v xml:space="preserve"> </v>
      </c>
      <c r="FP37" s="38" t="str">
        <f>IF(COLUMN()&lt;DATA!$O$1*3+3,SUM(FP38:FP45)," ")</f>
        <v xml:space="preserve"> </v>
      </c>
      <c r="FQ37" s="38" t="str">
        <f>IF(COLUMN()&lt;DATA!$O$1*3+3,SUM(FQ38:FQ45)," ")</f>
        <v xml:space="preserve"> </v>
      </c>
      <c r="FR37" s="38" t="str">
        <f>IF(COLUMN()&lt;DATA!$O$1*3+3,SUM(FR38:FR45)," ")</f>
        <v xml:space="preserve"> </v>
      </c>
      <c r="FS37" s="38" t="str">
        <f>IF(COLUMN()&lt;DATA!$O$1*3+3,SUM(FS38:FS45)," ")</f>
        <v xml:space="preserve"> </v>
      </c>
      <c r="FT37" s="38" t="str">
        <f>IF(COLUMN()&lt;DATA!$O$1*3+3,SUM(FT38:FT45)," ")</f>
        <v xml:space="preserve"> </v>
      </c>
      <c r="FU37" s="38" t="str">
        <f>IF(COLUMN()&lt;DATA!$O$1*3+3,SUM(FU38:FU45)," ")</f>
        <v xml:space="preserve"> </v>
      </c>
      <c r="FV37" s="38" t="str">
        <f>IF(COLUMN()&lt;DATA!$O$1*3+3,SUM(FV38:FV45)," ")</f>
        <v xml:space="preserve"> </v>
      </c>
      <c r="FW37" s="38" t="str">
        <f>IF(COLUMN()&lt;DATA!$O$1*3+3,SUM(FW38:FW45)," ")</f>
        <v xml:space="preserve"> </v>
      </c>
      <c r="FX37" s="38" t="str">
        <f>IF(COLUMN()&lt;DATA!$O$1*3+3,SUM(FX38:FX45)," ")</f>
        <v xml:space="preserve"> </v>
      </c>
      <c r="FY37" s="38" t="str">
        <f>IF(COLUMN()&lt;DATA!$O$1*3+3,SUM(FY38:FY45)," ")</f>
        <v xml:space="preserve"> </v>
      </c>
      <c r="FZ37" s="38" t="str">
        <f>IF(COLUMN()&lt;DATA!$O$1*3+3,SUM(FZ38:FZ45)," ")</f>
        <v xml:space="preserve"> </v>
      </c>
      <c r="GA37" s="38" t="str">
        <f>IF(COLUMN()&lt;DATA!$O$1*3+3,SUM(GA38:GA45)," ")</f>
        <v xml:space="preserve"> </v>
      </c>
      <c r="GB37" s="38" t="str">
        <f>IF(COLUMN()&lt;DATA!$O$1*3+3,SUM(GB38:GB45)," ")</f>
        <v xml:space="preserve"> </v>
      </c>
      <c r="GC37" s="38" t="str">
        <f>IF(COLUMN()&lt;DATA!$O$1*3+3,SUM(GC38:GC45)," ")</f>
        <v xml:space="preserve"> </v>
      </c>
      <c r="GD37" s="38" t="str">
        <f>IF(COLUMN()&lt;DATA!$O$1*3+3,SUM(GD38:GD45)," ")</f>
        <v xml:space="preserve"> </v>
      </c>
      <c r="GE37" s="38" t="str">
        <f>IF(COLUMN()&lt;DATA!$O$1*3+3,SUM(GE38:GE45)," ")</f>
        <v xml:space="preserve"> </v>
      </c>
      <c r="GF37" s="38" t="str">
        <f>IF(COLUMN()&lt;DATA!$O$1*3+3,SUM(GF38:GF45)," ")</f>
        <v xml:space="preserve"> </v>
      </c>
      <c r="GG37" s="38" t="str">
        <f>IF(COLUMN()&lt;DATA!$O$1*3+3,SUM(GG38:GG45)," ")</f>
        <v xml:space="preserve"> </v>
      </c>
      <c r="GH37" s="38" t="str">
        <f>IF(COLUMN()&lt;DATA!$O$1*3+3,SUM(GH38:GH45)," ")</f>
        <v xml:space="preserve"> </v>
      </c>
      <c r="GI37" s="38" t="str">
        <f>IF(COLUMN()&lt;DATA!$O$1*3+3,SUM(GI38:GI45)," ")</f>
        <v xml:space="preserve"> </v>
      </c>
      <c r="GJ37" s="38" t="str">
        <f>IF(COLUMN()&lt;DATA!$O$1*3+3,SUM(GJ38:GJ45)," ")</f>
        <v xml:space="preserve"> </v>
      </c>
      <c r="GK37" s="38" t="str">
        <f>IF(COLUMN()&lt;DATA!$O$1*3+3,SUM(GK38:GK45)," ")</f>
        <v xml:space="preserve"> </v>
      </c>
      <c r="GL37" s="38" t="str">
        <f>IF(COLUMN()&lt;DATA!$O$1*3+3,SUM(GL38:GL45)," ")</f>
        <v xml:space="preserve"> </v>
      </c>
      <c r="GM37" s="38" t="str">
        <f>IF(COLUMN()&lt;DATA!$O$1*3+3,SUM(GM38:GM45)," ")</f>
        <v xml:space="preserve"> </v>
      </c>
      <c r="GN37" s="38" t="str">
        <f>IF(COLUMN()&lt;DATA!$O$1*3+3,SUM(GN38:GN45)," ")</f>
        <v xml:space="preserve"> </v>
      </c>
      <c r="GO37" s="38" t="str">
        <f>IF(COLUMN()&lt;DATA!$O$1*3+3,SUM(GO38:GO45)," ")</f>
        <v xml:space="preserve"> </v>
      </c>
      <c r="GP37" s="38" t="str">
        <f>IF(COLUMN()&lt;DATA!$O$1*3+3,SUM(GP38:GP45)," ")</f>
        <v xml:space="preserve"> </v>
      </c>
      <c r="GQ37" s="38" t="str">
        <f>IF(COLUMN()&lt;DATA!$O$1*3+3,SUM(GQ38:GQ45)," ")</f>
        <v xml:space="preserve"> </v>
      </c>
      <c r="GR37" s="38" t="str">
        <f>IF(COLUMN()&lt;DATA!$O$1*3+3,SUM(GR38:GR45)," ")</f>
        <v xml:space="preserve"> </v>
      </c>
      <c r="GS37" s="38" t="str">
        <f>IF(COLUMN()&lt;DATA!$O$1*3+3,SUM(GS38:GS45)," ")</f>
        <v xml:space="preserve"> </v>
      </c>
      <c r="GT37" s="38" t="str">
        <f>IF(COLUMN()&lt;DATA!$O$1*3+3,SUM(GT38:GT45)," ")</f>
        <v xml:space="preserve"> </v>
      </c>
      <c r="GU37" s="38" t="str">
        <f>IF(COLUMN()&lt;DATA!$O$1*3+3,SUM(GU38:GU45)," ")</f>
        <v xml:space="preserve"> </v>
      </c>
      <c r="GV37" s="38" t="str">
        <f>IF(COLUMN()&lt;DATA!$O$1*3+3,SUM(GV38:GV45)," ")</f>
        <v xml:space="preserve"> </v>
      </c>
      <c r="GW37" s="38" t="str">
        <f>IF(COLUMN()&lt;DATA!$O$1*3+3,SUM(GW38:GW45)," ")</f>
        <v xml:space="preserve"> </v>
      </c>
      <c r="GX37" s="38" t="str">
        <f>IF(COLUMN()&lt;DATA!$O$1*3+3,SUM(GX38:GX45)," ")</f>
        <v xml:space="preserve"> </v>
      </c>
      <c r="GY37" s="38" t="str">
        <f>IF(COLUMN()&lt;DATA!$O$1*3+3,SUM(GY38:GY45)," ")</f>
        <v xml:space="preserve"> </v>
      </c>
      <c r="GZ37" s="38" t="str">
        <f>IF(COLUMN()&lt;DATA!$O$1*3+3,SUM(GZ38:GZ45)," ")</f>
        <v xml:space="preserve"> </v>
      </c>
      <c r="HA37" s="38" t="str">
        <f>IF(COLUMN()&lt;DATA!$O$1*3+3,SUM(HA38:HA45)," ")</f>
        <v xml:space="preserve"> </v>
      </c>
      <c r="HB37" s="38" t="str">
        <f>IF(COLUMN()&lt;DATA!$O$1*3+3,SUM(HB38:HB45)," ")</f>
        <v xml:space="preserve"> </v>
      </c>
      <c r="HC37" s="38" t="str">
        <f>IF(COLUMN()&lt;DATA!$O$1*3+3,SUM(HC38:HC45)," ")</f>
        <v xml:space="preserve"> </v>
      </c>
      <c r="HD37" s="38" t="str">
        <f>IF(COLUMN()&lt;DATA!$O$1*3+3,SUM(HD38:HD45)," ")</f>
        <v xml:space="preserve"> </v>
      </c>
      <c r="HE37" s="38" t="str">
        <f>IF(COLUMN()&lt;DATA!$O$1*3+3,SUM(HE38:HE45)," ")</f>
        <v xml:space="preserve"> </v>
      </c>
      <c r="HF37" s="38" t="str">
        <f>IF(COLUMN()&lt;DATA!$O$1*3+3,SUM(HF38:HF45)," ")</f>
        <v xml:space="preserve"> </v>
      </c>
      <c r="HG37" s="38" t="str">
        <f>IF(COLUMN()&lt;DATA!$O$1*3+3,SUM(HG38:HG45)," ")</f>
        <v xml:space="preserve"> </v>
      </c>
      <c r="HH37" s="38" t="str">
        <f>IF(COLUMN()&lt;DATA!$O$1*3+3,SUM(HH38:HH45)," ")</f>
        <v xml:space="preserve"> </v>
      </c>
      <c r="HI37" s="38" t="str">
        <f>IF(COLUMN()&lt;DATA!$O$1*3+3,SUM(HI38:HI45)," ")</f>
        <v xml:space="preserve"> </v>
      </c>
      <c r="HJ37" s="38" t="str">
        <f>IF(COLUMN()&lt;DATA!$O$1*3+3,SUM(HJ38:HJ45)," ")</f>
        <v xml:space="preserve"> </v>
      </c>
      <c r="HK37" s="38" t="str">
        <f>IF(COLUMN()&lt;DATA!$O$1*3+3,SUM(HK38:HK45)," ")</f>
        <v xml:space="preserve"> </v>
      </c>
      <c r="HL37" s="38" t="str">
        <f>IF(COLUMN()&lt;DATA!$O$1*3+3,SUM(HL38:HL45)," ")</f>
        <v xml:space="preserve"> </v>
      </c>
      <c r="HM37" s="38" t="str">
        <f>IF(COLUMN()&lt;DATA!$O$1*3+3,SUM(HM38:HM45)," ")</f>
        <v xml:space="preserve"> </v>
      </c>
      <c r="HN37" s="38" t="str">
        <f>IF(COLUMN()&lt;DATA!$O$1*3+3,SUM(HN38:HN45)," ")</f>
        <v xml:space="preserve"> </v>
      </c>
      <c r="HO37" s="38" t="str">
        <f>IF(COLUMN()&lt;DATA!$O$1*3+3,SUM(HO38:HO45)," ")</f>
        <v xml:space="preserve"> </v>
      </c>
      <c r="HP37" s="38" t="str">
        <f>IF(COLUMN()&lt;DATA!$O$1*3+3,SUM(HP38:HP45)," ")</f>
        <v xml:space="preserve"> </v>
      </c>
      <c r="HQ37" s="38" t="str">
        <f>IF(COLUMN()&lt;DATA!$O$1*3+3,SUM(HQ38:HQ45)," ")</f>
        <v xml:space="preserve"> </v>
      </c>
      <c r="HR37" s="38" t="str">
        <f>IF(COLUMN()&lt;DATA!$O$1*3+3,SUM(HR38:HR45)," ")</f>
        <v xml:space="preserve"> </v>
      </c>
      <c r="HS37" s="38" t="str">
        <f>IF(COLUMN()&lt;DATA!$O$1*3+3,SUM(HS38:HS45)," ")</f>
        <v xml:space="preserve"> </v>
      </c>
      <c r="HT37" s="38" t="str">
        <f>IF(COLUMN()&lt;DATA!$O$1*3+3,SUM(HT38:HT45)," ")</f>
        <v xml:space="preserve"> </v>
      </c>
      <c r="HU37" s="38" t="str">
        <f>IF(COLUMN()&lt;DATA!$O$1*3+3,SUM(HU38:HU45)," ")</f>
        <v xml:space="preserve"> </v>
      </c>
      <c r="HV37" s="38" t="str">
        <f>IF(COLUMN()&lt;DATA!$O$1*3+3,SUM(HV38:HV45)," ")</f>
        <v xml:space="preserve"> </v>
      </c>
      <c r="HW37" s="38" t="str">
        <f>IF(COLUMN()&lt;DATA!$O$1*3+3,SUM(HW38:HW45)," ")</f>
        <v xml:space="preserve"> </v>
      </c>
      <c r="HX37" s="38" t="str">
        <f>IF(COLUMN()&lt;DATA!$O$1*3+3,SUM(HX38:HX45)," ")</f>
        <v xml:space="preserve"> </v>
      </c>
      <c r="HY37" s="38" t="str">
        <f>IF(COLUMN()&lt;DATA!$O$1*3+3,SUM(HY38:HY45)," ")</f>
        <v xml:space="preserve"> </v>
      </c>
      <c r="HZ37" s="38" t="str">
        <f>IF(COLUMN()&lt;DATA!$O$1*3+3,SUM(HZ38:HZ45)," ")</f>
        <v xml:space="preserve"> </v>
      </c>
      <c r="IA37" s="38" t="str">
        <f>IF(COLUMN()&lt;DATA!$O$1*3+3,SUM(IA38:IA45)," ")</f>
        <v xml:space="preserve"> </v>
      </c>
      <c r="IB37" s="38" t="str">
        <f>IF(COLUMN()&lt;DATA!$O$1*3+3,SUM(IB38:IB45)," ")</f>
        <v xml:space="preserve"> </v>
      </c>
      <c r="IC37" s="38" t="str">
        <f>IF(COLUMN()&lt;DATA!$O$1*3+3,SUM(IC38:IC45)," ")</f>
        <v xml:space="preserve"> </v>
      </c>
      <c r="ID37" s="38" t="str">
        <f>IF(COLUMN()&lt;DATA!$O$1*3+3,SUM(ID38:ID45)," ")</f>
        <v xml:space="preserve"> </v>
      </c>
      <c r="IE37" s="38" t="str">
        <f>IF(COLUMN()&lt;DATA!$O$1*3+3,SUM(IE38:IE45)," ")</f>
        <v xml:space="preserve"> </v>
      </c>
      <c r="IF37" s="38" t="str">
        <f>IF(COLUMN()&lt;DATA!$O$1*3+3,SUM(IF38:IF45)," ")</f>
        <v xml:space="preserve"> </v>
      </c>
      <c r="IG37" s="38" t="str">
        <f>IF(COLUMN()&lt;DATA!$O$1*3+3,SUM(IG38:IG45)," ")</f>
        <v xml:space="preserve"> </v>
      </c>
      <c r="IH37" s="38" t="str">
        <f>IF(COLUMN()&lt;DATA!$O$1*3+3,SUM(IH38:IH45)," ")</f>
        <v xml:space="preserve"> </v>
      </c>
      <c r="II37" s="38" t="str">
        <f>IF(COLUMN()&lt;DATA!$O$1*3+3,SUM(II38:II45)," ")</f>
        <v xml:space="preserve"> </v>
      </c>
      <c r="IJ37" s="38" t="str">
        <f>IF(COLUMN()&lt;DATA!$O$1*3+3,SUM(IJ38:IJ45)," ")</f>
        <v xml:space="preserve"> </v>
      </c>
      <c r="IK37" s="38" t="str">
        <f>IF(COLUMN()&lt;DATA!$O$1*3+3,SUM(IK38:IK45)," ")</f>
        <v xml:space="preserve"> </v>
      </c>
      <c r="IL37" s="38" t="str">
        <f>IF(COLUMN()&lt;DATA!$O$1*3+3,SUM(IL38:IL45)," ")</f>
        <v xml:space="preserve"> </v>
      </c>
      <c r="IM37" s="38" t="str">
        <f>IF(COLUMN()&lt;DATA!$O$1*3+3,SUM(IM38:IM45)," ")</f>
        <v xml:space="preserve"> </v>
      </c>
      <c r="IN37" s="38" t="str">
        <f>IF(COLUMN()&lt;DATA!$O$1*3+3,SUM(IN38:IN45)," ")</f>
        <v xml:space="preserve"> </v>
      </c>
      <c r="IO37" s="38" t="str">
        <f>IF(COLUMN()&lt;DATA!$O$1*3+3,SUM(IO38:IO45)," ")</f>
        <v xml:space="preserve"> </v>
      </c>
      <c r="IP37" s="38" t="str">
        <f>IF(COLUMN()&lt;DATA!$O$1*3+3,SUM(IP38:IP45)," ")</f>
        <v xml:space="preserve"> </v>
      </c>
      <c r="IQ37" s="38" t="str">
        <f>IF(COLUMN()&lt;DATA!$O$1*3+3,SUM(IQ38:IQ45)," ")</f>
        <v xml:space="preserve"> </v>
      </c>
      <c r="IR37" s="38" t="str">
        <f>IF(COLUMN()&lt;DATA!$O$1*3+3,SUM(IR38:IR45)," ")</f>
        <v xml:space="preserve"> </v>
      </c>
      <c r="IS37" s="38" t="str">
        <f>IF(COLUMN()&lt;DATA!$O$1*3+3,SUM(IS38:IS45)," ")</f>
        <v xml:space="preserve"> </v>
      </c>
      <c r="IT37" s="38" t="str">
        <f>IF(COLUMN()&lt;DATA!$O$1*3+3,SUM(IT38:IT45)," ")</f>
        <v xml:space="preserve"> </v>
      </c>
      <c r="IU37" s="38" t="str">
        <f>IF(COLUMN()&lt;DATA!$O$1*3+3,SUM(IU38:IU45)," ")</f>
        <v xml:space="preserve"> </v>
      </c>
      <c r="IV37" s="38" t="str">
        <f>IF(COLUMN()&lt;DATA!$O$1*3+3,SUM(IV38:IV45)," ")</f>
        <v xml:space="preserve"> </v>
      </c>
      <c r="IW37" s="38" t="str">
        <f>IF(COLUMN()&lt;DATA!$O$1*3+3,SUM(IW38:IW45)," ")</f>
        <v xml:space="preserve"> </v>
      </c>
      <c r="IX37" s="38" t="str">
        <f>IF(COLUMN()&lt;DATA!$O$1*3+3,SUM(IX38:IX45)," ")</f>
        <v xml:space="preserve"> </v>
      </c>
      <c r="IY37" s="38" t="str">
        <f>IF(COLUMN()&lt;DATA!$O$1*3+3,SUM(IY38:IY45)," ")</f>
        <v xml:space="preserve"> </v>
      </c>
      <c r="IZ37" s="38" t="str">
        <f>IF(COLUMN()&lt;DATA!$O$1*3+3,SUM(IZ38:IZ45)," ")</f>
        <v xml:space="preserve"> </v>
      </c>
      <c r="JA37" s="38" t="str">
        <f>IF(COLUMN()&lt;DATA!$O$1*3+3,SUM(JA38:JA45)," ")</f>
        <v xml:space="preserve"> </v>
      </c>
      <c r="JB37" s="38" t="str">
        <f>IF(COLUMN()&lt;DATA!$O$1*3+3,SUM(JB38:JB45)," ")</f>
        <v xml:space="preserve"> </v>
      </c>
      <c r="JC37" s="38" t="str">
        <f>IF(COLUMN()&lt;DATA!$O$1*3+3,SUM(JC38:JC45)," ")</f>
        <v xml:space="preserve"> </v>
      </c>
      <c r="JD37" s="38" t="str">
        <f>IF(COLUMN()&lt;DATA!$O$1*3+3,SUM(JD38:JD45)," ")</f>
        <v xml:space="preserve"> </v>
      </c>
      <c r="JE37" s="38" t="str">
        <f>IF(COLUMN()&lt;DATA!$O$1*3+3,SUM(JE38:JE45)," ")</f>
        <v xml:space="preserve"> </v>
      </c>
      <c r="JF37" s="38" t="str">
        <f>IF(COLUMN()&lt;DATA!$O$1*3+3,SUM(JF38:JF45)," ")</f>
        <v xml:space="preserve"> </v>
      </c>
      <c r="JG37" s="38" t="str">
        <f>IF(COLUMN()&lt;DATA!$O$1*3+3,SUM(JG38:JG45)," ")</f>
        <v xml:space="preserve"> </v>
      </c>
      <c r="JH37" s="38" t="str">
        <f>IF(COLUMN()&lt;DATA!$O$1*3+3,SUM(JH38:JH45)," ")</f>
        <v xml:space="preserve"> </v>
      </c>
      <c r="JI37" s="38" t="str">
        <f>IF(COLUMN()&lt;DATA!$O$1*3+3,SUM(JI38:JI45)," ")</f>
        <v xml:space="preserve"> </v>
      </c>
      <c r="JJ37" s="38" t="str">
        <f>IF(COLUMN()&lt;DATA!$O$1*3+3,SUM(JJ38:JJ45)," ")</f>
        <v xml:space="preserve"> </v>
      </c>
      <c r="JK37" s="38" t="str">
        <f>IF(COLUMN()&lt;DATA!$O$1*3+3,SUM(JK38:JK45)," ")</f>
        <v xml:space="preserve"> </v>
      </c>
      <c r="JL37" s="38" t="str">
        <f>IF(COLUMN()&lt;DATA!$O$1*3+3,SUM(JL38:JL45)," ")</f>
        <v xml:space="preserve"> </v>
      </c>
      <c r="JM37" s="38" t="str">
        <f>IF(COLUMN()&lt;DATA!$O$1*3+3,SUM(JM38:JM45)," ")</f>
        <v xml:space="preserve"> </v>
      </c>
      <c r="JN37" s="38" t="str">
        <f>IF(COLUMN()&lt;DATA!$O$1*3+3,SUM(JN38:JN45)," ")</f>
        <v xml:space="preserve"> </v>
      </c>
      <c r="JO37" s="38" t="str">
        <f>IF(COLUMN()&lt;DATA!$O$1*3+3,SUM(JO38:JO45)," ")</f>
        <v xml:space="preserve"> </v>
      </c>
      <c r="JP37" s="38" t="str">
        <f>IF(COLUMN()&lt;DATA!$O$1*3+3,SUM(JP38:JP45)," ")</f>
        <v xml:space="preserve"> </v>
      </c>
      <c r="JQ37" s="38" t="str">
        <f>IF(COLUMN()&lt;DATA!$O$1*3+3,SUM(JQ38:JQ45)," ")</f>
        <v xml:space="preserve"> </v>
      </c>
      <c r="JR37" s="38" t="str">
        <f>IF(COLUMN()&lt;DATA!$O$1*3+3,SUM(JR38:JR45)," ")</f>
        <v xml:space="preserve"> </v>
      </c>
      <c r="JS37" s="38" t="str">
        <f>IF(COLUMN()&lt;DATA!$O$1*3+3,SUM(JS38:JS45)," ")</f>
        <v xml:space="preserve"> </v>
      </c>
      <c r="JT37" s="38" t="str">
        <f>IF(COLUMN()&lt;DATA!$O$1*3+3,SUM(JT38:JT45)," ")</f>
        <v xml:space="preserve"> </v>
      </c>
      <c r="JU37" s="38" t="str">
        <f>IF(COLUMN()&lt;DATA!$O$1*3+3,SUM(JU38:JU45)," ")</f>
        <v xml:space="preserve"> </v>
      </c>
      <c r="JV37" s="38" t="str">
        <f>IF(COLUMN()&lt;DATA!$O$1*3+3,SUM(JV38:JV45)," ")</f>
        <v xml:space="preserve"> </v>
      </c>
      <c r="JW37" s="38" t="str">
        <f>IF(COLUMN()&lt;DATA!$O$1*3+3,SUM(JW38:JW45)," ")</f>
        <v xml:space="preserve"> </v>
      </c>
      <c r="JX37" s="38" t="str">
        <f>IF(COLUMN()&lt;DATA!$O$1*3+3,SUM(JX38:JX45)," ")</f>
        <v xml:space="preserve"> </v>
      </c>
      <c r="JY37" s="38" t="str">
        <f>IF(COLUMN()&lt;DATA!$O$1*3+3,SUM(JY38:JY45)," ")</f>
        <v xml:space="preserve"> </v>
      </c>
      <c r="JZ37" s="38" t="str">
        <f>IF(COLUMN()&lt;DATA!$O$1*3+3,SUM(JZ38:JZ45)," ")</f>
        <v xml:space="preserve"> </v>
      </c>
      <c r="KA37" s="38" t="str">
        <f>IF(COLUMN()&lt;DATA!$O$1*3+3,SUM(KA38:KA45)," ")</f>
        <v xml:space="preserve"> </v>
      </c>
      <c r="KB37" s="38" t="str">
        <f>IF(COLUMN()&lt;DATA!$O$1*3+3,SUM(KB38:KB45)," ")</f>
        <v xml:space="preserve"> </v>
      </c>
      <c r="KC37" s="38" t="str">
        <f>IF(COLUMN()&lt;DATA!$O$1*3+3,SUM(KC38:KC45)," ")</f>
        <v xml:space="preserve"> </v>
      </c>
      <c r="KD37" s="38" t="str">
        <f>IF(COLUMN()&lt;DATA!$O$1*3+3,SUM(KD38:KD45)," ")</f>
        <v xml:space="preserve"> </v>
      </c>
      <c r="KE37" s="38" t="str">
        <f>IF(COLUMN()&lt;DATA!$O$1*3+3,SUM(KE38:KE45)," ")</f>
        <v xml:space="preserve"> </v>
      </c>
      <c r="KF37" s="38" t="str">
        <f>IF(COLUMN()&lt;DATA!$O$1*3+3,SUM(KF38:KF45)," ")</f>
        <v xml:space="preserve"> </v>
      </c>
      <c r="KG37" s="38" t="str">
        <f>IF(COLUMN()&lt;DATA!$O$1*3+3,SUM(KG38:KG45)," ")</f>
        <v xml:space="preserve"> </v>
      </c>
      <c r="KH37" s="38" t="str">
        <f>IF(COLUMN()&lt;DATA!$O$1*3+3,SUM(KH38:KH45)," ")</f>
        <v xml:space="preserve"> </v>
      </c>
      <c r="KI37" s="38" t="str">
        <f>IF(COLUMN()&lt;DATA!$O$1*3+3,SUM(KI38:KI45)," ")</f>
        <v xml:space="preserve"> </v>
      </c>
      <c r="KJ37" s="38" t="str">
        <f>IF(COLUMN()&lt;DATA!$O$1*3+3,SUM(KJ38:KJ45)," ")</f>
        <v xml:space="preserve"> </v>
      </c>
      <c r="KK37" s="38" t="str">
        <f>IF(COLUMN()&lt;DATA!$O$1*3+3,SUM(KK38:KK45)," ")</f>
        <v xml:space="preserve"> </v>
      </c>
      <c r="KL37" s="38" t="str">
        <f>IF(COLUMN()&lt;DATA!$O$1*3+3,SUM(KL38:KL45)," ")</f>
        <v xml:space="preserve"> </v>
      </c>
      <c r="KM37" s="38" t="str">
        <f>IF(COLUMN()&lt;DATA!$O$1*3+3,SUM(KM38:KM45)," ")</f>
        <v xml:space="preserve"> </v>
      </c>
      <c r="KN37" s="38" t="str">
        <f>IF(COLUMN()&lt;DATA!$O$1*3+3,SUM(KN38:KN45)," ")</f>
        <v xml:space="preserve"> </v>
      </c>
      <c r="KO37" s="38" t="str">
        <f>IF(COLUMN()&lt;DATA!$O$1*3+3,SUM(KO38:KO45)," ")</f>
        <v xml:space="preserve"> </v>
      </c>
      <c r="KP37" s="38" t="str">
        <f>IF(COLUMN()&lt;DATA!$O$1*3+3,SUM(KP38:KP45)," ")</f>
        <v xml:space="preserve"> </v>
      </c>
      <c r="KQ37" s="38" t="str">
        <f>IF(COLUMN()&lt;DATA!$O$1*3+3,SUM(KQ38:KQ45)," ")</f>
        <v xml:space="preserve"> </v>
      </c>
      <c r="KR37" s="38" t="str">
        <f>IF(COLUMN()&lt;DATA!$O$1*3+3,SUM(KR38:KR45)," ")</f>
        <v xml:space="preserve"> </v>
      </c>
      <c r="KS37" s="38" t="str">
        <f>IF(COLUMN()&lt;DATA!$O$1*3+3,SUM(KS38:KS45)," ")</f>
        <v xml:space="preserve"> </v>
      </c>
      <c r="KT37" s="38" t="str">
        <f>IF(COLUMN()&lt;DATA!$O$1*3+3,SUM(KT38:KT45)," ")</f>
        <v xml:space="preserve"> </v>
      </c>
      <c r="KU37" s="38" t="str">
        <f>IF(COLUMN()&lt;DATA!$O$1*3+3,SUM(KU38:KU45)," ")</f>
        <v xml:space="preserve"> </v>
      </c>
      <c r="KV37" s="38" t="str">
        <f>IF(COLUMN()&lt;DATA!$O$1*3+3,SUM(KV38:KV45)," ")</f>
        <v xml:space="preserve"> </v>
      </c>
      <c r="KW37" s="38" t="str">
        <f>IF(COLUMN()&lt;DATA!$O$1*3+3,SUM(KW38:KW45)," ")</f>
        <v xml:space="preserve"> </v>
      </c>
      <c r="KX37" s="38" t="str">
        <f>IF(COLUMN()&lt;DATA!$O$1*3+3,SUM(KX38:KX45)," ")</f>
        <v xml:space="preserve"> </v>
      </c>
      <c r="KY37" s="38" t="str">
        <f>IF(COLUMN()&lt;DATA!$O$1*3+3,SUM(KY38:KY45)," ")</f>
        <v xml:space="preserve"> </v>
      </c>
      <c r="KZ37" s="38" t="str">
        <f>IF(COLUMN()&lt;DATA!$O$1*3+3,SUM(KZ38:KZ45)," ")</f>
        <v xml:space="preserve"> </v>
      </c>
    </row>
    <row r="38" ht="15.75">
      <c r="A38" s="95" t="s">
        <v>26</v>
      </c>
      <c r="B38" s="11">
        <f>IF(ISERROR(VLOOKUP(CONCATENATE(INDIRECT(ADDRESS(2,COLUMN())),"O2",A38),DATA!D2:L872,2,FALSE)),0,VLOOKUP(CONCATENATE(INDIRECT(ADDRESS(2,COLUMN())),"O2",A38),DATA!D2:L872,2,FALSE))</f>
        <v>90.5454</v>
      </c>
      <c r="C38" s="11">
        <f>IF(ISERROR(VLOOKUP(CONCATENATE(INDIRECT(ADDRESS(2,COLUMN()-1)),"O2",A38),DATA!D2:L872,3,FALSE)),0,VLOOKUP(CONCATENATE(INDIRECT(ADDRESS(2,COLUMN()-1)),"O2",A38),DATA!D2:L872,3,FALSE))</f>
        <v>0</v>
      </c>
      <c r="D38" s="11">
        <f>IF(ISERROR(VLOOKUP(CONCATENATE(INDIRECT(ADDRESS(2,COLUMN()-2)),"O2",A38),DATA!D2:L872,4,FALSE)),0,VLOOKUP(CONCATENATE(INDIRECT(ADDRESS(2,COLUMN()-2)),"O2",A38),DATA!D2:L872,4,FALSE))</f>
        <v>0</v>
      </c>
      <c r="E38" s="11">
        <f>IF(ISERROR(VLOOKUP(CONCATENATE(INDIRECT(ADDRESS(2,COLUMN())),"O2",A38),DATA!D2:L872,2,FALSE)),0,VLOOKUP(CONCATENATE(INDIRECT(ADDRESS(2,COLUMN())),"O2",A38),DATA!D2:L872,2,FALSE))</f>
        <v>13.35666</v>
      </c>
      <c r="F38" s="11">
        <f>IF(ISERROR(VLOOKUP(CONCATENATE(INDIRECT(ADDRESS(2,COLUMN()-1)),"O2",A38),DATA!D2:L872,3,FALSE)),0,VLOOKUP(CONCATENATE(INDIRECT(ADDRESS(2,COLUMN()-1)),"O2",A38),DATA!D2:L872,3,FALSE))</f>
        <v>0</v>
      </c>
      <c r="G38" s="11">
        <f>IF(ISERROR(VLOOKUP(CONCATENATE(INDIRECT(ADDRESS(2,COLUMN()-2)),"O2",A38),DATA!D2:L872,4,FALSE)),0,VLOOKUP(CONCATENATE(INDIRECT(ADDRESS(2,COLUMN()-2)),"O2",A38),DATA!D2:L872,4,FALSE))</f>
        <v>0</v>
      </c>
      <c r="H38" s="11">
        <f>IF(ISERROR(VLOOKUP(CONCATENATE(INDIRECT(ADDRESS(2,COLUMN())),"O2",A38),DATA!D2:L872,2,FALSE)),0,VLOOKUP(CONCATENATE(INDIRECT(ADDRESS(2,COLUMN())),"O2",A38),DATA!D2:L872,2,FALSE))</f>
        <v>2</v>
      </c>
      <c r="I38" s="11">
        <f>IF(ISERROR(VLOOKUP(CONCATENATE(INDIRECT(ADDRESS(2,COLUMN()-1)),"O2",A38),DATA!D2:L872,3,FALSE)),0,VLOOKUP(CONCATENATE(INDIRECT(ADDRESS(2,COLUMN()-1)),"O2",A38),DATA!D2:L872,3,FALSE))</f>
        <v>0</v>
      </c>
      <c r="J38" s="11">
        <f>IF(ISERROR(VLOOKUP(CONCATENATE(INDIRECT(ADDRESS(2,COLUMN()-2)),"O2",A38),DATA!D2:L872,4,FALSE)),0,VLOOKUP(CONCATENATE(INDIRECT(ADDRESS(2,COLUMN()-2)),"O2",A38),DATA!D2:L872,4,FALSE))</f>
        <v>0</v>
      </c>
      <c r="K38" s="11">
        <f>IF(ISERROR(VLOOKUP(CONCATENATE(INDIRECT(ADDRESS(2,COLUMN())),"O2",A38),DATA!D2:L872,2,FALSE)),0,VLOOKUP(CONCATENATE(INDIRECT(ADDRESS(2,COLUMN())),"O2",A38),DATA!D2:L872,2,FALSE))</f>
        <v>0</v>
      </c>
      <c r="L38" s="11">
        <f>IF(ISERROR(VLOOKUP(CONCATENATE(INDIRECT(ADDRESS(2,COLUMN()-1)),"O2",A38),DATA!D2:L872,3,FALSE)),0,VLOOKUP(CONCATENATE(INDIRECT(ADDRESS(2,COLUMN()-1)),"O2",A38),DATA!D2:L872,3,FALSE))</f>
        <v>0</v>
      </c>
      <c r="M38" s="11">
        <f>IF(ISERROR(VLOOKUP(CONCATENATE(INDIRECT(ADDRESS(2,COLUMN()-2)),"O2",A38),DATA!D2:L872,4,FALSE)),0,VLOOKUP(CONCATENATE(INDIRECT(ADDRESS(2,COLUMN()-2)),"O2",A38),DATA!D2:L872,4,FALSE))</f>
        <v>0</v>
      </c>
      <c r="N38" s="11">
        <f>IF(ISERROR(VLOOKUP(CONCATENATE(INDIRECT(ADDRESS(2,COLUMN())),"O2",A38),DATA!D2:L872,2,FALSE)),0,VLOOKUP(CONCATENATE(INDIRECT(ADDRESS(2,COLUMN())),"O2",A38),DATA!D2:L872,2,FALSE))</f>
        <v>0.85</v>
      </c>
      <c r="O38" s="11">
        <f>IF(ISERROR(VLOOKUP(CONCATENATE(INDIRECT(ADDRESS(2,COLUMN()-1)),"O2",A38),DATA!D2:L872,3,FALSE)),0,VLOOKUP(CONCATENATE(INDIRECT(ADDRESS(2,COLUMN()-1)),"O2",A38),DATA!D2:L872,3,FALSE))</f>
        <v>0</v>
      </c>
      <c r="P38" s="11">
        <f>IF(ISERROR(VLOOKUP(CONCATENATE(INDIRECT(ADDRESS(2,COLUMN()-2)),"O2",A38),DATA!D2:L872,4,FALSE)),0,VLOOKUP(CONCATENATE(INDIRECT(ADDRESS(2,COLUMN()-2)),"O2",A38),DATA!D2:L872,4,FALSE))</f>
        <v>0</v>
      </c>
      <c r="Q38" s="11">
        <f>IF(ISERROR(VLOOKUP(CONCATENATE(INDIRECT(ADDRESS(2,COLUMN())),"O2",A38),DATA!D2:L872,2,FALSE)),0,VLOOKUP(CONCATENATE(INDIRECT(ADDRESS(2,COLUMN())),"O2",A38),DATA!D2:L872,2,FALSE))</f>
        <v>4</v>
      </c>
      <c r="R38" s="11">
        <f>IF(ISERROR(VLOOKUP(CONCATENATE(INDIRECT(ADDRESS(2,COLUMN()-1)),"O2",A38),DATA!D2:L872,3,FALSE)),0,VLOOKUP(CONCATENATE(INDIRECT(ADDRESS(2,COLUMN()-1)),"O2",A38),DATA!D2:L872,3,FALSE))</f>
        <v>0</v>
      </c>
      <c r="S38" s="11">
        <f>IF(ISERROR(VLOOKUP(CONCATENATE(INDIRECT(ADDRESS(2,COLUMN()-2)),"O2",A38),DATA!D2:L872,4,FALSE)),0,VLOOKUP(CONCATENATE(INDIRECT(ADDRESS(2,COLUMN()-2)),"O2",A38),DATA!D2:L872,4,FALSE))</f>
        <v>0</v>
      </c>
      <c r="T38" s="11">
        <f>IF(ISERROR(VLOOKUP(CONCATENATE(INDIRECT(ADDRESS(2,COLUMN())),"O2",A38),DATA!D2:L872,2,FALSE)),0,VLOOKUP(CONCATENATE(INDIRECT(ADDRESS(2,COLUMN())),"O2",A38),DATA!D2:L872,2,FALSE))</f>
        <v>7.69808</v>
      </c>
      <c r="U38" s="11">
        <f>IF(ISERROR(VLOOKUP(CONCATENATE(INDIRECT(ADDRESS(2,COLUMN()-1)),"O2",A38),DATA!D2:L872,3,FALSE)),0,VLOOKUP(CONCATENATE(INDIRECT(ADDRESS(2,COLUMN()-1)),"O2",A38),DATA!D2:L872,3,FALSE))</f>
        <v>0</v>
      </c>
      <c r="V38" s="11">
        <f>IF(ISERROR(VLOOKUP(CONCATENATE(INDIRECT(ADDRESS(2,COLUMN()-2)),"O2",A38),DATA!D2:L872,4,FALSE)),0,VLOOKUP(CONCATENATE(INDIRECT(ADDRESS(2,COLUMN()-2)),"O2",A38),DATA!D2:L872,4,FALSE))</f>
        <v>0</v>
      </c>
      <c r="W38" s="11">
        <f>IF(ISERROR(VLOOKUP(CONCATENATE(INDIRECT(ADDRESS(2,COLUMN())),"O2",A38),DATA!D2:L872,2,FALSE)),0,VLOOKUP(CONCATENATE(INDIRECT(ADDRESS(2,COLUMN())),"O2",A38),DATA!D2:L872,2,FALSE))</f>
        <v>35.1809</v>
      </c>
      <c r="X38" s="11">
        <f>IF(ISERROR(VLOOKUP(CONCATENATE(INDIRECT(ADDRESS(2,COLUMN()-1)),"O2",A38),DATA!D2:L872,3,FALSE)),0,VLOOKUP(CONCATENATE(INDIRECT(ADDRESS(2,COLUMN()-1)),"O2",A38),DATA!D2:L872,3,FALSE))</f>
        <v>0</v>
      </c>
      <c r="Y38" s="11">
        <f>IF(ISERROR(VLOOKUP(CONCATENATE(INDIRECT(ADDRESS(2,COLUMN()-2)),"O2",A38),DATA!D2:L872,4,FALSE)),0,VLOOKUP(CONCATENATE(INDIRECT(ADDRESS(2,COLUMN()-2)),"O2",A38),DATA!D2:L872,4,FALSE))</f>
        <v>0</v>
      </c>
      <c r="Z38" s="11">
        <f>IF(ISERROR(VLOOKUP(CONCATENATE(INDIRECT(ADDRESS(2,COLUMN())),"O2",A38),DATA!D2:L872,2,FALSE)),0,VLOOKUP(CONCATENATE(INDIRECT(ADDRESS(2,COLUMN())),"O2",A38),DATA!D2:L872,2,FALSE))</f>
        <v>1</v>
      </c>
      <c r="AA38" s="11">
        <f>IF(ISERROR(VLOOKUP(CONCATENATE(INDIRECT(ADDRESS(2,COLUMN()-1)),"O2",A38),DATA!D2:L872,3,FALSE)),0,VLOOKUP(CONCATENATE(INDIRECT(ADDRESS(2,COLUMN()-1)),"O2",A38),DATA!D2:L872,3,FALSE))</f>
        <v>0</v>
      </c>
      <c r="AB38" s="11">
        <f>IF(ISERROR(VLOOKUP(CONCATENATE(INDIRECT(ADDRESS(2,COLUMN()-2)),"O2",A38),DATA!D2:L872,4,FALSE)),0,VLOOKUP(CONCATENATE(INDIRECT(ADDRESS(2,COLUMN()-2)),"O2",A38),DATA!D2:L872,4,FALSE))</f>
        <v>0</v>
      </c>
      <c r="AC38" s="11">
        <f>IF(ISERROR(VLOOKUP(CONCATENATE(INDIRECT(ADDRESS(2,COLUMN())),"O2",A38),DATA!D2:L872,2,FALSE)),0,VLOOKUP(CONCATENATE(INDIRECT(ADDRESS(2,COLUMN())),"O2",A38),DATA!D2:L872,2,FALSE))</f>
        <v>4</v>
      </c>
      <c r="AD38" s="11">
        <f>IF(ISERROR(VLOOKUP(CONCATENATE(INDIRECT(ADDRESS(2,COLUMN()-1)),"O2",A38),DATA!D2:L872,3,FALSE)),0,VLOOKUP(CONCATENATE(INDIRECT(ADDRESS(2,COLUMN()-1)),"O2",A38),DATA!D2:L872,3,FALSE))</f>
        <v>0</v>
      </c>
      <c r="AE38" s="11">
        <f>IF(ISERROR(VLOOKUP(CONCATENATE(INDIRECT(ADDRESS(2,COLUMN()-2)),"O2",A38),DATA!D2:L872,4,FALSE)),0,VLOOKUP(CONCATENATE(INDIRECT(ADDRESS(2,COLUMN()-2)),"O2",A38),DATA!D2:L872,4,FALSE))</f>
        <v>0</v>
      </c>
      <c r="AF38" s="11">
        <f>IF(ISERROR(VLOOKUP(CONCATENATE(INDIRECT(ADDRESS(2,COLUMN())),"O2",A38),DATA!D2:L872,2,FALSE)),0,VLOOKUP(CONCATENATE(INDIRECT(ADDRESS(2,COLUMN())),"O2",A38),DATA!D2:L872,2,FALSE))</f>
        <v>0</v>
      </c>
      <c r="AG38" s="11">
        <f>IF(ISERROR(VLOOKUP(CONCATENATE(INDIRECT(ADDRESS(2,COLUMN()-1)),"O2",A38),DATA!D2:L872,3,FALSE)),0,VLOOKUP(CONCATENATE(INDIRECT(ADDRESS(2,COLUMN()-1)),"O2",A38),DATA!D2:L872,3,FALSE))</f>
        <v>0</v>
      </c>
      <c r="AH38" s="11">
        <f>IF(ISERROR(VLOOKUP(CONCATENATE(INDIRECT(ADDRESS(2,COLUMN()-2)),"O2",A38),DATA!D2:L872,4,FALSE)),0,VLOOKUP(CONCATENATE(INDIRECT(ADDRESS(2,COLUMN()-2)),"O2",A38),DATA!D2:L872,4,FALSE))</f>
        <v>0</v>
      </c>
      <c r="AI38" s="11">
        <f>IF(ISERROR(VLOOKUP(CONCATENATE(INDIRECT(ADDRESS(2,COLUMN())),"O2",A38),DATA!D2:L872,2,FALSE)),0,VLOOKUP(CONCATENATE(INDIRECT(ADDRESS(2,COLUMN())),"O2",A38),DATA!D2:L872,2,FALSE))</f>
        <v>1.05</v>
      </c>
      <c r="AJ38" s="11">
        <f>IF(ISERROR(VLOOKUP(CONCATENATE(INDIRECT(ADDRESS(2,COLUMN()-1)),"O2",A38),DATA!D2:L872,3,FALSE)),0,VLOOKUP(CONCATENATE(INDIRECT(ADDRESS(2,COLUMN()-1)),"O2",A38),DATA!D2:L872,3,FALSE))</f>
        <v>0</v>
      </c>
      <c r="AK38" s="11">
        <f>IF(ISERROR(VLOOKUP(CONCATENATE(INDIRECT(ADDRESS(2,COLUMN()-2)),"O2",A38),DATA!D2:L872,4,FALSE)),0,VLOOKUP(CONCATENATE(INDIRECT(ADDRESS(2,COLUMN()-2)),"O2",A38),DATA!D2:L872,4,FALSE))</f>
        <v>0</v>
      </c>
      <c r="AL38" s="11">
        <f>IF(ISERROR(VLOOKUP(CONCATENATE(INDIRECT(ADDRESS(2,COLUMN())),"O2",A38),DATA!D2:L872,2,FALSE)),0,VLOOKUP(CONCATENATE(INDIRECT(ADDRESS(2,COLUMN())),"O2",A38),DATA!D2:L872,2,FALSE))</f>
        <v>9</v>
      </c>
      <c r="AM38" s="11">
        <f>IF(ISERROR(VLOOKUP(CONCATENATE(INDIRECT(ADDRESS(2,COLUMN()-1)),"O2",A38),DATA!D2:L872,3,FALSE)),0,VLOOKUP(CONCATENATE(INDIRECT(ADDRESS(2,COLUMN()-1)),"O2",A38),DATA!D2:L872,3,FALSE))</f>
        <v>0</v>
      </c>
      <c r="AN38" s="11">
        <f>IF(ISERROR(VLOOKUP(CONCATENATE(INDIRECT(ADDRESS(2,COLUMN()-2)),"O2",A38),DATA!D2:L872,4,FALSE)),0,VLOOKUP(CONCATENATE(INDIRECT(ADDRESS(2,COLUMN()-2)),"O2",A38),DATA!D2:L872,4,FALSE))</f>
        <v>0</v>
      </c>
      <c r="AO38" s="11">
        <f>IF(ISERROR(VLOOKUP(CONCATENATE(INDIRECT(ADDRESS(2,COLUMN())),"O2",A38),DATA!D2:L872,2,FALSE)),0,VLOOKUP(CONCATENATE(INDIRECT(ADDRESS(2,COLUMN())),"O2",A38),DATA!D2:L872,2,FALSE))</f>
        <v>0.5</v>
      </c>
      <c r="AP38" s="11">
        <f>IF(ISERROR(VLOOKUP(CONCATENATE(INDIRECT(ADDRESS(2,COLUMN()-1)),"O2",A38),DATA!D2:L872,3,FALSE)),0,VLOOKUP(CONCATENATE(INDIRECT(ADDRESS(2,COLUMN()-1)),"O2",A38),DATA!D2:L872,3,FALSE))</f>
        <v>0</v>
      </c>
      <c r="AQ38" s="11">
        <f>IF(ISERROR(VLOOKUP(CONCATENATE(INDIRECT(ADDRESS(2,COLUMN()-2)),"O2",A38),DATA!D2:L872,4,FALSE)),0,VLOOKUP(CONCATENATE(INDIRECT(ADDRESS(2,COLUMN()-2)),"O2",A38),DATA!D2:L872,4,FALSE))</f>
        <v>0</v>
      </c>
      <c r="AR38" s="11">
        <f>IF(ISERROR(VLOOKUP(CONCATENATE(INDIRECT(ADDRESS(2,COLUMN())),"O2",A38),DATA!D2:L872,2,FALSE)),0,VLOOKUP(CONCATENATE(INDIRECT(ADDRESS(2,COLUMN())),"O2",A38),DATA!D2:L872,2,FALSE))</f>
        <v>3</v>
      </c>
      <c r="AS38" s="11">
        <f>IF(ISERROR(VLOOKUP(CONCATENATE(INDIRECT(ADDRESS(2,COLUMN()-1)),"O2",A38),DATA!D2:L872,3,FALSE)),0,VLOOKUP(CONCATENATE(INDIRECT(ADDRESS(2,COLUMN()-1)),"O2",A38),DATA!D2:L872,3,FALSE))</f>
        <v>0</v>
      </c>
      <c r="AT38" s="11">
        <f>IF(ISERROR(VLOOKUP(CONCATENATE(INDIRECT(ADDRESS(2,COLUMN()-2)),"O2",A38),DATA!D2:L872,4,FALSE)),0,VLOOKUP(CONCATENATE(INDIRECT(ADDRESS(2,COLUMN()-2)),"O2",A38),DATA!D2:L872,4,FALSE))</f>
        <v>0</v>
      </c>
      <c r="AU38" s="11">
        <f>IF(ISERROR(VLOOKUP(CONCATENATE(INDIRECT(ADDRESS(2,COLUMN())),"O2",A38),DATA!D2:L872,2,FALSE)),0,VLOOKUP(CONCATENATE(INDIRECT(ADDRESS(2,COLUMN())),"O2",A38),DATA!D2:L872,2,FALSE))</f>
        <v>2</v>
      </c>
      <c r="AV38" s="11">
        <f>IF(ISERROR(VLOOKUP(CONCATENATE(INDIRECT(ADDRESS(2,COLUMN()-1)),"O2",A38),DATA!D2:L872,3,FALSE)),0,VLOOKUP(CONCATENATE(INDIRECT(ADDRESS(2,COLUMN()-1)),"O2",A38),DATA!D2:L872,3,FALSE))</f>
        <v>0</v>
      </c>
      <c r="AW38" s="11">
        <f>IF(ISERROR(VLOOKUP(CONCATENATE(INDIRECT(ADDRESS(2,COLUMN()-2)),"O2",A38),DATA!D2:L872,4,FALSE)),0,VLOOKUP(CONCATENATE(INDIRECT(ADDRESS(2,COLUMN()-2)),"O2",A38),DATA!D2:L872,4,FALSE))</f>
        <v>0</v>
      </c>
      <c r="AX38" s="11">
        <f>IF(ISERROR(VLOOKUP(CONCATENATE(INDIRECT(ADDRESS(2,COLUMN())),"O2",A38),DATA!D2:L872,2,FALSE)),0,VLOOKUP(CONCATENATE(INDIRECT(ADDRESS(2,COLUMN())),"O2",A38),DATA!D2:L872,2,FALSE))</f>
        <v>10</v>
      </c>
      <c r="AY38" s="11">
        <f>IF(ISERROR(VLOOKUP(CONCATENATE(INDIRECT(ADDRESS(2,COLUMN()-1)),"O2",A38),DATA!D2:L872,3,FALSE)),0,VLOOKUP(CONCATENATE(INDIRECT(ADDRESS(2,COLUMN()-1)),"O2",A38),DATA!D2:L872,3,FALSE))</f>
        <v>0</v>
      </c>
      <c r="AZ38" s="11">
        <f>IF(ISERROR(VLOOKUP(CONCATENATE(INDIRECT(ADDRESS(2,COLUMN()-2)),"O2",A38),DATA!D2:L872,4,FALSE)),0,VLOOKUP(CONCATENATE(INDIRECT(ADDRESS(2,COLUMN()-2)),"O2",A38),DATA!D2:L872,4,FALSE))</f>
        <v>0</v>
      </c>
      <c r="BA38" s="11">
        <f>IF(ISERROR(VLOOKUP(CONCATENATE(INDIRECT(ADDRESS(2,COLUMN())),"O2",A38),DATA!D2:L872,2,FALSE)),0,VLOOKUP(CONCATENATE(INDIRECT(ADDRESS(2,COLUMN())),"O2",A38),DATA!D2:L872,2,FALSE))</f>
        <v>11.4</v>
      </c>
      <c r="BB38" s="11">
        <f>IF(ISERROR(VLOOKUP(CONCATENATE(INDIRECT(ADDRESS(2,COLUMN()-1)),"O2",A38),DATA!D2:L872,3,FALSE)),0,VLOOKUP(CONCATENATE(INDIRECT(ADDRESS(2,COLUMN()-1)),"O2",A38),DATA!D2:L872,3,FALSE))</f>
        <v>0</v>
      </c>
      <c r="BC38" s="11">
        <f>IF(ISERROR(VLOOKUP(CONCATENATE(INDIRECT(ADDRESS(2,COLUMN()-2)),"O2",A38),DATA!D2:L872,4,FALSE)),0,VLOOKUP(CONCATENATE(INDIRECT(ADDRESS(2,COLUMN()-2)),"O2",A38),DATA!D2:L872,4,FALSE))</f>
        <v>0</v>
      </c>
      <c r="BD38" s="11">
        <f>IF(ISERROR(VLOOKUP(CONCATENATE(INDIRECT(ADDRESS(2,COLUMN())),"O2",A38),DATA!D2:L872,2,FALSE)),0,VLOOKUP(CONCATENATE(INDIRECT(ADDRESS(2,COLUMN())),"O2",A38),DATA!D2:L872,2,FALSE))</f>
        <v>2.5</v>
      </c>
      <c r="BE38" s="11">
        <f>IF(ISERROR(VLOOKUP(CONCATENATE(INDIRECT(ADDRESS(2,COLUMN()-1)),"O2",A38),DATA!D2:L872,3,FALSE)),0,VLOOKUP(CONCATENATE(INDIRECT(ADDRESS(2,COLUMN()-1)),"O2",A38),DATA!D2:L872,3,FALSE))</f>
        <v>0</v>
      </c>
      <c r="BF38" s="11">
        <f>IF(ISERROR(VLOOKUP(CONCATENATE(INDIRECT(ADDRESS(2,COLUMN()-2)),"O2",A38),DATA!D2:L872,4,FALSE)),0,VLOOKUP(CONCATENATE(INDIRECT(ADDRESS(2,COLUMN()-2)),"O2",A38),DATA!D2:L872,4,FALSE))</f>
        <v>0</v>
      </c>
      <c r="BG38" s="11">
        <f>IF(ISERROR(VLOOKUP(CONCATENATE(INDIRECT(ADDRESS(2,COLUMN())),"O2",A38),DATA!D2:L872,2,FALSE)),0,VLOOKUP(CONCATENATE(INDIRECT(ADDRESS(2,COLUMN())),"O2",A38),DATA!D2:L872,2,FALSE))</f>
        <v>1</v>
      </c>
      <c r="BH38" s="11">
        <f>IF(ISERROR(VLOOKUP(CONCATENATE(INDIRECT(ADDRESS(2,COLUMN()-1)),"O2",A38),DATA!D2:L872,3,FALSE)),0,VLOOKUP(CONCATENATE(INDIRECT(ADDRESS(2,COLUMN()-1)),"O2",A38),DATA!D2:L872,3,FALSE))</f>
        <v>0</v>
      </c>
      <c r="BI38" s="11">
        <f>IF(ISERROR(VLOOKUP(CONCATENATE(INDIRECT(ADDRESS(2,COLUMN()-2)),"O2",A38),DATA!D2:L872,4,FALSE)),0,VLOOKUP(CONCATENATE(INDIRECT(ADDRESS(2,COLUMN()-2)),"O2",A38),DATA!D2:L872,4,FALSE))</f>
        <v>0</v>
      </c>
      <c r="BJ38" s="11">
        <f>IF(ISERROR(VLOOKUP(CONCATENATE(INDIRECT(ADDRESS(2,COLUMN())),"O2",A38),DATA!D2:L872,2,FALSE)),0,VLOOKUP(CONCATENATE(INDIRECT(ADDRESS(2,COLUMN())),"O2",A38),DATA!D2:L872,2,FALSE))</f>
        <v>0</v>
      </c>
      <c r="BK38" s="11">
        <f>IF(ISERROR(VLOOKUP(CONCATENATE(INDIRECT(ADDRESS(2,COLUMN()-1)),"O2",A38),DATA!D2:L872,3,FALSE)),0,VLOOKUP(CONCATENATE(INDIRECT(ADDRESS(2,COLUMN()-1)),"O2",A38),DATA!D2:L872,3,FALSE))</f>
        <v>0</v>
      </c>
      <c r="BL38" s="11">
        <f>IF(ISERROR(VLOOKUP(CONCATENATE(INDIRECT(ADDRESS(2,COLUMN()-2)),"O2",A38),DATA!D2:L872,4,FALSE)),0,VLOOKUP(CONCATENATE(INDIRECT(ADDRESS(2,COLUMN()-2)),"O2",A38),DATA!D2:L872,4,FALSE))</f>
        <v>0</v>
      </c>
      <c r="BM38" s="11">
        <f>IF(ISERROR(VLOOKUP(CONCATENATE(INDIRECT(ADDRESS(2,COLUMN())),"O2",A38),DATA!D2:L872,2,FALSE)),0,VLOOKUP(CONCATENATE(INDIRECT(ADDRESS(2,COLUMN())),"O2",A38),DATA!D2:L872,2,FALSE))</f>
        <v>0</v>
      </c>
      <c r="BN38" s="11">
        <f>IF(ISERROR(VLOOKUP(CONCATENATE(INDIRECT(ADDRESS(2,COLUMN()-1)),"O2",A38),DATA!D2:L872,3,FALSE)),0,VLOOKUP(CONCATENATE(INDIRECT(ADDRESS(2,COLUMN()-1)),"O2",A38),DATA!D2:L872,3,FALSE))</f>
        <v>0</v>
      </c>
      <c r="BO38" s="11">
        <f>IF(ISERROR(VLOOKUP(CONCATENATE(INDIRECT(ADDRESS(2,COLUMN()-2)),"O2",A38),DATA!D2:L872,4,FALSE)),0,VLOOKUP(CONCATENATE(INDIRECT(ADDRESS(2,COLUMN()-2)),"O2",A38),DATA!D2:L872,4,FALSE))</f>
        <v>0</v>
      </c>
      <c r="BP38" s="11">
        <f>IF(ISERROR(VLOOKUP(CONCATENATE(INDIRECT(ADDRESS(2,COLUMN())),"O2",A38),DATA!D2:L872,2,FALSE)),0,VLOOKUP(CONCATENATE(INDIRECT(ADDRESS(2,COLUMN())),"O2",A38),DATA!D2:L872,2,FALSE))</f>
        <v>0</v>
      </c>
      <c r="BQ38" s="11">
        <f>IF(ISERROR(VLOOKUP(CONCATENATE(INDIRECT(ADDRESS(2,COLUMN()-1)),"O2",A38),DATA!D2:L872,3,FALSE)),0,VLOOKUP(CONCATENATE(INDIRECT(ADDRESS(2,COLUMN()-1)),"O2",A38),DATA!D2:L872,3,FALSE))</f>
        <v>0</v>
      </c>
      <c r="BR38" s="11">
        <f>IF(ISERROR(VLOOKUP(CONCATENATE(INDIRECT(ADDRESS(2,COLUMN()-2)),"O2",A38),DATA!D2:L872,4,FALSE)),0,VLOOKUP(CONCATENATE(INDIRECT(ADDRESS(2,COLUMN()-2)),"O2",A38),DATA!D2:L872,4,FALSE))</f>
        <v>0</v>
      </c>
      <c r="BS38" s="11">
        <f>IF(ISERROR(VLOOKUP(CONCATENATE(INDIRECT(ADDRESS(2,COLUMN())),"O2",A38),DATA!D2:L872,2,FALSE)),0,VLOOKUP(CONCATENATE(INDIRECT(ADDRESS(2,COLUMN())),"O2",A38),DATA!D2:L872,2,FALSE))</f>
        <v>0</v>
      </c>
      <c r="BT38" s="11">
        <f>IF(ISERROR(VLOOKUP(CONCATENATE(INDIRECT(ADDRESS(2,COLUMN()-1)),"O2",A38),DATA!D2:L872,3,FALSE)),0,VLOOKUP(CONCATENATE(INDIRECT(ADDRESS(2,COLUMN()-1)),"O2",A38),DATA!D2:L872,3,FALSE))</f>
        <v>0</v>
      </c>
      <c r="BU38" s="11">
        <f>IF(ISERROR(VLOOKUP(CONCATENATE(INDIRECT(ADDRESS(2,COLUMN()-2)),"O2",A38),DATA!D2:L872,4,FALSE)),0,VLOOKUP(CONCATENATE(INDIRECT(ADDRESS(2,COLUMN()-2)),"O2",A38),DATA!D2:L872,4,FALSE))</f>
        <v>0</v>
      </c>
      <c r="BV38" s="11">
        <f>IF(ISERROR(VLOOKUP(CONCATENATE(INDIRECT(ADDRESS(2,COLUMN())),"O2",A38),DATA!D2:L872,2,FALSE)),0,VLOOKUP(CONCATENATE(INDIRECT(ADDRESS(2,COLUMN())),"O2",A38),DATA!D2:L872,2,FALSE))</f>
        <v>4.6056</v>
      </c>
      <c r="BW38" s="11">
        <f>IF(ISERROR(VLOOKUP(CONCATENATE(INDIRECT(ADDRESS(2,COLUMN()-1)),"O2",A38),DATA!D2:L872,3,FALSE)),0,VLOOKUP(CONCATENATE(INDIRECT(ADDRESS(2,COLUMN()-1)),"O2",A38),DATA!D2:L872,3,FALSE))</f>
        <v>0</v>
      </c>
      <c r="BX38" s="11">
        <f>IF(ISERROR(VLOOKUP(CONCATENATE(INDIRECT(ADDRESS(2,COLUMN()-2)),"O2",A38),DATA!D2:L872,4,FALSE)),0,VLOOKUP(CONCATENATE(INDIRECT(ADDRESS(2,COLUMN()-2)),"O2",A38),DATA!D2:L872,4,FALSE))</f>
        <v>0</v>
      </c>
      <c r="BY38" s="11">
        <f>IF(ISERROR(VLOOKUP(CONCATENATE(INDIRECT(ADDRESS(2,COLUMN())),"O2",A38),DATA!D2:L872,2,FALSE)),0,VLOOKUP(CONCATENATE(INDIRECT(ADDRESS(2,COLUMN())),"O2",A38),DATA!D2:L872,2,FALSE))</f>
        <v>1.65</v>
      </c>
      <c r="BZ38" s="11">
        <f>IF(ISERROR(VLOOKUP(CONCATENATE(INDIRECT(ADDRESS(2,COLUMN()-1)),"O2",A38),DATA!D2:L872,3,FALSE)),0,VLOOKUP(CONCATENATE(INDIRECT(ADDRESS(2,COLUMN()-1)),"O2",A38),DATA!D2:L872,3,FALSE))</f>
        <v>0</v>
      </c>
      <c r="CA38" s="11">
        <f>IF(ISERROR(VLOOKUP(CONCATENATE(INDIRECT(ADDRESS(2,COLUMN()-2)),"O2",A38),DATA!D2:L872,4,FALSE)),0,VLOOKUP(CONCATENATE(INDIRECT(ADDRESS(2,COLUMN()-2)),"O2",A38),DATA!D2:L872,4,FALSE))</f>
        <v>0</v>
      </c>
      <c r="CB38" s="11">
        <f>IF(ISERROR(VLOOKUP(CONCATENATE(INDIRECT(ADDRESS(2,COLUMN())),"O2",A38),DATA!D2:L872,2,FALSE)),0,VLOOKUP(CONCATENATE(INDIRECT(ADDRESS(2,COLUMN())),"O2",A38),DATA!D2:L872,2,FALSE))</f>
        <v>0</v>
      </c>
      <c r="CC38" s="11">
        <f>IF(ISERROR(VLOOKUP(CONCATENATE(INDIRECT(ADDRESS(2,COLUMN()-1)),"O2",A38),DATA!D2:L872,3,FALSE)),0,VLOOKUP(CONCATENATE(INDIRECT(ADDRESS(2,COLUMN()-1)),"O2",A38),DATA!D2:L872,3,FALSE))</f>
        <v>0</v>
      </c>
      <c r="CD38" s="11">
        <f>IF(ISERROR(VLOOKUP(CONCATENATE(INDIRECT(ADDRESS(2,COLUMN()-2)),"O2",A38),DATA!D2:L872,4,FALSE)),0,VLOOKUP(CONCATENATE(INDIRECT(ADDRESS(2,COLUMN()-2)),"O2",A38),DATA!D2:L872,4,FALSE))</f>
        <v>0</v>
      </c>
      <c r="CE38" s="11">
        <f>IF(ISERROR(VLOOKUP(CONCATENATE(INDIRECT(ADDRESS(2,COLUMN())),"O2",A38),DATA!D2:L872,2,FALSE)),0,VLOOKUP(CONCATENATE(INDIRECT(ADDRESS(2,COLUMN())),"O2",A38),DATA!D2:L872,2,FALSE))</f>
        <v>0</v>
      </c>
      <c r="CF38" s="11">
        <f>IF(ISERROR(VLOOKUP(CONCATENATE(INDIRECT(ADDRESS(2,COLUMN()-1)),"O2",A38),DATA!D2:L872,3,FALSE)),0,VLOOKUP(CONCATENATE(INDIRECT(ADDRESS(2,COLUMN()-1)),"O2",A38),DATA!D2:L872,3,FALSE))</f>
        <v>0</v>
      </c>
      <c r="CG38" s="11">
        <f>IF(ISERROR(VLOOKUP(CONCATENATE(INDIRECT(ADDRESS(2,COLUMN()-2)),"O2",A38),DATA!D2:L872,4,FALSE)),0,VLOOKUP(CONCATENATE(INDIRECT(ADDRESS(2,COLUMN()-2)),"O2",A38),DATA!D2:L872,4,FALSE))</f>
        <v>0</v>
      </c>
      <c r="CH38" s="11">
        <f>IF(ISERROR(VLOOKUP(CONCATENATE(INDIRECT(ADDRESS(2,COLUMN())),"O2",A38),DATA!D2:L872,2,FALSE)),0,VLOOKUP(CONCATENATE(INDIRECT(ADDRESS(2,COLUMN())),"O2",A38),DATA!D2:L872,2,FALSE))</f>
        <v>0</v>
      </c>
      <c r="CI38" s="11">
        <f>IF(ISERROR(VLOOKUP(CONCATENATE(INDIRECT(ADDRESS(2,COLUMN()-1)),"O2",A38),DATA!D2:L872,3,FALSE)),0,VLOOKUP(CONCATENATE(INDIRECT(ADDRESS(2,COLUMN()-1)),"O2",A38),DATA!D2:L872,3,FALSE))</f>
        <v>0</v>
      </c>
      <c r="CJ38" s="11">
        <f>IF(ISERROR(VLOOKUP(CONCATENATE(INDIRECT(ADDRESS(2,COLUMN()-2)),"O2",A38),DATA!D2:L872,4,FALSE)),0,VLOOKUP(CONCATENATE(INDIRECT(ADDRESS(2,COLUMN()-2)),"O2",A38),DATA!D2:L872,4,FALSE))</f>
        <v>0</v>
      </c>
      <c r="CK38" s="11">
        <f>IF(ISERROR(VLOOKUP(CONCATENATE(INDIRECT(ADDRESS(2,COLUMN())),"O2",A38),DATA!D2:L872,2,FALSE)),0,VLOOKUP(CONCATENATE(INDIRECT(ADDRESS(2,COLUMN())),"O2",A38),DATA!D2:L872,2,FALSE))</f>
        <v>0</v>
      </c>
      <c r="CL38" s="11">
        <f>IF(ISERROR(VLOOKUP(CONCATENATE(INDIRECT(ADDRESS(2,COLUMN()-1)),"O2",A38),DATA!D2:L872,3,FALSE)),0,VLOOKUP(CONCATENATE(INDIRECT(ADDRESS(2,COLUMN()-1)),"O2",A38),DATA!D2:L872,3,FALSE))</f>
        <v>0</v>
      </c>
      <c r="CM38" s="11">
        <f>IF(ISERROR(VLOOKUP(CONCATENATE(INDIRECT(ADDRESS(2,COLUMN()-2)),"O2",A38),DATA!D2:L872,4,FALSE)),0,VLOOKUP(CONCATENATE(INDIRECT(ADDRESS(2,COLUMN()-2)),"O2",A38),DATA!D2:L872,4,FALSE))</f>
        <v>0</v>
      </c>
      <c r="CN38" s="11">
        <f>IF(ISERROR(VLOOKUP(CONCATENATE(INDIRECT(ADDRESS(2,COLUMN())),"O2",A38),DATA!D2:L872,2,FALSE)),0,VLOOKUP(CONCATENATE(INDIRECT(ADDRESS(2,COLUMN())),"O2",A38),DATA!D2:L872,2,FALSE))</f>
        <v>2</v>
      </c>
      <c r="CO38" s="11">
        <f>IF(ISERROR(VLOOKUP(CONCATENATE(INDIRECT(ADDRESS(2,COLUMN()-1)),"O2",A38),DATA!D2:L872,3,FALSE)),0,VLOOKUP(CONCATENATE(INDIRECT(ADDRESS(2,COLUMN()-1)),"O2",A38),DATA!D2:L872,3,FALSE))</f>
        <v>0</v>
      </c>
      <c r="CP38" s="11">
        <f>IF(ISERROR(VLOOKUP(CONCATENATE(INDIRECT(ADDRESS(2,COLUMN()-2)),"O2",A38),DATA!D2:L872,4,FALSE)),0,VLOOKUP(CONCATENATE(INDIRECT(ADDRESS(2,COLUMN()-2)),"O2",A38),DATA!D2:L872,4,FALSE))</f>
        <v>0</v>
      </c>
      <c r="CQ38" s="11">
        <f>IF(ISERROR(VLOOKUP(CONCATENATE(INDIRECT(ADDRESS(2,COLUMN())),"O2",A38),DATA!D2:L872,2,FALSE)),0,VLOOKUP(CONCATENATE(INDIRECT(ADDRESS(2,COLUMN())),"O2",A38),DATA!D2:L872,2,FALSE))</f>
        <v>0</v>
      </c>
      <c r="CR38" s="11">
        <f>IF(ISERROR(VLOOKUP(CONCATENATE(INDIRECT(ADDRESS(2,COLUMN()-1)),"O2",A38),DATA!D2:L872,3,FALSE)),0,VLOOKUP(CONCATENATE(INDIRECT(ADDRESS(2,COLUMN()-1)),"O2",A38),DATA!D2:L872,3,FALSE))</f>
        <v>0</v>
      </c>
      <c r="CS38" s="11">
        <f>IF(ISERROR(VLOOKUP(CONCATENATE(INDIRECT(ADDRESS(2,COLUMN()-2)),"O2",A38),DATA!D2:L872,4,FALSE)),0,VLOOKUP(CONCATENATE(INDIRECT(ADDRESS(2,COLUMN()-2)),"O2",A38),DATA!D2:L872,4,FALSE))</f>
        <v>0</v>
      </c>
      <c r="CT38" s="11">
        <f>IF(ISERROR(VLOOKUP(CONCATENATE(INDIRECT(ADDRESS(2,COLUMN())),"O2",A38),DATA!D2:L872,2,FALSE)),0,VLOOKUP(CONCATENATE(INDIRECT(ADDRESS(2,COLUMN())),"O2",A38),DATA!D2:L872,2,FALSE))</f>
        <v>0</v>
      </c>
      <c r="CU38" s="11">
        <f>IF(ISERROR(VLOOKUP(CONCATENATE(INDIRECT(ADDRESS(2,COLUMN()-1)),"O2",A38),DATA!D2:L872,3,FALSE)),0,VLOOKUP(CONCATENATE(INDIRECT(ADDRESS(2,COLUMN()-1)),"O2",A38),DATA!D2:L872,3,FALSE))</f>
        <v>0</v>
      </c>
      <c r="CV38" s="11">
        <f>IF(ISERROR(VLOOKUP(CONCATENATE(INDIRECT(ADDRESS(2,COLUMN()-2)),"O2",A38),DATA!D2:L872,4,FALSE)),0,VLOOKUP(CONCATENATE(INDIRECT(ADDRESS(2,COLUMN()-2)),"O2",A38),DATA!D2:L872,4,FALSE))</f>
        <v>0</v>
      </c>
      <c r="CW38" s="11">
        <f>IF(ISERROR(VLOOKUP(CONCATENATE(INDIRECT(ADDRESS(2,COLUMN())),"O2",A38),DATA!D2:L872,2,FALSE)),0,VLOOKUP(CONCATENATE(INDIRECT(ADDRESS(2,COLUMN())),"O2",A38),DATA!D2:L872,2,FALSE))</f>
        <v>0</v>
      </c>
      <c r="CX38" s="11">
        <f>IF(ISERROR(VLOOKUP(CONCATENATE(INDIRECT(ADDRESS(2,COLUMN()-1)),"O2",A38),DATA!D2:L872,3,FALSE)),0,VLOOKUP(CONCATENATE(INDIRECT(ADDRESS(2,COLUMN()-1)),"O2",A38),DATA!D2:L872,3,FALSE))</f>
        <v>0</v>
      </c>
      <c r="CY38" s="11">
        <f>IF(ISERROR(VLOOKUP(CONCATENATE(INDIRECT(ADDRESS(2,COLUMN()-2)),"O2",A38),DATA!D2:L872,4,FALSE)),0,VLOOKUP(CONCATENATE(INDIRECT(ADDRESS(2,COLUMN()-2)),"O2",A38),DATA!D2:L872,4,FALSE))</f>
        <v>0</v>
      </c>
      <c r="CZ38" s="11">
        <f>IF(ISERROR(VLOOKUP(CONCATENATE(INDIRECT(ADDRESS(2,COLUMN())),"O2",A38),DATA!D2:L872,2,FALSE)),0,VLOOKUP(CONCATENATE(INDIRECT(ADDRESS(2,COLUMN())),"O2",A38),DATA!D2:L872,2,FALSE))</f>
        <v>0</v>
      </c>
      <c r="DA38" s="11">
        <f>IF(ISERROR(VLOOKUP(CONCATENATE(INDIRECT(ADDRESS(2,COLUMN()-1)),"O2",A38),DATA!D2:L872,3,FALSE)),0,VLOOKUP(CONCATENATE(INDIRECT(ADDRESS(2,COLUMN()-1)),"O2",A38),DATA!D2:L872,3,FALSE))</f>
        <v>0</v>
      </c>
      <c r="DB38" s="11">
        <f>IF(ISERROR(VLOOKUP(CONCATENATE(INDIRECT(ADDRESS(2,COLUMN()-2)),"O2",A38),DATA!D2:L872,4,FALSE)),0,VLOOKUP(CONCATENATE(INDIRECT(ADDRESS(2,COLUMN()-2)),"O2",A38),DATA!D2:L872,4,FALSE))</f>
        <v>0</v>
      </c>
      <c r="DC38" s="11">
        <f>IF(ISERROR(VLOOKUP(CONCATENATE(INDIRECT(ADDRESS(2,COLUMN())),"O2",A38),DATA!D2:L872,2,FALSE)),0,VLOOKUP(CONCATENATE(INDIRECT(ADDRESS(2,COLUMN())),"O2",A38),DATA!D2:L872,2,FALSE))</f>
        <v>0</v>
      </c>
      <c r="DD38" s="11">
        <f>IF(ISERROR(VLOOKUP(CONCATENATE(INDIRECT(ADDRESS(2,COLUMN()-1)),"O2",A38),DATA!D2:L872,3,FALSE)),0,VLOOKUP(CONCATENATE(INDIRECT(ADDRESS(2,COLUMN()-1)),"O2",A38),DATA!D2:L872,3,FALSE))</f>
        <v>0</v>
      </c>
      <c r="DE38" s="11">
        <f>IF(ISERROR(VLOOKUP(CONCATENATE(INDIRECT(ADDRESS(2,COLUMN()-2)),"O2",A38),DATA!D2:L872,4,FALSE)),0,VLOOKUP(CONCATENATE(INDIRECT(ADDRESS(2,COLUMN()-2)),"O2",A38),DATA!D2:L872,4,FALSE))</f>
        <v>0</v>
      </c>
      <c r="DF38" s="11">
        <f>IF(ISERROR(VLOOKUP(CONCATENATE(INDIRECT(ADDRESS(2,COLUMN())),"O2",A38),DATA!D2:L872,2,FALSE)),0,VLOOKUP(CONCATENATE(INDIRECT(ADDRESS(2,COLUMN())),"O2",A38),DATA!D2:L872,2,FALSE))</f>
        <v>0</v>
      </c>
      <c r="DG38" s="11">
        <f>IF(ISERROR(VLOOKUP(CONCATENATE(INDIRECT(ADDRESS(2,COLUMN()-1)),"O2",A38),DATA!D2:L872,3,FALSE)),0,VLOOKUP(CONCATENATE(INDIRECT(ADDRESS(2,COLUMN()-1)),"O2",A38),DATA!D2:L872,3,FALSE))</f>
        <v>0</v>
      </c>
      <c r="DH38" s="11">
        <f>IF(ISERROR(VLOOKUP(CONCATENATE(INDIRECT(ADDRESS(2,COLUMN()-2)),"O2",A38),DATA!D2:L872,4,FALSE)),0,VLOOKUP(CONCATENATE(INDIRECT(ADDRESS(2,COLUMN()-2)),"O2",A38),DATA!D2:L872,4,FALSE))</f>
        <v>0</v>
      </c>
      <c r="DI38" s="11">
        <f>IF(ISERROR(VLOOKUP(CONCATENATE(INDIRECT(ADDRESS(2,COLUMN())),"O2",A38),DATA!D2:L872,2,FALSE)),0,VLOOKUP(CONCATENATE(INDIRECT(ADDRESS(2,COLUMN())),"O2",A38),DATA!D2:L872,2,FALSE))</f>
        <v>0</v>
      </c>
      <c r="DJ38" s="11">
        <f>IF(ISERROR(VLOOKUP(CONCATENATE(INDIRECT(ADDRESS(2,COLUMN()-1)),"O2",A38),DATA!D2:L872,3,FALSE)),0,VLOOKUP(CONCATENATE(INDIRECT(ADDRESS(2,COLUMN()-1)),"O2",A38),DATA!D2:L872,3,FALSE))</f>
        <v>0</v>
      </c>
      <c r="DK38" s="11">
        <f>IF(ISERROR(VLOOKUP(CONCATENATE(INDIRECT(ADDRESS(2,COLUMN()-2)),"O2",A38),DATA!D2:L872,4,FALSE)),0,VLOOKUP(CONCATENATE(INDIRECT(ADDRESS(2,COLUMN()-2)),"O2",A38),DATA!D2:L872,4,FALSE))</f>
        <v>0</v>
      </c>
      <c r="DL38" s="11">
        <f>IF(ISERROR(VLOOKUP(CONCATENATE(INDIRECT(ADDRESS(2,COLUMN())),"O2",A38),DATA!D2:L872,2,FALSE)),0,VLOOKUP(CONCATENATE(INDIRECT(ADDRESS(2,COLUMN())),"O2",A38),DATA!D2:L872,2,FALSE))</f>
        <v>0</v>
      </c>
      <c r="DM38" s="11">
        <f>IF(ISERROR(VLOOKUP(CONCATENATE(INDIRECT(ADDRESS(2,COLUMN()-1)),"O2",A38),DATA!D2:L872,3,FALSE)),0,VLOOKUP(CONCATENATE(INDIRECT(ADDRESS(2,COLUMN()-1)),"O2",A38),DATA!D2:L872,3,FALSE))</f>
        <v>0</v>
      </c>
      <c r="DN38" s="11">
        <f>IF(ISERROR(VLOOKUP(CONCATENATE(INDIRECT(ADDRESS(2,COLUMN()-2)),"O2",A38),DATA!D2:L872,4,FALSE)),0,VLOOKUP(CONCATENATE(INDIRECT(ADDRESS(2,COLUMN()-2)),"O2",A38),DATA!D2:L872,4,FALSE))</f>
        <v>0</v>
      </c>
      <c r="DO38" s="11">
        <f>IF(ISERROR(VLOOKUP(CONCATENATE(INDIRECT(ADDRESS(2,COLUMN())),"O2",A38),DATA!D2:L872,2,FALSE)),0,VLOOKUP(CONCATENATE(INDIRECT(ADDRESS(2,COLUMN())),"O2",A38),DATA!D2:L872,2,FALSE))</f>
        <v>0</v>
      </c>
      <c r="DP38" s="11">
        <f>IF(ISERROR(VLOOKUP(CONCATENATE(INDIRECT(ADDRESS(2,COLUMN()-1)),"O2",A38),DATA!D2:L872,3,FALSE)),0,VLOOKUP(CONCATENATE(INDIRECT(ADDRESS(2,COLUMN()-1)),"O2",A38),DATA!D2:L872,3,FALSE))</f>
        <v>0</v>
      </c>
      <c r="DQ38" s="11">
        <f>IF(ISERROR(VLOOKUP(CONCATENATE(INDIRECT(ADDRESS(2,COLUMN()-2)),"O2",A38),DATA!D2:L872,4,FALSE)),0,VLOOKUP(CONCATENATE(INDIRECT(ADDRESS(2,COLUMN()-2)),"O2",A38),DATA!D2:L872,4,FALSE))</f>
        <v>0</v>
      </c>
      <c r="DR38" s="11">
        <f>IF(ISERROR(VLOOKUP(CONCATENATE(INDIRECT(ADDRESS(2,COLUMN())),"O2",A38),DATA!D2:L872,2,FALSE)),0,VLOOKUP(CONCATENATE(INDIRECT(ADDRESS(2,COLUMN())),"O2",A38),DATA!D2:L872,2,FALSE))</f>
        <v>0</v>
      </c>
      <c r="DS38" s="11">
        <f>IF(ISERROR(VLOOKUP(CONCATENATE(INDIRECT(ADDRESS(2,COLUMN()-1)),"O2",A38),DATA!D2:L872,3,FALSE)),0,VLOOKUP(CONCATENATE(INDIRECT(ADDRESS(2,COLUMN()-1)),"O2",A38),DATA!D2:L872,3,FALSE))</f>
        <v>0</v>
      </c>
      <c r="DT38" s="11">
        <f>IF(ISERROR(VLOOKUP(CONCATENATE(INDIRECT(ADDRESS(2,COLUMN()-2)),"O2",A38),DATA!D2:L872,4,FALSE)),0,VLOOKUP(CONCATENATE(INDIRECT(ADDRESS(2,COLUMN()-2)),"O2",A38),DATA!D2:L872,4,FALSE))</f>
        <v>0</v>
      </c>
      <c r="DU38" s="11">
        <f>IF(ISERROR(VLOOKUP(CONCATENATE(INDIRECT(ADDRESS(2,COLUMN())),"O2",A38),DATA!D2:L872,2,FALSE)),0,VLOOKUP(CONCATENATE(INDIRECT(ADDRESS(2,COLUMN())),"O2",A38),DATA!D2:L872,2,FALSE))</f>
        <v>0</v>
      </c>
      <c r="DV38" s="11">
        <f>IF(ISERROR(VLOOKUP(CONCATENATE(INDIRECT(ADDRESS(2,COLUMN()-1)),"O2",A38),DATA!D2:L872,3,FALSE)),0,VLOOKUP(CONCATENATE(INDIRECT(ADDRESS(2,COLUMN()-1)),"O2",A38),DATA!D2:L872,3,FALSE))</f>
        <v>0</v>
      </c>
      <c r="DW38" s="11">
        <f>IF(ISERROR(VLOOKUP(CONCATENATE(INDIRECT(ADDRESS(2,COLUMN()-2)),"O2",A38),DATA!D2:L872,4,FALSE)),0,VLOOKUP(CONCATENATE(INDIRECT(ADDRESS(2,COLUMN()-2)),"O2",A38),DATA!D2:L872,4,FALSE))</f>
        <v>0</v>
      </c>
      <c r="DX38" s="62">
        <f>SUM(B38:INDIRECT(ADDRESS(38,127)))</f>
        <v>207.33664</v>
      </c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  <c r="JJ38" s="24"/>
      <c r="JK38" s="24"/>
      <c r="JL38" s="24"/>
      <c r="JM38" s="24"/>
      <c r="JN38" s="24"/>
      <c r="JO38" s="24"/>
      <c r="JP38" s="24"/>
      <c r="JQ38" s="24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</row>
    <row r="39" ht="15.75">
      <c r="A39" s="95" t="s">
        <v>27</v>
      </c>
      <c r="B39" s="11">
        <f>IF(ISERROR(VLOOKUP(CONCATENATE(INDIRECT(ADDRESS(2,COLUMN())),"O2",A39),DATA!D2:L872,2,FALSE)),0,VLOOKUP(CONCATENATE(INDIRECT(ADDRESS(2,COLUMN())),"O2",A39),DATA!D2:L872,2,FALSE))</f>
        <v>91.93333</v>
      </c>
      <c r="C39" s="11">
        <f>IF(ISERROR(VLOOKUP(CONCATENATE(INDIRECT(ADDRESS(2,COLUMN()-1)),"O2",A39),DATA!D2:L872,3,FALSE)),0,VLOOKUP(CONCATENATE(INDIRECT(ADDRESS(2,COLUMN()-1)),"O2",A39),DATA!D2:L872,3,FALSE))</f>
        <v>0</v>
      </c>
      <c r="D39" s="11">
        <f>IF(ISERROR(VLOOKUP(CONCATENATE(INDIRECT(ADDRESS(2,COLUMN()-2)),"O2",A39),DATA!D2:L872,4,FALSE)),0,VLOOKUP(CONCATENATE(INDIRECT(ADDRESS(2,COLUMN()-2)),"O2",A39),DATA!D2:L872,4,FALSE))</f>
        <v>0</v>
      </c>
      <c r="E39" s="11">
        <f>IF(ISERROR(VLOOKUP(CONCATENATE(INDIRECT(ADDRESS(2,COLUMN())),"O2",A39),DATA!D2:L872,2,FALSE)),0,VLOOKUP(CONCATENATE(INDIRECT(ADDRESS(2,COLUMN())),"O2",A39),DATA!D2:L872,2,FALSE))</f>
        <v>9.5</v>
      </c>
      <c r="F39" s="11">
        <f>IF(ISERROR(VLOOKUP(CONCATENATE(INDIRECT(ADDRESS(2,COLUMN()-1)),"O2",A39),DATA!D2:L872,3,FALSE)),0,VLOOKUP(CONCATENATE(INDIRECT(ADDRESS(2,COLUMN()-1)),"O2",A39),DATA!D2:L872,3,FALSE))</f>
        <v>0</v>
      </c>
      <c r="G39" s="11">
        <f>IF(ISERROR(VLOOKUP(CONCATENATE(INDIRECT(ADDRESS(2,COLUMN()-2)),"O2",A39),DATA!D2:L872,4,FALSE)),0,VLOOKUP(CONCATENATE(INDIRECT(ADDRESS(2,COLUMN()-2)),"O2",A39),DATA!D2:L872,4,FALSE))</f>
        <v>0</v>
      </c>
      <c r="H39" s="11">
        <f>IF(ISERROR(VLOOKUP(CONCATENATE(INDIRECT(ADDRESS(2,COLUMN())),"O2",A39),DATA!D2:L872,2,FALSE)),0,VLOOKUP(CONCATENATE(INDIRECT(ADDRESS(2,COLUMN())),"O2",A39),DATA!D2:L872,2,FALSE))</f>
        <v>16.55</v>
      </c>
      <c r="I39" s="11">
        <f>IF(ISERROR(VLOOKUP(CONCATENATE(INDIRECT(ADDRESS(2,COLUMN()-1)),"O2",A39),DATA!D2:L872,3,FALSE)),0,VLOOKUP(CONCATENATE(INDIRECT(ADDRESS(2,COLUMN()-1)),"O2",A39),DATA!D2:L872,3,FALSE))</f>
        <v>0</v>
      </c>
      <c r="J39" s="11">
        <f>IF(ISERROR(VLOOKUP(CONCATENATE(INDIRECT(ADDRESS(2,COLUMN()-2)),"O2",A39),DATA!D2:L872,4,FALSE)),0,VLOOKUP(CONCATENATE(INDIRECT(ADDRESS(2,COLUMN()-2)),"O2",A39),DATA!D2:L872,4,FALSE))</f>
        <v>0</v>
      </c>
      <c r="K39" s="11">
        <f>IF(ISERROR(VLOOKUP(CONCATENATE(INDIRECT(ADDRESS(2,COLUMN())),"O2",A39),DATA!D2:L872,2,FALSE)),0,VLOOKUP(CONCATENATE(INDIRECT(ADDRESS(2,COLUMN())),"O2",A39),DATA!D2:L872,2,FALSE))</f>
        <v>17.8</v>
      </c>
      <c r="L39" s="11">
        <f>IF(ISERROR(VLOOKUP(CONCATENATE(INDIRECT(ADDRESS(2,COLUMN()-1)),"O2",A39),DATA!D2:L872,3,FALSE)),0,VLOOKUP(CONCATENATE(INDIRECT(ADDRESS(2,COLUMN()-1)),"O2",A39),DATA!D2:L872,3,FALSE))</f>
        <v>0</v>
      </c>
      <c r="M39" s="11">
        <f>IF(ISERROR(VLOOKUP(CONCATENATE(INDIRECT(ADDRESS(2,COLUMN()-2)),"O2",A39),DATA!D2:L872,4,FALSE)),0,VLOOKUP(CONCATENATE(INDIRECT(ADDRESS(2,COLUMN()-2)),"O2",A39),DATA!D2:L872,4,FALSE))</f>
        <v>0</v>
      </c>
      <c r="N39" s="11">
        <f>IF(ISERROR(VLOOKUP(CONCATENATE(INDIRECT(ADDRESS(2,COLUMN())),"O2",A39),DATA!D2:L872,2,FALSE)),0,VLOOKUP(CONCATENATE(INDIRECT(ADDRESS(2,COLUMN())),"O2",A39),DATA!D2:L872,2,FALSE))</f>
        <v>1</v>
      </c>
      <c r="O39" s="11">
        <f>IF(ISERROR(VLOOKUP(CONCATENATE(INDIRECT(ADDRESS(2,COLUMN()-1)),"O2",A39),DATA!D2:L872,3,FALSE)),0,VLOOKUP(CONCATENATE(INDIRECT(ADDRESS(2,COLUMN()-1)),"O2",A39),DATA!D2:L872,3,FALSE))</f>
        <v>0</v>
      </c>
      <c r="P39" s="11">
        <f>IF(ISERROR(VLOOKUP(CONCATENATE(INDIRECT(ADDRESS(2,COLUMN()-2)),"O2",A39),DATA!D2:L872,4,FALSE)),0,VLOOKUP(CONCATENATE(INDIRECT(ADDRESS(2,COLUMN()-2)),"O2",A39),DATA!D2:L872,4,FALSE))</f>
        <v>0</v>
      </c>
      <c r="Q39" s="11">
        <f>IF(ISERROR(VLOOKUP(CONCATENATE(INDIRECT(ADDRESS(2,COLUMN())),"O2",A39),DATA!D2:L872,2,FALSE)),0,VLOOKUP(CONCATENATE(INDIRECT(ADDRESS(2,COLUMN())),"O2",A39),DATA!D2:L872,2,FALSE))</f>
        <v>15.8</v>
      </c>
      <c r="R39" s="11">
        <f>IF(ISERROR(VLOOKUP(CONCATENATE(INDIRECT(ADDRESS(2,COLUMN()-1)),"O2",A39),DATA!D2:L872,3,FALSE)),0,VLOOKUP(CONCATENATE(INDIRECT(ADDRESS(2,COLUMN()-1)),"O2",A39),DATA!D2:L872,3,FALSE))</f>
        <v>0</v>
      </c>
      <c r="S39" s="11">
        <f>IF(ISERROR(VLOOKUP(CONCATENATE(INDIRECT(ADDRESS(2,COLUMN()-2)),"O2",A39),DATA!D2:L872,4,FALSE)),0,VLOOKUP(CONCATENATE(INDIRECT(ADDRESS(2,COLUMN()-2)),"O2",A39),DATA!D2:L872,4,FALSE))</f>
        <v>0</v>
      </c>
      <c r="T39" s="11">
        <f>IF(ISERROR(VLOOKUP(CONCATENATE(INDIRECT(ADDRESS(2,COLUMN())),"O2",A39),DATA!D2:L872,2,FALSE)),0,VLOOKUP(CONCATENATE(INDIRECT(ADDRESS(2,COLUMN())),"O2",A39),DATA!D2:L872,2,FALSE))</f>
        <v>10.63334</v>
      </c>
      <c r="U39" s="11">
        <f>IF(ISERROR(VLOOKUP(CONCATENATE(INDIRECT(ADDRESS(2,COLUMN()-1)),"O2",A39),DATA!D2:L872,3,FALSE)),0,VLOOKUP(CONCATENATE(INDIRECT(ADDRESS(2,COLUMN()-1)),"O2",A39),DATA!D2:L872,3,FALSE))</f>
        <v>0</v>
      </c>
      <c r="V39" s="11">
        <f>IF(ISERROR(VLOOKUP(CONCATENATE(INDIRECT(ADDRESS(2,COLUMN()-2)),"O2",A39),DATA!D2:L872,4,FALSE)),0,VLOOKUP(CONCATENATE(INDIRECT(ADDRESS(2,COLUMN()-2)),"O2",A39),DATA!D2:L872,4,FALSE))</f>
        <v>0</v>
      </c>
      <c r="W39" s="11">
        <f>IF(ISERROR(VLOOKUP(CONCATENATE(INDIRECT(ADDRESS(2,COLUMN())),"O2",A39),DATA!D2:L872,2,FALSE)),0,VLOOKUP(CONCATENATE(INDIRECT(ADDRESS(2,COLUMN())),"O2",A39),DATA!D2:L872,2,FALSE))</f>
        <v>8</v>
      </c>
      <c r="X39" s="11">
        <f>IF(ISERROR(VLOOKUP(CONCATENATE(INDIRECT(ADDRESS(2,COLUMN()-1)),"O2",A39),DATA!D2:L872,3,FALSE)),0,VLOOKUP(CONCATENATE(INDIRECT(ADDRESS(2,COLUMN()-1)),"O2",A39),DATA!D2:L872,3,FALSE))</f>
        <v>0</v>
      </c>
      <c r="Y39" s="11">
        <f>IF(ISERROR(VLOOKUP(CONCATENATE(INDIRECT(ADDRESS(2,COLUMN()-2)),"O2",A39),DATA!D2:L872,4,FALSE)),0,VLOOKUP(CONCATENATE(INDIRECT(ADDRESS(2,COLUMN()-2)),"O2",A39),DATA!D2:L872,4,FALSE))</f>
        <v>0</v>
      </c>
      <c r="Z39" s="11">
        <f>IF(ISERROR(VLOOKUP(CONCATENATE(INDIRECT(ADDRESS(2,COLUMN())),"O2",A39),DATA!D2:L872,2,FALSE)),0,VLOOKUP(CONCATENATE(INDIRECT(ADDRESS(2,COLUMN())),"O2",A39),DATA!D2:L872,2,FALSE))</f>
        <v>4</v>
      </c>
      <c r="AA39" s="11">
        <f>IF(ISERROR(VLOOKUP(CONCATENATE(INDIRECT(ADDRESS(2,COLUMN()-1)),"O2",A39),DATA!D2:L872,3,FALSE)),0,VLOOKUP(CONCATENATE(INDIRECT(ADDRESS(2,COLUMN()-1)),"O2",A39),DATA!D2:L872,3,FALSE))</f>
        <v>0</v>
      </c>
      <c r="AB39" s="11">
        <f>IF(ISERROR(VLOOKUP(CONCATENATE(INDIRECT(ADDRESS(2,COLUMN()-2)),"O2",A39),DATA!D2:L872,4,FALSE)),0,VLOOKUP(CONCATENATE(INDIRECT(ADDRESS(2,COLUMN()-2)),"O2",A39),DATA!D2:L872,4,FALSE))</f>
        <v>0</v>
      </c>
      <c r="AC39" s="11">
        <f>IF(ISERROR(VLOOKUP(CONCATENATE(INDIRECT(ADDRESS(2,COLUMN())),"O2",A39),DATA!D2:L872,2,FALSE)),0,VLOOKUP(CONCATENATE(INDIRECT(ADDRESS(2,COLUMN())),"O2",A39),DATA!D2:L872,2,FALSE))</f>
        <v>3.1</v>
      </c>
      <c r="AD39" s="11">
        <f>IF(ISERROR(VLOOKUP(CONCATENATE(INDIRECT(ADDRESS(2,COLUMN()-1)),"O2",A39),DATA!D2:L872,3,FALSE)),0,VLOOKUP(CONCATENATE(INDIRECT(ADDRESS(2,COLUMN()-1)),"O2",A39),DATA!D2:L872,3,FALSE))</f>
        <v>0</v>
      </c>
      <c r="AE39" s="11">
        <f>IF(ISERROR(VLOOKUP(CONCATENATE(INDIRECT(ADDRESS(2,COLUMN()-2)),"O2",A39),DATA!D2:L872,4,FALSE)),0,VLOOKUP(CONCATENATE(INDIRECT(ADDRESS(2,COLUMN()-2)),"O2",A39),DATA!D2:L872,4,FALSE))</f>
        <v>0</v>
      </c>
      <c r="AF39" s="11">
        <f>IF(ISERROR(VLOOKUP(CONCATENATE(INDIRECT(ADDRESS(2,COLUMN())),"O2",A39),DATA!D2:L872,2,FALSE)),0,VLOOKUP(CONCATENATE(INDIRECT(ADDRESS(2,COLUMN())),"O2",A39),DATA!D2:L872,2,FALSE))</f>
        <v>0</v>
      </c>
      <c r="AG39" s="11">
        <f>IF(ISERROR(VLOOKUP(CONCATENATE(INDIRECT(ADDRESS(2,COLUMN()-1)),"O2",A39),DATA!D2:L872,3,FALSE)),0,VLOOKUP(CONCATENATE(INDIRECT(ADDRESS(2,COLUMN()-1)),"O2",A39),DATA!D2:L872,3,FALSE))</f>
        <v>0</v>
      </c>
      <c r="AH39" s="11">
        <f>IF(ISERROR(VLOOKUP(CONCATENATE(INDIRECT(ADDRESS(2,COLUMN()-2)),"O2",A39),DATA!D2:L872,4,FALSE)),0,VLOOKUP(CONCATENATE(INDIRECT(ADDRESS(2,COLUMN()-2)),"O2",A39),DATA!D2:L872,4,FALSE))</f>
        <v>0</v>
      </c>
      <c r="AI39" s="11">
        <f>IF(ISERROR(VLOOKUP(CONCATENATE(INDIRECT(ADDRESS(2,COLUMN())),"O2",A39),DATA!D2:L872,2,FALSE)),0,VLOOKUP(CONCATENATE(INDIRECT(ADDRESS(2,COLUMN())),"O2",A39),DATA!D2:L872,2,FALSE))</f>
        <v>2</v>
      </c>
      <c r="AJ39" s="11">
        <f>IF(ISERROR(VLOOKUP(CONCATENATE(INDIRECT(ADDRESS(2,COLUMN()-1)),"O2",A39),DATA!D2:L872,3,FALSE)),0,VLOOKUP(CONCATENATE(INDIRECT(ADDRESS(2,COLUMN()-1)),"O2",A39),DATA!D2:L872,3,FALSE))</f>
        <v>0</v>
      </c>
      <c r="AK39" s="11">
        <f>IF(ISERROR(VLOOKUP(CONCATENATE(INDIRECT(ADDRESS(2,COLUMN()-2)),"O2",A39),DATA!D2:L872,4,FALSE)),0,VLOOKUP(CONCATENATE(INDIRECT(ADDRESS(2,COLUMN()-2)),"O2",A39),DATA!D2:L872,4,FALSE))</f>
        <v>0</v>
      </c>
      <c r="AL39" s="11">
        <f>IF(ISERROR(VLOOKUP(CONCATENATE(INDIRECT(ADDRESS(2,COLUMN())),"O2",A39),DATA!D2:L872,2,FALSE)),0,VLOOKUP(CONCATENATE(INDIRECT(ADDRESS(2,COLUMN())),"O2",A39),DATA!D2:L872,2,FALSE))</f>
        <v>19.12</v>
      </c>
      <c r="AM39" s="11">
        <f>IF(ISERROR(VLOOKUP(CONCATENATE(INDIRECT(ADDRESS(2,COLUMN()-1)),"O2",A39),DATA!D2:L872,3,FALSE)),0,VLOOKUP(CONCATENATE(INDIRECT(ADDRESS(2,COLUMN()-1)),"O2",A39),DATA!D2:L872,3,FALSE))</f>
        <v>0</v>
      </c>
      <c r="AN39" s="11">
        <f>IF(ISERROR(VLOOKUP(CONCATENATE(INDIRECT(ADDRESS(2,COLUMN()-2)),"O2",A39),DATA!D2:L872,4,FALSE)),0,VLOOKUP(CONCATENATE(INDIRECT(ADDRESS(2,COLUMN()-2)),"O2",A39),DATA!D2:L872,4,FALSE))</f>
        <v>0</v>
      </c>
      <c r="AO39" s="11">
        <f>IF(ISERROR(VLOOKUP(CONCATENATE(INDIRECT(ADDRESS(2,COLUMN())),"O2",A39),DATA!D2:L872,2,FALSE)),0,VLOOKUP(CONCATENATE(INDIRECT(ADDRESS(2,COLUMN())),"O2",A39),DATA!D2:L872,2,FALSE))</f>
        <v>2</v>
      </c>
      <c r="AP39" s="11">
        <f>IF(ISERROR(VLOOKUP(CONCATENATE(INDIRECT(ADDRESS(2,COLUMN()-1)),"O2",A39),DATA!D2:L872,3,FALSE)),0,VLOOKUP(CONCATENATE(INDIRECT(ADDRESS(2,COLUMN()-1)),"O2",A39),DATA!D2:L872,3,FALSE))</f>
        <v>0</v>
      </c>
      <c r="AQ39" s="11">
        <f>IF(ISERROR(VLOOKUP(CONCATENATE(INDIRECT(ADDRESS(2,COLUMN()-2)),"O2",A39),DATA!D2:L872,4,FALSE)),0,VLOOKUP(CONCATENATE(INDIRECT(ADDRESS(2,COLUMN()-2)),"O2",A39),DATA!D2:L872,4,FALSE))</f>
        <v>0</v>
      </c>
      <c r="AR39" s="11">
        <f>IF(ISERROR(VLOOKUP(CONCATENATE(INDIRECT(ADDRESS(2,COLUMN())),"O2",A39),DATA!D2:L872,2,FALSE)),0,VLOOKUP(CONCATENATE(INDIRECT(ADDRESS(2,COLUMN())),"O2",A39),DATA!D2:L872,2,FALSE))</f>
        <v>3</v>
      </c>
      <c r="AS39" s="11">
        <f>IF(ISERROR(VLOOKUP(CONCATENATE(INDIRECT(ADDRESS(2,COLUMN()-1)),"O2",A39),DATA!D2:L872,3,FALSE)),0,VLOOKUP(CONCATENATE(INDIRECT(ADDRESS(2,COLUMN()-1)),"O2",A39),DATA!D2:L872,3,FALSE))</f>
        <v>0</v>
      </c>
      <c r="AT39" s="11">
        <f>IF(ISERROR(VLOOKUP(CONCATENATE(INDIRECT(ADDRESS(2,COLUMN()-2)),"O2",A39),DATA!D2:L872,4,FALSE)),0,VLOOKUP(CONCATENATE(INDIRECT(ADDRESS(2,COLUMN()-2)),"O2",A39),DATA!D2:L872,4,FALSE))</f>
        <v>0</v>
      </c>
      <c r="AU39" s="11">
        <f>IF(ISERROR(VLOOKUP(CONCATENATE(INDIRECT(ADDRESS(2,COLUMN())),"O2",A39),DATA!D2:L872,2,FALSE)),0,VLOOKUP(CONCATENATE(INDIRECT(ADDRESS(2,COLUMN())),"O2",A39),DATA!D2:L872,2,FALSE))</f>
        <v>4</v>
      </c>
      <c r="AV39" s="11">
        <f>IF(ISERROR(VLOOKUP(CONCATENATE(INDIRECT(ADDRESS(2,COLUMN()-1)),"O2",A39),DATA!D2:L872,3,FALSE)),0,VLOOKUP(CONCATENATE(INDIRECT(ADDRESS(2,COLUMN()-1)),"O2",A39),DATA!D2:L872,3,FALSE))</f>
        <v>0</v>
      </c>
      <c r="AW39" s="11">
        <f>IF(ISERROR(VLOOKUP(CONCATENATE(INDIRECT(ADDRESS(2,COLUMN()-2)),"O2",A39),DATA!D2:L872,4,FALSE)),0,VLOOKUP(CONCATENATE(INDIRECT(ADDRESS(2,COLUMN()-2)),"O2",A39),DATA!D2:L872,4,FALSE))</f>
        <v>0</v>
      </c>
      <c r="AX39" s="11">
        <f>IF(ISERROR(VLOOKUP(CONCATENATE(INDIRECT(ADDRESS(2,COLUMN())),"O2",A39),DATA!D2:L872,2,FALSE)),0,VLOOKUP(CONCATENATE(INDIRECT(ADDRESS(2,COLUMN())),"O2",A39),DATA!D2:L872,2,FALSE))</f>
        <v>5</v>
      </c>
      <c r="AY39" s="11">
        <f>IF(ISERROR(VLOOKUP(CONCATENATE(INDIRECT(ADDRESS(2,COLUMN()-1)),"O2",A39),DATA!D2:L872,3,FALSE)),0,VLOOKUP(CONCATENATE(INDIRECT(ADDRESS(2,COLUMN()-1)),"O2",A39),DATA!D2:L872,3,FALSE))</f>
        <v>0</v>
      </c>
      <c r="AZ39" s="11">
        <f>IF(ISERROR(VLOOKUP(CONCATENATE(INDIRECT(ADDRESS(2,COLUMN()-2)),"O2",A39),DATA!D2:L872,4,FALSE)),0,VLOOKUP(CONCATENATE(INDIRECT(ADDRESS(2,COLUMN()-2)),"O2",A39),DATA!D2:L872,4,FALSE))</f>
        <v>0</v>
      </c>
      <c r="BA39" s="11">
        <f>IF(ISERROR(VLOOKUP(CONCATENATE(INDIRECT(ADDRESS(2,COLUMN())),"O2",A39),DATA!D2:L872,2,FALSE)),0,VLOOKUP(CONCATENATE(INDIRECT(ADDRESS(2,COLUMN())),"O2",A39),DATA!D2:L872,2,FALSE))</f>
        <v>6.14</v>
      </c>
      <c r="BB39" s="11">
        <f>IF(ISERROR(VLOOKUP(CONCATENATE(INDIRECT(ADDRESS(2,COLUMN()-1)),"O2",A39),DATA!D2:L872,3,FALSE)),0,VLOOKUP(CONCATENATE(INDIRECT(ADDRESS(2,COLUMN()-1)),"O2",A39),DATA!D2:L872,3,FALSE))</f>
        <v>0</v>
      </c>
      <c r="BC39" s="11">
        <f>IF(ISERROR(VLOOKUP(CONCATENATE(INDIRECT(ADDRESS(2,COLUMN()-2)),"O2",A39),DATA!D2:L872,4,FALSE)),0,VLOOKUP(CONCATENATE(INDIRECT(ADDRESS(2,COLUMN()-2)),"O2",A39),DATA!D2:L872,4,FALSE))</f>
        <v>0</v>
      </c>
      <c r="BD39" s="11">
        <f>IF(ISERROR(VLOOKUP(CONCATENATE(INDIRECT(ADDRESS(2,COLUMN())),"O2",A39),DATA!D2:L872,2,FALSE)),0,VLOOKUP(CONCATENATE(INDIRECT(ADDRESS(2,COLUMN())),"O2",A39),DATA!D2:L872,2,FALSE))</f>
        <v>26.84</v>
      </c>
      <c r="BE39" s="11">
        <f>IF(ISERROR(VLOOKUP(CONCATENATE(INDIRECT(ADDRESS(2,COLUMN()-1)),"O2",A39),DATA!D2:L872,3,FALSE)),0,VLOOKUP(CONCATENATE(INDIRECT(ADDRESS(2,COLUMN()-1)),"O2",A39),DATA!D2:L872,3,FALSE))</f>
        <v>0</v>
      </c>
      <c r="BF39" s="11">
        <f>IF(ISERROR(VLOOKUP(CONCATENATE(INDIRECT(ADDRESS(2,COLUMN()-2)),"O2",A39),DATA!D2:L872,4,FALSE)),0,VLOOKUP(CONCATENATE(INDIRECT(ADDRESS(2,COLUMN()-2)),"O2",A39),DATA!D2:L872,4,FALSE))</f>
        <v>0</v>
      </c>
      <c r="BG39" s="11">
        <f>IF(ISERROR(VLOOKUP(CONCATENATE(INDIRECT(ADDRESS(2,COLUMN())),"O2",A39),DATA!D2:L872,2,FALSE)),0,VLOOKUP(CONCATENATE(INDIRECT(ADDRESS(2,COLUMN())),"O2",A39),DATA!D2:L872,2,FALSE))</f>
        <v>7.5</v>
      </c>
      <c r="BH39" s="11">
        <f>IF(ISERROR(VLOOKUP(CONCATENATE(INDIRECT(ADDRESS(2,COLUMN()-1)),"O2",A39),DATA!D2:L872,3,FALSE)),0,VLOOKUP(CONCATENATE(INDIRECT(ADDRESS(2,COLUMN()-1)),"O2",A39),DATA!D2:L872,3,FALSE))</f>
        <v>0</v>
      </c>
      <c r="BI39" s="11">
        <f>IF(ISERROR(VLOOKUP(CONCATENATE(INDIRECT(ADDRESS(2,COLUMN()-2)),"O2",A39),DATA!D2:L872,4,FALSE)),0,VLOOKUP(CONCATENATE(INDIRECT(ADDRESS(2,COLUMN()-2)),"O2",A39),DATA!D2:L872,4,FALSE))</f>
        <v>0</v>
      </c>
      <c r="BJ39" s="11">
        <f>IF(ISERROR(VLOOKUP(CONCATENATE(INDIRECT(ADDRESS(2,COLUMN())),"O2",A39),DATA!D2:L872,2,FALSE)),0,VLOOKUP(CONCATENATE(INDIRECT(ADDRESS(2,COLUMN())),"O2",A39),DATA!D2:L872,2,FALSE))</f>
        <v>0</v>
      </c>
      <c r="BK39" s="11">
        <f>IF(ISERROR(VLOOKUP(CONCATENATE(INDIRECT(ADDRESS(2,COLUMN()-1)),"O2",A39),DATA!D2:L872,3,FALSE)),0,VLOOKUP(CONCATENATE(INDIRECT(ADDRESS(2,COLUMN()-1)),"O2",A39),DATA!D2:L872,3,FALSE))</f>
        <v>0</v>
      </c>
      <c r="BL39" s="11">
        <f>IF(ISERROR(VLOOKUP(CONCATENATE(INDIRECT(ADDRESS(2,COLUMN()-2)),"O2",A39),DATA!D2:L872,4,FALSE)),0,VLOOKUP(CONCATENATE(INDIRECT(ADDRESS(2,COLUMN()-2)),"O2",A39),DATA!D2:L872,4,FALSE))</f>
        <v>0</v>
      </c>
      <c r="BM39" s="11">
        <f>IF(ISERROR(VLOOKUP(CONCATENATE(INDIRECT(ADDRESS(2,COLUMN())),"O2",A39),DATA!D2:L872,2,FALSE)),0,VLOOKUP(CONCATENATE(INDIRECT(ADDRESS(2,COLUMN())),"O2",A39),DATA!D2:L872,2,FALSE))</f>
        <v>0</v>
      </c>
      <c r="BN39" s="11">
        <f>IF(ISERROR(VLOOKUP(CONCATENATE(INDIRECT(ADDRESS(2,COLUMN()-1)),"O2",A39),DATA!D2:L872,3,FALSE)),0,VLOOKUP(CONCATENATE(INDIRECT(ADDRESS(2,COLUMN()-1)),"O2",A39),DATA!D2:L872,3,FALSE))</f>
        <v>0</v>
      </c>
      <c r="BO39" s="11">
        <f>IF(ISERROR(VLOOKUP(CONCATENATE(INDIRECT(ADDRESS(2,COLUMN()-2)),"O2",A39),DATA!D2:L872,4,FALSE)),0,VLOOKUP(CONCATENATE(INDIRECT(ADDRESS(2,COLUMN()-2)),"O2",A39),DATA!D2:L872,4,FALSE))</f>
        <v>0</v>
      </c>
      <c r="BP39" s="11">
        <f>IF(ISERROR(VLOOKUP(CONCATENATE(INDIRECT(ADDRESS(2,COLUMN())),"O2",A39),DATA!D2:L872,2,FALSE)),0,VLOOKUP(CONCATENATE(INDIRECT(ADDRESS(2,COLUMN())),"O2",A39),DATA!D2:L872,2,FALSE))</f>
        <v>0</v>
      </c>
      <c r="BQ39" s="11">
        <f>IF(ISERROR(VLOOKUP(CONCATENATE(INDIRECT(ADDRESS(2,COLUMN()-1)),"O2",A39),DATA!D2:L872,3,FALSE)),0,VLOOKUP(CONCATENATE(INDIRECT(ADDRESS(2,COLUMN()-1)),"O2",A39),DATA!D2:L872,3,FALSE))</f>
        <v>0</v>
      </c>
      <c r="BR39" s="11">
        <f>IF(ISERROR(VLOOKUP(CONCATENATE(INDIRECT(ADDRESS(2,COLUMN()-2)),"O2",A39),DATA!D2:L872,4,FALSE)),0,VLOOKUP(CONCATENATE(INDIRECT(ADDRESS(2,COLUMN()-2)),"O2",A39),DATA!D2:L872,4,FALSE))</f>
        <v>0</v>
      </c>
      <c r="BS39" s="11">
        <f>IF(ISERROR(VLOOKUP(CONCATENATE(INDIRECT(ADDRESS(2,COLUMN())),"O2",A39),DATA!D2:L872,2,FALSE)),0,VLOOKUP(CONCATENATE(INDIRECT(ADDRESS(2,COLUMN())),"O2",A39),DATA!D2:L872,2,FALSE))</f>
        <v>3</v>
      </c>
      <c r="BT39" s="11">
        <f>IF(ISERROR(VLOOKUP(CONCATENATE(INDIRECT(ADDRESS(2,COLUMN()-1)),"O2",A39),DATA!D2:L872,3,FALSE)),0,VLOOKUP(CONCATENATE(INDIRECT(ADDRESS(2,COLUMN()-1)),"O2",A39),DATA!D2:L872,3,FALSE))</f>
        <v>0</v>
      </c>
      <c r="BU39" s="11">
        <f>IF(ISERROR(VLOOKUP(CONCATENATE(INDIRECT(ADDRESS(2,COLUMN()-2)),"O2",A39),DATA!D2:L872,4,FALSE)),0,VLOOKUP(CONCATENATE(INDIRECT(ADDRESS(2,COLUMN()-2)),"O2",A39),DATA!D2:L872,4,FALSE))</f>
        <v>0</v>
      </c>
      <c r="BV39" s="11">
        <f>IF(ISERROR(VLOOKUP(CONCATENATE(INDIRECT(ADDRESS(2,COLUMN())),"O2",A39),DATA!D2:L872,2,FALSE)),0,VLOOKUP(CONCATENATE(INDIRECT(ADDRESS(2,COLUMN())),"O2",A39),DATA!D2:L872,2,FALSE))</f>
        <v>1.25</v>
      </c>
      <c r="BW39" s="11">
        <f>IF(ISERROR(VLOOKUP(CONCATENATE(INDIRECT(ADDRESS(2,COLUMN()-1)),"O2",A39),DATA!D2:L872,3,FALSE)),0,VLOOKUP(CONCATENATE(INDIRECT(ADDRESS(2,COLUMN()-1)),"O2",A39),DATA!D2:L872,3,FALSE))</f>
        <v>0</v>
      </c>
      <c r="BX39" s="11">
        <f>IF(ISERROR(VLOOKUP(CONCATENATE(INDIRECT(ADDRESS(2,COLUMN()-2)),"O2",A39),DATA!D2:L872,4,FALSE)),0,VLOOKUP(CONCATENATE(INDIRECT(ADDRESS(2,COLUMN()-2)),"O2",A39),DATA!D2:L872,4,FALSE))</f>
        <v>0</v>
      </c>
      <c r="BY39" s="11">
        <f>IF(ISERROR(VLOOKUP(CONCATENATE(INDIRECT(ADDRESS(2,COLUMN())),"O2",A39),DATA!D2:L872,2,FALSE)),0,VLOOKUP(CONCATENATE(INDIRECT(ADDRESS(2,COLUMN())),"O2",A39),DATA!D2:L872,2,FALSE))</f>
        <v>1.25</v>
      </c>
      <c r="BZ39" s="11">
        <f>IF(ISERROR(VLOOKUP(CONCATENATE(INDIRECT(ADDRESS(2,COLUMN()-1)),"O2",A39),DATA!D2:L872,3,FALSE)),0,VLOOKUP(CONCATENATE(INDIRECT(ADDRESS(2,COLUMN()-1)),"O2",A39),DATA!D2:L872,3,FALSE))</f>
        <v>0</v>
      </c>
      <c r="CA39" s="11">
        <f>IF(ISERROR(VLOOKUP(CONCATENATE(INDIRECT(ADDRESS(2,COLUMN()-2)),"O2",A39),DATA!D2:L872,4,FALSE)),0,VLOOKUP(CONCATENATE(INDIRECT(ADDRESS(2,COLUMN()-2)),"O2",A39),DATA!D2:L872,4,FALSE))</f>
        <v>0</v>
      </c>
      <c r="CB39" s="11">
        <f>IF(ISERROR(VLOOKUP(CONCATENATE(INDIRECT(ADDRESS(2,COLUMN())),"O2",A39),DATA!D2:L872,2,FALSE)),0,VLOOKUP(CONCATENATE(INDIRECT(ADDRESS(2,COLUMN())),"O2",A39),DATA!D2:L872,2,FALSE))</f>
        <v>0</v>
      </c>
      <c r="CC39" s="11">
        <f>IF(ISERROR(VLOOKUP(CONCATENATE(INDIRECT(ADDRESS(2,COLUMN()-1)),"O2",A39),DATA!D2:L872,3,FALSE)),0,VLOOKUP(CONCATENATE(INDIRECT(ADDRESS(2,COLUMN()-1)),"O2",A39),DATA!D2:L872,3,FALSE))</f>
        <v>0</v>
      </c>
      <c r="CD39" s="11">
        <f>IF(ISERROR(VLOOKUP(CONCATENATE(INDIRECT(ADDRESS(2,COLUMN()-2)),"O2",A39),DATA!D2:L872,4,FALSE)),0,VLOOKUP(CONCATENATE(INDIRECT(ADDRESS(2,COLUMN()-2)),"O2",A39),DATA!D2:L872,4,FALSE))</f>
        <v>0</v>
      </c>
      <c r="CE39" s="11">
        <f>IF(ISERROR(VLOOKUP(CONCATENATE(INDIRECT(ADDRESS(2,COLUMN())),"O2",A39),DATA!D2:L872,2,FALSE)),0,VLOOKUP(CONCATENATE(INDIRECT(ADDRESS(2,COLUMN())),"O2",A39),DATA!D2:L872,2,FALSE))</f>
        <v>0</v>
      </c>
      <c r="CF39" s="11">
        <f>IF(ISERROR(VLOOKUP(CONCATENATE(INDIRECT(ADDRESS(2,COLUMN()-1)),"O2",A39),DATA!D2:L872,3,FALSE)),0,VLOOKUP(CONCATENATE(INDIRECT(ADDRESS(2,COLUMN()-1)),"O2",A39),DATA!D2:L872,3,FALSE))</f>
        <v>0</v>
      </c>
      <c r="CG39" s="11">
        <f>IF(ISERROR(VLOOKUP(CONCATENATE(INDIRECT(ADDRESS(2,COLUMN()-2)),"O2",A39),DATA!D2:L872,4,FALSE)),0,VLOOKUP(CONCATENATE(INDIRECT(ADDRESS(2,COLUMN()-2)),"O2",A39),DATA!D2:L872,4,FALSE))</f>
        <v>0</v>
      </c>
      <c r="CH39" s="11">
        <f>IF(ISERROR(VLOOKUP(CONCATENATE(INDIRECT(ADDRESS(2,COLUMN())),"O2",A39),DATA!D2:L872,2,FALSE)),0,VLOOKUP(CONCATENATE(INDIRECT(ADDRESS(2,COLUMN())),"O2",A39),DATA!D2:L872,2,FALSE))</f>
        <v>1</v>
      </c>
      <c r="CI39" s="11">
        <f>IF(ISERROR(VLOOKUP(CONCATENATE(INDIRECT(ADDRESS(2,COLUMN()-1)),"O2",A39),DATA!D2:L872,3,FALSE)),0,VLOOKUP(CONCATENATE(INDIRECT(ADDRESS(2,COLUMN()-1)),"O2",A39),DATA!D2:L872,3,FALSE))</f>
        <v>0</v>
      </c>
      <c r="CJ39" s="11">
        <f>IF(ISERROR(VLOOKUP(CONCATENATE(INDIRECT(ADDRESS(2,COLUMN()-2)),"O2",A39),DATA!D2:L872,4,FALSE)),0,VLOOKUP(CONCATENATE(INDIRECT(ADDRESS(2,COLUMN()-2)),"O2",A39),DATA!D2:L872,4,FALSE))</f>
        <v>0</v>
      </c>
      <c r="CK39" s="11">
        <f>IF(ISERROR(VLOOKUP(CONCATENATE(INDIRECT(ADDRESS(2,COLUMN())),"O2",A39),DATA!D2:L872,2,FALSE)),0,VLOOKUP(CONCATENATE(INDIRECT(ADDRESS(2,COLUMN())),"O2",A39),DATA!D2:L872,2,FALSE))</f>
        <v>0</v>
      </c>
      <c r="CL39" s="11">
        <f>IF(ISERROR(VLOOKUP(CONCATENATE(INDIRECT(ADDRESS(2,COLUMN()-1)),"O2",A39),DATA!D2:L872,3,FALSE)),0,VLOOKUP(CONCATENATE(INDIRECT(ADDRESS(2,COLUMN()-1)),"O2",A39),DATA!D2:L872,3,FALSE))</f>
        <v>0</v>
      </c>
      <c r="CM39" s="11">
        <f>IF(ISERROR(VLOOKUP(CONCATENATE(INDIRECT(ADDRESS(2,COLUMN()-2)),"O2",A39),DATA!D2:L872,4,FALSE)),0,VLOOKUP(CONCATENATE(INDIRECT(ADDRESS(2,COLUMN()-2)),"O2",A39),DATA!D2:L872,4,FALSE))</f>
        <v>0</v>
      </c>
      <c r="CN39" s="11">
        <f>IF(ISERROR(VLOOKUP(CONCATENATE(INDIRECT(ADDRESS(2,COLUMN())),"O2",A39),DATA!D2:L872,2,FALSE)),0,VLOOKUP(CONCATENATE(INDIRECT(ADDRESS(2,COLUMN())),"O2",A39),DATA!D2:L872,2,FALSE))</f>
        <v>2</v>
      </c>
      <c r="CO39" s="11">
        <f>IF(ISERROR(VLOOKUP(CONCATENATE(INDIRECT(ADDRESS(2,COLUMN()-1)),"O2",A39),DATA!D2:L872,3,FALSE)),0,VLOOKUP(CONCATENATE(INDIRECT(ADDRESS(2,COLUMN()-1)),"O2",A39),DATA!D2:L872,3,FALSE))</f>
        <v>0</v>
      </c>
      <c r="CP39" s="11">
        <f>IF(ISERROR(VLOOKUP(CONCATENATE(INDIRECT(ADDRESS(2,COLUMN()-2)),"O2",A39),DATA!D2:L872,4,FALSE)),0,VLOOKUP(CONCATENATE(INDIRECT(ADDRESS(2,COLUMN()-2)),"O2",A39),DATA!D2:L872,4,FALSE))</f>
        <v>0</v>
      </c>
      <c r="CQ39" s="11">
        <f>IF(ISERROR(VLOOKUP(CONCATENATE(INDIRECT(ADDRESS(2,COLUMN())),"O2",A39),DATA!D2:L872,2,FALSE)),0,VLOOKUP(CONCATENATE(INDIRECT(ADDRESS(2,COLUMN())),"O2",A39),DATA!D2:L872,2,FALSE))</f>
        <v>4</v>
      </c>
      <c r="CR39" s="11">
        <f>IF(ISERROR(VLOOKUP(CONCATENATE(INDIRECT(ADDRESS(2,COLUMN()-1)),"O2",A39),DATA!D2:L872,3,FALSE)),0,VLOOKUP(CONCATENATE(INDIRECT(ADDRESS(2,COLUMN()-1)),"O2",A39),DATA!D2:L872,3,FALSE))</f>
        <v>0</v>
      </c>
      <c r="CS39" s="11">
        <f>IF(ISERROR(VLOOKUP(CONCATENATE(INDIRECT(ADDRESS(2,COLUMN()-2)),"O2",A39),DATA!D2:L872,4,FALSE)),0,VLOOKUP(CONCATENATE(INDIRECT(ADDRESS(2,COLUMN()-2)),"O2",A39),DATA!D2:L872,4,FALSE))</f>
        <v>0</v>
      </c>
      <c r="CT39" s="11">
        <f>IF(ISERROR(VLOOKUP(CONCATENATE(INDIRECT(ADDRESS(2,COLUMN())),"O2",A39),DATA!D2:L872,2,FALSE)),0,VLOOKUP(CONCATENATE(INDIRECT(ADDRESS(2,COLUMN())),"O2",A39),DATA!D2:L872,2,FALSE))</f>
        <v>0</v>
      </c>
      <c r="CU39" s="11">
        <f>IF(ISERROR(VLOOKUP(CONCATENATE(INDIRECT(ADDRESS(2,COLUMN()-1)),"O2",A39),DATA!D2:L872,3,FALSE)),0,VLOOKUP(CONCATENATE(INDIRECT(ADDRESS(2,COLUMN()-1)),"O2",A39),DATA!D2:L872,3,FALSE))</f>
        <v>0</v>
      </c>
      <c r="CV39" s="11">
        <f>IF(ISERROR(VLOOKUP(CONCATENATE(INDIRECT(ADDRESS(2,COLUMN()-2)),"O2",A39),DATA!D2:L872,4,FALSE)),0,VLOOKUP(CONCATENATE(INDIRECT(ADDRESS(2,COLUMN()-2)),"O2",A39),DATA!D2:L872,4,FALSE))</f>
        <v>0</v>
      </c>
      <c r="CW39" s="11">
        <f>IF(ISERROR(VLOOKUP(CONCATENATE(INDIRECT(ADDRESS(2,COLUMN())),"O2",A39),DATA!D2:L872,2,FALSE)),0,VLOOKUP(CONCATENATE(INDIRECT(ADDRESS(2,COLUMN())),"O2",A39),DATA!D2:L872,2,FALSE))</f>
        <v>0</v>
      </c>
      <c r="CX39" s="11">
        <f>IF(ISERROR(VLOOKUP(CONCATENATE(INDIRECT(ADDRESS(2,COLUMN()-1)),"O2",A39),DATA!D2:L872,3,FALSE)),0,VLOOKUP(CONCATENATE(INDIRECT(ADDRESS(2,COLUMN()-1)),"O2",A39),DATA!D2:L872,3,FALSE))</f>
        <v>0</v>
      </c>
      <c r="CY39" s="11">
        <f>IF(ISERROR(VLOOKUP(CONCATENATE(INDIRECT(ADDRESS(2,COLUMN()-2)),"O2",A39),DATA!D2:L872,4,FALSE)),0,VLOOKUP(CONCATENATE(INDIRECT(ADDRESS(2,COLUMN()-2)),"O2",A39),DATA!D2:L872,4,FALSE))</f>
        <v>0</v>
      </c>
      <c r="CZ39" s="11">
        <f>IF(ISERROR(VLOOKUP(CONCATENATE(INDIRECT(ADDRESS(2,COLUMN())),"O2",A39),DATA!D2:L872,2,FALSE)),0,VLOOKUP(CONCATENATE(INDIRECT(ADDRESS(2,COLUMN())),"O2",A39),DATA!D2:L872,2,FALSE))</f>
        <v>0</v>
      </c>
      <c r="DA39" s="11">
        <f>IF(ISERROR(VLOOKUP(CONCATENATE(INDIRECT(ADDRESS(2,COLUMN()-1)),"O2",A39),DATA!D2:L872,3,FALSE)),0,VLOOKUP(CONCATENATE(INDIRECT(ADDRESS(2,COLUMN()-1)),"O2",A39),DATA!D2:L872,3,FALSE))</f>
        <v>0</v>
      </c>
      <c r="DB39" s="11">
        <f>IF(ISERROR(VLOOKUP(CONCATENATE(INDIRECT(ADDRESS(2,COLUMN()-2)),"O2",A39),DATA!D2:L872,4,FALSE)),0,VLOOKUP(CONCATENATE(INDIRECT(ADDRESS(2,COLUMN()-2)),"O2",A39),DATA!D2:L872,4,FALSE))</f>
        <v>0</v>
      </c>
      <c r="DC39" s="11">
        <f>IF(ISERROR(VLOOKUP(CONCATENATE(INDIRECT(ADDRESS(2,COLUMN())),"O2",A39),DATA!D2:L872,2,FALSE)),0,VLOOKUP(CONCATENATE(INDIRECT(ADDRESS(2,COLUMN())),"O2",A39),DATA!D2:L872,2,FALSE))</f>
        <v>0</v>
      </c>
      <c r="DD39" s="11">
        <f>IF(ISERROR(VLOOKUP(CONCATENATE(INDIRECT(ADDRESS(2,COLUMN()-1)),"O2",A39),DATA!D2:L872,3,FALSE)),0,VLOOKUP(CONCATENATE(INDIRECT(ADDRESS(2,COLUMN()-1)),"O2",A39),DATA!D2:L872,3,FALSE))</f>
        <v>0</v>
      </c>
      <c r="DE39" s="11">
        <f>IF(ISERROR(VLOOKUP(CONCATENATE(INDIRECT(ADDRESS(2,COLUMN()-2)),"O2",A39),DATA!D2:L872,4,FALSE)),0,VLOOKUP(CONCATENATE(INDIRECT(ADDRESS(2,COLUMN()-2)),"O2",A39),DATA!D2:L872,4,FALSE))</f>
        <v>0</v>
      </c>
      <c r="DF39" s="11">
        <f>IF(ISERROR(VLOOKUP(CONCATENATE(INDIRECT(ADDRESS(2,COLUMN())),"O2",A39),DATA!D2:L872,2,FALSE)),0,VLOOKUP(CONCATENATE(INDIRECT(ADDRESS(2,COLUMN())),"O2",A39),DATA!D2:L872,2,FALSE))</f>
        <v>0</v>
      </c>
      <c r="DG39" s="11">
        <f>IF(ISERROR(VLOOKUP(CONCATENATE(INDIRECT(ADDRESS(2,COLUMN()-1)),"O2",A39),DATA!D2:L872,3,FALSE)),0,VLOOKUP(CONCATENATE(INDIRECT(ADDRESS(2,COLUMN()-1)),"O2",A39),DATA!D2:L872,3,FALSE))</f>
        <v>0</v>
      </c>
      <c r="DH39" s="11">
        <f>IF(ISERROR(VLOOKUP(CONCATENATE(INDIRECT(ADDRESS(2,COLUMN()-2)),"O2",A39),DATA!D2:L872,4,FALSE)),0,VLOOKUP(CONCATENATE(INDIRECT(ADDRESS(2,COLUMN()-2)),"O2",A39),DATA!D2:L872,4,FALSE))</f>
        <v>0</v>
      </c>
      <c r="DI39" s="11">
        <f>IF(ISERROR(VLOOKUP(CONCATENATE(INDIRECT(ADDRESS(2,COLUMN())),"O2",A39),DATA!D2:L872,2,FALSE)),0,VLOOKUP(CONCATENATE(INDIRECT(ADDRESS(2,COLUMN())),"O2",A39),DATA!D2:L872,2,FALSE))</f>
        <v>0</v>
      </c>
      <c r="DJ39" s="11">
        <f>IF(ISERROR(VLOOKUP(CONCATENATE(INDIRECT(ADDRESS(2,COLUMN()-1)),"O2",A39),DATA!D2:L872,3,FALSE)),0,VLOOKUP(CONCATENATE(INDIRECT(ADDRESS(2,COLUMN()-1)),"O2",A39),DATA!D2:L872,3,FALSE))</f>
        <v>0</v>
      </c>
      <c r="DK39" s="11">
        <f>IF(ISERROR(VLOOKUP(CONCATENATE(INDIRECT(ADDRESS(2,COLUMN()-2)),"O2",A39),DATA!D2:L872,4,FALSE)),0,VLOOKUP(CONCATENATE(INDIRECT(ADDRESS(2,COLUMN()-2)),"O2",A39),DATA!D2:L872,4,FALSE))</f>
        <v>0</v>
      </c>
      <c r="DL39" s="11">
        <f>IF(ISERROR(VLOOKUP(CONCATENATE(INDIRECT(ADDRESS(2,COLUMN())),"O2",A39),DATA!D2:L872,2,FALSE)),0,VLOOKUP(CONCATENATE(INDIRECT(ADDRESS(2,COLUMN())),"O2",A39),DATA!D2:L872,2,FALSE))</f>
        <v>0</v>
      </c>
      <c r="DM39" s="11">
        <f>IF(ISERROR(VLOOKUP(CONCATENATE(INDIRECT(ADDRESS(2,COLUMN()-1)),"O2",A39),DATA!D2:L872,3,FALSE)),0,VLOOKUP(CONCATENATE(INDIRECT(ADDRESS(2,COLUMN()-1)),"O2",A39),DATA!D2:L872,3,FALSE))</f>
        <v>0</v>
      </c>
      <c r="DN39" s="11">
        <f>IF(ISERROR(VLOOKUP(CONCATENATE(INDIRECT(ADDRESS(2,COLUMN()-2)),"O2",A39),DATA!D2:L872,4,FALSE)),0,VLOOKUP(CONCATENATE(INDIRECT(ADDRESS(2,COLUMN()-2)),"O2",A39),DATA!D2:L872,4,FALSE))</f>
        <v>0</v>
      </c>
      <c r="DO39" s="11">
        <f>IF(ISERROR(VLOOKUP(CONCATENATE(INDIRECT(ADDRESS(2,COLUMN())),"O2",A39),DATA!D2:L872,2,FALSE)),0,VLOOKUP(CONCATENATE(INDIRECT(ADDRESS(2,COLUMN())),"O2",A39),DATA!D2:L872,2,FALSE))</f>
        <v>0</v>
      </c>
      <c r="DP39" s="11">
        <f>IF(ISERROR(VLOOKUP(CONCATENATE(INDIRECT(ADDRESS(2,COLUMN()-1)),"O2",A39),DATA!D2:L872,3,FALSE)),0,VLOOKUP(CONCATENATE(INDIRECT(ADDRESS(2,COLUMN()-1)),"O2",A39),DATA!D2:L872,3,FALSE))</f>
        <v>0</v>
      </c>
      <c r="DQ39" s="11">
        <f>IF(ISERROR(VLOOKUP(CONCATENATE(INDIRECT(ADDRESS(2,COLUMN()-2)),"O2",A39),DATA!D2:L872,4,FALSE)),0,VLOOKUP(CONCATENATE(INDIRECT(ADDRESS(2,COLUMN()-2)),"O2",A39),DATA!D2:L872,4,FALSE))</f>
        <v>0</v>
      </c>
      <c r="DR39" s="11">
        <f>IF(ISERROR(VLOOKUP(CONCATENATE(INDIRECT(ADDRESS(2,COLUMN())),"O2",A39),DATA!D2:L872,2,FALSE)),0,VLOOKUP(CONCATENATE(INDIRECT(ADDRESS(2,COLUMN())),"O2",A39),DATA!D2:L872,2,FALSE))</f>
        <v>0</v>
      </c>
      <c r="DS39" s="11">
        <f>IF(ISERROR(VLOOKUP(CONCATENATE(INDIRECT(ADDRESS(2,COLUMN()-1)),"O2",A39),DATA!D2:L872,3,FALSE)),0,VLOOKUP(CONCATENATE(INDIRECT(ADDRESS(2,COLUMN()-1)),"O2",A39),DATA!D2:L872,3,FALSE))</f>
        <v>0</v>
      </c>
      <c r="DT39" s="11">
        <f>IF(ISERROR(VLOOKUP(CONCATENATE(INDIRECT(ADDRESS(2,COLUMN()-2)),"O2",A39),DATA!D2:L872,4,FALSE)),0,VLOOKUP(CONCATENATE(INDIRECT(ADDRESS(2,COLUMN()-2)),"O2",A39),DATA!D2:L872,4,FALSE))</f>
        <v>0</v>
      </c>
      <c r="DU39" s="11">
        <f>IF(ISERROR(VLOOKUP(CONCATENATE(INDIRECT(ADDRESS(2,COLUMN())),"O2",A39),DATA!D2:L872,2,FALSE)),0,VLOOKUP(CONCATENATE(INDIRECT(ADDRESS(2,COLUMN())),"O2",A39),DATA!D2:L872,2,FALSE))</f>
        <v>1.5</v>
      </c>
      <c r="DV39" s="11">
        <f>IF(ISERROR(VLOOKUP(CONCATENATE(INDIRECT(ADDRESS(2,COLUMN()-1)),"O2",A39),DATA!D2:L872,3,FALSE)),0,VLOOKUP(CONCATENATE(INDIRECT(ADDRESS(2,COLUMN()-1)),"O2",A39),DATA!D2:L872,3,FALSE))</f>
        <v>0</v>
      </c>
      <c r="DW39" s="11">
        <f>IF(ISERROR(VLOOKUP(CONCATENATE(INDIRECT(ADDRESS(2,COLUMN()-2)),"O2",A39),DATA!D2:L872,4,FALSE)),0,VLOOKUP(CONCATENATE(INDIRECT(ADDRESS(2,COLUMN()-2)),"O2",A39),DATA!D2:L872,4,FALSE))</f>
        <v>0</v>
      </c>
      <c r="DX39" s="62">
        <f>SUM(B39:INDIRECT(ADDRESS(39,127)))</f>
        <v>267.91667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  <c r="IW39" s="24"/>
      <c r="IX39" s="24"/>
      <c r="IY39" s="24"/>
      <c r="IZ39" s="24"/>
      <c r="JA39" s="24"/>
      <c r="JB39" s="24"/>
      <c r="JC39" s="24"/>
      <c r="JD39" s="24"/>
      <c r="JE39" s="24"/>
      <c r="JF39" s="24"/>
      <c r="JG39" s="24"/>
      <c r="JH39" s="24"/>
      <c r="JI39" s="24"/>
      <c r="JJ39" s="24"/>
      <c r="JK39" s="24"/>
      <c r="JL39" s="24"/>
      <c r="JM39" s="24"/>
      <c r="JN39" s="24"/>
      <c r="JO39" s="24"/>
      <c r="JP39" s="24"/>
      <c r="JQ39" s="24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</row>
    <row r="40" ht="15.75">
      <c r="A40" s="95" t="s">
        <v>85</v>
      </c>
      <c r="B40" s="11">
        <f>IF(ISERROR(VLOOKUP(CONCATENATE(INDIRECT(ADDRESS(2,COLUMN())),"O2",A40),DATA!D2:L872,2,FALSE)),0,VLOOKUP(CONCATENATE(INDIRECT(ADDRESS(2,COLUMN())),"O2",A40),DATA!D2:L872,2,FALSE))</f>
        <v>2</v>
      </c>
      <c r="C40" s="11">
        <f>IF(ISERROR(VLOOKUP(CONCATENATE(INDIRECT(ADDRESS(2,COLUMN()-1)),"O2",A40),DATA!D2:L872,3,FALSE)),0,VLOOKUP(CONCATENATE(INDIRECT(ADDRESS(2,COLUMN()-1)),"O2",A40),DATA!D2:L872,3,FALSE))</f>
        <v>0</v>
      </c>
      <c r="D40" s="11">
        <f>IF(ISERROR(VLOOKUP(CONCATENATE(INDIRECT(ADDRESS(2,COLUMN()-2)),"O2",A40),DATA!D2:L872,4,FALSE)),0,VLOOKUP(CONCATENATE(INDIRECT(ADDRESS(2,COLUMN()-2)),"O2",A40),DATA!D2:L872,4,FALSE))</f>
        <v>0</v>
      </c>
      <c r="E40" s="11">
        <f>IF(ISERROR(VLOOKUP(CONCATENATE(INDIRECT(ADDRESS(2,COLUMN())),"O2",A40),DATA!D2:L872,2,FALSE)),0,VLOOKUP(CONCATENATE(INDIRECT(ADDRESS(2,COLUMN())),"O2",A40),DATA!D2:L872,2,FALSE))</f>
        <v>1</v>
      </c>
      <c r="F40" s="11">
        <f>IF(ISERROR(VLOOKUP(CONCATENATE(INDIRECT(ADDRESS(2,COLUMN()-1)),"O2",A40),DATA!D2:L872,3,FALSE)),0,VLOOKUP(CONCATENATE(INDIRECT(ADDRESS(2,COLUMN()-1)),"O2",A40),DATA!D2:L872,3,FALSE))</f>
        <v>0</v>
      </c>
      <c r="G40" s="11">
        <f>IF(ISERROR(VLOOKUP(CONCATENATE(INDIRECT(ADDRESS(2,COLUMN()-2)),"O2",A40),DATA!D2:L872,4,FALSE)),0,VLOOKUP(CONCATENATE(INDIRECT(ADDRESS(2,COLUMN()-2)),"O2",A40),DATA!D2:L872,4,FALSE))</f>
        <v>0</v>
      </c>
      <c r="H40" s="11">
        <f>IF(ISERROR(VLOOKUP(CONCATENATE(INDIRECT(ADDRESS(2,COLUMN())),"O2",A40),DATA!D2:L872,2,FALSE)),0,VLOOKUP(CONCATENATE(INDIRECT(ADDRESS(2,COLUMN())),"O2",A40),DATA!D2:L872,2,FALSE))</f>
        <v>0</v>
      </c>
      <c r="I40" s="11">
        <f>IF(ISERROR(VLOOKUP(CONCATENATE(INDIRECT(ADDRESS(2,COLUMN()-1)),"O2",A40),DATA!D2:L872,3,FALSE)),0,VLOOKUP(CONCATENATE(INDIRECT(ADDRESS(2,COLUMN()-1)),"O2",A40),DATA!D2:L872,3,FALSE))</f>
        <v>0</v>
      </c>
      <c r="J40" s="11">
        <f>IF(ISERROR(VLOOKUP(CONCATENATE(INDIRECT(ADDRESS(2,COLUMN()-2)),"O2",A40),DATA!D2:L872,4,FALSE)),0,VLOOKUP(CONCATENATE(INDIRECT(ADDRESS(2,COLUMN()-2)),"O2",A40),DATA!D2:L872,4,FALSE))</f>
        <v>0</v>
      </c>
      <c r="K40" s="11">
        <f>IF(ISERROR(VLOOKUP(CONCATENATE(INDIRECT(ADDRESS(2,COLUMN())),"O2",A40),DATA!D2:L872,2,FALSE)),0,VLOOKUP(CONCATENATE(INDIRECT(ADDRESS(2,COLUMN())),"O2",A40),DATA!D2:L872,2,FALSE))</f>
        <v>0</v>
      </c>
      <c r="L40" s="11">
        <f>IF(ISERROR(VLOOKUP(CONCATENATE(INDIRECT(ADDRESS(2,COLUMN()-1)),"O2",A40),DATA!D2:L872,3,FALSE)),0,VLOOKUP(CONCATENATE(INDIRECT(ADDRESS(2,COLUMN()-1)),"O2",A40),DATA!D2:L872,3,FALSE))</f>
        <v>0</v>
      </c>
      <c r="M40" s="11">
        <f>IF(ISERROR(VLOOKUP(CONCATENATE(INDIRECT(ADDRESS(2,COLUMN()-2)),"O2",A40),DATA!D2:L872,4,FALSE)),0,VLOOKUP(CONCATENATE(INDIRECT(ADDRESS(2,COLUMN()-2)),"O2",A40),DATA!D2:L872,4,FALSE))</f>
        <v>0</v>
      </c>
      <c r="N40" s="11">
        <f>IF(ISERROR(VLOOKUP(CONCATENATE(INDIRECT(ADDRESS(2,COLUMN())),"O2",A40),DATA!D2:L872,2,FALSE)),0,VLOOKUP(CONCATENATE(INDIRECT(ADDRESS(2,COLUMN())),"O2",A40),DATA!D2:L872,2,FALSE))</f>
        <v>0</v>
      </c>
      <c r="O40" s="11">
        <f>IF(ISERROR(VLOOKUP(CONCATENATE(INDIRECT(ADDRESS(2,COLUMN()-1)),"O2",A40),DATA!D2:L872,3,FALSE)),0,VLOOKUP(CONCATENATE(INDIRECT(ADDRESS(2,COLUMN()-1)),"O2",A40),DATA!D2:L872,3,FALSE))</f>
        <v>0</v>
      </c>
      <c r="P40" s="11">
        <f>IF(ISERROR(VLOOKUP(CONCATENATE(INDIRECT(ADDRESS(2,COLUMN()-2)),"O2",A40),DATA!D2:L872,4,FALSE)),0,VLOOKUP(CONCATENATE(INDIRECT(ADDRESS(2,COLUMN()-2)),"O2",A40),DATA!D2:L872,4,FALSE))</f>
        <v>0</v>
      </c>
      <c r="Q40" s="11">
        <f>IF(ISERROR(VLOOKUP(CONCATENATE(INDIRECT(ADDRESS(2,COLUMN())),"O2",A40),DATA!D2:L872,2,FALSE)),0,VLOOKUP(CONCATENATE(INDIRECT(ADDRESS(2,COLUMN())),"O2",A40),DATA!D2:L872,2,FALSE))</f>
        <v>0.6</v>
      </c>
      <c r="R40" s="11">
        <f>IF(ISERROR(VLOOKUP(CONCATENATE(INDIRECT(ADDRESS(2,COLUMN()-1)),"O2",A40),DATA!D2:L872,3,FALSE)),0,VLOOKUP(CONCATENATE(INDIRECT(ADDRESS(2,COLUMN()-1)),"O2",A40),DATA!D2:L872,3,FALSE))</f>
        <v>0</v>
      </c>
      <c r="S40" s="11">
        <f>IF(ISERROR(VLOOKUP(CONCATENATE(INDIRECT(ADDRESS(2,COLUMN()-2)),"O2",A40),DATA!D2:L872,4,FALSE)),0,VLOOKUP(CONCATENATE(INDIRECT(ADDRESS(2,COLUMN()-2)),"O2",A40),DATA!D2:L872,4,FALSE))</f>
        <v>0</v>
      </c>
      <c r="T40" s="11">
        <f>IF(ISERROR(VLOOKUP(CONCATENATE(INDIRECT(ADDRESS(2,COLUMN())),"O2",A40),DATA!D2:L872,2,FALSE)),0,VLOOKUP(CONCATENATE(INDIRECT(ADDRESS(2,COLUMN())),"O2",A40),DATA!D2:L872,2,FALSE))</f>
        <v>0</v>
      </c>
      <c r="U40" s="11">
        <f>IF(ISERROR(VLOOKUP(CONCATENATE(INDIRECT(ADDRESS(2,COLUMN()-1)),"O2",A40),DATA!D2:L872,3,FALSE)),0,VLOOKUP(CONCATENATE(INDIRECT(ADDRESS(2,COLUMN()-1)),"O2",A40),DATA!D2:L872,3,FALSE))</f>
        <v>0</v>
      </c>
      <c r="V40" s="11">
        <f>IF(ISERROR(VLOOKUP(CONCATENATE(INDIRECT(ADDRESS(2,COLUMN()-2)),"O2",A40),DATA!D2:L872,4,FALSE)),0,VLOOKUP(CONCATENATE(INDIRECT(ADDRESS(2,COLUMN()-2)),"O2",A40),DATA!D2:L872,4,FALSE))</f>
        <v>0</v>
      </c>
      <c r="W40" s="11">
        <f>IF(ISERROR(VLOOKUP(CONCATENATE(INDIRECT(ADDRESS(2,COLUMN())),"O2",A40),DATA!D2:L872,2,FALSE)),0,VLOOKUP(CONCATENATE(INDIRECT(ADDRESS(2,COLUMN())),"O2",A40),DATA!D2:L872,2,FALSE))</f>
        <v>0</v>
      </c>
      <c r="X40" s="11">
        <f>IF(ISERROR(VLOOKUP(CONCATENATE(INDIRECT(ADDRESS(2,COLUMN()-1)),"O2",A40),DATA!D2:L872,3,FALSE)),0,VLOOKUP(CONCATENATE(INDIRECT(ADDRESS(2,COLUMN()-1)),"O2",A40),DATA!D2:L872,3,FALSE))</f>
        <v>0</v>
      </c>
      <c r="Y40" s="11">
        <f>IF(ISERROR(VLOOKUP(CONCATENATE(INDIRECT(ADDRESS(2,COLUMN()-2)),"O2",A40),DATA!D2:L872,4,FALSE)),0,VLOOKUP(CONCATENATE(INDIRECT(ADDRESS(2,COLUMN()-2)),"O2",A40),DATA!D2:L872,4,FALSE))</f>
        <v>0</v>
      </c>
      <c r="Z40" s="11">
        <f>IF(ISERROR(VLOOKUP(CONCATENATE(INDIRECT(ADDRESS(2,COLUMN())),"O2",A40),DATA!D2:L872,2,FALSE)),0,VLOOKUP(CONCATENATE(INDIRECT(ADDRESS(2,COLUMN())),"O2",A40),DATA!D2:L872,2,FALSE))</f>
        <v>0</v>
      </c>
      <c r="AA40" s="11">
        <f>IF(ISERROR(VLOOKUP(CONCATENATE(INDIRECT(ADDRESS(2,COLUMN()-1)),"O2",A40),DATA!D2:L872,3,FALSE)),0,VLOOKUP(CONCATENATE(INDIRECT(ADDRESS(2,COLUMN()-1)),"O2",A40),DATA!D2:L872,3,FALSE))</f>
        <v>0</v>
      </c>
      <c r="AB40" s="11">
        <f>IF(ISERROR(VLOOKUP(CONCATENATE(INDIRECT(ADDRESS(2,COLUMN()-2)),"O2",A40),DATA!D2:L872,4,FALSE)),0,VLOOKUP(CONCATENATE(INDIRECT(ADDRESS(2,COLUMN()-2)),"O2",A40),DATA!D2:L872,4,FALSE))</f>
        <v>0</v>
      </c>
      <c r="AC40" s="11">
        <f>IF(ISERROR(VLOOKUP(CONCATENATE(INDIRECT(ADDRESS(2,COLUMN())),"O2",A40),DATA!D2:L872,2,FALSE)),0,VLOOKUP(CONCATENATE(INDIRECT(ADDRESS(2,COLUMN())),"O2",A40),DATA!D2:L872,2,FALSE))</f>
        <v>0</v>
      </c>
      <c r="AD40" s="11">
        <f>IF(ISERROR(VLOOKUP(CONCATENATE(INDIRECT(ADDRESS(2,COLUMN()-1)),"O2",A40),DATA!D2:L872,3,FALSE)),0,VLOOKUP(CONCATENATE(INDIRECT(ADDRESS(2,COLUMN()-1)),"O2",A40),DATA!D2:L872,3,FALSE))</f>
        <v>0</v>
      </c>
      <c r="AE40" s="11">
        <f>IF(ISERROR(VLOOKUP(CONCATENATE(INDIRECT(ADDRESS(2,COLUMN()-2)),"O2",A40),DATA!D2:L872,4,FALSE)),0,VLOOKUP(CONCATENATE(INDIRECT(ADDRESS(2,COLUMN()-2)),"O2",A40),DATA!D2:L872,4,FALSE))</f>
        <v>0</v>
      </c>
      <c r="AF40" s="11">
        <f>IF(ISERROR(VLOOKUP(CONCATENATE(INDIRECT(ADDRESS(2,COLUMN())),"O2",A40),DATA!D2:L872,2,FALSE)),0,VLOOKUP(CONCATENATE(INDIRECT(ADDRESS(2,COLUMN())),"O2",A40),DATA!D2:L872,2,FALSE))</f>
        <v>0</v>
      </c>
      <c r="AG40" s="11">
        <f>IF(ISERROR(VLOOKUP(CONCATENATE(INDIRECT(ADDRESS(2,COLUMN()-1)),"O2",A40),DATA!D2:L872,3,FALSE)),0,VLOOKUP(CONCATENATE(INDIRECT(ADDRESS(2,COLUMN()-1)),"O2",A40),DATA!D2:L872,3,FALSE))</f>
        <v>0</v>
      </c>
      <c r="AH40" s="11">
        <f>IF(ISERROR(VLOOKUP(CONCATENATE(INDIRECT(ADDRESS(2,COLUMN()-2)),"O2",A40),DATA!D2:L872,4,FALSE)),0,VLOOKUP(CONCATENATE(INDIRECT(ADDRESS(2,COLUMN()-2)),"O2",A40),DATA!D2:L872,4,FALSE))</f>
        <v>0</v>
      </c>
      <c r="AI40" s="11">
        <f>IF(ISERROR(VLOOKUP(CONCATENATE(INDIRECT(ADDRESS(2,COLUMN())),"O2",A40),DATA!D2:L872,2,FALSE)),0,VLOOKUP(CONCATENATE(INDIRECT(ADDRESS(2,COLUMN())),"O2",A40),DATA!D2:L872,2,FALSE))</f>
        <v>0</v>
      </c>
      <c r="AJ40" s="11">
        <f>IF(ISERROR(VLOOKUP(CONCATENATE(INDIRECT(ADDRESS(2,COLUMN()-1)),"O2",A40),DATA!D2:L872,3,FALSE)),0,VLOOKUP(CONCATENATE(INDIRECT(ADDRESS(2,COLUMN()-1)),"O2",A40),DATA!D2:L872,3,FALSE))</f>
        <v>0</v>
      </c>
      <c r="AK40" s="11">
        <f>IF(ISERROR(VLOOKUP(CONCATENATE(INDIRECT(ADDRESS(2,COLUMN()-2)),"O2",A40),DATA!D2:L872,4,FALSE)),0,VLOOKUP(CONCATENATE(INDIRECT(ADDRESS(2,COLUMN()-2)),"O2",A40),DATA!D2:L872,4,FALSE))</f>
        <v>0</v>
      </c>
      <c r="AL40" s="11">
        <f>IF(ISERROR(VLOOKUP(CONCATENATE(INDIRECT(ADDRESS(2,COLUMN())),"O2",A40),DATA!D2:L872,2,FALSE)),0,VLOOKUP(CONCATENATE(INDIRECT(ADDRESS(2,COLUMN())),"O2",A40),DATA!D2:L872,2,FALSE))</f>
        <v>1</v>
      </c>
      <c r="AM40" s="11">
        <f>IF(ISERROR(VLOOKUP(CONCATENATE(INDIRECT(ADDRESS(2,COLUMN()-1)),"O2",A40),DATA!D2:L872,3,FALSE)),0,VLOOKUP(CONCATENATE(INDIRECT(ADDRESS(2,COLUMN()-1)),"O2",A40),DATA!D2:L872,3,FALSE))</f>
        <v>0</v>
      </c>
      <c r="AN40" s="11">
        <f>IF(ISERROR(VLOOKUP(CONCATENATE(INDIRECT(ADDRESS(2,COLUMN()-2)),"O2",A40),DATA!D2:L872,4,FALSE)),0,VLOOKUP(CONCATENATE(INDIRECT(ADDRESS(2,COLUMN()-2)),"O2",A40),DATA!D2:L872,4,FALSE))</f>
        <v>0</v>
      </c>
      <c r="AO40" s="11">
        <f>IF(ISERROR(VLOOKUP(CONCATENATE(INDIRECT(ADDRESS(2,COLUMN())),"O2",A40),DATA!D2:L872,2,FALSE)),0,VLOOKUP(CONCATENATE(INDIRECT(ADDRESS(2,COLUMN())),"O2",A40),DATA!D2:L872,2,FALSE))</f>
        <v>0</v>
      </c>
      <c r="AP40" s="11">
        <f>IF(ISERROR(VLOOKUP(CONCATENATE(INDIRECT(ADDRESS(2,COLUMN()-1)),"O2",A40),DATA!D2:L872,3,FALSE)),0,VLOOKUP(CONCATENATE(INDIRECT(ADDRESS(2,COLUMN()-1)),"O2",A40),DATA!D2:L872,3,FALSE))</f>
        <v>0</v>
      </c>
      <c r="AQ40" s="11">
        <f>IF(ISERROR(VLOOKUP(CONCATENATE(INDIRECT(ADDRESS(2,COLUMN()-2)),"O2",A40),DATA!D2:L872,4,FALSE)),0,VLOOKUP(CONCATENATE(INDIRECT(ADDRESS(2,COLUMN()-2)),"O2",A40),DATA!D2:L872,4,FALSE))</f>
        <v>0</v>
      </c>
      <c r="AR40" s="11">
        <f>IF(ISERROR(VLOOKUP(CONCATENATE(INDIRECT(ADDRESS(2,COLUMN())),"O2",A40),DATA!D2:L872,2,FALSE)),0,VLOOKUP(CONCATENATE(INDIRECT(ADDRESS(2,COLUMN())),"O2",A40),DATA!D2:L872,2,FALSE))</f>
        <v>0</v>
      </c>
      <c r="AS40" s="11">
        <f>IF(ISERROR(VLOOKUP(CONCATENATE(INDIRECT(ADDRESS(2,COLUMN()-1)),"O2",A40),DATA!D2:L872,3,FALSE)),0,VLOOKUP(CONCATENATE(INDIRECT(ADDRESS(2,COLUMN()-1)),"O2",A40),DATA!D2:L872,3,FALSE))</f>
        <v>0</v>
      </c>
      <c r="AT40" s="11">
        <f>IF(ISERROR(VLOOKUP(CONCATENATE(INDIRECT(ADDRESS(2,COLUMN()-2)),"O2",A40),DATA!D2:L872,4,FALSE)),0,VLOOKUP(CONCATENATE(INDIRECT(ADDRESS(2,COLUMN()-2)),"O2",A40),DATA!D2:L872,4,FALSE))</f>
        <v>0</v>
      </c>
      <c r="AU40" s="11">
        <f>IF(ISERROR(VLOOKUP(CONCATENATE(INDIRECT(ADDRESS(2,COLUMN())),"O2",A40),DATA!D2:L872,2,FALSE)),0,VLOOKUP(CONCATENATE(INDIRECT(ADDRESS(2,COLUMN())),"O2",A40),DATA!D2:L872,2,FALSE))</f>
        <v>0</v>
      </c>
      <c r="AV40" s="11">
        <f>IF(ISERROR(VLOOKUP(CONCATENATE(INDIRECT(ADDRESS(2,COLUMN()-1)),"O2",A40),DATA!D2:L872,3,FALSE)),0,VLOOKUP(CONCATENATE(INDIRECT(ADDRESS(2,COLUMN()-1)),"O2",A40),DATA!D2:L872,3,FALSE))</f>
        <v>0</v>
      </c>
      <c r="AW40" s="11">
        <f>IF(ISERROR(VLOOKUP(CONCATENATE(INDIRECT(ADDRESS(2,COLUMN()-2)),"O2",A40),DATA!D2:L872,4,FALSE)),0,VLOOKUP(CONCATENATE(INDIRECT(ADDRESS(2,COLUMN()-2)),"O2",A40),DATA!D2:L872,4,FALSE))</f>
        <v>0</v>
      </c>
      <c r="AX40" s="11">
        <f>IF(ISERROR(VLOOKUP(CONCATENATE(INDIRECT(ADDRESS(2,COLUMN())),"O2",A40),DATA!D2:L872,2,FALSE)),0,VLOOKUP(CONCATENATE(INDIRECT(ADDRESS(2,COLUMN())),"O2",A40),DATA!D2:L872,2,FALSE))</f>
        <v>1</v>
      </c>
      <c r="AY40" s="11">
        <f>IF(ISERROR(VLOOKUP(CONCATENATE(INDIRECT(ADDRESS(2,COLUMN()-1)),"O2",A40),DATA!D2:L872,3,FALSE)),0,VLOOKUP(CONCATENATE(INDIRECT(ADDRESS(2,COLUMN()-1)),"O2",A40),DATA!D2:L872,3,FALSE))</f>
        <v>0</v>
      </c>
      <c r="AZ40" s="11">
        <f>IF(ISERROR(VLOOKUP(CONCATENATE(INDIRECT(ADDRESS(2,COLUMN()-2)),"O2",A40),DATA!D2:L872,4,FALSE)),0,VLOOKUP(CONCATENATE(INDIRECT(ADDRESS(2,COLUMN()-2)),"O2",A40),DATA!D2:L872,4,FALSE))</f>
        <v>0</v>
      </c>
      <c r="BA40" s="11">
        <f>IF(ISERROR(VLOOKUP(CONCATENATE(INDIRECT(ADDRESS(2,COLUMN())),"O2",A40),DATA!D2:L872,2,FALSE)),0,VLOOKUP(CONCATENATE(INDIRECT(ADDRESS(2,COLUMN())),"O2",A40),DATA!D2:L872,2,FALSE))</f>
        <v>2</v>
      </c>
      <c r="BB40" s="11">
        <f>IF(ISERROR(VLOOKUP(CONCATENATE(INDIRECT(ADDRESS(2,COLUMN()-1)),"O2",A40),DATA!D2:L872,3,FALSE)),0,VLOOKUP(CONCATENATE(INDIRECT(ADDRESS(2,COLUMN()-1)),"O2",A40),DATA!D2:L872,3,FALSE))</f>
        <v>0</v>
      </c>
      <c r="BC40" s="11">
        <f>IF(ISERROR(VLOOKUP(CONCATENATE(INDIRECT(ADDRESS(2,COLUMN()-2)),"O2",A40),DATA!D2:L872,4,FALSE)),0,VLOOKUP(CONCATENATE(INDIRECT(ADDRESS(2,COLUMN()-2)),"O2",A40),DATA!D2:L872,4,FALSE))</f>
        <v>0</v>
      </c>
      <c r="BD40" s="11">
        <f>IF(ISERROR(VLOOKUP(CONCATENATE(INDIRECT(ADDRESS(2,COLUMN())),"O2",A40),DATA!D2:L872,2,FALSE)),0,VLOOKUP(CONCATENATE(INDIRECT(ADDRESS(2,COLUMN())),"O2",A40),DATA!D2:L872,2,FALSE))</f>
        <v>0</v>
      </c>
      <c r="BE40" s="11">
        <f>IF(ISERROR(VLOOKUP(CONCATENATE(INDIRECT(ADDRESS(2,COLUMN()-1)),"O2",A40),DATA!D2:L872,3,FALSE)),0,VLOOKUP(CONCATENATE(INDIRECT(ADDRESS(2,COLUMN()-1)),"O2",A40),DATA!D2:L872,3,FALSE))</f>
        <v>0</v>
      </c>
      <c r="BF40" s="11">
        <f>IF(ISERROR(VLOOKUP(CONCATENATE(INDIRECT(ADDRESS(2,COLUMN()-2)),"O2",A40),DATA!D2:L872,4,FALSE)),0,VLOOKUP(CONCATENATE(INDIRECT(ADDRESS(2,COLUMN()-2)),"O2",A40),DATA!D2:L872,4,FALSE))</f>
        <v>0</v>
      </c>
      <c r="BG40" s="11">
        <f>IF(ISERROR(VLOOKUP(CONCATENATE(INDIRECT(ADDRESS(2,COLUMN())),"O2",A40),DATA!D2:L872,2,FALSE)),0,VLOOKUP(CONCATENATE(INDIRECT(ADDRESS(2,COLUMN())),"O2",A40),DATA!D2:L872,2,FALSE))</f>
        <v>0</v>
      </c>
      <c r="BH40" s="11">
        <f>IF(ISERROR(VLOOKUP(CONCATENATE(INDIRECT(ADDRESS(2,COLUMN()-1)),"O2",A40),DATA!D2:L872,3,FALSE)),0,VLOOKUP(CONCATENATE(INDIRECT(ADDRESS(2,COLUMN()-1)),"O2",A40),DATA!D2:L872,3,FALSE))</f>
        <v>0</v>
      </c>
      <c r="BI40" s="11">
        <f>IF(ISERROR(VLOOKUP(CONCATENATE(INDIRECT(ADDRESS(2,COLUMN()-2)),"O2",A40),DATA!D2:L872,4,FALSE)),0,VLOOKUP(CONCATENATE(INDIRECT(ADDRESS(2,COLUMN()-2)),"O2",A40),DATA!D2:L872,4,FALSE))</f>
        <v>0</v>
      </c>
      <c r="BJ40" s="11">
        <f>IF(ISERROR(VLOOKUP(CONCATENATE(INDIRECT(ADDRESS(2,COLUMN())),"O2",A40),DATA!D2:L872,2,FALSE)),0,VLOOKUP(CONCATENATE(INDIRECT(ADDRESS(2,COLUMN())),"O2",A40),DATA!D2:L872,2,FALSE))</f>
        <v>0</v>
      </c>
      <c r="BK40" s="11">
        <f>IF(ISERROR(VLOOKUP(CONCATENATE(INDIRECT(ADDRESS(2,COLUMN()-1)),"O2",A40),DATA!D2:L872,3,FALSE)),0,VLOOKUP(CONCATENATE(INDIRECT(ADDRESS(2,COLUMN()-1)),"O2",A40),DATA!D2:L872,3,FALSE))</f>
        <v>0</v>
      </c>
      <c r="BL40" s="11">
        <f>IF(ISERROR(VLOOKUP(CONCATENATE(INDIRECT(ADDRESS(2,COLUMN()-2)),"O2",A40),DATA!D2:L872,4,FALSE)),0,VLOOKUP(CONCATENATE(INDIRECT(ADDRESS(2,COLUMN()-2)),"O2",A40),DATA!D2:L872,4,FALSE))</f>
        <v>0</v>
      </c>
      <c r="BM40" s="11">
        <f>IF(ISERROR(VLOOKUP(CONCATENATE(INDIRECT(ADDRESS(2,COLUMN())),"O2",A40),DATA!D2:L872,2,FALSE)),0,VLOOKUP(CONCATENATE(INDIRECT(ADDRESS(2,COLUMN())),"O2",A40),DATA!D2:L872,2,FALSE))</f>
        <v>0</v>
      </c>
      <c r="BN40" s="11">
        <f>IF(ISERROR(VLOOKUP(CONCATENATE(INDIRECT(ADDRESS(2,COLUMN()-1)),"O2",A40),DATA!D2:L872,3,FALSE)),0,VLOOKUP(CONCATENATE(INDIRECT(ADDRESS(2,COLUMN()-1)),"O2",A40),DATA!D2:L872,3,FALSE))</f>
        <v>0</v>
      </c>
      <c r="BO40" s="11">
        <f>IF(ISERROR(VLOOKUP(CONCATENATE(INDIRECT(ADDRESS(2,COLUMN()-2)),"O2",A40),DATA!D2:L872,4,FALSE)),0,VLOOKUP(CONCATENATE(INDIRECT(ADDRESS(2,COLUMN()-2)),"O2",A40),DATA!D2:L872,4,FALSE))</f>
        <v>0</v>
      </c>
      <c r="BP40" s="11">
        <f>IF(ISERROR(VLOOKUP(CONCATENATE(INDIRECT(ADDRESS(2,COLUMN())),"O2",A40),DATA!D2:L872,2,FALSE)),0,VLOOKUP(CONCATENATE(INDIRECT(ADDRESS(2,COLUMN())),"O2",A40),DATA!D2:L872,2,FALSE))</f>
        <v>0</v>
      </c>
      <c r="BQ40" s="11">
        <f>IF(ISERROR(VLOOKUP(CONCATENATE(INDIRECT(ADDRESS(2,COLUMN()-1)),"O2",A40),DATA!D2:L872,3,FALSE)),0,VLOOKUP(CONCATENATE(INDIRECT(ADDRESS(2,COLUMN()-1)),"O2",A40),DATA!D2:L872,3,FALSE))</f>
        <v>0</v>
      </c>
      <c r="BR40" s="11">
        <f>IF(ISERROR(VLOOKUP(CONCATENATE(INDIRECT(ADDRESS(2,COLUMN()-2)),"O2",A40),DATA!D2:L872,4,FALSE)),0,VLOOKUP(CONCATENATE(INDIRECT(ADDRESS(2,COLUMN()-2)),"O2",A40),DATA!D2:L872,4,FALSE))</f>
        <v>0</v>
      </c>
      <c r="BS40" s="11">
        <f>IF(ISERROR(VLOOKUP(CONCATENATE(INDIRECT(ADDRESS(2,COLUMN())),"O2",A40),DATA!D2:L872,2,FALSE)),0,VLOOKUP(CONCATENATE(INDIRECT(ADDRESS(2,COLUMN())),"O2",A40),DATA!D2:L872,2,FALSE))</f>
        <v>0</v>
      </c>
      <c r="BT40" s="11">
        <f>IF(ISERROR(VLOOKUP(CONCATENATE(INDIRECT(ADDRESS(2,COLUMN()-1)),"O2",A40),DATA!D2:L872,3,FALSE)),0,VLOOKUP(CONCATENATE(INDIRECT(ADDRESS(2,COLUMN()-1)),"O2",A40),DATA!D2:L872,3,FALSE))</f>
        <v>0</v>
      </c>
      <c r="BU40" s="11">
        <f>IF(ISERROR(VLOOKUP(CONCATENATE(INDIRECT(ADDRESS(2,COLUMN()-2)),"O2",A40),DATA!D2:L872,4,FALSE)),0,VLOOKUP(CONCATENATE(INDIRECT(ADDRESS(2,COLUMN()-2)),"O2",A40),DATA!D2:L872,4,FALSE))</f>
        <v>0</v>
      </c>
      <c r="BV40" s="11">
        <f>IF(ISERROR(VLOOKUP(CONCATENATE(INDIRECT(ADDRESS(2,COLUMN())),"O2",A40),DATA!D2:L872,2,FALSE)),0,VLOOKUP(CONCATENATE(INDIRECT(ADDRESS(2,COLUMN())),"O2",A40),DATA!D2:L872,2,FALSE))</f>
        <v>0</v>
      </c>
      <c r="BW40" s="11">
        <f>IF(ISERROR(VLOOKUP(CONCATENATE(INDIRECT(ADDRESS(2,COLUMN()-1)),"O2",A40),DATA!D2:L872,3,FALSE)),0,VLOOKUP(CONCATENATE(INDIRECT(ADDRESS(2,COLUMN()-1)),"O2",A40),DATA!D2:L872,3,FALSE))</f>
        <v>0</v>
      </c>
      <c r="BX40" s="11">
        <f>IF(ISERROR(VLOOKUP(CONCATENATE(INDIRECT(ADDRESS(2,COLUMN()-2)),"O2",A40),DATA!D2:L872,4,FALSE)),0,VLOOKUP(CONCATENATE(INDIRECT(ADDRESS(2,COLUMN()-2)),"O2",A40),DATA!D2:L872,4,FALSE))</f>
        <v>0</v>
      </c>
      <c r="BY40" s="11">
        <f>IF(ISERROR(VLOOKUP(CONCATENATE(INDIRECT(ADDRESS(2,COLUMN())),"O2",A40),DATA!D2:L872,2,FALSE)),0,VLOOKUP(CONCATENATE(INDIRECT(ADDRESS(2,COLUMN())),"O2",A40),DATA!D2:L872,2,FALSE))</f>
        <v>0</v>
      </c>
      <c r="BZ40" s="11">
        <f>IF(ISERROR(VLOOKUP(CONCATENATE(INDIRECT(ADDRESS(2,COLUMN()-1)),"O2",A40),DATA!D2:L872,3,FALSE)),0,VLOOKUP(CONCATENATE(INDIRECT(ADDRESS(2,COLUMN()-1)),"O2",A40),DATA!D2:L872,3,FALSE))</f>
        <v>0</v>
      </c>
      <c r="CA40" s="11">
        <f>IF(ISERROR(VLOOKUP(CONCATENATE(INDIRECT(ADDRESS(2,COLUMN()-2)),"O2",A40),DATA!D2:L872,4,FALSE)),0,VLOOKUP(CONCATENATE(INDIRECT(ADDRESS(2,COLUMN()-2)),"O2",A40),DATA!D2:L872,4,FALSE))</f>
        <v>0</v>
      </c>
      <c r="CB40" s="11">
        <f>IF(ISERROR(VLOOKUP(CONCATENATE(INDIRECT(ADDRESS(2,COLUMN())),"O2",A40),DATA!D2:L872,2,FALSE)),0,VLOOKUP(CONCATENATE(INDIRECT(ADDRESS(2,COLUMN())),"O2",A40),DATA!D2:L872,2,FALSE))</f>
        <v>0</v>
      </c>
      <c r="CC40" s="11">
        <f>IF(ISERROR(VLOOKUP(CONCATENATE(INDIRECT(ADDRESS(2,COLUMN()-1)),"O2",A40),DATA!D2:L872,3,FALSE)),0,VLOOKUP(CONCATENATE(INDIRECT(ADDRESS(2,COLUMN()-1)),"O2",A40),DATA!D2:L872,3,FALSE))</f>
        <v>0</v>
      </c>
      <c r="CD40" s="11">
        <f>IF(ISERROR(VLOOKUP(CONCATENATE(INDIRECT(ADDRESS(2,COLUMN()-2)),"O2",A40),DATA!D2:L872,4,FALSE)),0,VLOOKUP(CONCATENATE(INDIRECT(ADDRESS(2,COLUMN()-2)),"O2",A40),DATA!D2:L872,4,FALSE))</f>
        <v>0</v>
      </c>
      <c r="CE40" s="11">
        <f>IF(ISERROR(VLOOKUP(CONCATENATE(INDIRECT(ADDRESS(2,COLUMN())),"O2",A40),DATA!D2:L872,2,FALSE)),0,VLOOKUP(CONCATENATE(INDIRECT(ADDRESS(2,COLUMN())),"O2",A40),DATA!D2:L872,2,FALSE))</f>
        <v>0</v>
      </c>
      <c r="CF40" s="11">
        <f>IF(ISERROR(VLOOKUP(CONCATENATE(INDIRECT(ADDRESS(2,COLUMN()-1)),"O2",A40),DATA!D2:L872,3,FALSE)),0,VLOOKUP(CONCATENATE(INDIRECT(ADDRESS(2,COLUMN()-1)),"O2",A40),DATA!D2:L872,3,FALSE))</f>
        <v>0</v>
      </c>
      <c r="CG40" s="11">
        <f>IF(ISERROR(VLOOKUP(CONCATENATE(INDIRECT(ADDRESS(2,COLUMN()-2)),"O2",A40),DATA!D2:L872,4,FALSE)),0,VLOOKUP(CONCATENATE(INDIRECT(ADDRESS(2,COLUMN()-2)),"O2",A40),DATA!D2:L872,4,FALSE))</f>
        <v>0</v>
      </c>
      <c r="CH40" s="11">
        <f>IF(ISERROR(VLOOKUP(CONCATENATE(INDIRECT(ADDRESS(2,COLUMN())),"O2",A40),DATA!D2:L872,2,FALSE)),0,VLOOKUP(CONCATENATE(INDIRECT(ADDRESS(2,COLUMN())),"O2",A40),DATA!D2:L872,2,FALSE))</f>
        <v>0</v>
      </c>
      <c r="CI40" s="11">
        <f>IF(ISERROR(VLOOKUP(CONCATENATE(INDIRECT(ADDRESS(2,COLUMN()-1)),"O2",A40),DATA!D2:L872,3,FALSE)),0,VLOOKUP(CONCATENATE(INDIRECT(ADDRESS(2,COLUMN()-1)),"O2",A40),DATA!D2:L872,3,FALSE))</f>
        <v>0</v>
      </c>
      <c r="CJ40" s="11">
        <f>IF(ISERROR(VLOOKUP(CONCATENATE(INDIRECT(ADDRESS(2,COLUMN()-2)),"O2",A40),DATA!D2:L872,4,FALSE)),0,VLOOKUP(CONCATENATE(INDIRECT(ADDRESS(2,COLUMN()-2)),"O2",A40),DATA!D2:L872,4,FALSE))</f>
        <v>0</v>
      </c>
      <c r="CK40" s="11">
        <f>IF(ISERROR(VLOOKUP(CONCATENATE(INDIRECT(ADDRESS(2,COLUMN())),"O2",A40),DATA!D2:L872,2,FALSE)),0,VLOOKUP(CONCATENATE(INDIRECT(ADDRESS(2,COLUMN())),"O2",A40),DATA!D2:L872,2,FALSE))</f>
        <v>0</v>
      </c>
      <c r="CL40" s="11">
        <f>IF(ISERROR(VLOOKUP(CONCATENATE(INDIRECT(ADDRESS(2,COLUMN()-1)),"O2",A40),DATA!D2:L872,3,FALSE)),0,VLOOKUP(CONCATENATE(INDIRECT(ADDRESS(2,COLUMN()-1)),"O2",A40),DATA!D2:L872,3,FALSE))</f>
        <v>0</v>
      </c>
      <c r="CM40" s="11">
        <f>IF(ISERROR(VLOOKUP(CONCATENATE(INDIRECT(ADDRESS(2,COLUMN()-2)),"O2",A40),DATA!D2:L872,4,FALSE)),0,VLOOKUP(CONCATENATE(INDIRECT(ADDRESS(2,COLUMN()-2)),"O2",A40),DATA!D2:L872,4,FALSE))</f>
        <v>0</v>
      </c>
      <c r="CN40" s="11">
        <f>IF(ISERROR(VLOOKUP(CONCATENATE(INDIRECT(ADDRESS(2,COLUMN())),"O2",A40),DATA!D2:L872,2,FALSE)),0,VLOOKUP(CONCATENATE(INDIRECT(ADDRESS(2,COLUMN())),"O2",A40),DATA!D2:L872,2,FALSE))</f>
        <v>0</v>
      </c>
      <c r="CO40" s="11">
        <f>IF(ISERROR(VLOOKUP(CONCATENATE(INDIRECT(ADDRESS(2,COLUMN()-1)),"O2",A40),DATA!D2:L872,3,FALSE)),0,VLOOKUP(CONCATENATE(INDIRECT(ADDRESS(2,COLUMN()-1)),"O2",A40),DATA!D2:L872,3,FALSE))</f>
        <v>0</v>
      </c>
      <c r="CP40" s="11">
        <f>IF(ISERROR(VLOOKUP(CONCATENATE(INDIRECT(ADDRESS(2,COLUMN()-2)),"O2",A40),DATA!D2:L872,4,FALSE)),0,VLOOKUP(CONCATENATE(INDIRECT(ADDRESS(2,COLUMN()-2)),"O2",A40),DATA!D2:L872,4,FALSE))</f>
        <v>0</v>
      </c>
      <c r="CQ40" s="11">
        <f>IF(ISERROR(VLOOKUP(CONCATENATE(INDIRECT(ADDRESS(2,COLUMN())),"O2",A40),DATA!D2:L872,2,FALSE)),0,VLOOKUP(CONCATENATE(INDIRECT(ADDRESS(2,COLUMN())),"O2",A40),DATA!D2:L872,2,FALSE))</f>
        <v>0</v>
      </c>
      <c r="CR40" s="11">
        <f>IF(ISERROR(VLOOKUP(CONCATENATE(INDIRECT(ADDRESS(2,COLUMN()-1)),"O2",A40),DATA!D2:L872,3,FALSE)),0,VLOOKUP(CONCATENATE(INDIRECT(ADDRESS(2,COLUMN()-1)),"O2",A40),DATA!D2:L872,3,FALSE))</f>
        <v>0</v>
      </c>
      <c r="CS40" s="11">
        <f>IF(ISERROR(VLOOKUP(CONCATENATE(INDIRECT(ADDRESS(2,COLUMN()-2)),"O2",A40),DATA!D2:L872,4,FALSE)),0,VLOOKUP(CONCATENATE(INDIRECT(ADDRESS(2,COLUMN()-2)),"O2",A40),DATA!D2:L872,4,FALSE))</f>
        <v>0</v>
      </c>
      <c r="CT40" s="11">
        <f>IF(ISERROR(VLOOKUP(CONCATENATE(INDIRECT(ADDRESS(2,COLUMN())),"O2",A40),DATA!D2:L872,2,FALSE)),0,VLOOKUP(CONCATENATE(INDIRECT(ADDRESS(2,COLUMN())),"O2",A40),DATA!D2:L872,2,FALSE))</f>
        <v>0</v>
      </c>
      <c r="CU40" s="11">
        <f>IF(ISERROR(VLOOKUP(CONCATENATE(INDIRECT(ADDRESS(2,COLUMN()-1)),"O2",A40),DATA!D2:L872,3,FALSE)),0,VLOOKUP(CONCATENATE(INDIRECT(ADDRESS(2,COLUMN()-1)),"O2",A40),DATA!D2:L872,3,FALSE))</f>
        <v>0</v>
      </c>
      <c r="CV40" s="11">
        <f>IF(ISERROR(VLOOKUP(CONCATENATE(INDIRECT(ADDRESS(2,COLUMN()-2)),"O2",A40),DATA!D2:L872,4,FALSE)),0,VLOOKUP(CONCATENATE(INDIRECT(ADDRESS(2,COLUMN()-2)),"O2",A40),DATA!D2:L872,4,FALSE))</f>
        <v>0</v>
      </c>
      <c r="CW40" s="11">
        <f>IF(ISERROR(VLOOKUP(CONCATENATE(INDIRECT(ADDRESS(2,COLUMN())),"O2",A40),DATA!D2:L872,2,FALSE)),0,VLOOKUP(CONCATENATE(INDIRECT(ADDRESS(2,COLUMN())),"O2",A40),DATA!D2:L872,2,FALSE))</f>
        <v>0</v>
      </c>
      <c r="CX40" s="11">
        <f>IF(ISERROR(VLOOKUP(CONCATENATE(INDIRECT(ADDRESS(2,COLUMN()-1)),"O2",A40),DATA!D2:L872,3,FALSE)),0,VLOOKUP(CONCATENATE(INDIRECT(ADDRESS(2,COLUMN()-1)),"O2",A40),DATA!D2:L872,3,FALSE))</f>
        <v>0</v>
      </c>
      <c r="CY40" s="11">
        <f>IF(ISERROR(VLOOKUP(CONCATENATE(INDIRECT(ADDRESS(2,COLUMN()-2)),"O2",A40),DATA!D2:L872,4,FALSE)),0,VLOOKUP(CONCATENATE(INDIRECT(ADDRESS(2,COLUMN()-2)),"O2",A40),DATA!D2:L872,4,FALSE))</f>
        <v>0</v>
      </c>
      <c r="CZ40" s="11">
        <f>IF(ISERROR(VLOOKUP(CONCATENATE(INDIRECT(ADDRESS(2,COLUMN())),"O2",A40),DATA!D2:L872,2,FALSE)),0,VLOOKUP(CONCATENATE(INDIRECT(ADDRESS(2,COLUMN())),"O2",A40),DATA!D2:L872,2,FALSE))</f>
        <v>0</v>
      </c>
      <c r="DA40" s="11">
        <f>IF(ISERROR(VLOOKUP(CONCATENATE(INDIRECT(ADDRESS(2,COLUMN()-1)),"O2",A40),DATA!D2:L872,3,FALSE)),0,VLOOKUP(CONCATENATE(INDIRECT(ADDRESS(2,COLUMN()-1)),"O2",A40),DATA!D2:L872,3,FALSE))</f>
        <v>0</v>
      </c>
      <c r="DB40" s="11">
        <f>IF(ISERROR(VLOOKUP(CONCATENATE(INDIRECT(ADDRESS(2,COLUMN()-2)),"O2",A40),DATA!D2:L872,4,FALSE)),0,VLOOKUP(CONCATENATE(INDIRECT(ADDRESS(2,COLUMN()-2)),"O2",A40),DATA!D2:L872,4,FALSE))</f>
        <v>0</v>
      </c>
      <c r="DC40" s="11">
        <f>IF(ISERROR(VLOOKUP(CONCATENATE(INDIRECT(ADDRESS(2,COLUMN())),"O2",A40),DATA!D2:L872,2,FALSE)),0,VLOOKUP(CONCATENATE(INDIRECT(ADDRESS(2,COLUMN())),"O2",A40),DATA!D2:L872,2,FALSE))</f>
        <v>0</v>
      </c>
      <c r="DD40" s="11">
        <f>IF(ISERROR(VLOOKUP(CONCATENATE(INDIRECT(ADDRESS(2,COLUMN()-1)),"O2",A40),DATA!D2:L872,3,FALSE)),0,VLOOKUP(CONCATENATE(INDIRECT(ADDRESS(2,COLUMN()-1)),"O2",A40),DATA!D2:L872,3,FALSE))</f>
        <v>0</v>
      </c>
      <c r="DE40" s="11">
        <f>IF(ISERROR(VLOOKUP(CONCATENATE(INDIRECT(ADDRESS(2,COLUMN()-2)),"O2",A40),DATA!D2:L872,4,FALSE)),0,VLOOKUP(CONCATENATE(INDIRECT(ADDRESS(2,COLUMN()-2)),"O2",A40),DATA!D2:L872,4,FALSE))</f>
        <v>0</v>
      </c>
      <c r="DF40" s="11">
        <f>IF(ISERROR(VLOOKUP(CONCATENATE(INDIRECT(ADDRESS(2,COLUMN())),"O2",A40),DATA!D2:L872,2,FALSE)),0,VLOOKUP(CONCATENATE(INDIRECT(ADDRESS(2,COLUMN())),"O2",A40),DATA!D2:L872,2,FALSE))</f>
        <v>0</v>
      </c>
      <c r="DG40" s="11">
        <f>IF(ISERROR(VLOOKUP(CONCATENATE(INDIRECT(ADDRESS(2,COLUMN()-1)),"O2",A40),DATA!D2:L872,3,FALSE)),0,VLOOKUP(CONCATENATE(INDIRECT(ADDRESS(2,COLUMN()-1)),"O2",A40),DATA!D2:L872,3,FALSE))</f>
        <v>0</v>
      </c>
      <c r="DH40" s="11">
        <f>IF(ISERROR(VLOOKUP(CONCATENATE(INDIRECT(ADDRESS(2,COLUMN()-2)),"O2",A40),DATA!D2:L872,4,FALSE)),0,VLOOKUP(CONCATENATE(INDIRECT(ADDRESS(2,COLUMN()-2)),"O2",A40),DATA!D2:L872,4,FALSE))</f>
        <v>0</v>
      </c>
      <c r="DI40" s="11">
        <f>IF(ISERROR(VLOOKUP(CONCATENATE(INDIRECT(ADDRESS(2,COLUMN())),"O2",A40),DATA!D2:L872,2,FALSE)),0,VLOOKUP(CONCATENATE(INDIRECT(ADDRESS(2,COLUMN())),"O2",A40),DATA!D2:L872,2,FALSE))</f>
        <v>0</v>
      </c>
      <c r="DJ40" s="11">
        <f>IF(ISERROR(VLOOKUP(CONCATENATE(INDIRECT(ADDRESS(2,COLUMN()-1)),"O2",A40),DATA!D2:L872,3,FALSE)),0,VLOOKUP(CONCATENATE(INDIRECT(ADDRESS(2,COLUMN()-1)),"O2",A40),DATA!D2:L872,3,FALSE))</f>
        <v>0</v>
      </c>
      <c r="DK40" s="11">
        <f>IF(ISERROR(VLOOKUP(CONCATENATE(INDIRECT(ADDRESS(2,COLUMN()-2)),"O2",A40),DATA!D2:L872,4,FALSE)),0,VLOOKUP(CONCATENATE(INDIRECT(ADDRESS(2,COLUMN()-2)),"O2",A40),DATA!D2:L872,4,FALSE))</f>
        <v>0</v>
      </c>
      <c r="DL40" s="11">
        <f>IF(ISERROR(VLOOKUP(CONCATENATE(INDIRECT(ADDRESS(2,COLUMN())),"O2",A40),DATA!D2:L872,2,FALSE)),0,VLOOKUP(CONCATENATE(INDIRECT(ADDRESS(2,COLUMN())),"O2",A40),DATA!D2:L872,2,FALSE))</f>
        <v>0</v>
      </c>
      <c r="DM40" s="11">
        <f>IF(ISERROR(VLOOKUP(CONCATENATE(INDIRECT(ADDRESS(2,COLUMN()-1)),"O2",A40),DATA!D2:L872,3,FALSE)),0,VLOOKUP(CONCATENATE(INDIRECT(ADDRESS(2,COLUMN()-1)),"O2",A40),DATA!D2:L872,3,FALSE))</f>
        <v>0</v>
      </c>
      <c r="DN40" s="11">
        <f>IF(ISERROR(VLOOKUP(CONCATENATE(INDIRECT(ADDRESS(2,COLUMN()-2)),"O2",A40),DATA!D2:L872,4,FALSE)),0,VLOOKUP(CONCATENATE(INDIRECT(ADDRESS(2,COLUMN()-2)),"O2",A40),DATA!D2:L872,4,FALSE))</f>
        <v>0</v>
      </c>
      <c r="DO40" s="11">
        <f>IF(ISERROR(VLOOKUP(CONCATENATE(INDIRECT(ADDRESS(2,COLUMN())),"O2",A40),DATA!D2:L872,2,FALSE)),0,VLOOKUP(CONCATENATE(INDIRECT(ADDRESS(2,COLUMN())),"O2",A40),DATA!D2:L872,2,FALSE))</f>
        <v>0</v>
      </c>
      <c r="DP40" s="11">
        <f>IF(ISERROR(VLOOKUP(CONCATENATE(INDIRECT(ADDRESS(2,COLUMN()-1)),"O2",A40),DATA!D2:L872,3,FALSE)),0,VLOOKUP(CONCATENATE(INDIRECT(ADDRESS(2,COLUMN()-1)),"O2",A40),DATA!D2:L872,3,FALSE))</f>
        <v>0</v>
      </c>
      <c r="DQ40" s="11">
        <f>IF(ISERROR(VLOOKUP(CONCATENATE(INDIRECT(ADDRESS(2,COLUMN()-2)),"O2",A40),DATA!D2:L872,4,FALSE)),0,VLOOKUP(CONCATENATE(INDIRECT(ADDRESS(2,COLUMN()-2)),"O2",A40),DATA!D2:L872,4,FALSE))</f>
        <v>0</v>
      </c>
      <c r="DR40" s="11">
        <f>IF(ISERROR(VLOOKUP(CONCATENATE(INDIRECT(ADDRESS(2,COLUMN())),"O2",A40),DATA!D2:L872,2,FALSE)),0,VLOOKUP(CONCATENATE(INDIRECT(ADDRESS(2,COLUMN())),"O2",A40),DATA!D2:L872,2,FALSE))</f>
        <v>0</v>
      </c>
      <c r="DS40" s="11">
        <f>IF(ISERROR(VLOOKUP(CONCATENATE(INDIRECT(ADDRESS(2,COLUMN()-1)),"O2",A40),DATA!D2:L872,3,FALSE)),0,VLOOKUP(CONCATENATE(INDIRECT(ADDRESS(2,COLUMN()-1)),"O2",A40),DATA!D2:L872,3,FALSE))</f>
        <v>0</v>
      </c>
      <c r="DT40" s="11">
        <f>IF(ISERROR(VLOOKUP(CONCATENATE(INDIRECT(ADDRESS(2,COLUMN()-2)),"O2",A40),DATA!D2:L872,4,FALSE)),0,VLOOKUP(CONCATENATE(INDIRECT(ADDRESS(2,COLUMN()-2)),"O2",A40),DATA!D2:L872,4,FALSE))</f>
        <v>0</v>
      </c>
      <c r="DU40" s="11">
        <f>IF(ISERROR(VLOOKUP(CONCATENATE(INDIRECT(ADDRESS(2,COLUMN())),"O2",A40),DATA!D2:L872,2,FALSE)),0,VLOOKUP(CONCATENATE(INDIRECT(ADDRESS(2,COLUMN())),"O2",A40),DATA!D2:L872,2,FALSE))</f>
        <v>0</v>
      </c>
      <c r="DV40" s="11">
        <f>IF(ISERROR(VLOOKUP(CONCATENATE(INDIRECT(ADDRESS(2,COLUMN()-1)),"O2",A40),DATA!D2:L872,3,FALSE)),0,VLOOKUP(CONCATENATE(INDIRECT(ADDRESS(2,COLUMN()-1)),"O2",A40),DATA!D2:L872,3,FALSE))</f>
        <v>0</v>
      </c>
      <c r="DW40" s="11">
        <f>IF(ISERROR(VLOOKUP(CONCATENATE(INDIRECT(ADDRESS(2,COLUMN()-2)),"O2",A40),DATA!D2:L872,4,FALSE)),0,VLOOKUP(CONCATENATE(INDIRECT(ADDRESS(2,COLUMN()-2)),"O2",A40),DATA!D2:L872,4,FALSE))</f>
        <v>0</v>
      </c>
      <c r="DX40" s="62">
        <f>SUM(B40:INDIRECT(ADDRESS(40,127)))</f>
        <v>7.6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</row>
    <row r="41" ht="15.75">
      <c r="A41" s="95" t="s">
        <v>86</v>
      </c>
      <c r="B41" s="11">
        <f>IF(ISERROR(VLOOKUP(CONCATENATE(INDIRECT(ADDRESS(2,COLUMN())),"O2",A41),DATA!D2:L872,2,FALSE)),0,VLOOKUP(CONCATENATE(INDIRECT(ADDRESS(2,COLUMN())),"O2",A41),DATA!D2:L872,2,FALSE))</f>
        <v>774.34587</v>
      </c>
      <c r="C41" s="11">
        <f>IF(ISERROR(VLOOKUP(CONCATENATE(INDIRECT(ADDRESS(2,COLUMN()-1)),"O2",A41),DATA!D2:L872,3,FALSE)),0,VLOOKUP(CONCATENATE(INDIRECT(ADDRESS(2,COLUMN()-1)),"O2",A41),DATA!D2:L872,3,FALSE))</f>
        <v>0</v>
      </c>
      <c r="D41" s="11">
        <f>IF(ISERROR(VLOOKUP(CONCATENATE(INDIRECT(ADDRESS(2,COLUMN()-2)),"O2",A41),DATA!D2:L872,4,FALSE)),0,VLOOKUP(CONCATENATE(INDIRECT(ADDRESS(2,COLUMN()-2)),"O2",A41),DATA!D2:L872,4,FALSE))</f>
        <v>0</v>
      </c>
      <c r="E41" s="11">
        <f>IF(ISERROR(VLOOKUP(CONCATENATE(INDIRECT(ADDRESS(2,COLUMN())),"O2",A41),DATA!D2:L872,2,FALSE)),0,VLOOKUP(CONCATENATE(INDIRECT(ADDRESS(2,COLUMN())),"O2",A41),DATA!D2:L872,2,FALSE))</f>
        <v>250.60196</v>
      </c>
      <c r="F41" s="11">
        <f>IF(ISERROR(VLOOKUP(CONCATENATE(INDIRECT(ADDRESS(2,COLUMN()-1)),"O2",A41),DATA!D2:L872,3,FALSE)),0,VLOOKUP(CONCATENATE(INDIRECT(ADDRESS(2,COLUMN()-1)),"O2",A41),DATA!D2:L872,3,FALSE))</f>
        <v>0</v>
      </c>
      <c r="G41" s="11">
        <f>IF(ISERROR(VLOOKUP(CONCATENATE(INDIRECT(ADDRESS(2,COLUMN()-2)),"O2",A41),DATA!D2:L872,4,FALSE)),0,VLOOKUP(CONCATENATE(INDIRECT(ADDRESS(2,COLUMN()-2)),"O2",A41),DATA!D2:L872,4,FALSE))</f>
        <v>0</v>
      </c>
      <c r="H41" s="11">
        <f>IF(ISERROR(VLOOKUP(CONCATENATE(INDIRECT(ADDRESS(2,COLUMN())),"O2",A41),DATA!D2:L872,2,FALSE)),0,VLOOKUP(CONCATENATE(INDIRECT(ADDRESS(2,COLUMN())),"O2",A41),DATA!D2:L872,2,FALSE))</f>
        <v>47.39</v>
      </c>
      <c r="I41" s="11">
        <f>IF(ISERROR(VLOOKUP(CONCATENATE(INDIRECT(ADDRESS(2,COLUMN()-1)),"O2",A41),DATA!D2:L872,3,FALSE)),0,VLOOKUP(CONCATENATE(INDIRECT(ADDRESS(2,COLUMN()-1)),"O2",A41),DATA!D2:L872,3,FALSE))</f>
        <v>0</v>
      </c>
      <c r="J41" s="11">
        <f>IF(ISERROR(VLOOKUP(CONCATENATE(INDIRECT(ADDRESS(2,COLUMN()-2)),"O2",A41),DATA!D2:L872,4,FALSE)),0,VLOOKUP(CONCATENATE(INDIRECT(ADDRESS(2,COLUMN()-2)),"O2",A41),DATA!D2:L872,4,FALSE))</f>
        <v>0</v>
      </c>
      <c r="K41" s="11">
        <f>IF(ISERROR(VLOOKUP(CONCATENATE(INDIRECT(ADDRESS(2,COLUMN())),"O2",A41),DATA!D2:L872,2,FALSE)),0,VLOOKUP(CONCATENATE(INDIRECT(ADDRESS(2,COLUMN())),"O2",A41),DATA!D2:L872,2,FALSE))</f>
        <v>25.73499</v>
      </c>
      <c r="L41" s="11">
        <f>IF(ISERROR(VLOOKUP(CONCATENATE(INDIRECT(ADDRESS(2,COLUMN()-1)),"O2",A41),DATA!D2:L872,3,FALSE)),0,VLOOKUP(CONCATENATE(INDIRECT(ADDRESS(2,COLUMN()-1)),"O2",A41),DATA!D2:L872,3,FALSE))</f>
        <v>0</v>
      </c>
      <c r="M41" s="11">
        <f>IF(ISERROR(VLOOKUP(CONCATENATE(INDIRECT(ADDRESS(2,COLUMN()-2)),"O2",A41),DATA!D2:L872,4,FALSE)),0,VLOOKUP(CONCATENATE(INDIRECT(ADDRESS(2,COLUMN()-2)),"O2",A41),DATA!D2:L872,4,FALSE))</f>
        <v>0</v>
      </c>
      <c r="N41" s="11">
        <f>IF(ISERROR(VLOOKUP(CONCATENATE(INDIRECT(ADDRESS(2,COLUMN())),"O2",A41),DATA!D2:L872,2,FALSE)),0,VLOOKUP(CONCATENATE(INDIRECT(ADDRESS(2,COLUMN())),"O2",A41),DATA!D2:L872,2,FALSE))</f>
        <v>49.97692</v>
      </c>
      <c r="O41" s="11">
        <f>IF(ISERROR(VLOOKUP(CONCATENATE(INDIRECT(ADDRESS(2,COLUMN()-1)),"O2",A41),DATA!D2:L872,3,FALSE)),0,VLOOKUP(CONCATENATE(INDIRECT(ADDRESS(2,COLUMN()-1)),"O2",A41),DATA!D2:L872,3,FALSE))</f>
        <v>0</v>
      </c>
      <c r="P41" s="11">
        <f>IF(ISERROR(VLOOKUP(CONCATENATE(INDIRECT(ADDRESS(2,COLUMN()-2)),"O2",A41),DATA!D2:L872,4,FALSE)),0,VLOOKUP(CONCATENATE(INDIRECT(ADDRESS(2,COLUMN()-2)),"O2",A41),DATA!D2:L872,4,FALSE))</f>
        <v>0</v>
      </c>
      <c r="Q41" s="11">
        <f>IF(ISERROR(VLOOKUP(CONCATENATE(INDIRECT(ADDRESS(2,COLUMN())),"O2",A41),DATA!D2:L872,2,FALSE)),0,VLOOKUP(CONCATENATE(INDIRECT(ADDRESS(2,COLUMN())),"O2",A41),DATA!D2:L872,2,FALSE))</f>
        <v>67.635</v>
      </c>
      <c r="R41" s="11">
        <f>IF(ISERROR(VLOOKUP(CONCATENATE(INDIRECT(ADDRESS(2,COLUMN()-1)),"O2",A41),DATA!D2:L872,3,FALSE)),0,VLOOKUP(CONCATENATE(INDIRECT(ADDRESS(2,COLUMN()-1)),"O2",A41),DATA!D2:L872,3,FALSE))</f>
        <v>0</v>
      </c>
      <c r="S41" s="11">
        <f>IF(ISERROR(VLOOKUP(CONCATENATE(INDIRECT(ADDRESS(2,COLUMN()-2)),"O2",A41),DATA!D2:L872,4,FALSE)),0,VLOOKUP(CONCATENATE(INDIRECT(ADDRESS(2,COLUMN()-2)),"O2",A41),DATA!D2:L872,4,FALSE))</f>
        <v>0</v>
      </c>
      <c r="T41" s="11">
        <f>IF(ISERROR(VLOOKUP(CONCATENATE(INDIRECT(ADDRESS(2,COLUMN())),"O2",A41),DATA!D2:L872,2,FALSE)),0,VLOOKUP(CONCATENATE(INDIRECT(ADDRESS(2,COLUMN())),"O2",A41),DATA!D2:L872,2,FALSE))</f>
        <v>50.87426</v>
      </c>
      <c r="U41" s="11">
        <f>IF(ISERROR(VLOOKUP(CONCATENATE(INDIRECT(ADDRESS(2,COLUMN()-1)),"O2",A41),DATA!D2:L872,3,FALSE)),0,VLOOKUP(CONCATENATE(INDIRECT(ADDRESS(2,COLUMN()-1)),"O2",A41),DATA!D2:L872,3,FALSE))</f>
        <v>0</v>
      </c>
      <c r="V41" s="11">
        <f>IF(ISERROR(VLOOKUP(CONCATENATE(INDIRECT(ADDRESS(2,COLUMN()-2)),"O2",A41),DATA!D2:L872,4,FALSE)),0,VLOOKUP(CONCATENATE(INDIRECT(ADDRESS(2,COLUMN()-2)),"O2",A41),DATA!D2:L872,4,FALSE))</f>
        <v>0</v>
      </c>
      <c r="W41" s="11">
        <f>IF(ISERROR(VLOOKUP(CONCATENATE(INDIRECT(ADDRESS(2,COLUMN())),"O2",A41),DATA!D2:L872,2,FALSE)),0,VLOOKUP(CONCATENATE(INDIRECT(ADDRESS(2,COLUMN())),"O2",A41),DATA!D2:L872,2,FALSE))</f>
        <v>34.39502</v>
      </c>
      <c r="X41" s="11">
        <f>IF(ISERROR(VLOOKUP(CONCATENATE(INDIRECT(ADDRESS(2,COLUMN()-1)),"O2",A41),DATA!D2:L872,3,FALSE)),0,VLOOKUP(CONCATENATE(INDIRECT(ADDRESS(2,COLUMN()-1)),"O2",A41),DATA!D2:L872,3,FALSE))</f>
        <v>0</v>
      </c>
      <c r="Y41" s="11">
        <f>IF(ISERROR(VLOOKUP(CONCATENATE(INDIRECT(ADDRESS(2,COLUMN()-2)),"O2",A41),DATA!D2:L872,4,FALSE)),0,VLOOKUP(CONCATENATE(INDIRECT(ADDRESS(2,COLUMN()-2)),"O2",A41),DATA!D2:L872,4,FALSE))</f>
        <v>0</v>
      </c>
      <c r="Z41" s="11">
        <f>IF(ISERROR(VLOOKUP(CONCATENATE(INDIRECT(ADDRESS(2,COLUMN())),"O2",A41),DATA!D2:L872,2,FALSE)),0,VLOOKUP(CONCATENATE(INDIRECT(ADDRESS(2,COLUMN())),"O2",A41),DATA!D2:L872,2,FALSE))</f>
        <v>38.91</v>
      </c>
      <c r="AA41" s="11">
        <f>IF(ISERROR(VLOOKUP(CONCATENATE(INDIRECT(ADDRESS(2,COLUMN()-1)),"O2",A41),DATA!D2:L872,3,FALSE)),0,VLOOKUP(CONCATENATE(INDIRECT(ADDRESS(2,COLUMN()-1)),"O2",A41),DATA!D2:L872,3,FALSE))</f>
        <v>0</v>
      </c>
      <c r="AB41" s="11">
        <f>IF(ISERROR(VLOOKUP(CONCATENATE(INDIRECT(ADDRESS(2,COLUMN()-2)),"O2",A41),DATA!D2:L872,4,FALSE)),0,VLOOKUP(CONCATENATE(INDIRECT(ADDRESS(2,COLUMN()-2)),"O2",A41),DATA!D2:L872,4,FALSE))</f>
        <v>0</v>
      </c>
      <c r="AC41" s="11">
        <f>IF(ISERROR(VLOOKUP(CONCATENATE(INDIRECT(ADDRESS(2,COLUMN())),"O2",A41),DATA!D2:L872,2,FALSE)),0,VLOOKUP(CONCATENATE(INDIRECT(ADDRESS(2,COLUMN())),"O2",A41),DATA!D2:L872,2,FALSE))</f>
        <v>14.21618</v>
      </c>
      <c r="AD41" s="11">
        <f>IF(ISERROR(VLOOKUP(CONCATENATE(INDIRECT(ADDRESS(2,COLUMN()-1)),"O2",A41),DATA!D2:L872,3,FALSE)),0,VLOOKUP(CONCATENATE(INDIRECT(ADDRESS(2,COLUMN()-1)),"O2",A41),DATA!D2:L872,3,FALSE))</f>
        <v>0</v>
      </c>
      <c r="AE41" s="11">
        <f>IF(ISERROR(VLOOKUP(CONCATENATE(INDIRECT(ADDRESS(2,COLUMN()-2)),"O2",A41),DATA!D2:L872,4,FALSE)),0,VLOOKUP(CONCATENATE(INDIRECT(ADDRESS(2,COLUMN()-2)),"O2",A41),DATA!D2:L872,4,FALSE))</f>
        <v>0</v>
      </c>
      <c r="AF41" s="11">
        <f>IF(ISERROR(VLOOKUP(CONCATENATE(INDIRECT(ADDRESS(2,COLUMN())),"O2",A41),DATA!D2:L872,2,FALSE)),0,VLOOKUP(CONCATENATE(INDIRECT(ADDRESS(2,COLUMN())),"O2",A41),DATA!D2:L872,2,FALSE))</f>
        <v>34.74906</v>
      </c>
      <c r="AG41" s="11">
        <f>IF(ISERROR(VLOOKUP(CONCATENATE(INDIRECT(ADDRESS(2,COLUMN()-1)),"O2",A41),DATA!D2:L872,3,FALSE)),0,VLOOKUP(CONCATENATE(INDIRECT(ADDRESS(2,COLUMN()-1)),"O2",A41),DATA!D2:L872,3,FALSE))</f>
        <v>0</v>
      </c>
      <c r="AH41" s="11">
        <f>IF(ISERROR(VLOOKUP(CONCATENATE(INDIRECT(ADDRESS(2,COLUMN()-2)),"O2",A41),DATA!D2:L872,4,FALSE)),0,VLOOKUP(CONCATENATE(INDIRECT(ADDRESS(2,COLUMN()-2)),"O2",A41),DATA!D2:L872,4,FALSE))</f>
        <v>0</v>
      </c>
      <c r="AI41" s="11">
        <f>IF(ISERROR(VLOOKUP(CONCATENATE(INDIRECT(ADDRESS(2,COLUMN())),"O2",A41),DATA!D2:L872,2,FALSE)),0,VLOOKUP(CONCATENATE(INDIRECT(ADDRESS(2,COLUMN())),"O2",A41),DATA!D2:L872,2,FALSE))</f>
        <v>8.17</v>
      </c>
      <c r="AJ41" s="11">
        <f>IF(ISERROR(VLOOKUP(CONCATENATE(INDIRECT(ADDRESS(2,COLUMN()-1)),"O2",A41),DATA!D2:L872,3,FALSE)),0,VLOOKUP(CONCATENATE(INDIRECT(ADDRESS(2,COLUMN()-1)),"O2",A41),DATA!D2:L872,3,FALSE))</f>
        <v>0</v>
      </c>
      <c r="AK41" s="11">
        <f>IF(ISERROR(VLOOKUP(CONCATENATE(INDIRECT(ADDRESS(2,COLUMN()-2)),"O2",A41),DATA!D2:L872,4,FALSE)),0,VLOOKUP(CONCATENATE(INDIRECT(ADDRESS(2,COLUMN()-2)),"O2",A41),DATA!D2:L872,4,FALSE))</f>
        <v>0</v>
      </c>
      <c r="AL41" s="11">
        <f>IF(ISERROR(VLOOKUP(CONCATENATE(INDIRECT(ADDRESS(2,COLUMN())),"O2",A41),DATA!D2:L872,2,FALSE)),0,VLOOKUP(CONCATENATE(INDIRECT(ADDRESS(2,COLUMN())),"O2",A41),DATA!D2:L872,2,FALSE))</f>
        <v>144.57694</v>
      </c>
      <c r="AM41" s="11">
        <f>IF(ISERROR(VLOOKUP(CONCATENATE(INDIRECT(ADDRESS(2,COLUMN()-1)),"O2",A41),DATA!D2:L872,3,FALSE)),0,VLOOKUP(CONCATENATE(INDIRECT(ADDRESS(2,COLUMN()-1)),"O2",A41),DATA!D2:L872,3,FALSE))</f>
        <v>0</v>
      </c>
      <c r="AN41" s="11">
        <f>IF(ISERROR(VLOOKUP(CONCATENATE(INDIRECT(ADDRESS(2,COLUMN()-2)),"O2",A41),DATA!D2:L872,4,FALSE)),0,VLOOKUP(CONCATENATE(INDIRECT(ADDRESS(2,COLUMN()-2)),"O2",A41),DATA!D2:L872,4,FALSE))</f>
        <v>0</v>
      </c>
      <c r="AO41" s="11">
        <f>IF(ISERROR(VLOOKUP(CONCATENATE(INDIRECT(ADDRESS(2,COLUMN())),"O2",A41),DATA!D2:L872,2,FALSE)),0,VLOOKUP(CONCATENATE(INDIRECT(ADDRESS(2,COLUMN())),"O2",A41),DATA!D2:L872,2,FALSE))</f>
        <v>42.898</v>
      </c>
      <c r="AP41" s="11">
        <f>IF(ISERROR(VLOOKUP(CONCATENATE(INDIRECT(ADDRESS(2,COLUMN()-1)),"O2",A41),DATA!D2:L872,3,FALSE)),0,VLOOKUP(CONCATENATE(INDIRECT(ADDRESS(2,COLUMN()-1)),"O2",A41),DATA!D2:L872,3,FALSE))</f>
        <v>0</v>
      </c>
      <c r="AQ41" s="11">
        <f>IF(ISERROR(VLOOKUP(CONCATENATE(INDIRECT(ADDRESS(2,COLUMN()-2)),"O2",A41),DATA!D2:L872,4,FALSE)),0,VLOOKUP(CONCATENATE(INDIRECT(ADDRESS(2,COLUMN()-2)),"O2",A41),DATA!D2:L872,4,FALSE))</f>
        <v>0</v>
      </c>
      <c r="AR41" s="11">
        <f>IF(ISERROR(VLOOKUP(CONCATENATE(INDIRECT(ADDRESS(2,COLUMN())),"O2",A41),DATA!D2:L872,2,FALSE)),0,VLOOKUP(CONCATENATE(INDIRECT(ADDRESS(2,COLUMN())),"O2",A41),DATA!D2:L872,2,FALSE))</f>
        <v>0</v>
      </c>
      <c r="AS41" s="11">
        <f>IF(ISERROR(VLOOKUP(CONCATENATE(INDIRECT(ADDRESS(2,COLUMN()-1)),"O2",A41),DATA!D2:L872,3,FALSE)),0,VLOOKUP(CONCATENATE(INDIRECT(ADDRESS(2,COLUMN()-1)),"O2",A41),DATA!D2:L872,3,FALSE))</f>
        <v>0</v>
      </c>
      <c r="AT41" s="11">
        <f>IF(ISERROR(VLOOKUP(CONCATENATE(INDIRECT(ADDRESS(2,COLUMN()-2)),"O2",A41),DATA!D2:L872,4,FALSE)),0,VLOOKUP(CONCATENATE(INDIRECT(ADDRESS(2,COLUMN()-2)),"O2",A41),DATA!D2:L872,4,FALSE))</f>
        <v>0</v>
      </c>
      <c r="AU41" s="11">
        <f>IF(ISERROR(VLOOKUP(CONCATENATE(INDIRECT(ADDRESS(2,COLUMN())),"O2",A41),DATA!D2:L872,2,FALSE)),0,VLOOKUP(CONCATENATE(INDIRECT(ADDRESS(2,COLUMN())),"O2",A41),DATA!D2:L872,2,FALSE))</f>
        <v>0</v>
      </c>
      <c r="AV41" s="11">
        <f>IF(ISERROR(VLOOKUP(CONCATENATE(INDIRECT(ADDRESS(2,COLUMN()-1)),"O2",A41),DATA!D2:L872,3,FALSE)),0,VLOOKUP(CONCATENATE(INDIRECT(ADDRESS(2,COLUMN()-1)),"O2",A41),DATA!D2:L872,3,FALSE))</f>
        <v>0</v>
      </c>
      <c r="AW41" s="11">
        <f>IF(ISERROR(VLOOKUP(CONCATENATE(INDIRECT(ADDRESS(2,COLUMN()-2)),"O2",A41),DATA!D2:L872,4,FALSE)),0,VLOOKUP(CONCATENATE(INDIRECT(ADDRESS(2,COLUMN()-2)),"O2",A41),DATA!D2:L872,4,FALSE))</f>
        <v>0</v>
      </c>
      <c r="AX41" s="11">
        <f>IF(ISERROR(VLOOKUP(CONCATENATE(INDIRECT(ADDRESS(2,COLUMN())),"O2",A41),DATA!D2:L872,2,FALSE)),0,VLOOKUP(CONCATENATE(INDIRECT(ADDRESS(2,COLUMN())),"O2",A41),DATA!D2:L872,2,FALSE))</f>
        <v>0</v>
      </c>
      <c r="AY41" s="11">
        <f>IF(ISERROR(VLOOKUP(CONCATENATE(INDIRECT(ADDRESS(2,COLUMN()-1)),"O2",A41),DATA!D2:L872,3,FALSE)),0,VLOOKUP(CONCATENATE(INDIRECT(ADDRESS(2,COLUMN()-1)),"O2",A41),DATA!D2:L872,3,FALSE))</f>
        <v>0</v>
      </c>
      <c r="AZ41" s="11">
        <f>IF(ISERROR(VLOOKUP(CONCATENATE(INDIRECT(ADDRESS(2,COLUMN()-2)),"O2",A41),DATA!D2:L872,4,FALSE)),0,VLOOKUP(CONCATENATE(INDIRECT(ADDRESS(2,COLUMN()-2)),"O2",A41),DATA!D2:L872,4,FALSE))</f>
        <v>0</v>
      </c>
      <c r="BA41" s="11">
        <f>IF(ISERROR(VLOOKUP(CONCATENATE(INDIRECT(ADDRESS(2,COLUMN())),"O2",A41),DATA!D2:L872,2,FALSE)),0,VLOOKUP(CONCATENATE(INDIRECT(ADDRESS(2,COLUMN())),"O2",A41),DATA!D2:L872,2,FALSE))</f>
        <v>32.88998</v>
      </c>
      <c r="BB41" s="11">
        <f>IF(ISERROR(VLOOKUP(CONCATENATE(INDIRECT(ADDRESS(2,COLUMN()-1)),"O2",A41),DATA!D2:L872,3,FALSE)),0,VLOOKUP(CONCATENATE(INDIRECT(ADDRESS(2,COLUMN()-1)),"O2",A41),DATA!D2:L872,3,FALSE))</f>
        <v>0</v>
      </c>
      <c r="BC41" s="11">
        <f>IF(ISERROR(VLOOKUP(CONCATENATE(INDIRECT(ADDRESS(2,COLUMN()-2)),"O2",A41),DATA!D2:L872,4,FALSE)),0,VLOOKUP(CONCATENATE(INDIRECT(ADDRESS(2,COLUMN()-2)),"O2",A41),DATA!D2:L872,4,FALSE))</f>
        <v>0</v>
      </c>
      <c r="BD41" s="11">
        <f>IF(ISERROR(VLOOKUP(CONCATENATE(INDIRECT(ADDRESS(2,COLUMN())),"O2",A41),DATA!D2:L872,2,FALSE)),0,VLOOKUP(CONCATENATE(INDIRECT(ADDRESS(2,COLUMN())),"O2",A41),DATA!D2:L872,2,FALSE))</f>
        <v>13.44611</v>
      </c>
      <c r="BE41" s="11">
        <f>IF(ISERROR(VLOOKUP(CONCATENATE(INDIRECT(ADDRESS(2,COLUMN()-1)),"O2",A41),DATA!D2:L872,3,FALSE)),0,VLOOKUP(CONCATENATE(INDIRECT(ADDRESS(2,COLUMN()-1)),"O2",A41),DATA!D2:L872,3,FALSE))</f>
        <v>0</v>
      </c>
      <c r="BF41" s="11">
        <f>IF(ISERROR(VLOOKUP(CONCATENATE(INDIRECT(ADDRESS(2,COLUMN()-2)),"O2",A41),DATA!D2:L872,4,FALSE)),0,VLOOKUP(CONCATENATE(INDIRECT(ADDRESS(2,COLUMN()-2)),"O2",A41),DATA!D2:L872,4,FALSE))</f>
        <v>0</v>
      </c>
      <c r="BG41" s="11">
        <f>IF(ISERROR(VLOOKUP(CONCATENATE(INDIRECT(ADDRESS(2,COLUMN())),"O2",A41),DATA!D2:L872,2,FALSE)),0,VLOOKUP(CONCATENATE(INDIRECT(ADDRESS(2,COLUMN())),"O2",A41),DATA!D2:L872,2,FALSE))</f>
        <v>290.17698</v>
      </c>
      <c r="BH41" s="11">
        <f>IF(ISERROR(VLOOKUP(CONCATENATE(INDIRECT(ADDRESS(2,COLUMN()-1)),"O2",A41),DATA!D2:L872,3,FALSE)),0,VLOOKUP(CONCATENATE(INDIRECT(ADDRESS(2,COLUMN()-1)),"O2",A41),DATA!D2:L872,3,FALSE))</f>
        <v>0</v>
      </c>
      <c r="BI41" s="11">
        <f>IF(ISERROR(VLOOKUP(CONCATENATE(INDIRECT(ADDRESS(2,COLUMN()-2)),"O2",A41),DATA!D2:L872,4,FALSE)),0,VLOOKUP(CONCATENATE(INDIRECT(ADDRESS(2,COLUMN()-2)),"O2",A41),DATA!D2:L872,4,FALSE))</f>
        <v>0</v>
      </c>
      <c r="BJ41" s="11">
        <f>IF(ISERROR(VLOOKUP(CONCATENATE(INDIRECT(ADDRESS(2,COLUMN())),"O2",A41),DATA!D2:L872,2,FALSE)),0,VLOOKUP(CONCATENATE(INDIRECT(ADDRESS(2,COLUMN())),"O2",A41),DATA!D2:L872,2,FALSE))</f>
        <v>0</v>
      </c>
      <c r="BK41" s="11">
        <f>IF(ISERROR(VLOOKUP(CONCATENATE(INDIRECT(ADDRESS(2,COLUMN()-1)),"O2",A41),DATA!D2:L872,3,FALSE)),0,VLOOKUP(CONCATENATE(INDIRECT(ADDRESS(2,COLUMN()-1)),"O2",A41),DATA!D2:L872,3,FALSE))</f>
        <v>0</v>
      </c>
      <c r="BL41" s="11">
        <f>IF(ISERROR(VLOOKUP(CONCATENATE(INDIRECT(ADDRESS(2,COLUMN()-2)),"O2",A41),DATA!D2:L872,4,FALSE)),0,VLOOKUP(CONCATENATE(INDIRECT(ADDRESS(2,COLUMN()-2)),"O2",A41),DATA!D2:L872,4,FALSE))</f>
        <v>0</v>
      </c>
      <c r="BM41" s="11">
        <f>IF(ISERROR(VLOOKUP(CONCATENATE(INDIRECT(ADDRESS(2,COLUMN())),"O2",A41),DATA!D2:L872,2,FALSE)),0,VLOOKUP(CONCATENATE(INDIRECT(ADDRESS(2,COLUMN())),"O2",A41),DATA!D2:L872,2,FALSE))</f>
        <v>0</v>
      </c>
      <c r="BN41" s="11">
        <f>IF(ISERROR(VLOOKUP(CONCATENATE(INDIRECT(ADDRESS(2,COLUMN()-1)),"O2",A41),DATA!D2:L872,3,FALSE)),0,VLOOKUP(CONCATENATE(INDIRECT(ADDRESS(2,COLUMN()-1)),"O2",A41),DATA!D2:L872,3,FALSE))</f>
        <v>0</v>
      </c>
      <c r="BO41" s="11">
        <f>IF(ISERROR(VLOOKUP(CONCATENATE(INDIRECT(ADDRESS(2,COLUMN()-2)),"O2",A41),DATA!D2:L872,4,FALSE)),0,VLOOKUP(CONCATENATE(INDIRECT(ADDRESS(2,COLUMN()-2)),"O2",A41),DATA!D2:L872,4,FALSE))</f>
        <v>0</v>
      </c>
      <c r="BP41" s="11">
        <f>IF(ISERROR(VLOOKUP(CONCATENATE(INDIRECT(ADDRESS(2,COLUMN())),"O2",A41),DATA!D2:L872,2,FALSE)),0,VLOOKUP(CONCATENATE(INDIRECT(ADDRESS(2,COLUMN())),"O2",A41),DATA!D2:L872,2,FALSE))</f>
        <v>0</v>
      </c>
      <c r="BQ41" s="11">
        <f>IF(ISERROR(VLOOKUP(CONCATENATE(INDIRECT(ADDRESS(2,COLUMN()-1)),"O2",A41),DATA!D2:L872,3,FALSE)),0,VLOOKUP(CONCATENATE(INDIRECT(ADDRESS(2,COLUMN()-1)),"O2",A41),DATA!D2:L872,3,FALSE))</f>
        <v>0</v>
      </c>
      <c r="BR41" s="11">
        <f>IF(ISERROR(VLOOKUP(CONCATENATE(INDIRECT(ADDRESS(2,COLUMN()-2)),"O2",A41),DATA!D2:L872,4,FALSE)),0,VLOOKUP(CONCATENATE(INDIRECT(ADDRESS(2,COLUMN()-2)),"O2",A41),DATA!D2:L872,4,FALSE))</f>
        <v>0</v>
      </c>
      <c r="BS41" s="11">
        <f>IF(ISERROR(VLOOKUP(CONCATENATE(INDIRECT(ADDRESS(2,COLUMN())),"O2",A41),DATA!D2:L872,2,FALSE)),0,VLOOKUP(CONCATENATE(INDIRECT(ADDRESS(2,COLUMN())),"O2",A41),DATA!D2:L872,2,FALSE))</f>
        <v>0</v>
      </c>
      <c r="BT41" s="11">
        <f>IF(ISERROR(VLOOKUP(CONCATENATE(INDIRECT(ADDRESS(2,COLUMN()-1)),"O2",A41),DATA!D2:L872,3,FALSE)),0,VLOOKUP(CONCATENATE(INDIRECT(ADDRESS(2,COLUMN()-1)),"O2",A41),DATA!D2:L872,3,FALSE))</f>
        <v>0</v>
      </c>
      <c r="BU41" s="11">
        <f>IF(ISERROR(VLOOKUP(CONCATENATE(INDIRECT(ADDRESS(2,COLUMN()-2)),"O2",A41),DATA!D2:L872,4,FALSE)),0,VLOOKUP(CONCATENATE(INDIRECT(ADDRESS(2,COLUMN()-2)),"O2",A41),DATA!D2:L872,4,FALSE))</f>
        <v>0</v>
      </c>
      <c r="BV41" s="11">
        <f>IF(ISERROR(VLOOKUP(CONCATENATE(INDIRECT(ADDRESS(2,COLUMN())),"O2",A41),DATA!D2:L872,2,FALSE)),0,VLOOKUP(CONCATENATE(INDIRECT(ADDRESS(2,COLUMN())),"O2",A41),DATA!D2:L872,2,FALSE))</f>
        <v>0</v>
      </c>
      <c r="BW41" s="11">
        <f>IF(ISERROR(VLOOKUP(CONCATENATE(INDIRECT(ADDRESS(2,COLUMN()-1)),"O2",A41),DATA!D2:L872,3,FALSE)),0,VLOOKUP(CONCATENATE(INDIRECT(ADDRESS(2,COLUMN()-1)),"O2",A41),DATA!D2:L872,3,FALSE))</f>
        <v>0</v>
      </c>
      <c r="BX41" s="11">
        <f>IF(ISERROR(VLOOKUP(CONCATENATE(INDIRECT(ADDRESS(2,COLUMN()-2)),"O2",A41),DATA!D2:L872,4,FALSE)),0,VLOOKUP(CONCATENATE(INDIRECT(ADDRESS(2,COLUMN()-2)),"O2",A41),DATA!D2:L872,4,FALSE))</f>
        <v>0</v>
      </c>
      <c r="BY41" s="11">
        <f>IF(ISERROR(VLOOKUP(CONCATENATE(INDIRECT(ADDRESS(2,COLUMN())),"O2",A41),DATA!D2:L872,2,FALSE)),0,VLOOKUP(CONCATENATE(INDIRECT(ADDRESS(2,COLUMN())),"O2",A41),DATA!D2:L872,2,FALSE))</f>
        <v>4.7</v>
      </c>
      <c r="BZ41" s="11">
        <f>IF(ISERROR(VLOOKUP(CONCATENATE(INDIRECT(ADDRESS(2,COLUMN()-1)),"O2",A41),DATA!D2:L872,3,FALSE)),0,VLOOKUP(CONCATENATE(INDIRECT(ADDRESS(2,COLUMN()-1)),"O2",A41),DATA!D2:L872,3,FALSE))</f>
        <v>0</v>
      </c>
      <c r="CA41" s="11">
        <f>IF(ISERROR(VLOOKUP(CONCATENATE(INDIRECT(ADDRESS(2,COLUMN()-2)),"O2",A41),DATA!D2:L872,4,FALSE)),0,VLOOKUP(CONCATENATE(INDIRECT(ADDRESS(2,COLUMN()-2)),"O2",A41),DATA!D2:L872,4,FALSE))</f>
        <v>0</v>
      </c>
      <c r="CB41" s="11">
        <f>IF(ISERROR(VLOOKUP(CONCATENATE(INDIRECT(ADDRESS(2,COLUMN())),"O2",A41),DATA!D2:L872,2,FALSE)),0,VLOOKUP(CONCATENATE(INDIRECT(ADDRESS(2,COLUMN())),"O2",A41),DATA!D2:L872,2,FALSE))</f>
        <v>0</v>
      </c>
      <c r="CC41" s="11">
        <f>IF(ISERROR(VLOOKUP(CONCATENATE(INDIRECT(ADDRESS(2,COLUMN()-1)),"O2",A41),DATA!D2:L872,3,FALSE)),0,VLOOKUP(CONCATENATE(INDIRECT(ADDRESS(2,COLUMN()-1)),"O2",A41),DATA!D2:L872,3,FALSE))</f>
        <v>0</v>
      </c>
      <c r="CD41" s="11">
        <f>IF(ISERROR(VLOOKUP(CONCATENATE(INDIRECT(ADDRESS(2,COLUMN()-2)),"O2",A41),DATA!D2:L872,4,FALSE)),0,VLOOKUP(CONCATENATE(INDIRECT(ADDRESS(2,COLUMN()-2)),"O2",A41),DATA!D2:L872,4,FALSE))</f>
        <v>0</v>
      </c>
      <c r="CE41" s="11">
        <f>IF(ISERROR(VLOOKUP(CONCATENATE(INDIRECT(ADDRESS(2,COLUMN())),"O2",A41),DATA!D2:L872,2,FALSE)),0,VLOOKUP(CONCATENATE(INDIRECT(ADDRESS(2,COLUMN())),"O2",A41),DATA!D2:L872,2,FALSE))</f>
        <v>0</v>
      </c>
      <c r="CF41" s="11">
        <f>IF(ISERROR(VLOOKUP(CONCATENATE(INDIRECT(ADDRESS(2,COLUMN()-1)),"O2",A41),DATA!D2:L872,3,FALSE)),0,VLOOKUP(CONCATENATE(INDIRECT(ADDRESS(2,COLUMN()-1)),"O2",A41),DATA!D2:L872,3,FALSE))</f>
        <v>0</v>
      </c>
      <c r="CG41" s="11">
        <f>IF(ISERROR(VLOOKUP(CONCATENATE(INDIRECT(ADDRESS(2,COLUMN()-2)),"O2",A41),DATA!D2:L872,4,FALSE)),0,VLOOKUP(CONCATENATE(INDIRECT(ADDRESS(2,COLUMN()-2)),"O2",A41),DATA!D2:L872,4,FALSE))</f>
        <v>0</v>
      </c>
      <c r="CH41" s="11">
        <f>IF(ISERROR(VLOOKUP(CONCATENATE(INDIRECT(ADDRESS(2,COLUMN())),"O2",A41),DATA!D2:L872,2,FALSE)),0,VLOOKUP(CONCATENATE(INDIRECT(ADDRESS(2,COLUMN())),"O2",A41),DATA!D2:L872,2,FALSE))</f>
        <v>0</v>
      </c>
      <c r="CI41" s="11">
        <f>IF(ISERROR(VLOOKUP(CONCATENATE(INDIRECT(ADDRESS(2,COLUMN()-1)),"O2",A41),DATA!D2:L872,3,FALSE)),0,VLOOKUP(CONCATENATE(INDIRECT(ADDRESS(2,COLUMN()-1)),"O2",A41),DATA!D2:L872,3,FALSE))</f>
        <v>0</v>
      </c>
      <c r="CJ41" s="11">
        <f>IF(ISERROR(VLOOKUP(CONCATENATE(INDIRECT(ADDRESS(2,COLUMN()-2)),"O2",A41),DATA!D2:L872,4,FALSE)),0,VLOOKUP(CONCATENATE(INDIRECT(ADDRESS(2,COLUMN()-2)),"O2",A41),DATA!D2:L872,4,FALSE))</f>
        <v>0</v>
      </c>
      <c r="CK41" s="11">
        <f>IF(ISERROR(VLOOKUP(CONCATENATE(INDIRECT(ADDRESS(2,COLUMN())),"O2",A41),DATA!D2:L872,2,FALSE)),0,VLOOKUP(CONCATENATE(INDIRECT(ADDRESS(2,COLUMN())),"O2",A41),DATA!D2:L872,2,FALSE))</f>
        <v>0</v>
      </c>
      <c r="CL41" s="11">
        <f>IF(ISERROR(VLOOKUP(CONCATENATE(INDIRECT(ADDRESS(2,COLUMN()-1)),"O2",A41),DATA!D2:L872,3,FALSE)),0,VLOOKUP(CONCATENATE(INDIRECT(ADDRESS(2,COLUMN()-1)),"O2",A41),DATA!D2:L872,3,FALSE))</f>
        <v>0</v>
      </c>
      <c r="CM41" s="11">
        <f>IF(ISERROR(VLOOKUP(CONCATENATE(INDIRECT(ADDRESS(2,COLUMN()-2)),"O2",A41),DATA!D2:L872,4,FALSE)),0,VLOOKUP(CONCATENATE(INDIRECT(ADDRESS(2,COLUMN()-2)),"O2",A41),DATA!D2:L872,4,FALSE))</f>
        <v>0</v>
      </c>
      <c r="CN41" s="11">
        <f>IF(ISERROR(VLOOKUP(CONCATENATE(INDIRECT(ADDRESS(2,COLUMN())),"O2",A41),DATA!D2:L872,2,FALSE)),0,VLOOKUP(CONCATENATE(INDIRECT(ADDRESS(2,COLUMN())),"O2",A41),DATA!D2:L872,2,FALSE))</f>
        <v>49.72294</v>
      </c>
      <c r="CO41" s="11">
        <f>IF(ISERROR(VLOOKUP(CONCATENATE(INDIRECT(ADDRESS(2,COLUMN()-1)),"O2",A41),DATA!D2:L872,3,FALSE)),0,VLOOKUP(CONCATENATE(INDIRECT(ADDRESS(2,COLUMN()-1)),"O2",A41),DATA!D2:L872,3,FALSE))</f>
        <v>0</v>
      </c>
      <c r="CP41" s="11">
        <f>IF(ISERROR(VLOOKUP(CONCATENATE(INDIRECT(ADDRESS(2,COLUMN()-2)),"O2",A41),DATA!D2:L872,4,FALSE)),0,VLOOKUP(CONCATENATE(INDIRECT(ADDRESS(2,COLUMN()-2)),"O2",A41),DATA!D2:L872,4,FALSE))</f>
        <v>0</v>
      </c>
      <c r="CQ41" s="11">
        <f>IF(ISERROR(VLOOKUP(CONCATENATE(INDIRECT(ADDRESS(2,COLUMN())),"O2",A41),DATA!D2:L872,2,FALSE)),0,VLOOKUP(CONCATENATE(INDIRECT(ADDRESS(2,COLUMN())),"O2",A41),DATA!D2:L872,2,FALSE))</f>
        <v>1</v>
      </c>
      <c r="CR41" s="11">
        <f>IF(ISERROR(VLOOKUP(CONCATENATE(INDIRECT(ADDRESS(2,COLUMN()-1)),"O2",A41),DATA!D2:L872,3,FALSE)),0,VLOOKUP(CONCATENATE(INDIRECT(ADDRESS(2,COLUMN()-1)),"O2",A41),DATA!D2:L872,3,FALSE))</f>
        <v>0</v>
      </c>
      <c r="CS41" s="11">
        <f>IF(ISERROR(VLOOKUP(CONCATENATE(INDIRECT(ADDRESS(2,COLUMN()-2)),"O2",A41),DATA!D2:L872,4,FALSE)),0,VLOOKUP(CONCATENATE(INDIRECT(ADDRESS(2,COLUMN()-2)),"O2",A41),DATA!D2:L872,4,FALSE))</f>
        <v>0</v>
      </c>
      <c r="CT41" s="11">
        <f>IF(ISERROR(VLOOKUP(CONCATENATE(INDIRECT(ADDRESS(2,COLUMN())),"O2",A41),DATA!D2:L872,2,FALSE)),0,VLOOKUP(CONCATENATE(INDIRECT(ADDRESS(2,COLUMN())),"O2",A41),DATA!D2:L872,2,FALSE))</f>
        <v>0</v>
      </c>
      <c r="CU41" s="11">
        <f>IF(ISERROR(VLOOKUP(CONCATENATE(INDIRECT(ADDRESS(2,COLUMN()-1)),"O2",A41),DATA!D2:L872,3,FALSE)),0,VLOOKUP(CONCATENATE(INDIRECT(ADDRESS(2,COLUMN()-1)),"O2",A41),DATA!D2:L872,3,FALSE))</f>
        <v>0</v>
      </c>
      <c r="CV41" s="11">
        <f>IF(ISERROR(VLOOKUP(CONCATENATE(INDIRECT(ADDRESS(2,COLUMN()-2)),"O2",A41),DATA!D2:L872,4,FALSE)),0,VLOOKUP(CONCATENATE(INDIRECT(ADDRESS(2,COLUMN()-2)),"O2",A41),DATA!D2:L872,4,FALSE))</f>
        <v>0</v>
      </c>
      <c r="CW41" s="11">
        <f>IF(ISERROR(VLOOKUP(CONCATENATE(INDIRECT(ADDRESS(2,COLUMN())),"O2",A41),DATA!D2:L872,2,FALSE)),0,VLOOKUP(CONCATENATE(INDIRECT(ADDRESS(2,COLUMN())),"O2",A41),DATA!D2:L872,2,FALSE))</f>
        <v>0</v>
      </c>
      <c r="CX41" s="11">
        <f>IF(ISERROR(VLOOKUP(CONCATENATE(INDIRECT(ADDRESS(2,COLUMN()-1)),"O2",A41),DATA!D2:L872,3,FALSE)),0,VLOOKUP(CONCATENATE(INDIRECT(ADDRESS(2,COLUMN()-1)),"O2",A41),DATA!D2:L872,3,FALSE))</f>
        <v>0</v>
      </c>
      <c r="CY41" s="11">
        <f>IF(ISERROR(VLOOKUP(CONCATENATE(INDIRECT(ADDRESS(2,COLUMN()-2)),"O2",A41),DATA!D2:L872,4,FALSE)),0,VLOOKUP(CONCATENATE(INDIRECT(ADDRESS(2,COLUMN()-2)),"O2",A41),DATA!D2:L872,4,FALSE))</f>
        <v>0</v>
      </c>
      <c r="CZ41" s="11">
        <f>IF(ISERROR(VLOOKUP(CONCATENATE(INDIRECT(ADDRESS(2,COLUMN())),"O2",A41),DATA!D2:L872,2,FALSE)),0,VLOOKUP(CONCATENATE(INDIRECT(ADDRESS(2,COLUMN())),"O2",A41),DATA!D2:L872,2,FALSE))</f>
        <v>0</v>
      </c>
      <c r="DA41" s="11">
        <f>IF(ISERROR(VLOOKUP(CONCATENATE(INDIRECT(ADDRESS(2,COLUMN()-1)),"O2",A41),DATA!D2:L872,3,FALSE)),0,VLOOKUP(CONCATENATE(INDIRECT(ADDRESS(2,COLUMN()-1)),"O2",A41),DATA!D2:L872,3,FALSE))</f>
        <v>0</v>
      </c>
      <c r="DB41" s="11">
        <f>IF(ISERROR(VLOOKUP(CONCATENATE(INDIRECT(ADDRESS(2,COLUMN()-2)),"O2",A41),DATA!D2:L872,4,FALSE)),0,VLOOKUP(CONCATENATE(INDIRECT(ADDRESS(2,COLUMN()-2)),"O2",A41),DATA!D2:L872,4,FALSE))</f>
        <v>0</v>
      </c>
      <c r="DC41" s="11">
        <f>IF(ISERROR(VLOOKUP(CONCATENATE(INDIRECT(ADDRESS(2,COLUMN())),"O2",A41),DATA!D2:L872,2,FALSE)),0,VLOOKUP(CONCATENATE(INDIRECT(ADDRESS(2,COLUMN())),"O2",A41),DATA!D2:L872,2,FALSE))</f>
        <v>0</v>
      </c>
      <c r="DD41" s="11">
        <f>IF(ISERROR(VLOOKUP(CONCATENATE(INDIRECT(ADDRESS(2,COLUMN()-1)),"O2",A41),DATA!D2:L872,3,FALSE)),0,VLOOKUP(CONCATENATE(INDIRECT(ADDRESS(2,COLUMN()-1)),"O2",A41),DATA!D2:L872,3,FALSE))</f>
        <v>0</v>
      </c>
      <c r="DE41" s="11">
        <f>IF(ISERROR(VLOOKUP(CONCATENATE(INDIRECT(ADDRESS(2,COLUMN()-2)),"O2",A41),DATA!D2:L872,4,FALSE)),0,VLOOKUP(CONCATENATE(INDIRECT(ADDRESS(2,COLUMN()-2)),"O2",A41),DATA!D2:L872,4,FALSE))</f>
        <v>0</v>
      </c>
      <c r="DF41" s="11">
        <f>IF(ISERROR(VLOOKUP(CONCATENATE(INDIRECT(ADDRESS(2,COLUMN())),"O2",A41),DATA!D2:L872,2,FALSE)),0,VLOOKUP(CONCATENATE(INDIRECT(ADDRESS(2,COLUMN())),"O2",A41),DATA!D2:L872,2,FALSE))</f>
        <v>1.75</v>
      </c>
      <c r="DG41" s="11">
        <f>IF(ISERROR(VLOOKUP(CONCATENATE(INDIRECT(ADDRESS(2,COLUMN()-1)),"O2",A41),DATA!D2:L872,3,FALSE)),0,VLOOKUP(CONCATENATE(INDIRECT(ADDRESS(2,COLUMN()-1)),"O2",A41),DATA!D2:L872,3,FALSE))</f>
        <v>0</v>
      </c>
      <c r="DH41" s="11">
        <f>IF(ISERROR(VLOOKUP(CONCATENATE(INDIRECT(ADDRESS(2,COLUMN()-2)),"O2",A41),DATA!D2:L872,4,FALSE)),0,VLOOKUP(CONCATENATE(INDIRECT(ADDRESS(2,COLUMN()-2)),"O2",A41),DATA!D2:L872,4,FALSE))</f>
        <v>0</v>
      </c>
      <c r="DI41" s="11">
        <f>IF(ISERROR(VLOOKUP(CONCATENATE(INDIRECT(ADDRESS(2,COLUMN())),"O2",A41),DATA!D2:L872,2,FALSE)),0,VLOOKUP(CONCATENATE(INDIRECT(ADDRESS(2,COLUMN())),"O2",A41),DATA!D2:L872,2,FALSE))</f>
        <v>0</v>
      </c>
      <c r="DJ41" s="11">
        <f>IF(ISERROR(VLOOKUP(CONCATENATE(INDIRECT(ADDRESS(2,COLUMN()-1)),"O2",A41),DATA!D2:L872,3,FALSE)),0,VLOOKUP(CONCATENATE(INDIRECT(ADDRESS(2,COLUMN()-1)),"O2",A41),DATA!D2:L872,3,FALSE))</f>
        <v>0</v>
      </c>
      <c r="DK41" s="11">
        <f>IF(ISERROR(VLOOKUP(CONCATENATE(INDIRECT(ADDRESS(2,COLUMN()-2)),"O2",A41),DATA!D2:L872,4,FALSE)),0,VLOOKUP(CONCATENATE(INDIRECT(ADDRESS(2,COLUMN()-2)),"O2",A41),DATA!D2:L872,4,FALSE))</f>
        <v>0</v>
      </c>
      <c r="DL41" s="11">
        <f>IF(ISERROR(VLOOKUP(CONCATENATE(INDIRECT(ADDRESS(2,COLUMN())),"O2",A41),DATA!D2:L872,2,FALSE)),0,VLOOKUP(CONCATENATE(INDIRECT(ADDRESS(2,COLUMN())),"O2",A41),DATA!D2:L872,2,FALSE))</f>
        <v>0</v>
      </c>
      <c r="DM41" s="11">
        <f>IF(ISERROR(VLOOKUP(CONCATENATE(INDIRECT(ADDRESS(2,COLUMN()-1)),"O2",A41),DATA!D2:L872,3,FALSE)),0,VLOOKUP(CONCATENATE(INDIRECT(ADDRESS(2,COLUMN()-1)),"O2",A41),DATA!D2:L872,3,FALSE))</f>
        <v>0</v>
      </c>
      <c r="DN41" s="11">
        <f>IF(ISERROR(VLOOKUP(CONCATENATE(INDIRECT(ADDRESS(2,COLUMN()-2)),"O2",A41),DATA!D2:L872,4,FALSE)),0,VLOOKUP(CONCATENATE(INDIRECT(ADDRESS(2,COLUMN()-2)),"O2",A41),DATA!D2:L872,4,FALSE))</f>
        <v>0</v>
      </c>
      <c r="DO41" s="11">
        <f>IF(ISERROR(VLOOKUP(CONCATENATE(INDIRECT(ADDRESS(2,COLUMN())),"O2",A41),DATA!D2:L872,2,FALSE)),0,VLOOKUP(CONCATENATE(INDIRECT(ADDRESS(2,COLUMN())),"O2",A41),DATA!D2:L872,2,FALSE))</f>
        <v>0</v>
      </c>
      <c r="DP41" s="11">
        <f>IF(ISERROR(VLOOKUP(CONCATENATE(INDIRECT(ADDRESS(2,COLUMN()-1)),"O2",A41),DATA!D2:L872,3,FALSE)),0,VLOOKUP(CONCATENATE(INDIRECT(ADDRESS(2,COLUMN()-1)),"O2",A41),DATA!D2:L872,3,FALSE))</f>
        <v>0</v>
      </c>
      <c r="DQ41" s="11">
        <f>IF(ISERROR(VLOOKUP(CONCATENATE(INDIRECT(ADDRESS(2,COLUMN()-2)),"O2",A41),DATA!D2:L872,4,FALSE)),0,VLOOKUP(CONCATENATE(INDIRECT(ADDRESS(2,COLUMN()-2)),"O2",A41),DATA!D2:L872,4,FALSE))</f>
        <v>0</v>
      </c>
      <c r="DR41" s="11">
        <f>IF(ISERROR(VLOOKUP(CONCATENATE(INDIRECT(ADDRESS(2,COLUMN())),"O2",A41),DATA!D2:L872,2,FALSE)),0,VLOOKUP(CONCATENATE(INDIRECT(ADDRESS(2,COLUMN())),"O2",A41),DATA!D2:L872,2,FALSE))</f>
        <v>0</v>
      </c>
      <c r="DS41" s="11">
        <f>IF(ISERROR(VLOOKUP(CONCATENATE(INDIRECT(ADDRESS(2,COLUMN()-1)),"O2",A41),DATA!D2:L872,3,FALSE)),0,VLOOKUP(CONCATENATE(INDIRECT(ADDRESS(2,COLUMN()-1)),"O2",A41),DATA!D2:L872,3,FALSE))</f>
        <v>0</v>
      </c>
      <c r="DT41" s="11">
        <f>IF(ISERROR(VLOOKUP(CONCATENATE(INDIRECT(ADDRESS(2,COLUMN()-2)),"O2",A41),DATA!D2:L872,4,FALSE)),0,VLOOKUP(CONCATENATE(INDIRECT(ADDRESS(2,COLUMN()-2)),"O2",A41),DATA!D2:L872,4,FALSE))</f>
        <v>0</v>
      </c>
      <c r="DU41" s="11">
        <f>IF(ISERROR(VLOOKUP(CONCATENATE(INDIRECT(ADDRESS(2,COLUMN())),"O2",A41),DATA!D2:L872,2,FALSE)),0,VLOOKUP(CONCATENATE(INDIRECT(ADDRESS(2,COLUMN())),"O2",A41),DATA!D2:L872,2,FALSE))</f>
        <v>0</v>
      </c>
      <c r="DV41" s="11">
        <f>IF(ISERROR(VLOOKUP(CONCATENATE(INDIRECT(ADDRESS(2,COLUMN()-1)),"O2",A41),DATA!D2:L872,3,FALSE)),0,VLOOKUP(CONCATENATE(INDIRECT(ADDRESS(2,COLUMN()-1)),"O2",A41),DATA!D2:L872,3,FALSE))</f>
        <v>0</v>
      </c>
      <c r="DW41" s="11">
        <f>IF(ISERROR(VLOOKUP(CONCATENATE(INDIRECT(ADDRESS(2,COLUMN()-2)),"O2",A41),DATA!D2:L872,4,FALSE)),0,VLOOKUP(CONCATENATE(INDIRECT(ADDRESS(2,COLUMN()-2)),"O2",A41),DATA!D2:L872,4,FALSE))</f>
        <v>0</v>
      </c>
      <c r="DX41" s="62">
        <f>SUM(B41:INDIRECT(ADDRESS(41,127)))</f>
        <v>1978.16021</v>
      </c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  <c r="IW41" s="24"/>
      <c r="IX41" s="24"/>
      <c r="IY41" s="24"/>
      <c r="IZ41" s="24"/>
      <c r="JA41" s="24"/>
      <c r="JB41" s="24"/>
      <c r="JC41" s="24"/>
      <c r="JD41" s="24"/>
      <c r="JE41" s="24"/>
      <c r="JF41" s="24"/>
      <c r="JG41" s="24"/>
      <c r="JH41" s="24"/>
      <c r="JI41" s="24"/>
      <c r="JJ41" s="24"/>
      <c r="JK41" s="24"/>
      <c r="JL41" s="24"/>
      <c r="JM41" s="24"/>
      <c r="JN41" s="24"/>
      <c r="JO41" s="24"/>
      <c r="JP41" s="24"/>
      <c r="JQ41" s="24"/>
      <c r="JR41" s="24"/>
      <c r="JS41" s="24"/>
      <c r="JT41" s="24"/>
      <c r="JU41" s="24"/>
      <c r="JV41" s="24"/>
      <c r="JW41" s="24"/>
      <c r="JX41" s="24"/>
      <c r="JY41" s="24"/>
      <c r="JZ41" s="24"/>
      <c r="KA41" s="24"/>
      <c r="KB41" s="24"/>
      <c r="KC41" s="24"/>
      <c r="KD41" s="24"/>
      <c r="KE41" s="24"/>
      <c r="KF41" s="24"/>
      <c r="KG41" s="24"/>
      <c r="KH41" s="24"/>
      <c r="KI41" s="24"/>
      <c r="KJ41" s="24"/>
      <c r="KK41" s="24"/>
      <c r="KL41" s="24"/>
      <c r="KM41" s="24"/>
      <c r="KN41" s="24"/>
      <c r="KO41" s="24"/>
      <c r="KP41" s="24"/>
      <c r="KQ41" s="24"/>
      <c r="KR41" s="24"/>
      <c r="KS41" s="24"/>
      <c r="KT41" s="24"/>
      <c r="KU41" s="24"/>
      <c r="KV41" s="24"/>
      <c r="KW41" s="24"/>
      <c r="KX41" s="24"/>
      <c r="KY41" s="24"/>
      <c r="KZ41" s="24"/>
    </row>
    <row r="42" ht="15.75">
      <c r="A42" s="95" t="s">
        <v>87</v>
      </c>
      <c r="B42" s="11">
        <f>IF(ISERROR(VLOOKUP(CONCATENATE(INDIRECT(ADDRESS(2,COLUMN())),"O2",A42),DATA!D2:L872,2,FALSE)),0,VLOOKUP(CONCATENATE(INDIRECT(ADDRESS(2,COLUMN())),"O2",A42),DATA!D2:L872,2,FALSE))</f>
        <v>47.82095</v>
      </c>
      <c r="C42" s="11">
        <f>IF(ISERROR(VLOOKUP(CONCATENATE(INDIRECT(ADDRESS(2,COLUMN()-1)),"O2",A42),DATA!D2:L872,3,FALSE)),0,VLOOKUP(CONCATENATE(INDIRECT(ADDRESS(2,COLUMN()-1)),"O2",A42),DATA!D2:L872,3,FALSE))</f>
        <v>0</v>
      </c>
      <c r="D42" s="11">
        <f>IF(ISERROR(VLOOKUP(CONCATENATE(INDIRECT(ADDRESS(2,COLUMN()-2)),"O2",A42),DATA!D2:L872,4,FALSE)),0,VLOOKUP(CONCATENATE(INDIRECT(ADDRESS(2,COLUMN()-2)),"O2",A42),DATA!D2:L872,4,FALSE))</f>
        <v>0</v>
      </c>
      <c r="E42" s="11">
        <f>IF(ISERROR(VLOOKUP(CONCATENATE(INDIRECT(ADDRESS(2,COLUMN())),"O2",A42),DATA!D2:L872,2,FALSE)),0,VLOOKUP(CONCATENATE(INDIRECT(ADDRESS(2,COLUMN())),"O2",A42),DATA!D2:L872,2,FALSE))</f>
        <v>6.98378</v>
      </c>
      <c r="F42" s="11">
        <f>IF(ISERROR(VLOOKUP(CONCATENATE(INDIRECT(ADDRESS(2,COLUMN()-1)),"O2",A42),DATA!D2:L872,3,FALSE)),0,VLOOKUP(CONCATENATE(INDIRECT(ADDRESS(2,COLUMN()-1)),"O2",A42),DATA!D2:L872,3,FALSE))</f>
        <v>0</v>
      </c>
      <c r="G42" s="11">
        <f>IF(ISERROR(VLOOKUP(CONCATENATE(INDIRECT(ADDRESS(2,COLUMN()-2)),"O2",A42),DATA!D2:L872,4,FALSE)),0,VLOOKUP(CONCATENATE(INDIRECT(ADDRESS(2,COLUMN()-2)),"O2",A42),DATA!D2:L872,4,FALSE))</f>
        <v>0</v>
      </c>
      <c r="H42" s="11">
        <f>IF(ISERROR(VLOOKUP(CONCATENATE(INDIRECT(ADDRESS(2,COLUMN())),"O2",A42),DATA!D2:L872,2,FALSE)),0,VLOOKUP(CONCATENATE(INDIRECT(ADDRESS(2,COLUMN())),"O2",A42),DATA!D2:L872,2,FALSE))</f>
        <v>0.1</v>
      </c>
      <c r="I42" s="11">
        <f>IF(ISERROR(VLOOKUP(CONCATENATE(INDIRECT(ADDRESS(2,COLUMN()-1)),"O2",A42),DATA!D2:L872,3,FALSE)),0,VLOOKUP(CONCATENATE(INDIRECT(ADDRESS(2,COLUMN()-1)),"O2",A42),DATA!D2:L872,3,FALSE))</f>
        <v>0</v>
      </c>
      <c r="J42" s="11">
        <f>IF(ISERROR(VLOOKUP(CONCATENATE(INDIRECT(ADDRESS(2,COLUMN()-2)),"O2",A42),DATA!D2:L872,4,FALSE)),0,VLOOKUP(CONCATENATE(INDIRECT(ADDRESS(2,COLUMN()-2)),"O2",A42),DATA!D2:L872,4,FALSE))</f>
        <v>0</v>
      </c>
      <c r="K42" s="11">
        <f>IF(ISERROR(VLOOKUP(CONCATENATE(INDIRECT(ADDRESS(2,COLUMN())),"O2",A42),DATA!D2:L872,2,FALSE)),0,VLOOKUP(CONCATENATE(INDIRECT(ADDRESS(2,COLUMN())),"O2",A42),DATA!D2:L872,2,FALSE))</f>
        <v>3.72</v>
      </c>
      <c r="L42" s="11">
        <f>IF(ISERROR(VLOOKUP(CONCATENATE(INDIRECT(ADDRESS(2,COLUMN()-1)),"O2",A42),DATA!D2:L872,3,FALSE)),0,VLOOKUP(CONCATENATE(INDIRECT(ADDRESS(2,COLUMN()-1)),"O2",A42),DATA!D2:L872,3,FALSE))</f>
        <v>0</v>
      </c>
      <c r="M42" s="11">
        <f>IF(ISERROR(VLOOKUP(CONCATENATE(INDIRECT(ADDRESS(2,COLUMN()-2)),"O2",A42),DATA!D2:L872,4,FALSE)),0,VLOOKUP(CONCATENATE(INDIRECT(ADDRESS(2,COLUMN()-2)),"O2",A42),DATA!D2:L872,4,FALSE))</f>
        <v>0</v>
      </c>
      <c r="N42" s="11">
        <f>IF(ISERROR(VLOOKUP(CONCATENATE(INDIRECT(ADDRESS(2,COLUMN())),"O2",A42),DATA!D2:L872,2,FALSE)),0,VLOOKUP(CONCATENATE(INDIRECT(ADDRESS(2,COLUMN())),"O2",A42),DATA!D2:L872,2,FALSE))</f>
        <v>15.13</v>
      </c>
      <c r="O42" s="11">
        <f>IF(ISERROR(VLOOKUP(CONCATENATE(INDIRECT(ADDRESS(2,COLUMN()-1)),"O2",A42),DATA!D2:L872,3,FALSE)),0,VLOOKUP(CONCATENATE(INDIRECT(ADDRESS(2,COLUMN()-1)),"O2",A42),DATA!D2:L872,3,FALSE))</f>
        <v>0</v>
      </c>
      <c r="P42" s="11">
        <f>IF(ISERROR(VLOOKUP(CONCATENATE(INDIRECT(ADDRESS(2,COLUMN()-2)),"O2",A42),DATA!D2:L872,4,FALSE)),0,VLOOKUP(CONCATENATE(INDIRECT(ADDRESS(2,COLUMN()-2)),"O2",A42),DATA!D2:L872,4,FALSE))</f>
        <v>0</v>
      </c>
      <c r="Q42" s="11">
        <f>IF(ISERROR(VLOOKUP(CONCATENATE(INDIRECT(ADDRESS(2,COLUMN())),"O2",A42),DATA!D2:L872,2,FALSE)),0,VLOOKUP(CONCATENATE(INDIRECT(ADDRESS(2,COLUMN())),"O2",A42),DATA!D2:L872,2,FALSE))</f>
        <v>6.2</v>
      </c>
      <c r="R42" s="11">
        <f>IF(ISERROR(VLOOKUP(CONCATENATE(INDIRECT(ADDRESS(2,COLUMN()-1)),"O2",A42),DATA!D2:L872,3,FALSE)),0,VLOOKUP(CONCATENATE(INDIRECT(ADDRESS(2,COLUMN()-1)),"O2",A42),DATA!D2:L872,3,FALSE))</f>
        <v>0</v>
      </c>
      <c r="S42" s="11">
        <f>IF(ISERROR(VLOOKUP(CONCATENATE(INDIRECT(ADDRESS(2,COLUMN()-2)),"O2",A42),DATA!D2:L872,4,FALSE)),0,VLOOKUP(CONCATENATE(INDIRECT(ADDRESS(2,COLUMN()-2)),"O2",A42),DATA!D2:L872,4,FALSE))</f>
        <v>0</v>
      </c>
      <c r="T42" s="11">
        <f>IF(ISERROR(VLOOKUP(CONCATENATE(INDIRECT(ADDRESS(2,COLUMN())),"O2",A42),DATA!D2:L872,2,FALSE)),0,VLOOKUP(CONCATENATE(INDIRECT(ADDRESS(2,COLUMN())),"O2",A42),DATA!D2:L872,2,FALSE))</f>
        <v>0.1</v>
      </c>
      <c r="U42" s="11">
        <f>IF(ISERROR(VLOOKUP(CONCATENATE(INDIRECT(ADDRESS(2,COLUMN()-1)),"O2",A42),DATA!D2:L872,3,FALSE)),0,VLOOKUP(CONCATENATE(INDIRECT(ADDRESS(2,COLUMN()-1)),"O2",A42),DATA!D2:L872,3,FALSE))</f>
        <v>0</v>
      </c>
      <c r="V42" s="11">
        <f>IF(ISERROR(VLOOKUP(CONCATENATE(INDIRECT(ADDRESS(2,COLUMN()-2)),"O2",A42),DATA!D2:L872,4,FALSE)),0,VLOOKUP(CONCATENATE(INDIRECT(ADDRESS(2,COLUMN()-2)),"O2",A42),DATA!D2:L872,4,FALSE))</f>
        <v>0</v>
      </c>
      <c r="W42" s="11">
        <f>IF(ISERROR(VLOOKUP(CONCATENATE(INDIRECT(ADDRESS(2,COLUMN())),"O2",A42),DATA!D2:L872,2,FALSE)),0,VLOOKUP(CONCATENATE(INDIRECT(ADDRESS(2,COLUMN())),"O2",A42),DATA!D2:L872,2,FALSE))</f>
        <v>1.33333</v>
      </c>
      <c r="X42" s="11">
        <f>IF(ISERROR(VLOOKUP(CONCATENATE(INDIRECT(ADDRESS(2,COLUMN()-1)),"O2",A42),DATA!D2:L872,3,FALSE)),0,VLOOKUP(CONCATENATE(INDIRECT(ADDRESS(2,COLUMN()-1)),"O2",A42),DATA!D2:L872,3,FALSE))</f>
        <v>0</v>
      </c>
      <c r="Y42" s="11">
        <f>IF(ISERROR(VLOOKUP(CONCATENATE(INDIRECT(ADDRESS(2,COLUMN()-2)),"O2",A42),DATA!D2:L872,4,FALSE)),0,VLOOKUP(CONCATENATE(INDIRECT(ADDRESS(2,COLUMN()-2)),"O2",A42),DATA!D2:L872,4,FALSE))</f>
        <v>0</v>
      </c>
      <c r="Z42" s="11">
        <f>IF(ISERROR(VLOOKUP(CONCATENATE(INDIRECT(ADDRESS(2,COLUMN())),"O2",A42),DATA!D2:L872,2,FALSE)),0,VLOOKUP(CONCATENATE(INDIRECT(ADDRESS(2,COLUMN())),"O2",A42),DATA!D2:L872,2,FALSE))</f>
        <v>3.2</v>
      </c>
      <c r="AA42" s="11">
        <f>IF(ISERROR(VLOOKUP(CONCATENATE(INDIRECT(ADDRESS(2,COLUMN()-1)),"O2",A42),DATA!D2:L872,3,FALSE)),0,VLOOKUP(CONCATENATE(INDIRECT(ADDRESS(2,COLUMN()-1)),"O2",A42),DATA!D2:L872,3,FALSE))</f>
        <v>0</v>
      </c>
      <c r="AB42" s="11">
        <f>IF(ISERROR(VLOOKUP(CONCATENATE(INDIRECT(ADDRESS(2,COLUMN()-2)),"O2",A42),DATA!D2:L872,4,FALSE)),0,VLOOKUP(CONCATENATE(INDIRECT(ADDRESS(2,COLUMN()-2)),"O2",A42),DATA!D2:L872,4,FALSE))</f>
        <v>0</v>
      </c>
      <c r="AC42" s="11">
        <f>IF(ISERROR(VLOOKUP(CONCATENATE(INDIRECT(ADDRESS(2,COLUMN())),"O2",A42),DATA!D2:L872,2,FALSE)),0,VLOOKUP(CONCATENATE(INDIRECT(ADDRESS(2,COLUMN())),"O2",A42),DATA!D2:L872,2,FALSE))</f>
        <v>0</v>
      </c>
      <c r="AD42" s="11">
        <f>IF(ISERROR(VLOOKUP(CONCATENATE(INDIRECT(ADDRESS(2,COLUMN()-1)),"O2",A42),DATA!D2:L872,3,FALSE)),0,VLOOKUP(CONCATENATE(INDIRECT(ADDRESS(2,COLUMN()-1)),"O2",A42),DATA!D2:L872,3,FALSE))</f>
        <v>0</v>
      </c>
      <c r="AE42" s="11">
        <f>IF(ISERROR(VLOOKUP(CONCATENATE(INDIRECT(ADDRESS(2,COLUMN()-2)),"O2",A42),DATA!D2:L872,4,FALSE)),0,VLOOKUP(CONCATENATE(INDIRECT(ADDRESS(2,COLUMN()-2)),"O2",A42),DATA!D2:L872,4,FALSE))</f>
        <v>0</v>
      </c>
      <c r="AF42" s="11">
        <f>IF(ISERROR(VLOOKUP(CONCATENATE(INDIRECT(ADDRESS(2,COLUMN())),"O2",A42),DATA!D2:L872,2,FALSE)),0,VLOOKUP(CONCATENATE(INDIRECT(ADDRESS(2,COLUMN())),"O2",A42),DATA!D2:L872,2,FALSE))</f>
        <v>0</v>
      </c>
      <c r="AG42" s="11">
        <f>IF(ISERROR(VLOOKUP(CONCATENATE(INDIRECT(ADDRESS(2,COLUMN()-1)),"O2",A42),DATA!D2:L872,3,FALSE)),0,VLOOKUP(CONCATENATE(INDIRECT(ADDRESS(2,COLUMN()-1)),"O2",A42),DATA!D2:L872,3,FALSE))</f>
        <v>0</v>
      </c>
      <c r="AH42" s="11">
        <f>IF(ISERROR(VLOOKUP(CONCATENATE(INDIRECT(ADDRESS(2,COLUMN()-2)),"O2",A42),DATA!D2:L872,4,FALSE)),0,VLOOKUP(CONCATENATE(INDIRECT(ADDRESS(2,COLUMN()-2)),"O2",A42),DATA!D2:L872,4,FALSE))</f>
        <v>0</v>
      </c>
      <c r="AI42" s="11">
        <f>IF(ISERROR(VLOOKUP(CONCATENATE(INDIRECT(ADDRESS(2,COLUMN())),"O2",A42),DATA!D2:L872,2,FALSE)),0,VLOOKUP(CONCATENATE(INDIRECT(ADDRESS(2,COLUMN())),"O2",A42),DATA!D2:L872,2,FALSE))</f>
        <v>0</v>
      </c>
      <c r="AJ42" s="11">
        <f>IF(ISERROR(VLOOKUP(CONCATENATE(INDIRECT(ADDRESS(2,COLUMN()-1)),"O2",A42),DATA!D2:L872,3,FALSE)),0,VLOOKUP(CONCATENATE(INDIRECT(ADDRESS(2,COLUMN()-1)),"O2",A42),DATA!D2:L872,3,FALSE))</f>
        <v>0</v>
      </c>
      <c r="AK42" s="11">
        <f>IF(ISERROR(VLOOKUP(CONCATENATE(INDIRECT(ADDRESS(2,COLUMN()-2)),"O2",A42),DATA!D2:L872,4,FALSE)),0,VLOOKUP(CONCATENATE(INDIRECT(ADDRESS(2,COLUMN()-2)),"O2",A42),DATA!D2:L872,4,FALSE))</f>
        <v>0</v>
      </c>
      <c r="AL42" s="11">
        <f>IF(ISERROR(VLOOKUP(CONCATENATE(INDIRECT(ADDRESS(2,COLUMN())),"O2",A42),DATA!D2:L872,2,FALSE)),0,VLOOKUP(CONCATENATE(INDIRECT(ADDRESS(2,COLUMN())),"O2",A42),DATA!D2:L872,2,FALSE))</f>
        <v>6.5</v>
      </c>
      <c r="AM42" s="11">
        <f>IF(ISERROR(VLOOKUP(CONCATENATE(INDIRECT(ADDRESS(2,COLUMN()-1)),"O2",A42),DATA!D2:L872,3,FALSE)),0,VLOOKUP(CONCATENATE(INDIRECT(ADDRESS(2,COLUMN()-1)),"O2",A42),DATA!D2:L872,3,FALSE))</f>
        <v>0</v>
      </c>
      <c r="AN42" s="11">
        <f>IF(ISERROR(VLOOKUP(CONCATENATE(INDIRECT(ADDRESS(2,COLUMN()-2)),"O2",A42),DATA!D2:L872,4,FALSE)),0,VLOOKUP(CONCATENATE(INDIRECT(ADDRESS(2,COLUMN()-2)),"O2",A42),DATA!D2:L872,4,FALSE))</f>
        <v>0</v>
      </c>
      <c r="AO42" s="11">
        <f>IF(ISERROR(VLOOKUP(CONCATENATE(INDIRECT(ADDRESS(2,COLUMN())),"O2",A42),DATA!D2:L872,2,FALSE)),0,VLOOKUP(CONCATENATE(INDIRECT(ADDRESS(2,COLUMN())),"O2",A42),DATA!D2:L872,2,FALSE))</f>
        <v>0</v>
      </c>
      <c r="AP42" s="11">
        <f>IF(ISERROR(VLOOKUP(CONCATENATE(INDIRECT(ADDRESS(2,COLUMN()-1)),"O2",A42),DATA!D2:L872,3,FALSE)),0,VLOOKUP(CONCATENATE(INDIRECT(ADDRESS(2,COLUMN()-1)),"O2",A42),DATA!D2:L872,3,FALSE))</f>
        <v>0</v>
      </c>
      <c r="AQ42" s="11">
        <f>IF(ISERROR(VLOOKUP(CONCATENATE(INDIRECT(ADDRESS(2,COLUMN()-2)),"O2",A42),DATA!D2:L872,4,FALSE)),0,VLOOKUP(CONCATENATE(INDIRECT(ADDRESS(2,COLUMN()-2)),"O2",A42),DATA!D2:L872,4,FALSE))</f>
        <v>0</v>
      </c>
      <c r="AR42" s="11">
        <f>IF(ISERROR(VLOOKUP(CONCATENATE(INDIRECT(ADDRESS(2,COLUMN())),"O2",A42),DATA!D2:L872,2,FALSE)),0,VLOOKUP(CONCATENATE(INDIRECT(ADDRESS(2,COLUMN())),"O2",A42),DATA!D2:L872,2,FALSE))</f>
        <v>0</v>
      </c>
      <c r="AS42" s="11">
        <f>IF(ISERROR(VLOOKUP(CONCATENATE(INDIRECT(ADDRESS(2,COLUMN()-1)),"O2",A42),DATA!D2:L872,3,FALSE)),0,VLOOKUP(CONCATENATE(INDIRECT(ADDRESS(2,COLUMN()-1)),"O2",A42),DATA!D2:L872,3,FALSE))</f>
        <v>0</v>
      </c>
      <c r="AT42" s="11">
        <f>IF(ISERROR(VLOOKUP(CONCATENATE(INDIRECT(ADDRESS(2,COLUMN()-2)),"O2",A42),DATA!D2:L872,4,FALSE)),0,VLOOKUP(CONCATENATE(INDIRECT(ADDRESS(2,COLUMN()-2)),"O2",A42),DATA!D2:L872,4,FALSE))</f>
        <v>0</v>
      </c>
      <c r="AU42" s="11">
        <f>IF(ISERROR(VLOOKUP(CONCATENATE(INDIRECT(ADDRESS(2,COLUMN())),"O2",A42),DATA!D2:L872,2,FALSE)),0,VLOOKUP(CONCATENATE(INDIRECT(ADDRESS(2,COLUMN())),"O2",A42),DATA!D2:L872,2,FALSE))</f>
        <v>0</v>
      </c>
      <c r="AV42" s="11">
        <f>IF(ISERROR(VLOOKUP(CONCATENATE(INDIRECT(ADDRESS(2,COLUMN()-1)),"O2",A42),DATA!D2:L872,3,FALSE)),0,VLOOKUP(CONCATENATE(INDIRECT(ADDRESS(2,COLUMN()-1)),"O2",A42),DATA!D2:L872,3,FALSE))</f>
        <v>0</v>
      </c>
      <c r="AW42" s="11">
        <f>IF(ISERROR(VLOOKUP(CONCATENATE(INDIRECT(ADDRESS(2,COLUMN()-2)),"O2",A42),DATA!D2:L872,4,FALSE)),0,VLOOKUP(CONCATENATE(INDIRECT(ADDRESS(2,COLUMN()-2)),"O2",A42),DATA!D2:L872,4,FALSE))</f>
        <v>0</v>
      </c>
      <c r="AX42" s="11">
        <f>IF(ISERROR(VLOOKUP(CONCATENATE(INDIRECT(ADDRESS(2,COLUMN())),"O2",A42),DATA!D2:L872,2,FALSE)),0,VLOOKUP(CONCATENATE(INDIRECT(ADDRESS(2,COLUMN())),"O2",A42),DATA!D2:L872,2,FALSE))</f>
        <v>0</v>
      </c>
      <c r="AY42" s="11">
        <f>IF(ISERROR(VLOOKUP(CONCATENATE(INDIRECT(ADDRESS(2,COLUMN()-1)),"O2",A42),DATA!D2:L872,3,FALSE)),0,VLOOKUP(CONCATENATE(INDIRECT(ADDRESS(2,COLUMN()-1)),"O2",A42),DATA!D2:L872,3,FALSE))</f>
        <v>0</v>
      </c>
      <c r="AZ42" s="11">
        <f>IF(ISERROR(VLOOKUP(CONCATENATE(INDIRECT(ADDRESS(2,COLUMN()-2)),"O2",A42),DATA!D2:L872,4,FALSE)),0,VLOOKUP(CONCATENATE(INDIRECT(ADDRESS(2,COLUMN()-2)),"O2",A42),DATA!D2:L872,4,FALSE))</f>
        <v>0</v>
      </c>
      <c r="BA42" s="11">
        <f>IF(ISERROR(VLOOKUP(CONCATENATE(INDIRECT(ADDRESS(2,COLUMN())),"O2",A42),DATA!D2:L872,2,FALSE)),0,VLOOKUP(CONCATENATE(INDIRECT(ADDRESS(2,COLUMN())),"O2",A42),DATA!D2:L872,2,FALSE))</f>
        <v>0</v>
      </c>
      <c r="BB42" s="11">
        <f>IF(ISERROR(VLOOKUP(CONCATENATE(INDIRECT(ADDRESS(2,COLUMN()-1)),"O2",A42),DATA!D2:L872,3,FALSE)),0,VLOOKUP(CONCATENATE(INDIRECT(ADDRESS(2,COLUMN()-1)),"O2",A42),DATA!D2:L872,3,FALSE))</f>
        <v>0</v>
      </c>
      <c r="BC42" s="11">
        <f>IF(ISERROR(VLOOKUP(CONCATENATE(INDIRECT(ADDRESS(2,COLUMN()-2)),"O2",A42),DATA!D2:L872,4,FALSE)),0,VLOOKUP(CONCATENATE(INDIRECT(ADDRESS(2,COLUMN()-2)),"O2",A42),DATA!D2:L872,4,FALSE))</f>
        <v>0</v>
      </c>
      <c r="BD42" s="11">
        <f>IF(ISERROR(VLOOKUP(CONCATENATE(INDIRECT(ADDRESS(2,COLUMN())),"O2",A42),DATA!D2:L872,2,FALSE)),0,VLOOKUP(CONCATENATE(INDIRECT(ADDRESS(2,COLUMN())),"O2",A42),DATA!D2:L872,2,FALSE))</f>
        <v>0</v>
      </c>
      <c r="BE42" s="11">
        <f>IF(ISERROR(VLOOKUP(CONCATENATE(INDIRECT(ADDRESS(2,COLUMN()-1)),"O2",A42),DATA!D2:L872,3,FALSE)),0,VLOOKUP(CONCATENATE(INDIRECT(ADDRESS(2,COLUMN()-1)),"O2",A42),DATA!D2:L872,3,FALSE))</f>
        <v>0</v>
      </c>
      <c r="BF42" s="11">
        <f>IF(ISERROR(VLOOKUP(CONCATENATE(INDIRECT(ADDRESS(2,COLUMN()-2)),"O2",A42),DATA!D2:L872,4,FALSE)),0,VLOOKUP(CONCATENATE(INDIRECT(ADDRESS(2,COLUMN()-2)),"O2",A42),DATA!D2:L872,4,FALSE))</f>
        <v>0</v>
      </c>
      <c r="BG42" s="11">
        <f>IF(ISERROR(VLOOKUP(CONCATENATE(INDIRECT(ADDRESS(2,COLUMN())),"O2",A42),DATA!D2:L872,2,FALSE)),0,VLOOKUP(CONCATENATE(INDIRECT(ADDRESS(2,COLUMN())),"O2",A42),DATA!D2:L872,2,FALSE))</f>
        <v>5.85002</v>
      </c>
      <c r="BH42" s="11">
        <f>IF(ISERROR(VLOOKUP(CONCATENATE(INDIRECT(ADDRESS(2,COLUMN()-1)),"O2",A42),DATA!D2:L872,3,FALSE)),0,VLOOKUP(CONCATENATE(INDIRECT(ADDRESS(2,COLUMN()-1)),"O2",A42),DATA!D2:L872,3,FALSE))</f>
        <v>0</v>
      </c>
      <c r="BI42" s="11">
        <f>IF(ISERROR(VLOOKUP(CONCATENATE(INDIRECT(ADDRESS(2,COLUMN()-2)),"O2",A42),DATA!D2:L872,4,FALSE)),0,VLOOKUP(CONCATENATE(INDIRECT(ADDRESS(2,COLUMN()-2)),"O2",A42),DATA!D2:L872,4,FALSE))</f>
        <v>0</v>
      </c>
      <c r="BJ42" s="11">
        <f>IF(ISERROR(VLOOKUP(CONCATENATE(INDIRECT(ADDRESS(2,COLUMN())),"O2",A42),DATA!D2:L872,2,FALSE)),0,VLOOKUP(CONCATENATE(INDIRECT(ADDRESS(2,COLUMN())),"O2",A42),DATA!D2:L872,2,FALSE))</f>
        <v>0</v>
      </c>
      <c r="BK42" s="11">
        <f>IF(ISERROR(VLOOKUP(CONCATENATE(INDIRECT(ADDRESS(2,COLUMN()-1)),"O2",A42),DATA!D2:L872,3,FALSE)),0,VLOOKUP(CONCATENATE(INDIRECT(ADDRESS(2,COLUMN()-1)),"O2",A42),DATA!D2:L872,3,FALSE))</f>
        <v>0</v>
      </c>
      <c r="BL42" s="11">
        <f>IF(ISERROR(VLOOKUP(CONCATENATE(INDIRECT(ADDRESS(2,COLUMN()-2)),"O2",A42),DATA!D2:L872,4,FALSE)),0,VLOOKUP(CONCATENATE(INDIRECT(ADDRESS(2,COLUMN()-2)),"O2",A42),DATA!D2:L872,4,FALSE))</f>
        <v>0</v>
      </c>
      <c r="BM42" s="11">
        <f>IF(ISERROR(VLOOKUP(CONCATENATE(INDIRECT(ADDRESS(2,COLUMN())),"O2",A42),DATA!D2:L872,2,FALSE)),0,VLOOKUP(CONCATENATE(INDIRECT(ADDRESS(2,COLUMN())),"O2",A42),DATA!D2:L872,2,FALSE))</f>
        <v>0</v>
      </c>
      <c r="BN42" s="11">
        <f>IF(ISERROR(VLOOKUP(CONCATENATE(INDIRECT(ADDRESS(2,COLUMN()-1)),"O2",A42),DATA!D2:L872,3,FALSE)),0,VLOOKUP(CONCATENATE(INDIRECT(ADDRESS(2,COLUMN()-1)),"O2",A42),DATA!D2:L872,3,FALSE))</f>
        <v>0</v>
      </c>
      <c r="BO42" s="11">
        <f>IF(ISERROR(VLOOKUP(CONCATENATE(INDIRECT(ADDRESS(2,COLUMN()-2)),"O2",A42),DATA!D2:L872,4,FALSE)),0,VLOOKUP(CONCATENATE(INDIRECT(ADDRESS(2,COLUMN()-2)),"O2",A42),DATA!D2:L872,4,FALSE))</f>
        <v>0</v>
      </c>
      <c r="BP42" s="11">
        <f>IF(ISERROR(VLOOKUP(CONCATENATE(INDIRECT(ADDRESS(2,COLUMN())),"O2",A42),DATA!D2:L872,2,FALSE)),0,VLOOKUP(CONCATENATE(INDIRECT(ADDRESS(2,COLUMN())),"O2",A42),DATA!D2:L872,2,FALSE))</f>
        <v>0</v>
      </c>
      <c r="BQ42" s="11">
        <f>IF(ISERROR(VLOOKUP(CONCATENATE(INDIRECT(ADDRESS(2,COLUMN()-1)),"O2",A42),DATA!D2:L872,3,FALSE)),0,VLOOKUP(CONCATENATE(INDIRECT(ADDRESS(2,COLUMN()-1)),"O2",A42),DATA!D2:L872,3,FALSE))</f>
        <v>0</v>
      </c>
      <c r="BR42" s="11">
        <f>IF(ISERROR(VLOOKUP(CONCATENATE(INDIRECT(ADDRESS(2,COLUMN()-2)),"O2",A42),DATA!D2:L872,4,FALSE)),0,VLOOKUP(CONCATENATE(INDIRECT(ADDRESS(2,COLUMN()-2)),"O2",A42),DATA!D2:L872,4,FALSE))</f>
        <v>0</v>
      </c>
      <c r="BS42" s="11">
        <f>IF(ISERROR(VLOOKUP(CONCATENATE(INDIRECT(ADDRESS(2,COLUMN())),"O2",A42),DATA!D2:L872,2,FALSE)),0,VLOOKUP(CONCATENATE(INDIRECT(ADDRESS(2,COLUMN())),"O2",A42),DATA!D2:L872,2,FALSE))</f>
        <v>1</v>
      </c>
      <c r="BT42" s="11">
        <f>IF(ISERROR(VLOOKUP(CONCATENATE(INDIRECT(ADDRESS(2,COLUMN()-1)),"O2",A42),DATA!D2:L872,3,FALSE)),0,VLOOKUP(CONCATENATE(INDIRECT(ADDRESS(2,COLUMN()-1)),"O2",A42),DATA!D2:L872,3,FALSE))</f>
        <v>0</v>
      </c>
      <c r="BU42" s="11">
        <f>IF(ISERROR(VLOOKUP(CONCATENATE(INDIRECT(ADDRESS(2,COLUMN()-2)),"O2",A42),DATA!D2:L872,4,FALSE)),0,VLOOKUP(CONCATENATE(INDIRECT(ADDRESS(2,COLUMN()-2)),"O2",A42),DATA!D2:L872,4,FALSE))</f>
        <v>0</v>
      </c>
      <c r="BV42" s="11">
        <f>IF(ISERROR(VLOOKUP(CONCATENATE(INDIRECT(ADDRESS(2,COLUMN())),"O2",A42),DATA!D2:L872,2,FALSE)),0,VLOOKUP(CONCATENATE(INDIRECT(ADDRESS(2,COLUMN())),"O2",A42),DATA!D2:L872,2,FALSE))</f>
        <v>0</v>
      </c>
      <c r="BW42" s="11">
        <f>IF(ISERROR(VLOOKUP(CONCATENATE(INDIRECT(ADDRESS(2,COLUMN()-1)),"O2",A42),DATA!D2:L872,3,FALSE)),0,VLOOKUP(CONCATENATE(INDIRECT(ADDRESS(2,COLUMN()-1)),"O2",A42),DATA!D2:L872,3,FALSE))</f>
        <v>0</v>
      </c>
      <c r="BX42" s="11">
        <f>IF(ISERROR(VLOOKUP(CONCATENATE(INDIRECT(ADDRESS(2,COLUMN()-2)),"O2",A42),DATA!D2:L872,4,FALSE)),0,VLOOKUP(CONCATENATE(INDIRECT(ADDRESS(2,COLUMN()-2)),"O2",A42),DATA!D2:L872,4,FALSE))</f>
        <v>0</v>
      </c>
      <c r="BY42" s="11">
        <f>IF(ISERROR(VLOOKUP(CONCATENATE(INDIRECT(ADDRESS(2,COLUMN())),"O2",A42),DATA!D2:L872,2,FALSE)),0,VLOOKUP(CONCATENATE(INDIRECT(ADDRESS(2,COLUMN())),"O2",A42),DATA!D2:L872,2,FALSE))</f>
        <v>0.85</v>
      </c>
      <c r="BZ42" s="11">
        <f>IF(ISERROR(VLOOKUP(CONCATENATE(INDIRECT(ADDRESS(2,COLUMN()-1)),"O2",A42),DATA!D2:L872,3,FALSE)),0,VLOOKUP(CONCATENATE(INDIRECT(ADDRESS(2,COLUMN()-1)),"O2",A42),DATA!D2:L872,3,FALSE))</f>
        <v>0</v>
      </c>
      <c r="CA42" s="11">
        <f>IF(ISERROR(VLOOKUP(CONCATENATE(INDIRECT(ADDRESS(2,COLUMN()-2)),"O2",A42),DATA!D2:L872,4,FALSE)),0,VLOOKUP(CONCATENATE(INDIRECT(ADDRESS(2,COLUMN()-2)),"O2",A42),DATA!D2:L872,4,FALSE))</f>
        <v>0</v>
      </c>
      <c r="CB42" s="11">
        <f>IF(ISERROR(VLOOKUP(CONCATENATE(INDIRECT(ADDRESS(2,COLUMN())),"O2",A42),DATA!D2:L872,2,FALSE)),0,VLOOKUP(CONCATENATE(INDIRECT(ADDRESS(2,COLUMN())),"O2",A42),DATA!D2:L872,2,FALSE))</f>
        <v>0</v>
      </c>
      <c r="CC42" s="11">
        <f>IF(ISERROR(VLOOKUP(CONCATENATE(INDIRECT(ADDRESS(2,COLUMN()-1)),"O2",A42),DATA!D2:L872,3,FALSE)),0,VLOOKUP(CONCATENATE(INDIRECT(ADDRESS(2,COLUMN()-1)),"O2",A42),DATA!D2:L872,3,FALSE))</f>
        <v>0</v>
      </c>
      <c r="CD42" s="11">
        <f>IF(ISERROR(VLOOKUP(CONCATENATE(INDIRECT(ADDRESS(2,COLUMN()-2)),"O2",A42),DATA!D2:L872,4,FALSE)),0,VLOOKUP(CONCATENATE(INDIRECT(ADDRESS(2,COLUMN()-2)),"O2",A42),DATA!D2:L872,4,FALSE))</f>
        <v>0</v>
      </c>
      <c r="CE42" s="11">
        <f>IF(ISERROR(VLOOKUP(CONCATENATE(INDIRECT(ADDRESS(2,COLUMN())),"O2",A42),DATA!D2:L872,2,FALSE)),0,VLOOKUP(CONCATENATE(INDIRECT(ADDRESS(2,COLUMN())),"O2",A42),DATA!D2:L872,2,FALSE))</f>
        <v>0</v>
      </c>
      <c r="CF42" s="11">
        <f>IF(ISERROR(VLOOKUP(CONCATENATE(INDIRECT(ADDRESS(2,COLUMN()-1)),"O2",A42),DATA!D2:L872,3,FALSE)),0,VLOOKUP(CONCATENATE(INDIRECT(ADDRESS(2,COLUMN()-1)),"O2",A42),DATA!D2:L872,3,FALSE))</f>
        <v>0</v>
      </c>
      <c r="CG42" s="11">
        <f>IF(ISERROR(VLOOKUP(CONCATENATE(INDIRECT(ADDRESS(2,COLUMN()-2)),"O2",A42),DATA!D2:L872,4,FALSE)),0,VLOOKUP(CONCATENATE(INDIRECT(ADDRESS(2,COLUMN()-2)),"O2",A42),DATA!D2:L872,4,FALSE))</f>
        <v>0</v>
      </c>
      <c r="CH42" s="11">
        <f>IF(ISERROR(VLOOKUP(CONCATENATE(INDIRECT(ADDRESS(2,COLUMN())),"O2",A42),DATA!D2:L872,2,FALSE)),0,VLOOKUP(CONCATENATE(INDIRECT(ADDRESS(2,COLUMN())),"O2",A42),DATA!D2:L872,2,FALSE))</f>
        <v>0</v>
      </c>
      <c r="CI42" s="11">
        <f>IF(ISERROR(VLOOKUP(CONCATENATE(INDIRECT(ADDRESS(2,COLUMN()-1)),"O2",A42),DATA!D2:L872,3,FALSE)),0,VLOOKUP(CONCATENATE(INDIRECT(ADDRESS(2,COLUMN()-1)),"O2",A42),DATA!D2:L872,3,FALSE))</f>
        <v>0</v>
      </c>
      <c r="CJ42" s="11">
        <f>IF(ISERROR(VLOOKUP(CONCATENATE(INDIRECT(ADDRESS(2,COLUMN()-2)),"O2",A42),DATA!D2:L872,4,FALSE)),0,VLOOKUP(CONCATENATE(INDIRECT(ADDRESS(2,COLUMN()-2)),"O2",A42),DATA!D2:L872,4,FALSE))</f>
        <v>0</v>
      </c>
      <c r="CK42" s="11">
        <f>IF(ISERROR(VLOOKUP(CONCATENATE(INDIRECT(ADDRESS(2,COLUMN())),"O2",A42),DATA!D2:L872,2,FALSE)),0,VLOOKUP(CONCATENATE(INDIRECT(ADDRESS(2,COLUMN())),"O2",A42),DATA!D2:L872,2,FALSE))</f>
        <v>0</v>
      </c>
      <c r="CL42" s="11">
        <f>IF(ISERROR(VLOOKUP(CONCATENATE(INDIRECT(ADDRESS(2,COLUMN()-1)),"O2",A42),DATA!D2:L872,3,FALSE)),0,VLOOKUP(CONCATENATE(INDIRECT(ADDRESS(2,COLUMN()-1)),"O2",A42),DATA!D2:L872,3,FALSE))</f>
        <v>0</v>
      </c>
      <c r="CM42" s="11">
        <f>IF(ISERROR(VLOOKUP(CONCATENATE(INDIRECT(ADDRESS(2,COLUMN()-2)),"O2",A42),DATA!D2:L872,4,FALSE)),0,VLOOKUP(CONCATENATE(INDIRECT(ADDRESS(2,COLUMN()-2)),"O2",A42),DATA!D2:L872,4,FALSE))</f>
        <v>0</v>
      </c>
      <c r="CN42" s="11">
        <f>IF(ISERROR(VLOOKUP(CONCATENATE(INDIRECT(ADDRESS(2,COLUMN())),"O2",A42),DATA!D2:L872,2,FALSE)),0,VLOOKUP(CONCATENATE(INDIRECT(ADDRESS(2,COLUMN())),"O2",A42),DATA!D2:L872,2,FALSE))</f>
        <v>1.1143</v>
      </c>
      <c r="CO42" s="11">
        <f>IF(ISERROR(VLOOKUP(CONCATENATE(INDIRECT(ADDRESS(2,COLUMN()-1)),"O2",A42),DATA!D2:L872,3,FALSE)),0,VLOOKUP(CONCATENATE(INDIRECT(ADDRESS(2,COLUMN()-1)),"O2",A42),DATA!D2:L872,3,FALSE))</f>
        <v>0</v>
      </c>
      <c r="CP42" s="11">
        <f>IF(ISERROR(VLOOKUP(CONCATENATE(INDIRECT(ADDRESS(2,COLUMN()-2)),"O2",A42),DATA!D2:L872,4,FALSE)),0,VLOOKUP(CONCATENATE(INDIRECT(ADDRESS(2,COLUMN()-2)),"O2",A42),DATA!D2:L872,4,FALSE))</f>
        <v>0</v>
      </c>
      <c r="CQ42" s="11">
        <f>IF(ISERROR(VLOOKUP(CONCATENATE(INDIRECT(ADDRESS(2,COLUMN())),"O2",A42),DATA!D2:L872,2,FALSE)),0,VLOOKUP(CONCATENATE(INDIRECT(ADDRESS(2,COLUMN())),"O2",A42),DATA!D2:L872,2,FALSE))</f>
        <v>0</v>
      </c>
      <c r="CR42" s="11">
        <f>IF(ISERROR(VLOOKUP(CONCATENATE(INDIRECT(ADDRESS(2,COLUMN()-1)),"O2",A42),DATA!D2:L872,3,FALSE)),0,VLOOKUP(CONCATENATE(INDIRECT(ADDRESS(2,COLUMN()-1)),"O2",A42),DATA!D2:L872,3,FALSE))</f>
        <v>0</v>
      </c>
      <c r="CS42" s="11">
        <f>IF(ISERROR(VLOOKUP(CONCATENATE(INDIRECT(ADDRESS(2,COLUMN()-2)),"O2",A42),DATA!D2:L872,4,FALSE)),0,VLOOKUP(CONCATENATE(INDIRECT(ADDRESS(2,COLUMN()-2)),"O2",A42),DATA!D2:L872,4,FALSE))</f>
        <v>0</v>
      </c>
      <c r="CT42" s="11">
        <f>IF(ISERROR(VLOOKUP(CONCATENATE(INDIRECT(ADDRESS(2,COLUMN())),"O2",A42),DATA!D2:L872,2,FALSE)),0,VLOOKUP(CONCATENATE(INDIRECT(ADDRESS(2,COLUMN())),"O2",A42),DATA!D2:L872,2,FALSE))</f>
        <v>0</v>
      </c>
      <c r="CU42" s="11">
        <f>IF(ISERROR(VLOOKUP(CONCATENATE(INDIRECT(ADDRESS(2,COLUMN()-1)),"O2",A42),DATA!D2:L872,3,FALSE)),0,VLOOKUP(CONCATENATE(INDIRECT(ADDRESS(2,COLUMN()-1)),"O2",A42),DATA!D2:L872,3,FALSE))</f>
        <v>0</v>
      </c>
      <c r="CV42" s="11">
        <f>IF(ISERROR(VLOOKUP(CONCATENATE(INDIRECT(ADDRESS(2,COLUMN()-2)),"O2",A42),DATA!D2:L872,4,FALSE)),0,VLOOKUP(CONCATENATE(INDIRECT(ADDRESS(2,COLUMN()-2)),"O2",A42),DATA!D2:L872,4,FALSE))</f>
        <v>0</v>
      </c>
      <c r="CW42" s="11">
        <f>IF(ISERROR(VLOOKUP(CONCATENATE(INDIRECT(ADDRESS(2,COLUMN())),"O2",A42),DATA!D2:L872,2,FALSE)),0,VLOOKUP(CONCATENATE(INDIRECT(ADDRESS(2,COLUMN())),"O2",A42),DATA!D2:L872,2,FALSE))</f>
        <v>0</v>
      </c>
      <c r="CX42" s="11">
        <f>IF(ISERROR(VLOOKUP(CONCATENATE(INDIRECT(ADDRESS(2,COLUMN()-1)),"O2",A42),DATA!D2:L872,3,FALSE)),0,VLOOKUP(CONCATENATE(INDIRECT(ADDRESS(2,COLUMN()-1)),"O2",A42),DATA!D2:L872,3,FALSE))</f>
        <v>0</v>
      </c>
      <c r="CY42" s="11">
        <f>IF(ISERROR(VLOOKUP(CONCATENATE(INDIRECT(ADDRESS(2,COLUMN()-2)),"O2",A42),DATA!D2:L872,4,FALSE)),0,VLOOKUP(CONCATENATE(INDIRECT(ADDRESS(2,COLUMN()-2)),"O2",A42),DATA!D2:L872,4,FALSE))</f>
        <v>0</v>
      </c>
      <c r="CZ42" s="11">
        <f>IF(ISERROR(VLOOKUP(CONCATENATE(INDIRECT(ADDRESS(2,COLUMN())),"O2",A42),DATA!D2:L872,2,FALSE)),0,VLOOKUP(CONCATENATE(INDIRECT(ADDRESS(2,COLUMN())),"O2",A42),DATA!D2:L872,2,FALSE))</f>
        <v>0</v>
      </c>
      <c r="DA42" s="11">
        <f>IF(ISERROR(VLOOKUP(CONCATENATE(INDIRECT(ADDRESS(2,COLUMN()-1)),"O2",A42),DATA!D2:L872,3,FALSE)),0,VLOOKUP(CONCATENATE(INDIRECT(ADDRESS(2,COLUMN()-1)),"O2",A42),DATA!D2:L872,3,FALSE))</f>
        <v>0</v>
      </c>
      <c r="DB42" s="11">
        <f>IF(ISERROR(VLOOKUP(CONCATENATE(INDIRECT(ADDRESS(2,COLUMN()-2)),"O2",A42),DATA!D2:L872,4,FALSE)),0,VLOOKUP(CONCATENATE(INDIRECT(ADDRESS(2,COLUMN()-2)),"O2",A42),DATA!D2:L872,4,FALSE))</f>
        <v>0</v>
      </c>
      <c r="DC42" s="11">
        <f>IF(ISERROR(VLOOKUP(CONCATENATE(INDIRECT(ADDRESS(2,COLUMN())),"O2",A42),DATA!D2:L872,2,FALSE)),0,VLOOKUP(CONCATENATE(INDIRECT(ADDRESS(2,COLUMN())),"O2",A42),DATA!D2:L872,2,FALSE))</f>
        <v>0</v>
      </c>
      <c r="DD42" s="11">
        <f>IF(ISERROR(VLOOKUP(CONCATENATE(INDIRECT(ADDRESS(2,COLUMN()-1)),"O2",A42),DATA!D2:L872,3,FALSE)),0,VLOOKUP(CONCATENATE(INDIRECT(ADDRESS(2,COLUMN()-1)),"O2",A42),DATA!D2:L872,3,FALSE))</f>
        <v>0</v>
      </c>
      <c r="DE42" s="11">
        <f>IF(ISERROR(VLOOKUP(CONCATENATE(INDIRECT(ADDRESS(2,COLUMN()-2)),"O2",A42),DATA!D2:L872,4,FALSE)),0,VLOOKUP(CONCATENATE(INDIRECT(ADDRESS(2,COLUMN()-2)),"O2",A42),DATA!D2:L872,4,FALSE))</f>
        <v>0</v>
      </c>
      <c r="DF42" s="11">
        <f>IF(ISERROR(VLOOKUP(CONCATENATE(INDIRECT(ADDRESS(2,COLUMN())),"O2",A42),DATA!D2:L872,2,FALSE)),0,VLOOKUP(CONCATENATE(INDIRECT(ADDRESS(2,COLUMN())),"O2",A42),DATA!D2:L872,2,FALSE))</f>
        <v>0</v>
      </c>
      <c r="DG42" s="11">
        <f>IF(ISERROR(VLOOKUP(CONCATENATE(INDIRECT(ADDRESS(2,COLUMN()-1)),"O2",A42),DATA!D2:L872,3,FALSE)),0,VLOOKUP(CONCATENATE(INDIRECT(ADDRESS(2,COLUMN()-1)),"O2",A42),DATA!D2:L872,3,FALSE))</f>
        <v>0</v>
      </c>
      <c r="DH42" s="11">
        <f>IF(ISERROR(VLOOKUP(CONCATENATE(INDIRECT(ADDRESS(2,COLUMN()-2)),"O2",A42),DATA!D2:L872,4,FALSE)),0,VLOOKUP(CONCATENATE(INDIRECT(ADDRESS(2,COLUMN()-2)),"O2",A42),DATA!D2:L872,4,FALSE))</f>
        <v>0</v>
      </c>
      <c r="DI42" s="11">
        <f>IF(ISERROR(VLOOKUP(CONCATENATE(INDIRECT(ADDRESS(2,COLUMN())),"O2",A42),DATA!D2:L872,2,FALSE)),0,VLOOKUP(CONCATENATE(INDIRECT(ADDRESS(2,COLUMN())),"O2",A42),DATA!D2:L872,2,FALSE))</f>
        <v>0</v>
      </c>
      <c r="DJ42" s="11">
        <f>IF(ISERROR(VLOOKUP(CONCATENATE(INDIRECT(ADDRESS(2,COLUMN()-1)),"O2",A42),DATA!D2:L872,3,FALSE)),0,VLOOKUP(CONCATENATE(INDIRECT(ADDRESS(2,COLUMN()-1)),"O2",A42),DATA!D2:L872,3,FALSE))</f>
        <v>0</v>
      </c>
      <c r="DK42" s="11">
        <f>IF(ISERROR(VLOOKUP(CONCATENATE(INDIRECT(ADDRESS(2,COLUMN()-2)),"O2",A42),DATA!D2:L872,4,FALSE)),0,VLOOKUP(CONCATENATE(INDIRECT(ADDRESS(2,COLUMN()-2)),"O2",A42),DATA!D2:L872,4,FALSE))</f>
        <v>0</v>
      </c>
      <c r="DL42" s="11">
        <f>IF(ISERROR(VLOOKUP(CONCATENATE(INDIRECT(ADDRESS(2,COLUMN())),"O2",A42),DATA!D2:L872,2,FALSE)),0,VLOOKUP(CONCATENATE(INDIRECT(ADDRESS(2,COLUMN())),"O2",A42),DATA!D2:L872,2,FALSE))</f>
        <v>0</v>
      </c>
      <c r="DM42" s="11">
        <f>IF(ISERROR(VLOOKUP(CONCATENATE(INDIRECT(ADDRESS(2,COLUMN()-1)),"O2",A42),DATA!D2:L872,3,FALSE)),0,VLOOKUP(CONCATENATE(INDIRECT(ADDRESS(2,COLUMN()-1)),"O2",A42),DATA!D2:L872,3,FALSE))</f>
        <v>0</v>
      </c>
      <c r="DN42" s="11">
        <f>IF(ISERROR(VLOOKUP(CONCATENATE(INDIRECT(ADDRESS(2,COLUMN()-2)),"O2",A42),DATA!D2:L872,4,FALSE)),0,VLOOKUP(CONCATENATE(INDIRECT(ADDRESS(2,COLUMN()-2)),"O2",A42),DATA!D2:L872,4,FALSE))</f>
        <v>0</v>
      </c>
      <c r="DO42" s="11">
        <f>IF(ISERROR(VLOOKUP(CONCATENATE(INDIRECT(ADDRESS(2,COLUMN())),"O2",A42),DATA!D2:L872,2,FALSE)),0,VLOOKUP(CONCATENATE(INDIRECT(ADDRESS(2,COLUMN())),"O2",A42),DATA!D2:L872,2,FALSE))</f>
        <v>0</v>
      </c>
      <c r="DP42" s="11">
        <f>IF(ISERROR(VLOOKUP(CONCATENATE(INDIRECT(ADDRESS(2,COLUMN()-1)),"O2",A42),DATA!D2:L872,3,FALSE)),0,VLOOKUP(CONCATENATE(INDIRECT(ADDRESS(2,COLUMN()-1)),"O2",A42),DATA!D2:L872,3,FALSE))</f>
        <v>0</v>
      </c>
      <c r="DQ42" s="11">
        <f>IF(ISERROR(VLOOKUP(CONCATENATE(INDIRECT(ADDRESS(2,COLUMN()-2)),"O2",A42),DATA!D2:L872,4,FALSE)),0,VLOOKUP(CONCATENATE(INDIRECT(ADDRESS(2,COLUMN()-2)),"O2",A42),DATA!D2:L872,4,FALSE))</f>
        <v>0</v>
      </c>
      <c r="DR42" s="11">
        <f>IF(ISERROR(VLOOKUP(CONCATENATE(INDIRECT(ADDRESS(2,COLUMN())),"O2",A42),DATA!D2:L872,2,FALSE)),0,VLOOKUP(CONCATENATE(INDIRECT(ADDRESS(2,COLUMN())),"O2",A42),DATA!D2:L872,2,FALSE))</f>
        <v>0</v>
      </c>
      <c r="DS42" s="11">
        <f>IF(ISERROR(VLOOKUP(CONCATENATE(INDIRECT(ADDRESS(2,COLUMN()-1)),"O2",A42),DATA!D2:L872,3,FALSE)),0,VLOOKUP(CONCATENATE(INDIRECT(ADDRESS(2,COLUMN()-1)),"O2",A42),DATA!D2:L872,3,FALSE))</f>
        <v>0</v>
      </c>
      <c r="DT42" s="11">
        <f>IF(ISERROR(VLOOKUP(CONCATENATE(INDIRECT(ADDRESS(2,COLUMN()-2)),"O2",A42),DATA!D2:L872,4,FALSE)),0,VLOOKUP(CONCATENATE(INDIRECT(ADDRESS(2,COLUMN()-2)),"O2",A42),DATA!D2:L872,4,FALSE))</f>
        <v>0</v>
      </c>
      <c r="DU42" s="11">
        <f>IF(ISERROR(VLOOKUP(CONCATENATE(INDIRECT(ADDRESS(2,COLUMN())),"O2",A42),DATA!D2:L872,2,FALSE)),0,VLOOKUP(CONCATENATE(INDIRECT(ADDRESS(2,COLUMN())),"O2",A42),DATA!D2:L872,2,FALSE))</f>
        <v>0</v>
      </c>
      <c r="DV42" s="11">
        <f>IF(ISERROR(VLOOKUP(CONCATENATE(INDIRECT(ADDRESS(2,COLUMN()-1)),"O2",A42),DATA!D2:L872,3,FALSE)),0,VLOOKUP(CONCATENATE(INDIRECT(ADDRESS(2,COLUMN()-1)),"O2",A42),DATA!D2:L872,3,FALSE))</f>
        <v>0</v>
      </c>
      <c r="DW42" s="11">
        <f>IF(ISERROR(VLOOKUP(CONCATENATE(INDIRECT(ADDRESS(2,COLUMN()-2)),"O2",A42),DATA!D2:L872,4,FALSE)),0,VLOOKUP(CONCATENATE(INDIRECT(ADDRESS(2,COLUMN()-2)),"O2",A42),DATA!D2:L872,4,FALSE))</f>
        <v>0</v>
      </c>
      <c r="DX42" s="62">
        <f>SUM(B42:INDIRECT(ADDRESS(42,127)))</f>
        <v>99.902380000000013</v>
      </c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  <c r="IW42" s="24"/>
      <c r="IX42" s="24"/>
      <c r="IY42" s="24"/>
      <c r="IZ42" s="24"/>
      <c r="JA42" s="24"/>
      <c r="JB42" s="24"/>
      <c r="JC42" s="24"/>
      <c r="JD42" s="24"/>
      <c r="JE42" s="24"/>
      <c r="JF42" s="24"/>
      <c r="JG42" s="24"/>
      <c r="JH42" s="24"/>
      <c r="JI42" s="24"/>
      <c r="JJ42" s="24"/>
      <c r="JK42" s="24"/>
      <c r="JL42" s="24"/>
      <c r="JM42" s="24"/>
      <c r="JN42" s="24"/>
      <c r="JO42" s="24"/>
      <c r="JP42" s="24"/>
      <c r="JQ42" s="24"/>
      <c r="JR42" s="24"/>
      <c r="JS42" s="24"/>
      <c r="JT42" s="24"/>
      <c r="JU42" s="24"/>
      <c r="JV42" s="24"/>
      <c r="JW42" s="24"/>
      <c r="JX42" s="24"/>
      <c r="JY42" s="24"/>
      <c r="JZ42" s="24"/>
      <c r="KA42" s="24"/>
      <c r="KB42" s="24"/>
      <c r="KC42" s="24"/>
      <c r="KD42" s="24"/>
      <c r="KE42" s="24"/>
      <c r="KF42" s="24"/>
      <c r="KG42" s="24"/>
      <c r="KH42" s="24"/>
      <c r="KI42" s="24"/>
      <c r="KJ42" s="24"/>
      <c r="KK42" s="24"/>
      <c r="KL42" s="24"/>
      <c r="KM42" s="24"/>
      <c r="KN42" s="24"/>
      <c r="KO42" s="24"/>
      <c r="KP42" s="24"/>
      <c r="KQ42" s="24"/>
      <c r="KR42" s="24"/>
      <c r="KS42" s="24"/>
      <c r="KT42" s="24"/>
      <c r="KU42" s="24"/>
      <c r="KV42" s="24"/>
      <c r="KW42" s="24"/>
      <c r="KX42" s="24"/>
      <c r="KY42" s="24"/>
      <c r="KZ42" s="24"/>
    </row>
    <row r="43" ht="15.75">
      <c r="A43" s="95" t="s">
        <v>28</v>
      </c>
      <c r="B43" s="11">
        <f>IF(ISERROR(VLOOKUP(CONCATENATE(INDIRECT(ADDRESS(2,COLUMN())),"O2",A43),DATA!D2:L872,2,FALSE)),0,VLOOKUP(CONCATENATE(INDIRECT(ADDRESS(2,COLUMN())),"O2",A43),DATA!D2:L872,2,FALSE))</f>
        <v>134.88634</v>
      </c>
      <c r="C43" s="11">
        <f>IF(ISERROR(VLOOKUP(CONCATENATE(INDIRECT(ADDRESS(2,COLUMN()-1)),"O2",A43),DATA!D2:L872,3,FALSE)),0,VLOOKUP(CONCATENATE(INDIRECT(ADDRESS(2,COLUMN()-1)),"O2",A43),DATA!D2:L872,3,FALSE))</f>
        <v>0</v>
      </c>
      <c r="D43" s="11">
        <f>IF(ISERROR(VLOOKUP(CONCATENATE(INDIRECT(ADDRESS(2,COLUMN()-2)),"O2",A43),DATA!D2:L872,4,FALSE)),0,VLOOKUP(CONCATENATE(INDIRECT(ADDRESS(2,COLUMN()-2)),"O2",A43),DATA!D2:L872,4,FALSE))</f>
        <v>0</v>
      </c>
      <c r="E43" s="11">
        <f>IF(ISERROR(VLOOKUP(CONCATENATE(INDIRECT(ADDRESS(2,COLUMN())),"O2",A43),DATA!D2:L872,2,FALSE)),0,VLOOKUP(CONCATENATE(INDIRECT(ADDRESS(2,COLUMN())),"O2",A43),DATA!D2:L872,2,FALSE))</f>
        <v>33.15666</v>
      </c>
      <c r="F43" s="11">
        <f>IF(ISERROR(VLOOKUP(CONCATENATE(INDIRECT(ADDRESS(2,COLUMN()-1)),"O2",A43),DATA!D2:L872,3,FALSE)),0,VLOOKUP(CONCATENATE(INDIRECT(ADDRESS(2,COLUMN()-1)),"O2",A43),DATA!D2:L872,3,FALSE))</f>
        <v>0</v>
      </c>
      <c r="G43" s="11">
        <f>IF(ISERROR(VLOOKUP(CONCATENATE(INDIRECT(ADDRESS(2,COLUMN()-2)),"O2",A43),DATA!D2:L872,4,FALSE)),0,VLOOKUP(CONCATENATE(INDIRECT(ADDRESS(2,COLUMN()-2)),"O2",A43),DATA!D2:L872,4,FALSE))</f>
        <v>0</v>
      </c>
      <c r="H43" s="11">
        <f>IF(ISERROR(VLOOKUP(CONCATENATE(INDIRECT(ADDRESS(2,COLUMN())),"O2",A43),DATA!D2:L872,2,FALSE)),0,VLOOKUP(CONCATENATE(INDIRECT(ADDRESS(2,COLUMN())),"O2",A43),DATA!D2:L872,2,FALSE))</f>
        <v>62.13</v>
      </c>
      <c r="I43" s="11">
        <f>IF(ISERROR(VLOOKUP(CONCATENATE(INDIRECT(ADDRESS(2,COLUMN()-1)),"O2",A43),DATA!D2:L872,3,FALSE)),0,VLOOKUP(CONCATENATE(INDIRECT(ADDRESS(2,COLUMN()-1)),"O2",A43),DATA!D2:L872,3,FALSE))</f>
        <v>0</v>
      </c>
      <c r="J43" s="11">
        <f>IF(ISERROR(VLOOKUP(CONCATENATE(INDIRECT(ADDRESS(2,COLUMN()-2)),"O2",A43),DATA!D2:L872,4,FALSE)),0,VLOOKUP(CONCATENATE(INDIRECT(ADDRESS(2,COLUMN()-2)),"O2",A43),DATA!D2:L872,4,FALSE))</f>
        <v>0</v>
      </c>
      <c r="K43" s="11">
        <f>IF(ISERROR(VLOOKUP(CONCATENATE(INDIRECT(ADDRESS(2,COLUMN())),"O2",A43),DATA!D2:L872,2,FALSE)),0,VLOOKUP(CONCATENATE(INDIRECT(ADDRESS(2,COLUMN())),"O2",A43),DATA!D2:L872,2,FALSE))</f>
        <v>15.5</v>
      </c>
      <c r="L43" s="11">
        <f>IF(ISERROR(VLOOKUP(CONCATENATE(INDIRECT(ADDRESS(2,COLUMN()-1)),"O2",A43),DATA!D2:L872,3,FALSE)),0,VLOOKUP(CONCATENATE(INDIRECT(ADDRESS(2,COLUMN()-1)),"O2",A43),DATA!D2:L872,3,FALSE))</f>
        <v>0</v>
      </c>
      <c r="M43" s="11">
        <f>IF(ISERROR(VLOOKUP(CONCATENATE(INDIRECT(ADDRESS(2,COLUMN()-2)),"O2",A43),DATA!D2:L872,4,FALSE)),0,VLOOKUP(CONCATENATE(INDIRECT(ADDRESS(2,COLUMN()-2)),"O2",A43),DATA!D2:L872,4,FALSE))</f>
        <v>0</v>
      </c>
      <c r="N43" s="11">
        <f>IF(ISERROR(VLOOKUP(CONCATENATE(INDIRECT(ADDRESS(2,COLUMN())),"O2",A43),DATA!D2:L872,2,FALSE)),0,VLOOKUP(CONCATENATE(INDIRECT(ADDRESS(2,COLUMN())),"O2",A43),DATA!D2:L872,2,FALSE))</f>
        <v>3.54111</v>
      </c>
      <c r="O43" s="11">
        <f>IF(ISERROR(VLOOKUP(CONCATENATE(INDIRECT(ADDRESS(2,COLUMN()-1)),"O2",A43),DATA!D2:L872,3,FALSE)),0,VLOOKUP(CONCATENATE(INDIRECT(ADDRESS(2,COLUMN()-1)),"O2",A43),DATA!D2:L872,3,FALSE))</f>
        <v>0</v>
      </c>
      <c r="P43" s="11">
        <f>IF(ISERROR(VLOOKUP(CONCATENATE(INDIRECT(ADDRESS(2,COLUMN()-2)),"O2",A43),DATA!D2:L872,4,FALSE)),0,VLOOKUP(CONCATENATE(INDIRECT(ADDRESS(2,COLUMN()-2)),"O2",A43),DATA!D2:L872,4,FALSE))</f>
        <v>0</v>
      </c>
      <c r="Q43" s="11">
        <f>IF(ISERROR(VLOOKUP(CONCATENATE(INDIRECT(ADDRESS(2,COLUMN())),"O2",A43),DATA!D2:L872,2,FALSE)),0,VLOOKUP(CONCATENATE(INDIRECT(ADDRESS(2,COLUMN())),"O2",A43),DATA!D2:L872,2,FALSE))</f>
        <v>12.73</v>
      </c>
      <c r="R43" s="11">
        <f>IF(ISERROR(VLOOKUP(CONCATENATE(INDIRECT(ADDRESS(2,COLUMN()-1)),"O2",A43),DATA!D2:L872,3,FALSE)),0,VLOOKUP(CONCATENATE(INDIRECT(ADDRESS(2,COLUMN()-1)),"O2",A43),DATA!D2:L872,3,FALSE))</f>
        <v>0</v>
      </c>
      <c r="S43" s="11">
        <f>IF(ISERROR(VLOOKUP(CONCATENATE(INDIRECT(ADDRESS(2,COLUMN()-2)),"O2",A43),DATA!D2:L872,4,FALSE)),0,VLOOKUP(CONCATENATE(INDIRECT(ADDRESS(2,COLUMN()-2)),"O2",A43),DATA!D2:L872,4,FALSE))</f>
        <v>0</v>
      </c>
      <c r="T43" s="11">
        <f>IF(ISERROR(VLOOKUP(CONCATENATE(INDIRECT(ADDRESS(2,COLUMN())),"O2",A43),DATA!D2:L872,2,FALSE)),0,VLOOKUP(CONCATENATE(INDIRECT(ADDRESS(2,COLUMN())),"O2",A43),DATA!D2:L872,2,FALSE))</f>
        <v>22.6</v>
      </c>
      <c r="U43" s="11">
        <f>IF(ISERROR(VLOOKUP(CONCATENATE(INDIRECT(ADDRESS(2,COLUMN()-1)),"O2",A43),DATA!D2:L872,3,FALSE)),0,VLOOKUP(CONCATENATE(INDIRECT(ADDRESS(2,COLUMN()-1)),"O2",A43),DATA!D2:L872,3,FALSE))</f>
        <v>4</v>
      </c>
      <c r="V43" s="11">
        <f>IF(ISERROR(VLOOKUP(CONCATENATE(INDIRECT(ADDRESS(2,COLUMN()-2)),"O2",A43),DATA!D2:L872,4,FALSE)),0,VLOOKUP(CONCATENATE(INDIRECT(ADDRESS(2,COLUMN()-2)),"O2",A43),DATA!D2:L872,4,FALSE))</f>
        <v>0</v>
      </c>
      <c r="W43" s="11">
        <f>IF(ISERROR(VLOOKUP(CONCATENATE(INDIRECT(ADDRESS(2,COLUMN())),"O2",A43),DATA!D2:L872,2,FALSE)),0,VLOOKUP(CONCATENATE(INDIRECT(ADDRESS(2,COLUMN())),"O2",A43),DATA!D2:L872,2,FALSE))</f>
        <v>6.76666</v>
      </c>
      <c r="X43" s="11">
        <f>IF(ISERROR(VLOOKUP(CONCATENATE(INDIRECT(ADDRESS(2,COLUMN()-1)),"O2",A43),DATA!D2:L872,3,FALSE)),0,VLOOKUP(CONCATENATE(INDIRECT(ADDRESS(2,COLUMN()-1)),"O2",A43),DATA!D2:L872,3,FALSE))</f>
        <v>0</v>
      </c>
      <c r="Y43" s="11">
        <f>IF(ISERROR(VLOOKUP(CONCATENATE(INDIRECT(ADDRESS(2,COLUMN()-2)),"O2",A43),DATA!D2:L872,4,FALSE)),0,VLOOKUP(CONCATENATE(INDIRECT(ADDRESS(2,COLUMN()-2)),"O2",A43),DATA!D2:L872,4,FALSE))</f>
        <v>0</v>
      </c>
      <c r="Z43" s="11">
        <f>IF(ISERROR(VLOOKUP(CONCATENATE(INDIRECT(ADDRESS(2,COLUMN())),"O2",A43),DATA!D2:L872,2,FALSE)),0,VLOOKUP(CONCATENATE(INDIRECT(ADDRESS(2,COLUMN())),"O2",A43),DATA!D2:L872,2,FALSE))</f>
        <v>46.94</v>
      </c>
      <c r="AA43" s="11">
        <f>IF(ISERROR(VLOOKUP(CONCATENATE(INDIRECT(ADDRESS(2,COLUMN()-1)),"O2",A43),DATA!D2:L872,3,FALSE)),0,VLOOKUP(CONCATENATE(INDIRECT(ADDRESS(2,COLUMN()-1)),"O2",A43),DATA!D2:L872,3,FALSE))</f>
        <v>0</v>
      </c>
      <c r="AB43" s="11">
        <f>IF(ISERROR(VLOOKUP(CONCATENATE(INDIRECT(ADDRESS(2,COLUMN()-2)),"O2",A43),DATA!D2:L872,4,FALSE)),0,VLOOKUP(CONCATENATE(INDIRECT(ADDRESS(2,COLUMN()-2)),"O2",A43),DATA!D2:L872,4,FALSE))</f>
        <v>0</v>
      </c>
      <c r="AC43" s="11">
        <f>IF(ISERROR(VLOOKUP(CONCATENATE(INDIRECT(ADDRESS(2,COLUMN())),"O2",A43),DATA!D2:L872,2,FALSE)),0,VLOOKUP(CONCATENATE(INDIRECT(ADDRESS(2,COLUMN())),"O2",A43),DATA!D2:L872,2,FALSE))</f>
        <v>36.68</v>
      </c>
      <c r="AD43" s="11">
        <f>IF(ISERROR(VLOOKUP(CONCATENATE(INDIRECT(ADDRESS(2,COLUMN()-1)),"O2",A43),DATA!D2:L872,3,FALSE)),0,VLOOKUP(CONCATENATE(INDIRECT(ADDRESS(2,COLUMN()-1)),"O2",A43),DATA!D2:L872,3,FALSE))</f>
        <v>0</v>
      </c>
      <c r="AE43" s="11">
        <f>IF(ISERROR(VLOOKUP(CONCATENATE(INDIRECT(ADDRESS(2,COLUMN()-2)),"O2",A43),DATA!D2:L872,4,FALSE)),0,VLOOKUP(CONCATENATE(INDIRECT(ADDRESS(2,COLUMN()-2)),"O2",A43),DATA!D2:L872,4,FALSE))</f>
        <v>0</v>
      </c>
      <c r="AF43" s="11">
        <f>IF(ISERROR(VLOOKUP(CONCATENATE(INDIRECT(ADDRESS(2,COLUMN())),"O2",A43),DATA!D2:L872,2,FALSE)),0,VLOOKUP(CONCATENATE(INDIRECT(ADDRESS(2,COLUMN())),"O2",A43),DATA!D2:L872,2,FALSE))</f>
        <v>7</v>
      </c>
      <c r="AG43" s="11">
        <f>IF(ISERROR(VLOOKUP(CONCATENATE(INDIRECT(ADDRESS(2,COLUMN()-1)),"O2",A43),DATA!D2:L872,3,FALSE)),0,VLOOKUP(CONCATENATE(INDIRECT(ADDRESS(2,COLUMN()-1)),"O2",A43),DATA!D2:L872,3,FALSE))</f>
        <v>0</v>
      </c>
      <c r="AH43" s="11">
        <f>IF(ISERROR(VLOOKUP(CONCATENATE(INDIRECT(ADDRESS(2,COLUMN()-2)),"O2",A43),DATA!D2:L872,4,FALSE)),0,VLOOKUP(CONCATENATE(INDIRECT(ADDRESS(2,COLUMN()-2)),"O2",A43),DATA!D2:L872,4,FALSE))</f>
        <v>0</v>
      </c>
      <c r="AI43" s="11">
        <f>IF(ISERROR(VLOOKUP(CONCATENATE(INDIRECT(ADDRESS(2,COLUMN())),"O2",A43),DATA!D2:L872,2,FALSE)),0,VLOOKUP(CONCATENATE(INDIRECT(ADDRESS(2,COLUMN())),"O2",A43),DATA!D2:L872,2,FALSE))</f>
        <v>2.8334</v>
      </c>
      <c r="AJ43" s="11">
        <f>IF(ISERROR(VLOOKUP(CONCATENATE(INDIRECT(ADDRESS(2,COLUMN()-1)),"O2",A43),DATA!D2:L872,3,FALSE)),0,VLOOKUP(CONCATENATE(INDIRECT(ADDRESS(2,COLUMN()-1)),"O2",A43),DATA!D2:L872,3,FALSE))</f>
        <v>0</v>
      </c>
      <c r="AK43" s="11">
        <f>IF(ISERROR(VLOOKUP(CONCATENATE(INDIRECT(ADDRESS(2,COLUMN()-2)),"O2",A43),DATA!D2:L872,4,FALSE)),0,VLOOKUP(CONCATENATE(INDIRECT(ADDRESS(2,COLUMN()-2)),"O2",A43),DATA!D2:L872,4,FALSE))</f>
        <v>0</v>
      </c>
      <c r="AL43" s="11">
        <f>IF(ISERROR(VLOOKUP(CONCATENATE(INDIRECT(ADDRESS(2,COLUMN())),"O2",A43),DATA!D2:L872,2,FALSE)),0,VLOOKUP(CONCATENATE(INDIRECT(ADDRESS(2,COLUMN())),"O2",A43),DATA!D2:L872,2,FALSE))</f>
        <v>53.12</v>
      </c>
      <c r="AM43" s="11">
        <f>IF(ISERROR(VLOOKUP(CONCATENATE(INDIRECT(ADDRESS(2,COLUMN()-1)),"O2",A43),DATA!D2:L872,3,FALSE)),0,VLOOKUP(CONCATENATE(INDIRECT(ADDRESS(2,COLUMN()-1)),"O2",A43),DATA!D2:L872,3,FALSE))</f>
        <v>0</v>
      </c>
      <c r="AN43" s="11">
        <f>IF(ISERROR(VLOOKUP(CONCATENATE(INDIRECT(ADDRESS(2,COLUMN()-2)),"O2",A43),DATA!D2:L872,4,FALSE)),0,VLOOKUP(CONCATENATE(INDIRECT(ADDRESS(2,COLUMN()-2)),"O2",A43),DATA!D2:L872,4,FALSE))</f>
        <v>0</v>
      </c>
      <c r="AO43" s="11">
        <f>IF(ISERROR(VLOOKUP(CONCATENATE(INDIRECT(ADDRESS(2,COLUMN())),"O2",A43),DATA!D2:L872,2,FALSE)),0,VLOOKUP(CONCATENATE(INDIRECT(ADDRESS(2,COLUMN())),"O2",A43),DATA!D2:L872,2,FALSE))</f>
        <v>22.13668</v>
      </c>
      <c r="AP43" s="11">
        <f>IF(ISERROR(VLOOKUP(CONCATENATE(INDIRECT(ADDRESS(2,COLUMN()-1)),"O2",A43),DATA!D2:L872,3,FALSE)),0,VLOOKUP(CONCATENATE(INDIRECT(ADDRESS(2,COLUMN()-1)),"O2",A43),DATA!D2:L872,3,FALSE))</f>
        <v>0</v>
      </c>
      <c r="AQ43" s="11">
        <f>IF(ISERROR(VLOOKUP(CONCATENATE(INDIRECT(ADDRESS(2,COLUMN()-2)),"O2",A43),DATA!D2:L872,4,FALSE)),0,VLOOKUP(CONCATENATE(INDIRECT(ADDRESS(2,COLUMN()-2)),"O2",A43),DATA!D2:L872,4,FALSE))</f>
        <v>0</v>
      </c>
      <c r="AR43" s="11">
        <f>IF(ISERROR(VLOOKUP(CONCATENATE(INDIRECT(ADDRESS(2,COLUMN())),"O2",A43),DATA!D2:L872,2,FALSE)),0,VLOOKUP(CONCATENATE(INDIRECT(ADDRESS(2,COLUMN())),"O2",A43),DATA!D2:L872,2,FALSE))</f>
        <v>11</v>
      </c>
      <c r="AS43" s="11">
        <f>IF(ISERROR(VLOOKUP(CONCATENATE(INDIRECT(ADDRESS(2,COLUMN()-1)),"O2",A43),DATA!D2:L872,3,FALSE)),0,VLOOKUP(CONCATENATE(INDIRECT(ADDRESS(2,COLUMN()-1)),"O2",A43),DATA!D2:L872,3,FALSE))</f>
        <v>0</v>
      </c>
      <c r="AT43" s="11">
        <f>IF(ISERROR(VLOOKUP(CONCATENATE(INDIRECT(ADDRESS(2,COLUMN()-2)),"O2",A43),DATA!D2:L872,4,FALSE)),0,VLOOKUP(CONCATENATE(INDIRECT(ADDRESS(2,COLUMN()-2)),"O2",A43),DATA!D2:L872,4,FALSE))</f>
        <v>0</v>
      </c>
      <c r="AU43" s="11">
        <f>IF(ISERROR(VLOOKUP(CONCATENATE(INDIRECT(ADDRESS(2,COLUMN())),"O2",A43),DATA!D2:L872,2,FALSE)),0,VLOOKUP(CONCATENATE(INDIRECT(ADDRESS(2,COLUMN())),"O2",A43),DATA!D2:L872,2,FALSE))</f>
        <v>3</v>
      </c>
      <c r="AV43" s="11">
        <f>IF(ISERROR(VLOOKUP(CONCATENATE(INDIRECT(ADDRESS(2,COLUMN()-1)),"O2",A43),DATA!D2:L872,3,FALSE)),0,VLOOKUP(CONCATENATE(INDIRECT(ADDRESS(2,COLUMN()-1)),"O2",A43),DATA!D2:L872,3,FALSE))</f>
        <v>0</v>
      </c>
      <c r="AW43" s="11">
        <f>IF(ISERROR(VLOOKUP(CONCATENATE(INDIRECT(ADDRESS(2,COLUMN()-2)),"O2",A43),DATA!D2:L872,4,FALSE)),0,VLOOKUP(CONCATENATE(INDIRECT(ADDRESS(2,COLUMN()-2)),"O2",A43),DATA!D2:L872,4,FALSE))</f>
        <v>0</v>
      </c>
      <c r="AX43" s="11">
        <f>IF(ISERROR(VLOOKUP(CONCATENATE(INDIRECT(ADDRESS(2,COLUMN())),"O2",A43),DATA!D2:L872,2,FALSE)),0,VLOOKUP(CONCATENATE(INDIRECT(ADDRESS(2,COLUMN())),"O2",A43),DATA!D2:L872,2,FALSE))</f>
        <v>0</v>
      </c>
      <c r="AY43" s="11">
        <f>IF(ISERROR(VLOOKUP(CONCATENATE(INDIRECT(ADDRESS(2,COLUMN()-1)),"O2",A43),DATA!D2:L872,3,FALSE)),0,VLOOKUP(CONCATENATE(INDIRECT(ADDRESS(2,COLUMN()-1)),"O2",A43),DATA!D2:L872,3,FALSE))</f>
        <v>0</v>
      </c>
      <c r="AZ43" s="11">
        <f>IF(ISERROR(VLOOKUP(CONCATENATE(INDIRECT(ADDRESS(2,COLUMN()-2)),"O2",A43),DATA!D2:L872,4,FALSE)),0,VLOOKUP(CONCATENATE(INDIRECT(ADDRESS(2,COLUMN()-2)),"O2",A43),DATA!D2:L872,4,FALSE))</f>
        <v>0</v>
      </c>
      <c r="BA43" s="11">
        <f>IF(ISERROR(VLOOKUP(CONCATENATE(INDIRECT(ADDRESS(2,COLUMN())),"O2",A43),DATA!D2:L872,2,FALSE)),0,VLOOKUP(CONCATENATE(INDIRECT(ADDRESS(2,COLUMN())),"O2",A43),DATA!D2:L872,2,FALSE))</f>
        <v>17.175</v>
      </c>
      <c r="BB43" s="11">
        <f>IF(ISERROR(VLOOKUP(CONCATENATE(INDIRECT(ADDRESS(2,COLUMN()-1)),"O2",A43),DATA!D2:L872,3,FALSE)),0,VLOOKUP(CONCATENATE(INDIRECT(ADDRESS(2,COLUMN()-1)),"O2",A43),DATA!D2:L872,3,FALSE))</f>
        <v>0</v>
      </c>
      <c r="BC43" s="11">
        <f>IF(ISERROR(VLOOKUP(CONCATENATE(INDIRECT(ADDRESS(2,COLUMN()-2)),"O2",A43),DATA!D2:L872,4,FALSE)),0,VLOOKUP(CONCATENATE(INDIRECT(ADDRESS(2,COLUMN()-2)),"O2",A43),DATA!D2:L872,4,FALSE))</f>
        <v>0</v>
      </c>
      <c r="BD43" s="11">
        <f>IF(ISERROR(VLOOKUP(CONCATENATE(INDIRECT(ADDRESS(2,COLUMN())),"O2",A43),DATA!D2:L872,2,FALSE)),0,VLOOKUP(CONCATENATE(INDIRECT(ADDRESS(2,COLUMN())),"O2",A43),DATA!D2:L872,2,FALSE))</f>
        <v>13.5</v>
      </c>
      <c r="BE43" s="11">
        <f>IF(ISERROR(VLOOKUP(CONCATENATE(INDIRECT(ADDRESS(2,COLUMN()-1)),"O2",A43),DATA!D2:L872,3,FALSE)),0,VLOOKUP(CONCATENATE(INDIRECT(ADDRESS(2,COLUMN()-1)),"O2",A43),DATA!D2:L872,3,FALSE))</f>
        <v>0</v>
      </c>
      <c r="BF43" s="11">
        <f>IF(ISERROR(VLOOKUP(CONCATENATE(INDIRECT(ADDRESS(2,COLUMN()-2)),"O2",A43),DATA!D2:L872,4,FALSE)),0,VLOOKUP(CONCATENATE(INDIRECT(ADDRESS(2,COLUMN()-2)),"O2",A43),DATA!D2:L872,4,FALSE))</f>
        <v>0</v>
      </c>
      <c r="BG43" s="11">
        <f>IF(ISERROR(VLOOKUP(CONCATENATE(INDIRECT(ADDRESS(2,COLUMN())),"O2",A43),DATA!D2:L872,2,FALSE)),0,VLOOKUP(CONCATENATE(INDIRECT(ADDRESS(2,COLUMN())),"O2",A43),DATA!D2:L872,2,FALSE))</f>
        <v>173.9618</v>
      </c>
      <c r="BH43" s="11">
        <f>IF(ISERROR(VLOOKUP(CONCATENATE(INDIRECT(ADDRESS(2,COLUMN()-1)),"O2",A43),DATA!D2:L872,3,FALSE)),0,VLOOKUP(CONCATENATE(INDIRECT(ADDRESS(2,COLUMN()-1)),"O2",A43),DATA!D2:L872,3,FALSE))</f>
        <v>0</v>
      </c>
      <c r="BI43" s="11">
        <f>IF(ISERROR(VLOOKUP(CONCATENATE(INDIRECT(ADDRESS(2,COLUMN()-2)),"O2",A43),DATA!D2:L872,4,FALSE)),0,VLOOKUP(CONCATENATE(INDIRECT(ADDRESS(2,COLUMN()-2)),"O2",A43),DATA!D2:L872,4,FALSE))</f>
        <v>0</v>
      </c>
      <c r="BJ43" s="11">
        <f>IF(ISERROR(VLOOKUP(CONCATENATE(INDIRECT(ADDRESS(2,COLUMN())),"O2",A43),DATA!D2:L872,2,FALSE)),0,VLOOKUP(CONCATENATE(INDIRECT(ADDRESS(2,COLUMN())),"O2",A43),DATA!D2:L872,2,FALSE))</f>
        <v>8.1</v>
      </c>
      <c r="BK43" s="11">
        <f>IF(ISERROR(VLOOKUP(CONCATENATE(INDIRECT(ADDRESS(2,COLUMN()-1)),"O2",A43),DATA!D2:L872,3,FALSE)),0,VLOOKUP(CONCATENATE(INDIRECT(ADDRESS(2,COLUMN()-1)),"O2",A43),DATA!D2:L872,3,FALSE))</f>
        <v>0</v>
      </c>
      <c r="BL43" s="11">
        <f>IF(ISERROR(VLOOKUP(CONCATENATE(INDIRECT(ADDRESS(2,COLUMN()-2)),"O2",A43),DATA!D2:L872,4,FALSE)),0,VLOOKUP(CONCATENATE(INDIRECT(ADDRESS(2,COLUMN()-2)),"O2",A43),DATA!D2:L872,4,FALSE))</f>
        <v>0</v>
      </c>
      <c r="BM43" s="11">
        <f>IF(ISERROR(VLOOKUP(CONCATENATE(INDIRECT(ADDRESS(2,COLUMN())),"O2",A43),DATA!D2:L872,2,FALSE)),0,VLOOKUP(CONCATENATE(INDIRECT(ADDRESS(2,COLUMN())),"O2",A43),DATA!D2:L872,2,FALSE))</f>
        <v>0</v>
      </c>
      <c r="BN43" s="11">
        <f>IF(ISERROR(VLOOKUP(CONCATENATE(INDIRECT(ADDRESS(2,COLUMN()-1)),"O2",A43),DATA!D2:L872,3,FALSE)),0,VLOOKUP(CONCATENATE(INDIRECT(ADDRESS(2,COLUMN()-1)),"O2",A43),DATA!D2:L872,3,FALSE))</f>
        <v>0</v>
      </c>
      <c r="BO43" s="11">
        <f>IF(ISERROR(VLOOKUP(CONCATENATE(INDIRECT(ADDRESS(2,COLUMN()-2)),"O2",A43),DATA!D2:L872,4,FALSE)),0,VLOOKUP(CONCATENATE(INDIRECT(ADDRESS(2,COLUMN()-2)),"O2",A43),DATA!D2:L872,4,FALSE))</f>
        <v>0</v>
      </c>
      <c r="BP43" s="11">
        <f>IF(ISERROR(VLOOKUP(CONCATENATE(INDIRECT(ADDRESS(2,COLUMN())),"O2",A43),DATA!D2:L872,2,FALSE)),0,VLOOKUP(CONCATENATE(INDIRECT(ADDRESS(2,COLUMN())),"O2",A43),DATA!D2:L872,2,FALSE))</f>
        <v>0</v>
      </c>
      <c r="BQ43" s="11">
        <f>IF(ISERROR(VLOOKUP(CONCATENATE(INDIRECT(ADDRESS(2,COLUMN()-1)),"O2",A43),DATA!D2:L872,3,FALSE)),0,VLOOKUP(CONCATENATE(INDIRECT(ADDRESS(2,COLUMN()-1)),"O2",A43),DATA!D2:L872,3,FALSE))</f>
        <v>0</v>
      </c>
      <c r="BR43" s="11">
        <f>IF(ISERROR(VLOOKUP(CONCATENATE(INDIRECT(ADDRESS(2,COLUMN()-2)),"O2",A43),DATA!D2:L872,4,FALSE)),0,VLOOKUP(CONCATENATE(INDIRECT(ADDRESS(2,COLUMN()-2)),"O2",A43),DATA!D2:L872,4,FALSE))</f>
        <v>0</v>
      </c>
      <c r="BS43" s="11">
        <f>IF(ISERROR(VLOOKUP(CONCATENATE(INDIRECT(ADDRESS(2,COLUMN())),"O2",A43),DATA!D2:L872,2,FALSE)),0,VLOOKUP(CONCATENATE(INDIRECT(ADDRESS(2,COLUMN())),"O2",A43),DATA!D2:L872,2,FALSE))</f>
        <v>17.6</v>
      </c>
      <c r="BT43" s="11">
        <f>IF(ISERROR(VLOOKUP(CONCATENATE(INDIRECT(ADDRESS(2,COLUMN()-1)),"O2",A43),DATA!D2:L872,3,FALSE)),0,VLOOKUP(CONCATENATE(INDIRECT(ADDRESS(2,COLUMN()-1)),"O2",A43),DATA!D2:L872,3,FALSE))</f>
        <v>0</v>
      </c>
      <c r="BU43" s="11">
        <f>IF(ISERROR(VLOOKUP(CONCATENATE(INDIRECT(ADDRESS(2,COLUMN()-2)),"O2",A43),DATA!D2:L872,4,FALSE)),0,VLOOKUP(CONCATENATE(INDIRECT(ADDRESS(2,COLUMN()-2)),"O2",A43),DATA!D2:L872,4,FALSE))</f>
        <v>0</v>
      </c>
      <c r="BV43" s="11">
        <f>IF(ISERROR(VLOOKUP(CONCATENATE(INDIRECT(ADDRESS(2,COLUMN())),"O2",A43),DATA!D2:L872,2,FALSE)),0,VLOOKUP(CONCATENATE(INDIRECT(ADDRESS(2,COLUMN())),"O2",A43),DATA!D2:L872,2,FALSE))</f>
        <v>8</v>
      </c>
      <c r="BW43" s="11">
        <f>IF(ISERROR(VLOOKUP(CONCATENATE(INDIRECT(ADDRESS(2,COLUMN()-1)),"O2",A43),DATA!D2:L872,3,FALSE)),0,VLOOKUP(CONCATENATE(INDIRECT(ADDRESS(2,COLUMN()-1)),"O2",A43),DATA!D2:L872,3,FALSE))</f>
        <v>0</v>
      </c>
      <c r="BX43" s="11">
        <f>IF(ISERROR(VLOOKUP(CONCATENATE(INDIRECT(ADDRESS(2,COLUMN()-2)),"O2",A43),DATA!D2:L872,4,FALSE)),0,VLOOKUP(CONCATENATE(INDIRECT(ADDRESS(2,COLUMN()-2)),"O2",A43),DATA!D2:L872,4,FALSE))</f>
        <v>0</v>
      </c>
      <c r="BY43" s="11">
        <f>IF(ISERROR(VLOOKUP(CONCATENATE(INDIRECT(ADDRESS(2,COLUMN())),"O2",A43),DATA!D2:L872,2,FALSE)),0,VLOOKUP(CONCATENATE(INDIRECT(ADDRESS(2,COLUMN())),"O2",A43),DATA!D2:L872,2,FALSE))</f>
        <v>2.45</v>
      </c>
      <c r="BZ43" s="11">
        <f>IF(ISERROR(VLOOKUP(CONCATENATE(INDIRECT(ADDRESS(2,COLUMN()-1)),"O2",A43),DATA!D2:L872,3,FALSE)),0,VLOOKUP(CONCATENATE(INDIRECT(ADDRESS(2,COLUMN()-1)),"O2",A43),DATA!D2:L872,3,FALSE))</f>
        <v>0</v>
      </c>
      <c r="CA43" s="11">
        <f>IF(ISERROR(VLOOKUP(CONCATENATE(INDIRECT(ADDRESS(2,COLUMN()-2)),"O2",A43),DATA!D2:L872,4,FALSE)),0,VLOOKUP(CONCATENATE(INDIRECT(ADDRESS(2,COLUMN()-2)),"O2",A43),DATA!D2:L872,4,FALSE))</f>
        <v>0</v>
      </c>
      <c r="CB43" s="11">
        <f>IF(ISERROR(VLOOKUP(CONCATENATE(INDIRECT(ADDRESS(2,COLUMN())),"O2",A43),DATA!D2:L872,2,FALSE)),0,VLOOKUP(CONCATENATE(INDIRECT(ADDRESS(2,COLUMN())),"O2",A43),DATA!D2:L872,2,FALSE))</f>
        <v>0</v>
      </c>
      <c r="CC43" s="11">
        <f>IF(ISERROR(VLOOKUP(CONCATENATE(INDIRECT(ADDRESS(2,COLUMN()-1)),"O2",A43),DATA!D2:L872,3,FALSE)),0,VLOOKUP(CONCATENATE(INDIRECT(ADDRESS(2,COLUMN()-1)),"O2",A43),DATA!D2:L872,3,FALSE))</f>
        <v>0</v>
      </c>
      <c r="CD43" s="11">
        <f>IF(ISERROR(VLOOKUP(CONCATENATE(INDIRECT(ADDRESS(2,COLUMN()-2)),"O2",A43),DATA!D2:L872,4,FALSE)),0,VLOOKUP(CONCATENATE(INDIRECT(ADDRESS(2,COLUMN()-2)),"O2",A43),DATA!D2:L872,4,FALSE))</f>
        <v>0</v>
      </c>
      <c r="CE43" s="11">
        <f>IF(ISERROR(VLOOKUP(CONCATENATE(INDIRECT(ADDRESS(2,COLUMN())),"O2",A43),DATA!D2:L872,2,FALSE)),0,VLOOKUP(CONCATENATE(INDIRECT(ADDRESS(2,COLUMN())),"O2",A43),DATA!D2:L872,2,FALSE))</f>
        <v>0</v>
      </c>
      <c r="CF43" s="11">
        <f>IF(ISERROR(VLOOKUP(CONCATENATE(INDIRECT(ADDRESS(2,COLUMN()-1)),"O2",A43),DATA!D2:L872,3,FALSE)),0,VLOOKUP(CONCATENATE(INDIRECT(ADDRESS(2,COLUMN()-1)),"O2",A43),DATA!D2:L872,3,FALSE))</f>
        <v>0</v>
      </c>
      <c r="CG43" s="11">
        <f>IF(ISERROR(VLOOKUP(CONCATENATE(INDIRECT(ADDRESS(2,COLUMN()-2)),"O2",A43),DATA!D2:L872,4,FALSE)),0,VLOOKUP(CONCATENATE(INDIRECT(ADDRESS(2,COLUMN()-2)),"O2",A43),DATA!D2:L872,4,FALSE))</f>
        <v>0</v>
      </c>
      <c r="CH43" s="11">
        <f>IF(ISERROR(VLOOKUP(CONCATENATE(INDIRECT(ADDRESS(2,COLUMN())),"O2",A43),DATA!D2:L872,2,FALSE)),0,VLOOKUP(CONCATENATE(INDIRECT(ADDRESS(2,COLUMN())),"O2",A43),DATA!D2:L872,2,FALSE))</f>
        <v>0</v>
      </c>
      <c r="CI43" s="11">
        <f>IF(ISERROR(VLOOKUP(CONCATENATE(INDIRECT(ADDRESS(2,COLUMN()-1)),"O2",A43),DATA!D2:L872,3,FALSE)),0,VLOOKUP(CONCATENATE(INDIRECT(ADDRESS(2,COLUMN()-1)),"O2",A43),DATA!D2:L872,3,FALSE))</f>
        <v>0</v>
      </c>
      <c r="CJ43" s="11">
        <f>IF(ISERROR(VLOOKUP(CONCATENATE(INDIRECT(ADDRESS(2,COLUMN()-2)),"O2",A43),DATA!D2:L872,4,FALSE)),0,VLOOKUP(CONCATENATE(INDIRECT(ADDRESS(2,COLUMN()-2)),"O2",A43),DATA!D2:L872,4,FALSE))</f>
        <v>0</v>
      </c>
      <c r="CK43" s="11">
        <f>IF(ISERROR(VLOOKUP(CONCATENATE(INDIRECT(ADDRESS(2,COLUMN())),"O2",A43),DATA!D2:L872,2,FALSE)),0,VLOOKUP(CONCATENATE(INDIRECT(ADDRESS(2,COLUMN())),"O2",A43),DATA!D2:L872,2,FALSE))</f>
        <v>0</v>
      </c>
      <c r="CL43" s="11">
        <f>IF(ISERROR(VLOOKUP(CONCATENATE(INDIRECT(ADDRESS(2,COLUMN()-1)),"O2",A43),DATA!D2:L872,3,FALSE)),0,VLOOKUP(CONCATENATE(INDIRECT(ADDRESS(2,COLUMN()-1)),"O2",A43),DATA!D2:L872,3,FALSE))</f>
        <v>0</v>
      </c>
      <c r="CM43" s="11">
        <f>IF(ISERROR(VLOOKUP(CONCATENATE(INDIRECT(ADDRESS(2,COLUMN()-2)),"O2",A43),DATA!D2:L872,4,FALSE)),0,VLOOKUP(CONCATENATE(INDIRECT(ADDRESS(2,COLUMN()-2)),"O2",A43),DATA!D2:L872,4,FALSE))</f>
        <v>0</v>
      </c>
      <c r="CN43" s="11">
        <f>IF(ISERROR(VLOOKUP(CONCATENATE(INDIRECT(ADDRESS(2,COLUMN())),"O2",A43),DATA!D2:L872,2,FALSE)),0,VLOOKUP(CONCATENATE(INDIRECT(ADDRESS(2,COLUMN())),"O2",A43),DATA!D2:L872,2,FALSE))</f>
        <v>3.05882</v>
      </c>
      <c r="CO43" s="11">
        <f>IF(ISERROR(VLOOKUP(CONCATENATE(INDIRECT(ADDRESS(2,COLUMN()-1)),"O2",A43),DATA!D2:L872,3,FALSE)),0,VLOOKUP(CONCATENATE(INDIRECT(ADDRESS(2,COLUMN()-1)),"O2",A43),DATA!D2:L872,3,FALSE))</f>
        <v>0</v>
      </c>
      <c r="CP43" s="11">
        <f>IF(ISERROR(VLOOKUP(CONCATENATE(INDIRECT(ADDRESS(2,COLUMN()-2)),"O2",A43),DATA!D2:L872,4,FALSE)),0,VLOOKUP(CONCATENATE(INDIRECT(ADDRESS(2,COLUMN()-2)),"O2",A43),DATA!D2:L872,4,FALSE))</f>
        <v>0</v>
      </c>
      <c r="CQ43" s="11">
        <f>IF(ISERROR(VLOOKUP(CONCATENATE(INDIRECT(ADDRESS(2,COLUMN())),"O2",A43),DATA!D2:L872,2,FALSE)),0,VLOOKUP(CONCATENATE(INDIRECT(ADDRESS(2,COLUMN())),"O2",A43),DATA!D2:L872,2,FALSE))</f>
        <v>0.5</v>
      </c>
      <c r="CR43" s="11">
        <f>IF(ISERROR(VLOOKUP(CONCATENATE(INDIRECT(ADDRESS(2,COLUMN()-1)),"O2",A43),DATA!D2:L872,3,FALSE)),0,VLOOKUP(CONCATENATE(INDIRECT(ADDRESS(2,COLUMN()-1)),"O2",A43),DATA!D2:L872,3,FALSE))</f>
        <v>0</v>
      </c>
      <c r="CS43" s="11">
        <f>IF(ISERROR(VLOOKUP(CONCATENATE(INDIRECT(ADDRESS(2,COLUMN()-2)),"O2",A43),DATA!D2:L872,4,FALSE)),0,VLOOKUP(CONCATENATE(INDIRECT(ADDRESS(2,COLUMN()-2)),"O2",A43),DATA!D2:L872,4,FALSE))</f>
        <v>0</v>
      </c>
      <c r="CT43" s="11">
        <f>IF(ISERROR(VLOOKUP(CONCATENATE(INDIRECT(ADDRESS(2,COLUMN())),"O2",A43),DATA!D2:L872,2,FALSE)),0,VLOOKUP(CONCATENATE(INDIRECT(ADDRESS(2,COLUMN())),"O2",A43),DATA!D2:L872,2,FALSE))</f>
        <v>0.5</v>
      </c>
      <c r="CU43" s="11">
        <f>IF(ISERROR(VLOOKUP(CONCATENATE(INDIRECT(ADDRESS(2,COLUMN()-1)),"O2",A43),DATA!D2:L872,3,FALSE)),0,VLOOKUP(CONCATENATE(INDIRECT(ADDRESS(2,COLUMN()-1)),"O2",A43),DATA!D2:L872,3,FALSE))</f>
        <v>0</v>
      </c>
      <c r="CV43" s="11">
        <f>IF(ISERROR(VLOOKUP(CONCATENATE(INDIRECT(ADDRESS(2,COLUMN()-2)),"O2",A43),DATA!D2:L872,4,FALSE)),0,VLOOKUP(CONCATENATE(INDIRECT(ADDRESS(2,COLUMN()-2)),"O2",A43),DATA!D2:L872,4,FALSE))</f>
        <v>0</v>
      </c>
      <c r="CW43" s="11">
        <f>IF(ISERROR(VLOOKUP(CONCATENATE(INDIRECT(ADDRESS(2,COLUMN())),"O2",A43),DATA!D2:L872,2,FALSE)),0,VLOOKUP(CONCATENATE(INDIRECT(ADDRESS(2,COLUMN())),"O2",A43),DATA!D2:L872,2,FALSE))</f>
        <v>0</v>
      </c>
      <c r="CX43" s="11">
        <f>IF(ISERROR(VLOOKUP(CONCATENATE(INDIRECT(ADDRESS(2,COLUMN()-1)),"O2",A43),DATA!D2:L872,3,FALSE)),0,VLOOKUP(CONCATENATE(INDIRECT(ADDRESS(2,COLUMN()-1)),"O2",A43),DATA!D2:L872,3,FALSE))</f>
        <v>0</v>
      </c>
      <c r="CY43" s="11">
        <f>IF(ISERROR(VLOOKUP(CONCATENATE(INDIRECT(ADDRESS(2,COLUMN()-2)),"O2",A43),DATA!D2:L872,4,FALSE)),0,VLOOKUP(CONCATENATE(INDIRECT(ADDRESS(2,COLUMN()-2)),"O2",A43),DATA!D2:L872,4,FALSE))</f>
        <v>0</v>
      </c>
      <c r="CZ43" s="11">
        <f>IF(ISERROR(VLOOKUP(CONCATENATE(INDIRECT(ADDRESS(2,COLUMN())),"O2",A43),DATA!D2:L872,2,FALSE)),0,VLOOKUP(CONCATENATE(INDIRECT(ADDRESS(2,COLUMN())),"O2",A43),DATA!D2:L872,2,FALSE))</f>
        <v>0</v>
      </c>
      <c r="DA43" s="11">
        <f>IF(ISERROR(VLOOKUP(CONCATENATE(INDIRECT(ADDRESS(2,COLUMN()-1)),"O2",A43),DATA!D2:L872,3,FALSE)),0,VLOOKUP(CONCATENATE(INDIRECT(ADDRESS(2,COLUMN()-1)),"O2",A43),DATA!D2:L872,3,FALSE))</f>
        <v>0</v>
      </c>
      <c r="DB43" s="11">
        <f>IF(ISERROR(VLOOKUP(CONCATENATE(INDIRECT(ADDRESS(2,COLUMN()-2)),"O2",A43),DATA!D2:L872,4,FALSE)),0,VLOOKUP(CONCATENATE(INDIRECT(ADDRESS(2,COLUMN()-2)),"O2",A43),DATA!D2:L872,4,FALSE))</f>
        <v>0</v>
      </c>
      <c r="DC43" s="11">
        <f>IF(ISERROR(VLOOKUP(CONCATENATE(INDIRECT(ADDRESS(2,COLUMN())),"O2",A43),DATA!D2:L872,2,FALSE)),0,VLOOKUP(CONCATENATE(INDIRECT(ADDRESS(2,COLUMN())),"O2",A43),DATA!D2:L872,2,FALSE))</f>
        <v>0</v>
      </c>
      <c r="DD43" s="11">
        <f>IF(ISERROR(VLOOKUP(CONCATENATE(INDIRECT(ADDRESS(2,COLUMN()-1)),"O2",A43),DATA!D2:L872,3,FALSE)),0,VLOOKUP(CONCATENATE(INDIRECT(ADDRESS(2,COLUMN()-1)),"O2",A43),DATA!D2:L872,3,FALSE))</f>
        <v>0</v>
      </c>
      <c r="DE43" s="11">
        <f>IF(ISERROR(VLOOKUP(CONCATENATE(INDIRECT(ADDRESS(2,COLUMN()-2)),"O2",A43),DATA!D2:L872,4,FALSE)),0,VLOOKUP(CONCATENATE(INDIRECT(ADDRESS(2,COLUMN()-2)),"O2",A43),DATA!D2:L872,4,FALSE))</f>
        <v>0</v>
      </c>
      <c r="DF43" s="11">
        <f>IF(ISERROR(VLOOKUP(CONCATENATE(INDIRECT(ADDRESS(2,COLUMN())),"O2",A43),DATA!D2:L872,2,FALSE)),0,VLOOKUP(CONCATENATE(INDIRECT(ADDRESS(2,COLUMN())),"O2",A43),DATA!D2:L872,2,FALSE))</f>
        <v>0.15</v>
      </c>
      <c r="DG43" s="11">
        <f>IF(ISERROR(VLOOKUP(CONCATENATE(INDIRECT(ADDRESS(2,COLUMN()-1)),"O2",A43),DATA!D2:L872,3,FALSE)),0,VLOOKUP(CONCATENATE(INDIRECT(ADDRESS(2,COLUMN()-1)),"O2",A43),DATA!D2:L872,3,FALSE))</f>
        <v>0</v>
      </c>
      <c r="DH43" s="11">
        <f>IF(ISERROR(VLOOKUP(CONCATENATE(INDIRECT(ADDRESS(2,COLUMN()-2)),"O2",A43),DATA!D2:L872,4,FALSE)),0,VLOOKUP(CONCATENATE(INDIRECT(ADDRESS(2,COLUMN()-2)),"O2",A43),DATA!D2:L872,4,FALSE))</f>
        <v>0</v>
      </c>
      <c r="DI43" s="11">
        <f>IF(ISERROR(VLOOKUP(CONCATENATE(INDIRECT(ADDRESS(2,COLUMN())),"O2",A43),DATA!D2:L872,2,FALSE)),0,VLOOKUP(CONCATENATE(INDIRECT(ADDRESS(2,COLUMN())),"O2",A43),DATA!D2:L872,2,FALSE))</f>
        <v>0</v>
      </c>
      <c r="DJ43" s="11">
        <f>IF(ISERROR(VLOOKUP(CONCATENATE(INDIRECT(ADDRESS(2,COLUMN()-1)),"O2",A43),DATA!D2:L872,3,FALSE)),0,VLOOKUP(CONCATENATE(INDIRECT(ADDRESS(2,COLUMN()-1)),"O2",A43),DATA!D2:L872,3,FALSE))</f>
        <v>0</v>
      </c>
      <c r="DK43" s="11">
        <f>IF(ISERROR(VLOOKUP(CONCATENATE(INDIRECT(ADDRESS(2,COLUMN()-2)),"O2",A43),DATA!D2:L872,4,FALSE)),0,VLOOKUP(CONCATENATE(INDIRECT(ADDRESS(2,COLUMN()-2)),"O2",A43),DATA!D2:L872,4,FALSE))</f>
        <v>0</v>
      </c>
      <c r="DL43" s="11">
        <f>IF(ISERROR(VLOOKUP(CONCATENATE(INDIRECT(ADDRESS(2,COLUMN())),"O2",A43),DATA!D2:L872,2,FALSE)),0,VLOOKUP(CONCATENATE(INDIRECT(ADDRESS(2,COLUMN())),"O2",A43),DATA!D2:L872,2,FALSE))</f>
        <v>0</v>
      </c>
      <c r="DM43" s="11">
        <f>IF(ISERROR(VLOOKUP(CONCATENATE(INDIRECT(ADDRESS(2,COLUMN()-1)),"O2",A43),DATA!D2:L872,3,FALSE)),0,VLOOKUP(CONCATENATE(INDIRECT(ADDRESS(2,COLUMN()-1)),"O2",A43),DATA!D2:L872,3,FALSE))</f>
        <v>0</v>
      </c>
      <c r="DN43" s="11">
        <f>IF(ISERROR(VLOOKUP(CONCATENATE(INDIRECT(ADDRESS(2,COLUMN()-2)),"O2",A43),DATA!D2:L872,4,FALSE)),0,VLOOKUP(CONCATENATE(INDIRECT(ADDRESS(2,COLUMN()-2)),"O2",A43),DATA!D2:L872,4,FALSE))</f>
        <v>0</v>
      </c>
      <c r="DO43" s="11">
        <f>IF(ISERROR(VLOOKUP(CONCATENATE(INDIRECT(ADDRESS(2,COLUMN())),"O2",A43),DATA!D2:L872,2,FALSE)),0,VLOOKUP(CONCATENATE(INDIRECT(ADDRESS(2,COLUMN())),"O2",A43),DATA!D2:L872,2,FALSE))</f>
        <v>0</v>
      </c>
      <c r="DP43" s="11">
        <f>IF(ISERROR(VLOOKUP(CONCATENATE(INDIRECT(ADDRESS(2,COLUMN()-1)),"O2",A43),DATA!D2:L872,3,FALSE)),0,VLOOKUP(CONCATENATE(INDIRECT(ADDRESS(2,COLUMN()-1)),"O2",A43),DATA!D2:L872,3,FALSE))</f>
        <v>0</v>
      </c>
      <c r="DQ43" s="11">
        <f>IF(ISERROR(VLOOKUP(CONCATENATE(INDIRECT(ADDRESS(2,COLUMN()-2)),"O2",A43),DATA!D2:L872,4,FALSE)),0,VLOOKUP(CONCATENATE(INDIRECT(ADDRESS(2,COLUMN()-2)),"O2",A43),DATA!D2:L872,4,FALSE))</f>
        <v>0</v>
      </c>
      <c r="DR43" s="11">
        <f>IF(ISERROR(VLOOKUP(CONCATENATE(INDIRECT(ADDRESS(2,COLUMN())),"O2",A43),DATA!D2:L872,2,FALSE)),0,VLOOKUP(CONCATENATE(INDIRECT(ADDRESS(2,COLUMN())),"O2",A43),DATA!D2:L872,2,FALSE))</f>
        <v>0</v>
      </c>
      <c r="DS43" s="11">
        <f>IF(ISERROR(VLOOKUP(CONCATENATE(INDIRECT(ADDRESS(2,COLUMN()-1)),"O2",A43),DATA!D2:L872,3,FALSE)),0,VLOOKUP(CONCATENATE(INDIRECT(ADDRESS(2,COLUMN()-1)),"O2",A43),DATA!D2:L872,3,FALSE))</f>
        <v>0</v>
      </c>
      <c r="DT43" s="11">
        <f>IF(ISERROR(VLOOKUP(CONCATENATE(INDIRECT(ADDRESS(2,COLUMN()-2)),"O2",A43),DATA!D2:L872,4,FALSE)),0,VLOOKUP(CONCATENATE(INDIRECT(ADDRESS(2,COLUMN()-2)),"O2",A43),DATA!D2:L872,4,FALSE))</f>
        <v>0</v>
      </c>
      <c r="DU43" s="11">
        <f>IF(ISERROR(VLOOKUP(CONCATENATE(INDIRECT(ADDRESS(2,COLUMN())),"O2",A43),DATA!D2:L872,2,FALSE)),0,VLOOKUP(CONCATENATE(INDIRECT(ADDRESS(2,COLUMN())),"O2",A43),DATA!D2:L872,2,FALSE))</f>
        <v>0</v>
      </c>
      <c r="DV43" s="11">
        <f>IF(ISERROR(VLOOKUP(CONCATENATE(INDIRECT(ADDRESS(2,COLUMN()-1)),"O2",A43),DATA!D2:L872,3,FALSE)),0,VLOOKUP(CONCATENATE(INDIRECT(ADDRESS(2,COLUMN()-1)),"O2",A43),DATA!D2:L872,3,FALSE))</f>
        <v>0</v>
      </c>
      <c r="DW43" s="11">
        <f>IF(ISERROR(VLOOKUP(CONCATENATE(INDIRECT(ADDRESS(2,COLUMN()-2)),"O2",A43),DATA!D2:L872,4,FALSE)),0,VLOOKUP(CONCATENATE(INDIRECT(ADDRESS(2,COLUMN()-2)),"O2",A43),DATA!D2:L872,4,FALSE))</f>
        <v>0</v>
      </c>
      <c r="DX43" s="62">
        <f>SUM(B43:INDIRECT(ADDRESS(43,127)))</f>
        <v>723.01647000000013</v>
      </c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  <c r="IW43" s="24"/>
      <c r="IX43" s="24"/>
      <c r="IY43" s="24"/>
      <c r="IZ43" s="24"/>
      <c r="JA43" s="24"/>
      <c r="JB43" s="24"/>
      <c r="JC43" s="24"/>
      <c r="JD43" s="24"/>
      <c r="JE43" s="24"/>
      <c r="JF43" s="24"/>
      <c r="JG43" s="24"/>
      <c r="JH43" s="24"/>
      <c r="JI43" s="24"/>
      <c r="JJ43" s="24"/>
      <c r="JK43" s="24"/>
      <c r="JL43" s="24"/>
      <c r="JM43" s="24"/>
      <c r="JN43" s="24"/>
      <c r="JO43" s="24"/>
      <c r="JP43" s="24"/>
      <c r="JQ43" s="24"/>
      <c r="JR43" s="24"/>
      <c r="JS43" s="24"/>
      <c r="JT43" s="24"/>
      <c r="JU43" s="24"/>
      <c r="JV43" s="24"/>
      <c r="JW43" s="24"/>
      <c r="JX43" s="24"/>
      <c r="JY43" s="24"/>
      <c r="JZ43" s="24"/>
      <c r="KA43" s="24"/>
      <c r="KB43" s="24"/>
      <c r="KC43" s="24"/>
      <c r="KD43" s="24"/>
      <c r="KE43" s="24"/>
      <c r="KF43" s="24"/>
      <c r="KG43" s="24"/>
      <c r="KH43" s="24"/>
      <c r="KI43" s="24"/>
      <c r="KJ43" s="24"/>
      <c r="KK43" s="24"/>
      <c r="KL43" s="24"/>
      <c r="KM43" s="24"/>
      <c r="KN43" s="24"/>
      <c r="KO43" s="24"/>
      <c r="KP43" s="24"/>
      <c r="KQ43" s="24"/>
      <c r="KR43" s="24"/>
      <c r="KS43" s="24"/>
      <c r="KT43" s="24"/>
      <c r="KU43" s="24"/>
      <c r="KV43" s="24"/>
      <c r="KW43" s="24"/>
      <c r="KX43" s="24"/>
      <c r="KY43" s="24"/>
      <c r="KZ43" s="24"/>
    </row>
    <row r="44" ht="15.75">
      <c r="A44" s="95" t="s">
        <v>95</v>
      </c>
      <c r="B44" s="11">
        <f>IF(ISERROR(VLOOKUP(CONCATENATE(INDIRECT(ADDRESS(2,COLUMN())),"O2",A44),DATA!D2:L872,2,FALSE)),0,VLOOKUP(CONCATENATE(INDIRECT(ADDRESS(2,COLUMN())),"O2",A44),DATA!D2:L872,2,FALSE))</f>
        <v>24</v>
      </c>
      <c r="C44" s="11">
        <f>IF(ISERROR(VLOOKUP(CONCATENATE(INDIRECT(ADDRESS(2,COLUMN()-1)),"O2",A44),DATA!D2:L872,3,FALSE)),0,VLOOKUP(CONCATENATE(INDIRECT(ADDRESS(2,COLUMN()-1)),"O2",A44),DATA!D2:L872,3,FALSE))</f>
        <v>0</v>
      </c>
      <c r="D44" s="11">
        <f>IF(ISERROR(VLOOKUP(CONCATENATE(INDIRECT(ADDRESS(2,COLUMN()-2)),"O2",A44),DATA!D2:L872,4,FALSE)),0,VLOOKUP(CONCATENATE(INDIRECT(ADDRESS(2,COLUMN()-2)),"O2",A44),DATA!D2:L872,4,FALSE))</f>
        <v>0</v>
      </c>
      <c r="E44" s="11">
        <f>IF(ISERROR(VLOOKUP(CONCATENATE(INDIRECT(ADDRESS(2,COLUMN())),"O2",A44),DATA!D2:L872,2,FALSE)),0,VLOOKUP(CONCATENATE(INDIRECT(ADDRESS(2,COLUMN())),"O2",A44),DATA!D2:L872,2,FALSE))</f>
        <v>4</v>
      </c>
      <c r="F44" s="11">
        <f>IF(ISERROR(VLOOKUP(CONCATENATE(INDIRECT(ADDRESS(2,COLUMN()-1)),"O2",A44),DATA!D2:L872,3,FALSE)),0,VLOOKUP(CONCATENATE(INDIRECT(ADDRESS(2,COLUMN()-1)),"O2",A44),DATA!D2:L872,3,FALSE))</f>
        <v>0</v>
      </c>
      <c r="G44" s="11">
        <f>IF(ISERROR(VLOOKUP(CONCATENATE(INDIRECT(ADDRESS(2,COLUMN()-2)),"O2",A44),DATA!D2:L872,4,FALSE)),0,VLOOKUP(CONCATENATE(INDIRECT(ADDRESS(2,COLUMN()-2)),"O2",A44),DATA!D2:L872,4,FALSE))</f>
        <v>0</v>
      </c>
      <c r="H44" s="11">
        <f>IF(ISERROR(VLOOKUP(CONCATENATE(INDIRECT(ADDRESS(2,COLUMN())),"O2",A44),DATA!D2:L872,2,FALSE)),0,VLOOKUP(CONCATENATE(INDIRECT(ADDRESS(2,COLUMN())),"O2",A44),DATA!D2:L872,2,FALSE))</f>
        <v>6.5</v>
      </c>
      <c r="I44" s="11">
        <f>IF(ISERROR(VLOOKUP(CONCATENATE(INDIRECT(ADDRESS(2,COLUMN()-1)),"O2",A44),DATA!D2:L872,3,FALSE)),0,VLOOKUP(CONCATENATE(INDIRECT(ADDRESS(2,COLUMN()-1)),"O2",A44),DATA!D2:L872,3,FALSE))</f>
        <v>0</v>
      </c>
      <c r="J44" s="11">
        <f>IF(ISERROR(VLOOKUP(CONCATENATE(INDIRECT(ADDRESS(2,COLUMN()-2)),"O2",A44),DATA!D2:L872,4,FALSE)),0,VLOOKUP(CONCATENATE(INDIRECT(ADDRESS(2,COLUMN()-2)),"O2",A44),DATA!D2:L872,4,FALSE))</f>
        <v>0</v>
      </c>
      <c r="K44" s="11">
        <f>IF(ISERROR(VLOOKUP(CONCATENATE(INDIRECT(ADDRESS(2,COLUMN())),"O2",A44),DATA!D2:L872,2,FALSE)),0,VLOOKUP(CONCATENATE(INDIRECT(ADDRESS(2,COLUMN())),"O2",A44),DATA!D2:L872,2,FALSE))</f>
        <v>1</v>
      </c>
      <c r="L44" s="11">
        <f>IF(ISERROR(VLOOKUP(CONCATENATE(INDIRECT(ADDRESS(2,COLUMN()-1)),"O2",A44),DATA!D2:L872,3,FALSE)),0,VLOOKUP(CONCATENATE(INDIRECT(ADDRESS(2,COLUMN()-1)),"O2",A44),DATA!D2:L872,3,FALSE))</f>
        <v>0</v>
      </c>
      <c r="M44" s="11">
        <f>IF(ISERROR(VLOOKUP(CONCATENATE(INDIRECT(ADDRESS(2,COLUMN()-2)),"O2",A44),DATA!D2:L872,4,FALSE)),0,VLOOKUP(CONCATENATE(INDIRECT(ADDRESS(2,COLUMN()-2)),"O2",A44),DATA!D2:L872,4,FALSE))</f>
        <v>0</v>
      </c>
      <c r="N44" s="11">
        <f>IF(ISERROR(VLOOKUP(CONCATENATE(INDIRECT(ADDRESS(2,COLUMN())),"O2",A44),DATA!D2:L872,2,FALSE)),0,VLOOKUP(CONCATENATE(INDIRECT(ADDRESS(2,COLUMN())),"O2",A44),DATA!D2:L872,2,FALSE))</f>
        <v>0</v>
      </c>
      <c r="O44" s="11">
        <f>IF(ISERROR(VLOOKUP(CONCATENATE(INDIRECT(ADDRESS(2,COLUMN()-1)),"O2",A44),DATA!D2:L872,3,FALSE)),0,VLOOKUP(CONCATENATE(INDIRECT(ADDRESS(2,COLUMN()-1)),"O2",A44),DATA!D2:L872,3,FALSE))</f>
        <v>0</v>
      </c>
      <c r="P44" s="11">
        <f>IF(ISERROR(VLOOKUP(CONCATENATE(INDIRECT(ADDRESS(2,COLUMN()-2)),"O2",A44),DATA!D2:L872,4,FALSE)),0,VLOOKUP(CONCATENATE(INDIRECT(ADDRESS(2,COLUMN()-2)),"O2",A44),DATA!D2:L872,4,FALSE))</f>
        <v>0</v>
      </c>
      <c r="Q44" s="11">
        <f>IF(ISERROR(VLOOKUP(CONCATENATE(INDIRECT(ADDRESS(2,COLUMN())),"O2",A44),DATA!D2:L872,2,FALSE)),0,VLOOKUP(CONCATENATE(INDIRECT(ADDRESS(2,COLUMN())),"O2",A44),DATA!D2:L872,2,FALSE))</f>
        <v>1</v>
      </c>
      <c r="R44" s="11">
        <f>IF(ISERROR(VLOOKUP(CONCATENATE(INDIRECT(ADDRESS(2,COLUMN()-1)),"O2",A44),DATA!D2:L872,3,FALSE)),0,VLOOKUP(CONCATENATE(INDIRECT(ADDRESS(2,COLUMN()-1)),"O2",A44),DATA!D2:L872,3,FALSE))</f>
        <v>0</v>
      </c>
      <c r="S44" s="11">
        <f>IF(ISERROR(VLOOKUP(CONCATENATE(INDIRECT(ADDRESS(2,COLUMN()-2)),"O2",A44),DATA!D2:L872,4,FALSE)),0,VLOOKUP(CONCATENATE(INDIRECT(ADDRESS(2,COLUMN()-2)),"O2",A44),DATA!D2:L872,4,FALSE))</f>
        <v>0</v>
      </c>
      <c r="T44" s="11">
        <f>IF(ISERROR(VLOOKUP(CONCATENATE(INDIRECT(ADDRESS(2,COLUMN())),"O2",A44),DATA!D2:L872,2,FALSE)),0,VLOOKUP(CONCATENATE(INDIRECT(ADDRESS(2,COLUMN())),"O2",A44),DATA!D2:L872,2,FALSE))</f>
        <v>0</v>
      </c>
      <c r="U44" s="11">
        <f>IF(ISERROR(VLOOKUP(CONCATENATE(INDIRECT(ADDRESS(2,COLUMN()-1)),"O2",A44),DATA!D2:L872,3,FALSE)),0,VLOOKUP(CONCATENATE(INDIRECT(ADDRESS(2,COLUMN()-1)),"O2",A44),DATA!D2:L872,3,FALSE))</f>
        <v>0</v>
      </c>
      <c r="V44" s="11">
        <f>IF(ISERROR(VLOOKUP(CONCATENATE(INDIRECT(ADDRESS(2,COLUMN()-2)),"O2",A44),DATA!D2:L872,4,FALSE)),0,VLOOKUP(CONCATENATE(INDIRECT(ADDRESS(2,COLUMN()-2)),"O2",A44),DATA!D2:L872,4,FALSE))</f>
        <v>0</v>
      </c>
      <c r="W44" s="11">
        <f>IF(ISERROR(VLOOKUP(CONCATENATE(INDIRECT(ADDRESS(2,COLUMN())),"O2",A44),DATA!D2:L872,2,FALSE)),0,VLOOKUP(CONCATENATE(INDIRECT(ADDRESS(2,COLUMN())),"O2",A44),DATA!D2:L872,2,FALSE))</f>
        <v>7</v>
      </c>
      <c r="X44" s="11">
        <f>IF(ISERROR(VLOOKUP(CONCATENATE(INDIRECT(ADDRESS(2,COLUMN()-1)),"O2",A44),DATA!D2:L872,3,FALSE)),0,VLOOKUP(CONCATENATE(INDIRECT(ADDRESS(2,COLUMN()-1)),"O2",A44),DATA!D2:L872,3,FALSE))</f>
        <v>0</v>
      </c>
      <c r="Y44" s="11">
        <f>IF(ISERROR(VLOOKUP(CONCATENATE(INDIRECT(ADDRESS(2,COLUMN()-2)),"O2",A44),DATA!D2:L872,4,FALSE)),0,VLOOKUP(CONCATENATE(INDIRECT(ADDRESS(2,COLUMN()-2)),"O2",A44),DATA!D2:L872,4,FALSE))</f>
        <v>0</v>
      </c>
      <c r="Z44" s="11">
        <f>IF(ISERROR(VLOOKUP(CONCATENATE(INDIRECT(ADDRESS(2,COLUMN())),"O2",A44),DATA!D2:L872,2,FALSE)),0,VLOOKUP(CONCATENATE(INDIRECT(ADDRESS(2,COLUMN())),"O2",A44),DATA!D2:L872,2,FALSE))</f>
        <v>0</v>
      </c>
      <c r="AA44" s="11">
        <f>IF(ISERROR(VLOOKUP(CONCATENATE(INDIRECT(ADDRESS(2,COLUMN()-1)),"O2",A44),DATA!D2:L872,3,FALSE)),0,VLOOKUP(CONCATENATE(INDIRECT(ADDRESS(2,COLUMN()-1)),"O2",A44),DATA!D2:L872,3,FALSE))</f>
        <v>0</v>
      </c>
      <c r="AB44" s="11">
        <f>IF(ISERROR(VLOOKUP(CONCATENATE(INDIRECT(ADDRESS(2,COLUMN()-2)),"O2",A44),DATA!D2:L872,4,FALSE)),0,VLOOKUP(CONCATENATE(INDIRECT(ADDRESS(2,COLUMN()-2)),"O2",A44),DATA!D2:L872,4,FALSE))</f>
        <v>0</v>
      </c>
      <c r="AC44" s="11">
        <f>IF(ISERROR(VLOOKUP(CONCATENATE(INDIRECT(ADDRESS(2,COLUMN())),"O2",A44),DATA!D2:L872,2,FALSE)),0,VLOOKUP(CONCATENATE(INDIRECT(ADDRESS(2,COLUMN())),"O2",A44),DATA!D2:L872,2,FALSE))</f>
        <v>0</v>
      </c>
      <c r="AD44" s="11">
        <f>IF(ISERROR(VLOOKUP(CONCATENATE(INDIRECT(ADDRESS(2,COLUMN()-1)),"O2",A44),DATA!D2:L872,3,FALSE)),0,VLOOKUP(CONCATENATE(INDIRECT(ADDRESS(2,COLUMN()-1)),"O2",A44),DATA!D2:L872,3,FALSE))</f>
        <v>0</v>
      </c>
      <c r="AE44" s="11">
        <f>IF(ISERROR(VLOOKUP(CONCATENATE(INDIRECT(ADDRESS(2,COLUMN()-2)),"O2",A44),DATA!D2:L872,4,FALSE)),0,VLOOKUP(CONCATENATE(INDIRECT(ADDRESS(2,COLUMN()-2)),"O2",A44),DATA!D2:L872,4,FALSE))</f>
        <v>0</v>
      </c>
      <c r="AF44" s="11">
        <f>IF(ISERROR(VLOOKUP(CONCATENATE(INDIRECT(ADDRESS(2,COLUMN())),"O2",A44),DATA!D2:L872,2,FALSE)),0,VLOOKUP(CONCATENATE(INDIRECT(ADDRESS(2,COLUMN())),"O2",A44),DATA!D2:L872,2,FALSE))</f>
        <v>0</v>
      </c>
      <c r="AG44" s="11">
        <f>IF(ISERROR(VLOOKUP(CONCATENATE(INDIRECT(ADDRESS(2,COLUMN()-1)),"O2",A44),DATA!D2:L872,3,FALSE)),0,VLOOKUP(CONCATENATE(INDIRECT(ADDRESS(2,COLUMN()-1)),"O2",A44),DATA!D2:L872,3,FALSE))</f>
        <v>0</v>
      </c>
      <c r="AH44" s="11">
        <f>IF(ISERROR(VLOOKUP(CONCATENATE(INDIRECT(ADDRESS(2,COLUMN()-2)),"O2",A44),DATA!D2:L872,4,FALSE)),0,VLOOKUP(CONCATENATE(INDIRECT(ADDRESS(2,COLUMN()-2)),"O2",A44),DATA!D2:L872,4,FALSE))</f>
        <v>0</v>
      </c>
      <c r="AI44" s="11">
        <f>IF(ISERROR(VLOOKUP(CONCATENATE(INDIRECT(ADDRESS(2,COLUMN())),"O2",A44),DATA!D2:L872,2,FALSE)),0,VLOOKUP(CONCATENATE(INDIRECT(ADDRESS(2,COLUMN())),"O2",A44),DATA!D2:L872,2,FALSE))</f>
        <v>0</v>
      </c>
      <c r="AJ44" s="11">
        <f>IF(ISERROR(VLOOKUP(CONCATENATE(INDIRECT(ADDRESS(2,COLUMN()-1)),"O2",A44),DATA!D2:L872,3,FALSE)),0,VLOOKUP(CONCATENATE(INDIRECT(ADDRESS(2,COLUMN()-1)),"O2",A44),DATA!D2:L872,3,FALSE))</f>
        <v>0</v>
      </c>
      <c r="AK44" s="11">
        <f>IF(ISERROR(VLOOKUP(CONCATENATE(INDIRECT(ADDRESS(2,COLUMN()-2)),"O2",A44),DATA!D2:L872,4,FALSE)),0,VLOOKUP(CONCATENATE(INDIRECT(ADDRESS(2,COLUMN()-2)),"O2",A44),DATA!D2:L872,4,FALSE))</f>
        <v>0</v>
      </c>
      <c r="AL44" s="11">
        <f>IF(ISERROR(VLOOKUP(CONCATENATE(INDIRECT(ADDRESS(2,COLUMN())),"O2",A44),DATA!D2:L872,2,FALSE)),0,VLOOKUP(CONCATENATE(INDIRECT(ADDRESS(2,COLUMN())),"O2",A44),DATA!D2:L872,2,FALSE))</f>
        <v>0</v>
      </c>
      <c r="AM44" s="11">
        <f>IF(ISERROR(VLOOKUP(CONCATENATE(INDIRECT(ADDRESS(2,COLUMN()-1)),"O2",A44),DATA!D2:L872,3,FALSE)),0,VLOOKUP(CONCATENATE(INDIRECT(ADDRESS(2,COLUMN()-1)),"O2",A44),DATA!D2:L872,3,FALSE))</f>
        <v>0</v>
      </c>
      <c r="AN44" s="11">
        <f>IF(ISERROR(VLOOKUP(CONCATENATE(INDIRECT(ADDRESS(2,COLUMN()-2)),"O2",A44),DATA!D2:L872,4,FALSE)),0,VLOOKUP(CONCATENATE(INDIRECT(ADDRESS(2,COLUMN()-2)),"O2",A44),DATA!D2:L872,4,FALSE))</f>
        <v>0</v>
      </c>
      <c r="AO44" s="11">
        <f>IF(ISERROR(VLOOKUP(CONCATENATE(INDIRECT(ADDRESS(2,COLUMN())),"O2",A44),DATA!D2:L872,2,FALSE)),0,VLOOKUP(CONCATENATE(INDIRECT(ADDRESS(2,COLUMN())),"O2",A44),DATA!D2:L872,2,FALSE))</f>
        <v>0</v>
      </c>
      <c r="AP44" s="11">
        <f>IF(ISERROR(VLOOKUP(CONCATENATE(INDIRECT(ADDRESS(2,COLUMN()-1)),"O2",A44),DATA!D2:L872,3,FALSE)),0,VLOOKUP(CONCATENATE(INDIRECT(ADDRESS(2,COLUMN()-1)),"O2",A44),DATA!D2:L872,3,FALSE))</f>
        <v>0</v>
      </c>
      <c r="AQ44" s="11">
        <f>IF(ISERROR(VLOOKUP(CONCATENATE(INDIRECT(ADDRESS(2,COLUMN()-2)),"O2",A44),DATA!D2:L872,4,FALSE)),0,VLOOKUP(CONCATENATE(INDIRECT(ADDRESS(2,COLUMN()-2)),"O2",A44),DATA!D2:L872,4,FALSE))</f>
        <v>0</v>
      </c>
      <c r="AR44" s="11">
        <f>IF(ISERROR(VLOOKUP(CONCATENATE(INDIRECT(ADDRESS(2,COLUMN())),"O2",A44),DATA!D2:L872,2,FALSE)),0,VLOOKUP(CONCATENATE(INDIRECT(ADDRESS(2,COLUMN())),"O2",A44),DATA!D2:L872,2,FALSE))</f>
        <v>0</v>
      </c>
      <c r="AS44" s="11">
        <f>IF(ISERROR(VLOOKUP(CONCATENATE(INDIRECT(ADDRESS(2,COLUMN()-1)),"O2",A44),DATA!D2:L872,3,FALSE)),0,VLOOKUP(CONCATENATE(INDIRECT(ADDRESS(2,COLUMN()-1)),"O2",A44),DATA!D2:L872,3,FALSE))</f>
        <v>0</v>
      </c>
      <c r="AT44" s="11">
        <f>IF(ISERROR(VLOOKUP(CONCATENATE(INDIRECT(ADDRESS(2,COLUMN()-2)),"O2",A44),DATA!D2:L872,4,FALSE)),0,VLOOKUP(CONCATENATE(INDIRECT(ADDRESS(2,COLUMN()-2)),"O2",A44),DATA!D2:L872,4,FALSE))</f>
        <v>0</v>
      </c>
      <c r="AU44" s="11">
        <f>IF(ISERROR(VLOOKUP(CONCATENATE(INDIRECT(ADDRESS(2,COLUMN())),"O2",A44),DATA!D2:L872,2,FALSE)),0,VLOOKUP(CONCATENATE(INDIRECT(ADDRESS(2,COLUMN())),"O2",A44),DATA!D2:L872,2,FALSE))</f>
        <v>3</v>
      </c>
      <c r="AV44" s="11">
        <f>IF(ISERROR(VLOOKUP(CONCATENATE(INDIRECT(ADDRESS(2,COLUMN()-1)),"O2",A44),DATA!D2:L872,3,FALSE)),0,VLOOKUP(CONCATENATE(INDIRECT(ADDRESS(2,COLUMN()-1)),"O2",A44),DATA!D2:L872,3,FALSE))</f>
        <v>0</v>
      </c>
      <c r="AW44" s="11">
        <f>IF(ISERROR(VLOOKUP(CONCATENATE(INDIRECT(ADDRESS(2,COLUMN()-2)),"O2",A44),DATA!D2:L872,4,FALSE)),0,VLOOKUP(CONCATENATE(INDIRECT(ADDRESS(2,COLUMN()-2)),"O2",A44),DATA!D2:L872,4,FALSE))</f>
        <v>0</v>
      </c>
      <c r="AX44" s="11">
        <f>IF(ISERROR(VLOOKUP(CONCATENATE(INDIRECT(ADDRESS(2,COLUMN())),"O2",A44),DATA!D2:L872,2,FALSE)),0,VLOOKUP(CONCATENATE(INDIRECT(ADDRESS(2,COLUMN())),"O2",A44),DATA!D2:L872,2,FALSE))</f>
        <v>0</v>
      </c>
      <c r="AY44" s="11">
        <f>IF(ISERROR(VLOOKUP(CONCATENATE(INDIRECT(ADDRESS(2,COLUMN()-1)),"O2",A44),DATA!D2:L872,3,FALSE)),0,VLOOKUP(CONCATENATE(INDIRECT(ADDRESS(2,COLUMN()-1)),"O2",A44),DATA!D2:L872,3,FALSE))</f>
        <v>0</v>
      </c>
      <c r="AZ44" s="11">
        <f>IF(ISERROR(VLOOKUP(CONCATENATE(INDIRECT(ADDRESS(2,COLUMN()-2)),"O2",A44),DATA!D2:L872,4,FALSE)),0,VLOOKUP(CONCATENATE(INDIRECT(ADDRESS(2,COLUMN()-2)),"O2",A44),DATA!D2:L872,4,FALSE))</f>
        <v>0</v>
      </c>
      <c r="BA44" s="11">
        <f>IF(ISERROR(VLOOKUP(CONCATENATE(INDIRECT(ADDRESS(2,COLUMN())),"O2",A44),DATA!D2:L872,2,FALSE)),0,VLOOKUP(CONCATENATE(INDIRECT(ADDRESS(2,COLUMN())),"O2",A44),DATA!D2:L872,2,FALSE))</f>
        <v>17</v>
      </c>
      <c r="BB44" s="11">
        <f>IF(ISERROR(VLOOKUP(CONCATENATE(INDIRECT(ADDRESS(2,COLUMN()-1)),"O2",A44),DATA!D2:L872,3,FALSE)),0,VLOOKUP(CONCATENATE(INDIRECT(ADDRESS(2,COLUMN()-1)),"O2",A44),DATA!D2:L872,3,FALSE))</f>
        <v>0</v>
      </c>
      <c r="BC44" s="11">
        <f>IF(ISERROR(VLOOKUP(CONCATENATE(INDIRECT(ADDRESS(2,COLUMN()-2)),"O2",A44),DATA!D2:L872,4,FALSE)),0,VLOOKUP(CONCATENATE(INDIRECT(ADDRESS(2,COLUMN()-2)),"O2",A44),DATA!D2:L872,4,FALSE))</f>
        <v>0</v>
      </c>
      <c r="BD44" s="11">
        <f>IF(ISERROR(VLOOKUP(CONCATENATE(INDIRECT(ADDRESS(2,COLUMN())),"O2",A44),DATA!D2:L872,2,FALSE)),0,VLOOKUP(CONCATENATE(INDIRECT(ADDRESS(2,COLUMN())),"O2",A44),DATA!D2:L872,2,FALSE))</f>
        <v>0</v>
      </c>
      <c r="BE44" s="11">
        <f>IF(ISERROR(VLOOKUP(CONCATENATE(INDIRECT(ADDRESS(2,COLUMN()-1)),"O2",A44),DATA!D2:L872,3,FALSE)),0,VLOOKUP(CONCATENATE(INDIRECT(ADDRESS(2,COLUMN()-1)),"O2",A44),DATA!D2:L872,3,FALSE))</f>
        <v>0</v>
      </c>
      <c r="BF44" s="11">
        <f>IF(ISERROR(VLOOKUP(CONCATENATE(INDIRECT(ADDRESS(2,COLUMN()-2)),"O2",A44),DATA!D2:L872,4,FALSE)),0,VLOOKUP(CONCATENATE(INDIRECT(ADDRESS(2,COLUMN()-2)),"O2",A44),DATA!D2:L872,4,FALSE))</f>
        <v>0</v>
      </c>
      <c r="BG44" s="11">
        <f>IF(ISERROR(VLOOKUP(CONCATENATE(INDIRECT(ADDRESS(2,COLUMN())),"O2",A44),DATA!D2:L872,2,FALSE)),0,VLOOKUP(CONCATENATE(INDIRECT(ADDRESS(2,COLUMN())),"O2",A44),DATA!D2:L872,2,FALSE))</f>
        <v>0</v>
      </c>
      <c r="BH44" s="11">
        <f>IF(ISERROR(VLOOKUP(CONCATENATE(INDIRECT(ADDRESS(2,COLUMN()-1)),"O2",A44),DATA!D2:L872,3,FALSE)),0,VLOOKUP(CONCATENATE(INDIRECT(ADDRESS(2,COLUMN()-1)),"O2",A44),DATA!D2:L872,3,FALSE))</f>
        <v>0</v>
      </c>
      <c r="BI44" s="11">
        <f>IF(ISERROR(VLOOKUP(CONCATENATE(INDIRECT(ADDRESS(2,COLUMN()-2)),"O2",A44),DATA!D2:L872,4,FALSE)),0,VLOOKUP(CONCATENATE(INDIRECT(ADDRESS(2,COLUMN()-2)),"O2",A44),DATA!D2:L872,4,FALSE))</f>
        <v>0</v>
      </c>
      <c r="BJ44" s="11">
        <f>IF(ISERROR(VLOOKUP(CONCATENATE(INDIRECT(ADDRESS(2,COLUMN())),"O2",A44),DATA!D2:L872,2,FALSE)),0,VLOOKUP(CONCATENATE(INDIRECT(ADDRESS(2,COLUMN())),"O2",A44),DATA!D2:L872,2,FALSE))</f>
        <v>0</v>
      </c>
      <c r="BK44" s="11">
        <f>IF(ISERROR(VLOOKUP(CONCATENATE(INDIRECT(ADDRESS(2,COLUMN()-1)),"O2",A44),DATA!D2:L872,3,FALSE)),0,VLOOKUP(CONCATENATE(INDIRECT(ADDRESS(2,COLUMN()-1)),"O2",A44),DATA!D2:L872,3,FALSE))</f>
        <v>0</v>
      </c>
      <c r="BL44" s="11">
        <f>IF(ISERROR(VLOOKUP(CONCATENATE(INDIRECT(ADDRESS(2,COLUMN()-2)),"O2",A44),DATA!D2:L872,4,FALSE)),0,VLOOKUP(CONCATENATE(INDIRECT(ADDRESS(2,COLUMN()-2)),"O2",A44),DATA!D2:L872,4,FALSE))</f>
        <v>0</v>
      </c>
      <c r="BM44" s="11">
        <f>IF(ISERROR(VLOOKUP(CONCATENATE(INDIRECT(ADDRESS(2,COLUMN())),"O2",A44),DATA!D2:L872,2,FALSE)),0,VLOOKUP(CONCATENATE(INDIRECT(ADDRESS(2,COLUMN())),"O2",A44),DATA!D2:L872,2,FALSE))</f>
        <v>0</v>
      </c>
      <c r="BN44" s="11">
        <f>IF(ISERROR(VLOOKUP(CONCATENATE(INDIRECT(ADDRESS(2,COLUMN()-1)),"O2",A44),DATA!D2:L872,3,FALSE)),0,VLOOKUP(CONCATENATE(INDIRECT(ADDRESS(2,COLUMN()-1)),"O2",A44),DATA!D2:L872,3,FALSE))</f>
        <v>0</v>
      </c>
      <c r="BO44" s="11">
        <f>IF(ISERROR(VLOOKUP(CONCATENATE(INDIRECT(ADDRESS(2,COLUMN()-2)),"O2",A44),DATA!D2:L872,4,FALSE)),0,VLOOKUP(CONCATENATE(INDIRECT(ADDRESS(2,COLUMN()-2)),"O2",A44),DATA!D2:L872,4,FALSE))</f>
        <v>0</v>
      </c>
      <c r="BP44" s="11">
        <f>IF(ISERROR(VLOOKUP(CONCATENATE(INDIRECT(ADDRESS(2,COLUMN())),"O2",A44),DATA!D2:L872,2,FALSE)),0,VLOOKUP(CONCATENATE(INDIRECT(ADDRESS(2,COLUMN())),"O2",A44),DATA!D2:L872,2,FALSE))</f>
        <v>0</v>
      </c>
      <c r="BQ44" s="11">
        <f>IF(ISERROR(VLOOKUP(CONCATENATE(INDIRECT(ADDRESS(2,COLUMN()-1)),"O2",A44),DATA!D2:L872,3,FALSE)),0,VLOOKUP(CONCATENATE(INDIRECT(ADDRESS(2,COLUMN()-1)),"O2",A44),DATA!D2:L872,3,FALSE))</f>
        <v>0</v>
      </c>
      <c r="BR44" s="11">
        <f>IF(ISERROR(VLOOKUP(CONCATENATE(INDIRECT(ADDRESS(2,COLUMN()-2)),"O2",A44),DATA!D2:L872,4,FALSE)),0,VLOOKUP(CONCATENATE(INDIRECT(ADDRESS(2,COLUMN()-2)),"O2",A44),DATA!D2:L872,4,FALSE))</f>
        <v>0</v>
      </c>
      <c r="BS44" s="11">
        <f>IF(ISERROR(VLOOKUP(CONCATENATE(INDIRECT(ADDRESS(2,COLUMN())),"O2",A44),DATA!D2:L872,2,FALSE)),0,VLOOKUP(CONCATENATE(INDIRECT(ADDRESS(2,COLUMN())),"O2",A44),DATA!D2:L872,2,FALSE))</f>
        <v>3</v>
      </c>
      <c r="BT44" s="11">
        <f>IF(ISERROR(VLOOKUP(CONCATENATE(INDIRECT(ADDRESS(2,COLUMN()-1)),"O2",A44),DATA!D2:L872,3,FALSE)),0,VLOOKUP(CONCATENATE(INDIRECT(ADDRESS(2,COLUMN()-1)),"O2",A44),DATA!D2:L872,3,FALSE))</f>
        <v>0</v>
      </c>
      <c r="BU44" s="11">
        <f>IF(ISERROR(VLOOKUP(CONCATENATE(INDIRECT(ADDRESS(2,COLUMN()-2)),"O2",A44),DATA!D2:L872,4,FALSE)),0,VLOOKUP(CONCATENATE(INDIRECT(ADDRESS(2,COLUMN()-2)),"O2",A44),DATA!D2:L872,4,FALSE))</f>
        <v>0</v>
      </c>
      <c r="BV44" s="11">
        <f>IF(ISERROR(VLOOKUP(CONCATENATE(INDIRECT(ADDRESS(2,COLUMN())),"O2",A44),DATA!D2:L872,2,FALSE)),0,VLOOKUP(CONCATENATE(INDIRECT(ADDRESS(2,COLUMN())),"O2",A44),DATA!D2:L872,2,FALSE))</f>
        <v>0</v>
      </c>
      <c r="BW44" s="11">
        <f>IF(ISERROR(VLOOKUP(CONCATENATE(INDIRECT(ADDRESS(2,COLUMN()-1)),"O2",A44),DATA!D2:L872,3,FALSE)),0,VLOOKUP(CONCATENATE(INDIRECT(ADDRESS(2,COLUMN()-1)),"O2",A44),DATA!D2:L872,3,FALSE))</f>
        <v>0</v>
      </c>
      <c r="BX44" s="11">
        <f>IF(ISERROR(VLOOKUP(CONCATENATE(INDIRECT(ADDRESS(2,COLUMN()-2)),"O2",A44),DATA!D2:L872,4,FALSE)),0,VLOOKUP(CONCATENATE(INDIRECT(ADDRESS(2,COLUMN()-2)),"O2",A44),DATA!D2:L872,4,FALSE))</f>
        <v>0</v>
      </c>
      <c r="BY44" s="11">
        <f>IF(ISERROR(VLOOKUP(CONCATENATE(INDIRECT(ADDRESS(2,COLUMN())),"O2",A44),DATA!D2:L872,2,FALSE)),0,VLOOKUP(CONCATENATE(INDIRECT(ADDRESS(2,COLUMN())),"O2",A44),DATA!D2:L872,2,FALSE))</f>
        <v>0</v>
      </c>
      <c r="BZ44" s="11">
        <f>IF(ISERROR(VLOOKUP(CONCATENATE(INDIRECT(ADDRESS(2,COLUMN()-1)),"O2",A44),DATA!D2:L872,3,FALSE)),0,VLOOKUP(CONCATENATE(INDIRECT(ADDRESS(2,COLUMN()-1)),"O2",A44),DATA!D2:L872,3,FALSE))</f>
        <v>0</v>
      </c>
      <c r="CA44" s="11">
        <f>IF(ISERROR(VLOOKUP(CONCATENATE(INDIRECT(ADDRESS(2,COLUMN()-2)),"O2",A44),DATA!D2:L872,4,FALSE)),0,VLOOKUP(CONCATENATE(INDIRECT(ADDRESS(2,COLUMN()-2)),"O2",A44),DATA!D2:L872,4,FALSE))</f>
        <v>0</v>
      </c>
      <c r="CB44" s="11">
        <f>IF(ISERROR(VLOOKUP(CONCATENATE(INDIRECT(ADDRESS(2,COLUMN())),"O2",A44),DATA!D2:L872,2,FALSE)),0,VLOOKUP(CONCATENATE(INDIRECT(ADDRESS(2,COLUMN())),"O2",A44),DATA!D2:L872,2,FALSE))</f>
        <v>0</v>
      </c>
      <c r="CC44" s="11">
        <f>IF(ISERROR(VLOOKUP(CONCATENATE(INDIRECT(ADDRESS(2,COLUMN()-1)),"O2",A44),DATA!D2:L872,3,FALSE)),0,VLOOKUP(CONCATENATE(INDIRECT(ADDRESS(2,COLUMN()-1)),"O2",A44),DATA!D2:L872,3,FALSE))</f>
        <v>0</v>
      </c>
      <c r="CD44" s="11">
        <f>IF(ISERROR(VLOOKUP(CONCATENATE(INDIRECT(ADDRESS(2,COLUMN()-2)),"O2",A44),DATA!D2:L872,4,FALSE)),0,VLOOKUP(CONCATENATE(INDIRECT(ADDRESS(2,COLUMN()-2)),"O2",A44),DATA!D2:L872,4,FALSE))</f>
        <v>0</v>
      </c>
      <c r="CE44" s="11">
        <f>IF(ISERROR(VLOOKUP(CONCATENATE(INDIRECT(ADDRESS(2,COLUMN())),"O2",A44),DATA!D2:L872,2,FALSE)),0,VLOOKUP(CONCATENATE(INDIRECT(ADDRESS(2,COLUMN())),"O2",A44),DATA!D2:L872,2,FALSE))</f>
        <v>0</v>
      </c>
      <c r="CF44" s="11">
        <f>IF(ISERROR(VLOOKUP(CONCATENATE(INDIRECT(ADDRESS(2,COLUMN()-1)),"O2",A44),DATA!D2:L872,3,FALSE)),0,VLOOKUP(CONCATENATE(INDIRECT(ADDRESS(2,COLUMN()-1)),"O2",A44),DATA!D2:L872,3,FALSE))</f>
        <v>0</v>
      </c>
      <c r="CG44" s="11">
        <f>IF(ISERROR(VLOOKUP(CONCATENATE(INDIRECT(ADDRESS(2,COLUMN()-2)),"O2",A44),DATA!D2:L872,4,FALSE)),0,VLOOKUP(CONCATENATE(INDIRECT(ADDRESS(2,COLUMN()-2)),"O2",A44),DATA!D2:L872,4,FALSE))</f>
        <v>0</v>
      </c>
      <c r="CH44" s="11">
        <f>IF(ISERROR(VLOOKUP(CONCATENATE(INDIRECT(ADDRESS(2,COLUMN())),"O2",A44),DATA!D2:L872,2,FALSE)),0,VLOOKUP(CONCATENATE(INDIRECT(ADDRESS(2,COLUMN())),"O2",A44),DATA!D2:L872,2,FALSE))</f>
        <v>0</v>
      </c>
      <c r="CI44" s="11">
        <f>IF(ISERROR(VLOOKUP(CONCATENATE(INDIRECT(ADDRESS(2,COLUMN()-1)),"O2",A44),DATA!D2:L872,3,FALSE)),0,VLOOKUP(CONCATENATE(INDIRECT(ADDRESS(2,COLUMN()-1)),"O2",A44),DATA!D2:L872,3,FALSE))</f>
        <v>0</v>
      </c>
      <c r="CJ44" s="11">
        <f>IF(ISERROR(VLOOKUP(CONCATENATE(INDIRECT(ADDRESS(2,COLUMN()-2)),"O2",A44),DATA!D2:L872,4,FALSE)),0,VLOOKUP(CONCATENATE(INDIRECT(ADDRESS(2,COLUMN()-2)),"O2",A44),DATA!D2:L872,4,FALSE))</f>
        <v>0</v>
      </c>
      <c r="CK44" s="11">
        <f>IF(ISERROR(VLOOKUP(CONCATENATE(INDIRECT(ADDRESS(2,COLUMN())),"O2",A44),DATA!D2:L872,2,FALSE)),0,VLOOKUP(CONCATENATE(INDIRECT(ADDRESS(2,COLUMN())),"O2",A44),DATA!D2:L872,2,FALSE))</f>
        <v>0</v>
      </c>
      <c r="CL44" s="11">
        <f>IF(ISERROR(VLOOKUP(CONCATENATE(INDIRECT(ADDRESS(2,COLUMN()-1)),"O2",A44),DATA!D2:L872,3,FALSE)),0,VLOOKUP(CONCATENATE(INDIRECT(ADDRESS(2,COLUMN()-1)),"O2",A44),DATA!D2:L872,3,FALSE))</f>
        <v>0</v>
      </c>
      <c r="CM44" s="11">
        <f>IF(ISERROR(VLOOKUP(CONCATENATE(INDIRECT(ADDRESS(2,COLUMN()-2)),"O2",A44),DATA!D2:L872,4,FALSE)),0,VLOOKUP(CONCATENATE(INDIRECT(ADDRESS(2,COLUMN()-2)),"O2",A44),DATA!D2:L872,4,FALSE))</f>
        <v>0</v>
      </c>
      <c r="CN44" s="11">
        <f>IF(ISERROR(VLOOKUP(CONCATENATE(INDIRECT(ADDRESS(2,COLUMN())),"O2",A44),DATA!D2:L872,2,FALSE)),0,VLOOKUP(CONCATENATE(INDIRECT(ADDRESS(2,COLUMN())),"O2",A44),DATA!D2:L872,2,FALSE))</f>
        <v>0</v>
      </c>
      <c r="CO44" s="11">
        <f>IF(ISERROR(VLOOKUP(CONCATENATE(INDIRECT(ADDRESS(2,COLUMN()-1)),"O2",A44),DATA!D2:L872,3,FALSE)),0,VLOOKUP(CONCATENATE(INDIRECT(ADDRESS(2,COLUMN()-1)),"O2",A44),DATA!D2:L872,3,FALSE))</f>
        <v>0</v>
      </c>
      <c r="CP44" s="11">
        <f>IF(ISERROR(VLOOKUP(CONCATENATE(INDIRECT(ADDRESS(2,COLUMN()-2)),"O2",A44),DATA!D2:L872,4,FALSE)),0,VLOOKUP(CONCATENATE(INDIRECT(ADDRESS(2,COLUMN()-2)),"O2",A44),DATA!D2:L872,4,FALSE))</f>
        <v>0</v>
      </c>
      <c r="CQ44" s="11">
        <f>IF(ISERROR(VLOOKUP(CONCATENATE(INDIRECT(ADDRESS(2,COLUMN())),"O2",A44),DATA!D2:L872,2,FALSE)),0,VLOOKUP(CONCATENATE(INDIRECT(ADDRESS(2,COLUMN())),"O2",A44),DATA!D2:L872,2,FALSE))</f>
        <v>0</v>
      </c>
      <c r="CR44" s="11">
        <f>IF(ISERROR(VLOOKUP(CONCATENATE(INDIRECT(ADDRESS(2,COLUMN()-1)),"O2",A44),DATA!D2:L872,3,FALSE)),0,VLOOKUP(CONCATENATE(INDIRECT(ADDRESS(2,COLUMN()-1)),"O2",A44),DATA!D2:L872,3,FALSE))</f>
        <v>0</v>
      </c>
      <c r="CS44" s="11">
        <f>IF(ISERROR(VLOOKUP(CONCATENATE(INDIRECT(ADDRESS(2,COLUMN()-2)),"O2",A44),DATA!D2:L872,4,FALSE)),0,VLOOKUP(CONCATENATE(INDIRECT(ADDRESS(2,COLUMN()-2)),"O2",A44),DATA!D2:L872,4,FALSE))</f>
        <v>0</v>
      </c>
      <c r="CT44" s="11">
        <f>IF(ISERROR(VLOOKUP(CONCATENATE(INDIRECT(ADDRESS(2,COLUMN())),"O2",A44),DATA!D2:L872,2,FALSE)),0,VLOOKUP(CONCATENATE(INDIRECT(ADDRESS(2,COLUMN())),"O2",A44),DATA!D2:L872,2,FALSE))</f>
        <v>0</v>
      </c>
      <c r="CU44" s="11">
        <f>IF(ISERROR(VLOOKUP(CONCATENATE(INDIRECT(ADDRESS(2,COLUMN()-1)),"O2",A44),DATA!D2:L872,3,FALSE)),0,VLOOKUP(CONCATENATE(INDIRECT(ADDRESS(2,COLUMN()-1)),"O2",A44),DATA!D2:L872,3,FALSE))</f>
        <v>0</v>
      </c>
      <c r="CV44" s="11">
        <f>IF(ISERROR(VLOOKUP(CONCATENATE(INDIRECT(ADDRESS(2,COLUMN()-2)),"O2",A44),DATA!D2:L872,4,FALSE)),0,VLOOKUP(CONCATENATE(INDIRECT(ADDRESS(2,COLUMN()-2)),"O2",A44),DATA!D2:L872,4,FALSE))</f>
        <v>0</v>
      </c>
      <c r="CW44" s="11">
        <f>IF(ISERROR(VLOOKUP(CONCATENATE(INDIRECT(ADDRESS(2,COLUMN())),"O2",A44),DATA!D2:L872,2,FALSE)),0,VLOOKUP(CONCATENATE(INDIRECT(ADDRESS(2,COLUMN())),"O2",A44),DATA!D2:L872,2,FALSE))</f>
        <v>0</v>
      </c>
      <c r="CX44" s="11">
        <f>IF(ISERROR(VLOOKUP(CONCATENATE(INDIRECT(ADDRESS(2,COLUMN()-1)),"O2",A44),DATA!D2:L872,3,FALSE)),0,VLOOKUP(CONCATENATE(INDIRECT(ADDRESS(2,COLUMN()-1)),"O2",A44),DATA!D2:L872,3,FALSE))</f>
        <v>0</v>
      </c>
      <c r="CY44" s="11">
        <f>IF(ISERROR(VLOOKUP(CONCATENATE(INDIRECT(ADDRESS(2,COLUMN()-2)),"O2",A44),DATA!D2:L872,4,FALSE)),0,VLOOKUP(CONCATENATE(INDIRECT(ADDRESS(2,COLUMN()-2)),"O2",A44),DATA!D2:L872,4,FALSE))</f>
        <v>0</v>
      </c>
      <c r="CZ44" s="11">
        <f>IF(ISERROR(VLOOKUP(CONCATENATE(INDIRECT(ADDRESS(2,COLUMN())),"O2",A44),DATA!D2:L872,2,FALSE)),0,VLOOKUP(CONCATENATE(INDIRECT(ADDRESS(2,COLUMN())),"O2",A44),DATA!D2:L872,2,FALSE))</f>
        <v>0</v>
      </c>
      <c r="DA44" s="11">
        <f>IF(ISERROR(VLOOKUP(CONCATENATE(INDIRECT(ADDRESS(2,COLUMN()-1)),"O2",A44),DATA!D2:L872,3,FALSE)),0,VLOOKUP(CONCATENATE(INDIRECT(ADDRESS(2,COLUMN()-1)),"O2",A44),DATA!D2:L872,3,FALSE))</f>
        <v>0</v>
      </c>
      <c r="DB44" s="11">
        <f>IF(ISERROR(VLOOKUP(CONCATENATE(INDIRECT(ADDRESS(2,COLUMN()-2)),"O2",A44),DATA!D2:L872,4,FALSE)),0,VLOOKUP(CONCATENATE(INDIRECT(ADDRESS(2,COLUMN()-2)),"O2",A44),DATA!D2:L872,4,FALSE))</f>
        <v>0</v>
      </c>
      <c r="DC44" s="11">
        <f>IF(ISERROR(VLOOKUP(CONCATENATE(INDIRECT(ADDRESS(2,COLUMN())),"O2",A44),DATA!D2:L872,2,FALSE)),0,VLOOKUP(CONCATENATE(INDIRECT(ADDRESS(2,COLUMN())),"O2",A44),DATA!D2:L872,2,FALSE))</f>
        <v>0</v>
      </c>
      <c r="DD44" s="11">
        <f>IF(ISERROR(VLOOKUP(CONCATENATE(INDIRECT(ADDRESS(2,COLUMN()-1)),"O2",A44),DATA!D2:L872,3,FALSE)),0,VLOOKUP(CONCATENATE(INDIRECT(ADDRESS(2,COLUMN()-1)),"O2",A44),DATA!D2:L872,3,FALSE))</f>
        <v>0</v>
      </c>
      <c r="DE44" s="11">
        <f>IF(ISERROR(VLOOKUP(CONCATENATE(INDIRECT(ADDRESS(2,COLUMN()-2)),"O2",A44),DATA!D2:L872,4,FALSE)),0,VLOOKUP(CONCATENATE(INDIRECT(ADDRESS(2,COLUMN()-2)),"O2",A44),DATA!D2:L872,4,FALSE))</f>
        <v>0</v>
      </c>
      <c r="DF44" s="11">
        <f>IF(ISERROR(VLOOKUP(CONCATENATE(INDIRECT(ADDRESS(2,COLUMN())),"O2",A44),DATA!D2:L872,2,FALSE)),0,VLOOKUP(CONCATENATE(INDIRECT(ADDRESS(2,COLUMN())),"O2",A44),DATA!D2:L872,2,FALSE))</f>
        <v>0</v>
      </c>
      <c r="DG44" s="11">
        <f>IF(ISERROR(VLOOKUP(CONCATENATE(INDIRECT(ADDRESS(2,COLUMN()-1)),"O2",A44),DATA!D2:L872,3,FALSE)),0,VLOOKUP(CONCATENATE(INDIRECT(ADDRESS(2,COLUMN()-1)),"O2",A44),DATA!D2:L872,3,FALSE))</f>
        <v>0</v>
      </c>
      <c r="DH44" s="11">
        <f>IF(ISERROR(VLOOKUP(CONCATENATE(INDIRECT(ADDRESS(2,COLUMN()-2)),"O2",A44),DATA!D2:L872,4,FALSE)),0,VLOOKUP(CONCATENATE(INDIRECT(ADDRESS(2,COLUMN()-2)),"O2",A44),DATA!D2:L872,4,FALSE))</f>
        <v>0</v>
      </c>
      <c r="DI44" s="11">
        <f>IF(ISERROR(VLOOKUP(CONCATENATE(INDIRECT(ADDRESS(2,COLUMN())),"O2",A44),DATA!D2:L872,2,FALSE)),0,VLOOKUP(CONCATENATE(INDIRECT(ADDRESS(2,COLUMN())),"O2",A44),DATA!D2:L872,2,FALSE))</f>
        <v>0</v>
      </c>
      <c r="DJ44" s="11">
        <f>IF(ISERROR(VLOOKUP(CONCATENATE(INDIRECT(ADDRESS(2,COLUMN()-1)),"O2",A44),DATA!D2:L872,3,FALSE)),0,VLOOKUP(CONCATENATE(INDIRECT(ADDRESS(2,COLUMN()-1)),"O2",A44),DATA!D2:L872,3,FALSE))</f>
        <v>0</v>
      </c>
      <c r="DK44" s="11">
        <f>IF(ISERROR(VLOOKUP(CONCATENATE(INDIRECT(ADDRESS(2,COLUMN()-2)),"O2",A44),DATA!D2:L872,4,FALSE)),0,VLOOKUP(CONCATENATE(INDIRECT(ADDRESS(2,COLUMN()-2)),"O2",A44),DATA!D2:L872,4,FALSE))</f>
        <v>0</v>
      </c>
      <c r="DL44" s="11">
        <f>IF(ISERROR(VLOOKUP(CONCATENATE(INDIRECT(ADDRESS(2,COLUMN())),"O2",A44),DATA!D2:L872,2,FALSE)),0,VLOOKUP(CONCATENATE(INDIRECT(ADDRESS(2,COLUMN())),"O2",A44),DATA!D2:L872,2,FALSE))</f>
        <v>0</v>
      </c>
      <c r="DM44" s="11">
        <f>IF(ISERROR(VLOOKUP(CONCATENATE(INDIRECT(ADDRESS(2,COLUMN()-1)),"O2",A44),DATA!D2:L872,3,FALSE)),0,VLOOKUP(CONCATENATE(INDIRECT(ADDRESS(2,COLUMN()-1)),"O2",A44),DATA!D2:L872,3,FALSE))</f>
        <v>0</v>
      </c>
      <c r="DN44" s="11">
        <f>IF(ISERROR(VLOOKUP(CONCATENATE(INDIRECT(ADDRESS(2,COLUMN()-2)),"O2",A44),DATA!D2:L872,4,FALSE)),0,VLOOKUP(CONCATENATE(INDIRECT(ADDRESS(2,COLUMN()-2)),"O2",A44),DATA!D2:L872,4,FALSE))</f>
        <v>0</v>
      </c>
      <c r="DO44" s="11">
        <f>IF(ISERROR(VLOOKUP(CONCATENATE(INDIRECT(ADDRESS(2,COLUMN())),"O2",A44),DATA!D2:L872,2,FALSE)),0,VLOOKUP(CONCATENATE(INDIRECT(ADDRESS(2,COLUMN())),"O2",A44),DATA!D2:L872,2,FALSE))</f>
        <v>0</v>
      </c>
      <c r="DP44" s="11">
        <f>IF(ISERROR(VLOOKUP(CONCATENATE(INDIRECT(ADDRESS(2,COLUMN()-1)),"O2",A44),DATA!D2:L872,3,FALSE)),0,VLOOKUP(CONCATENATE(INDIRECT(ADDRESS(2,COLUMN()-1)),"O2",A44),DATA!D2:L872,3,FALSE))</f>
        <v>0</v>
      </c>
      <c r="DQ44" s="11">
        <f>IF(ISERROR(VLOOKUP(CONCATENATE(INDIRECT(ADDRESS(2,COLUMN()-2)),"O2",A44),DATA!D2:L872,4,FALSE)),0,VLOOKUP(CONCATENATE(INDIRECT(ADDRESS(2,COLUMN()-2)),"O2",A44),DATA!D2:L872,4,FALSE))</f>
        <v>0</v>
      </c>
      <c r="DR44" s="11">
        <f>IF(ISERROR(VLOOKUP(CONCATENATE(INDIRECT(ADDRESS(2,COLUMN())),"O2",A44),DATA!D2:L872,2,FALSE)),0,VLOOKUP(CONCATENATE(INDIRECT(ADDRESS(2,COLUMN())),"O2",A44),DATA!D2:L872,2,FALSE))</f>
        <v>0</v>
      </c>
      <c r="DS44" s="11">
        <f>IF(ISERROR(VLOOKUP(CONCATENATE(INDIRECT(ADDRESS(2,COLUMN()-1)),"O2",A44),DATA!D2:L872,3,FALSE)),0,VLOOKUP(CONCATENATE(INDIRECT(ADDRESS(2,COLUMN()-1)),"O2",A44),DATA!D2:L872,3,FALSE))</f>
        <v>0</v>
      </c>
      <c r="DT44" s="11">
        <f>IF(ISERROR(VLOOKUP(CONCATENATE(INDIRECT(ADDRESS(2,COLUMN()-2)),"O2",A44),DATA!D2:L872,4,FALSE)),0,VLOOKUP(CONCATENATE(INDIRECT(ADDRESS(2,COLUMN()-2)),"O2",A44),DATA!D2:L872,4,FALSE))</f>
        <v>0</v>
      </c>
      <c r="DU44" s="11">
        <f>IF(ISERROR(VLOOKUP(CONCATENATE(INDIRECT(ADDRESS(2,COLUMN())),"O2",A44),DATA!D2:L872,2,FALSE)),0,VLOOKUP(CONCATENATE(INDIRECT(ADDRESS(2,COLUMN())),"O2",A44),DATA!D2:L872,2,FALSE))</f>
        <v>0</v>
      </c>
      <c r="DV44" s="11">
        <f>IF(ISERROR(VLOOKUP(CONCATENATE(INDIRECT(ADDRESS(2,COLUMN()-1)),"O2",A44),DATA!D2:L872,3,FALSE)),0,VLOOKUP(CONCATENATE(INDIRECT(ADDRESS(2,COLUMN()-1)),"O2",A44),DATA!D2:L872,3,FALSE))</f>
        <v>0</v>
      </c>
      <c r="DW44" s="11">
        <f>IF(ISERROR(VLOOKUP(CONCATENATE(INDIRECT(ADDRESS(2,COLUMN()-2)),"O2",A44),DATA!D2:L872,4,FALSE)),0,VLOOKUP(CONCATENATE(INDIRECT(ADDRESS(2,COLUMN()-2)),"O2",A44),DATA!D2:L872,4,FALSE))</f>
        <v>0</v>
      </c>
      <c r="DX44" s="62">
        <f>SUM(B44:INDIRECT(ADDRESS(44,127)))</f>
        <v>66.5</v>
      </c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  <c r="IW44" s="24"/>
      <c r="IX44" s="24"/>
      <c r="IY44" s="24"/>
      <c r="IZ44" s="24"/>
      <c r="JA44" s="24"/>
      <c r="JB44" s="24"/>
      <c r="JC44" s="24"/>
      <c r="JD44" s="24"/>
      <c r="JE44" s="24"/>
      <c r="JF44" s="24"/>
      <c r="JG44" s="24"/>
      <c r="JH44" s="24"/>
      <c r="JI44" s="24"/>
      <c r="JJ44" s="24"/>
      <c r="JK44" s="24"/>
      <c r="JL44" s="24"/>
      <c r="JM44" s="24"/>
      <c r="JN44" s="24"/>
      <c r="JO44" s="24"/>
      <c r="JP44" s="24"/>
      <c r="JQ44" s="24"/>
      <c r="JR44" s="24"/>
      <c r="JS44" s="24"/>
      <c r="JT44" s="24"/>
      <c r="JU44" s="24"/>
      <c r="JV44" s="24"/>
      <c r="JW44" s="24"/>
      <c r="JX44" s="24"/>
      <c r="JY44" s="24"/>
      <c r="JZ44" s="24"/>
      <c r="KA44" s="24"/>
      <c r="KB44" s="24"/>
      <c r="KC44" s="24"/>
      <c r="KD44" s="24"/>
      <c r="KE44" s="24"/>
      <c r="KF44" s="24"/>
      <c r="KG44" s="24"/>
      <c r="KH44" s="24"/>
      <c r="KI44" s="24"/>
      <c r="KJ44" s="24"/>
      <c r="KK44" s="24"/>
      <c r="KL44" s="24"/>
      <c r="KM44" s="24"/>
      <c r="KN44" s="24"/>
      <c r="KO44" s="24"/>
      <c r="KP44" s="24"/>
      <c r="KQ44" s="24"/>
      <c r="KR44" s="24"/>
      <c r="KS44" s="24"/>
      <c r="KT44" s="24"/>
      <c r="KU44" s="24"/>
      <c r="KV44" s="24"/>
      <c r="KW44" s="24"/>
      <c r="KX44" s="24"/>
      <c r="KY44" s="24"/>
      <c r="KZ44" s="24"/>
    </row>
    <row r="45" ht="15.75">
      <c r="A45" s="95" t="s">
        <v>35</v>
      </c>
      <c r="B45" s="11">
        <f>IF(ISERROR(VLOOKUP(CONCATENATE(INDIRECT(ADDRESS(2,COLUMN())),"O2",A45),DATA!D2:L872,2,FALSE)),0,VLOOKUP(CONCATENATE(INDIRECT(ADDRESS(2,COLUMN())),"O2",A45),DATA!D2:L872,2,FALSE))</f>
        <v>6.5</v>
      </c>
      <c r="C45" s="11">
        <f>IF(ISERROR(VLOOKUP(CONCATENATE(INDIRECT(ADDRESS(2,COLUMN()-1)),"O2",A45),DATA!D2:L872,3,FALSE)),0,VLOOKUP(CONCATENATE(INDIRECT(ADDRESS(2,COLUMN()-1)),"O2",A45),DATA!D2:L872,3,FALSE))</f>
        <v>0</v>
      </c>
      <c r="D45" s="11">
        <f>IF(ISERROR(VLOOKUP(CONCATENATE(INDIRECT(ADDRESS(2,COLUMN()-2)),"O2",A45),DATA!D2:L872,4,FALSE)),0,VLOOKUP(CONCATENATE(INDIRECT(ADDRESS(2,COLUMN()-2)),"O2",A45),DATA!D2:L872,4,FALSE))</f>
        <v>0</v>
      </c>
      <c r="E45" s="11">
        <f>IF(ISERROR(VLOOKUP(CONCATENATE(INDIRECT(ADDRESS(2,COLUMN())),"O2",A45),DATA!D2:L872,2,FALSE)),0,VLOOKUP(CONCATENATE(INDIRECT(ADDRESS(2,COLUMN())),"O2",A45),DATA!D2:L872,2,FALSE))</f>
        <v>0</v>
      </c>
      <c r="F45" s="11">
        <f>IF(ISERROR(VLOOKUP(CONCATENATE(INDIRECT(ADDRESS(2,COLUMN()-1)),"O2",A45),DATA!D2:L872,3,FALSE)),0,VLOOKUP(CONCATENATE(INDIRECT(ADDRESS(2,COLUMN()-1)),"O2",A45),DATA!D2:L872,3,FALSE))</f>
        <v>0</v>
      </c>
      <c r="G45" s="11">
        <f>IF(ISERROR(VLOOKUP(CONCATENATE(INDIRECT(ADDRESS(2,COLUMN()-2)),"O2",A45),DATA!D2:L872,4,FALSE)),0,VLOOKUP(CONCATENATE(INDIRECT(ADDRESS(2,COLUMN()-2)),"O2",A45),DATA!D2:L872,4,FALSE))</f>
        <v>0</v>
      </c>
      <c r="H45" s="11">
        <f>IF(ISERROR(VLOOKUP(CONCATENATE(INDIRECT(ADDRESS(2,COLUMN())),"O2",A45),DATA!D2:L872,2,FALSE)),0,VLOOKUP(CONCATENATE(INDIRECT(ADDRESS(2,COLUMN())),"O2",A45),DATA!D2:L872,2,FALSE))</f>
        <v>0</v>
      </c>
      <c r="I45" s="11">
        <f>IF(ISERROR(VLOOKUP(CONCATENATE(INDIRECT(ADDRESS(2,COLUMN()-1)),"O2",A45),DATA!D2:L872,3,FALSE)),0,VLOOKUP(CONCATENATE(INDIRECT(ADDRESS(2,COLUMN()-1)),"O2",A45),DATA!D2:L872,3,FALSE))</f>
        <v>0</v>
      </c>
      <c r="J45" s="11">
        <f>IF(ISERROR(VLOOKUP(CONCATENATE(INDIRECT(ADDRESS(2,COLUMN()-2)),"O2",A45),DATA!D2:L872,4,FALSE)),0,VLOOKUP(CONCATENATE(INDIRECT(ADDRESS(2,COLUMN()-2)),"O2",A45),DATA!D2:L872,4,FALSE))</f>
        <v>0</v>
      </c>
      <c r="K45" s="11">
        <f>IF(ISERROR(VLOOKUP(CONCATENATE(INDIRECT(ADDRESS(2,COLUMN())),"O2",A45),DATA!D2:L872,2,FALSE)),0,VLOOKUP(CONCATENATE(INDIRECT(ADDRESS(2,COLUMN())),"O2",A45),DATA!D2:L872,2,FALSE))</f>
        <v>0</v>
      </c>
      <c r="L45" s="11">
        <f>IF(ISERROR(VLOOKUP(CONCATENATE(INDIRECT(ADDRESS(2,COLUMN()-1)),"O2",A45),DATA!D2:L872,3,FALSE)),0,VLOOKUP(CONCATENATE(INDIRECT(ADDRESS(2,COLUMN()-1)),"O2",A45),DATA!D2:L872,3,FALSE))</f>
        <v>0</v>
      </c>
      <c r="M45" s="11">
        <f>IF(ISERROR(VLOOKUP(CONCATENATE(INDIRECT(ADDRESS(2,COLUMN()-2)),"O2",A45),DATA!D2:L872,4,FALSE)),0,VLOOKUP(CONCATENATE(INDIRECT(ADDRESS(2,COLUMN()-2)),"O2",A45),DATA!D2:L872,4,FALSE))</f>
        <v>0</v>
      </c>
      <c r="N45" s="11">
        <f>IF(ISERROR(VLOOKUP(CONCATENATE(INDIRECT(ADDRESS(2,COLUMN())),"O2",A45),DATA!D2:L872,2,FALSE)),0,VLOOKUP(CONCATENATE(INDIRECT(ADDRESS(2,COLUMN())),"O2",A45),DATA!D2:L872,2,FALSE))</f>
        <v>0</v>
      </c>
      <c r="O45" s="11">
        <f>IF(ISERROR(VLOOKUP(CONCATENATE(INDIRECT(ADDRESS(2,COLUMN()-1)),"O2",A45),DATA!D2:L872,3,FALSE)),0,VLOOKUP(CONCATENATE(INDIRECT(ADDRESS(2,COLUMN()-1)),"O2",A45),DATA!D2:L872,3,FALSE))</f>
        <v>0</v>
      </c>
      <c r="P45" s="11">
        <f>IF(ISERROR(VLOOKUP(CONCATENATE(INDIRECT(ADDRESS(2,COLUMN()-2)),"O2",A45),DATA!D2:L872,4,FALSE)),0,VLOOKUP(CONCATENATE(INDIRECT(ADDRESS(2,COLUMN()-2)),"O2",A45),DATA!D2:L872,4,FALSE))</f>
        <v>0</v>
      </c>
      <c r="Q45" s="11">
        <f>IF(ISERROR(VLOOKUP(CONCATENATE(INDIRECT(ADDRESS(2,COLUMN())),"O2",A45),DATA!D2:L872,2,FALSE)),0,VLOOKUP(CONCATENATE(INDIRECT(ADDRESS(2,COLUMN())),"O2",A45),DATA!D2:L872,2,FALSE))</f>
        <v>5</v>
      </c>
      <c r="R45" s="11">
        <f>IF(ISERROR(VLOOKUP(CONCATENATE(INDIRECT(ADDRESS(2,COLUMN()-1)),"O2",A45),DATA!D2:L872,3,FALSE)),0,VLOOKUP(CONCATENATE(INDIRECT(ADDRESS(2,COLUMN()-1)),"O2",A45),DATA!D2:L872,3,FALSE))</f>
        <v>0</v>
      </c>
      <c r="S45" s="11">
        <f>IF(ISERROR(VLOOKUP(CONCATENATE(INDIRECT(ADDRESS(2,COLUMN()-2)),"O2",A45),DATA!D2:L872,4,FALSE)),0,VLOOKUP(CONCATENATE(INDIRECT(ADDRESS(2,COLUMN()-2)),"O2",A45),DATA!D2:L872,4,FALSE))</f>
        <v>0</v>
      </c>
      <c r="T45" s="11">
        <f>IF(ISERROR(VLOOKUP(CONCATENATE(INDIRECT(ADDRESS(2,COLUMN())),"O2",A45),DATA!D2:L872,2,FALSE)),0,VLOOKUP(CONCATENATE(INDIRECT(ADDRESS(2,COLUMN())),"O2",A45),DATA!D2:L872,2,FALSE))</f>
        <v>4</v>
      </c>
      <c r="U45" s="11">
        <f>IF(ISERROR(VLOOKUP(CONCATENATE(INDIRECT(ADDRESS(2,COLUMN()-1)),"O2",A45),DATA!D2:L872,3,FALSE)),0,VLOOKUP(CONCATENATE(INDIRECT(ADDRESS(2,COLUMN()-1)),"O2",A45),DATA!D2:L872,3,FALSE))</f>
        <v>0</v>
      </c>
      <c r="V45" s="11">
        <f>IF(ISERROR(VLOOKUP(CONCATENATE(INDIRECT(ADDRESS(2,COLUMN()-2)),"O2",A45),DATA!D2:L872,4,FALSE)),0,VLOOKUP(CONCATENATE(INDIRECT(ADDRESS(2,COLUMN()-2)),"O2",A45),DATA!D2:L872,4,FALSE))</f>
        <v>0</v>
      </c>
      <c r="W45" s="11">
        <f>IF(ISERROR(VLOOKUP(CONCATENATE(INDIRECT(ADDRESS(2,COLUMN())),"O2",A45),DATA!D2:L872,2,FALSE)),0,VLOOKUP(CONCATENATE(INDIRECT(ADDRESS(2,COLUMN())),"O2",A45),DATA!D2:L872,2,FALSE))</f>
        <v>2</v>
      </c>
      <c r="X45" s="11">
        <f>IF(ISERROR(VLOOKUP(CONCATENATE(INDIRECT(ADDRESS(2,COLUMN()-1)),"O2",A45),DATA!D2:L872,3,FALSE)),0,VLOOKUP(CONCATENATE(INDIRECT(ADDRESS(2,COLUMN()-1)),"O2",A45),DATA!D2:L872,3,FALSE))</f>
        <v>0</v>
      </c>
      <c r="Y45" s="11">
        <f>IF(ISERROR(VLOOKUP(CONCATENATE(INDIRECT(ADDRESS(2,COLUMN()-2)),"O2",A45),DATA!D2:L872,4,FALSE)),0,VLOOKUP(CONCATENATE(INDIRECT(ADDRESS(2,COLUMN()-2)),"O2",A45),DATA!D2:L872,4,FALSE))</f>
        <v>0</v>
      </c>
      <c r="Z45" s="11">
        <f>IF(ISERROR(VLOOKUP(CONCATENATE(INDIRECT(ADDRESS(2,COLUMN())),"O2",A45),DATA!D2:L872,2,FALSE)),0,VLOOKUP(CONCATENATE(INDIRECT(ADDRESS(2,COLUMN())),"O2",A45),DATA!D2:L872,2,FALSE))</f>
        <v>0</v>
      </c>
      <c r="AA45" s="11">
        <f>IF(ISERROR(VLOOKUP(CONCATENATE(INDIRECT(ADDRESS(2,COLUMN()-1)),"O2",A45),DATA!D2:L872,3,FALSE)),0,VLOOKUP(CONCATENATE(INDIRECT(ADDRESS(2,COLUMN()-1)),"O2",A45),DATA!D2:L872,3,FALSE))</f>
        <v>0</v>
      </c>
      <c r="AB45" s="11">
        <f>IF(ISERROR(VLOOKUP(CONCATENATE(INDIRECT(ADDRESS(2,COLUMN()-2)),"O2",A45),DATA!D2:L872,4,FALSE)),0,VLOOKUP(CONCATENATE(INDIRECT(ADDRESS(2,COLUMN()-2)),"O2",A45),DATA!D2:L872,4,FALSE))</f>
        <v>0</v>
      </c>
      <c r="AC45" s="11">
        <f>IF(ISERROR(VLOOKUP(CONCATENATE(INDIRECT(ADDRESS(2,COLUMN())),"O2",A45),DATA!D2:L872,2,FALSE)),0,VLOOKUP(CONCATENATE(INDIRECT(ADDRESS(2,COLUMN())),"O2",A45),DATA!D2:L872,2,FALSE))</f>
        <v>0</v>
      </c>
      <c r="AD45" s="11">
        <f>IF(ISERROR(VLOOKUP(CONCATENATE(INDIRECT(ADDRESS(2,COLUMN()-1)),"O2",A45),DATA!D2:L872,3,FALSE)),0,VLOOKUP(CONCATENATE(INDIRECT(ADDRESS(2,COLUMN()-1)),"O2",A45),DATA!D2:L872,3,FALSE))</f>
        <v>0</v>
      </c>
      <c r="AE45" s="11">
        <f>IF(ISERROR(VLOOKUP(CONCATENATE(INDIRECT(ADDRESS(2,COLUMN()-2)),"O2",A45),DATA!D2:L872,4,FALSE)),0,VLOOKUP(CONCATENATE(INDIRECT(ADDRESS(2,COLUMN()-2)),"O2",A45),DATA!D2:L872,4,FALSE))</f>
        <v>0</v>
      </c>
      <c r="AF45" s="11">
        <f>IF(ISERROR(VLOOKUP(CONCATENATE(INDIRECT(ADDRESS(2,COLUMN())),"O2",A45),DATA!D2:L872,2,FALSE)),0,VLOOKUP(CONCATENATE(INDIRECT(ADDRESS(2,COLUMN())),"O2",A45),DATA!D2:L872,2,FALSE))</f>
        <v>0</v>
      </c>
      <c r="AG45" s="11">
        <f>IF(ISERROR(VLOOKUP(CONCATENATE(INDIRECT(ADDRESS(2,COLUMN()-1)),"O2",A45),DATA!D2:L872,3,FALSE)),0,VLOOKUP(CONCATENATE(INDIRECT(ADDRESS(2,COLUMN()-1)),"O2",A45),DATA!D2:L872,3,FALSE))</f>
        <v>0</v>
      </c>
      <c r="AH45" s="11">
        <f>IF(ISERROR(VLOOKUP(CONCATENATE(INDIRECT(ADDRESS(2,COLUMN()-2)),"O2",A45),DATA!D2:L872,4,FALSE)),0,VLOOKUP(CONCATENATE(INDIRECT(ADDRESS(2,COLUMN()-2)),"O2",A45),DATA!D2:L872,4,FALSE))</f>
        <v>0</v>
      </c>
      <c r="AI45" s="11">
        <f>IF(ISERROR(VLOOKUP(CONCATENATE(INDIRECT(ADDRESS(2,COLUMN())),"O2",A45),DATA!D2:L872,2,FALSE)),0,VLOOKUP(CONCATENATE(INDIRECT(ADDRESS(2,COLUMN())),"O2",A45),DATA!D2:L872,2,FALSE))</f>
        <v>0</v>
      </c>
      <c r="AJ45" s="11">
        <f>IF(ISERROR(VLOOKUP(CONCATENATE(INDIRECT(ADDRESS(2,COLUMN()-1)),"O2",A45),DATA!D2:L872,3,FALSE)),0,VLOOKUP(CONCATENATE(INDIRECT(ADDRESS(2,COLUMN()-1)),"O2",A45),DATA!D2:L872,3,FALSE))</f>
        <v>0</v>
      </c>
      <c r="AK45" s="11">
        <f>IF(ISERROR(VLOOKUP(CONCATENATE(INDIRECT(ADDRESS(2,COLUMN()-2)),"O2",A45),DATA!D2:L872,4,FALSE)),0,VLOOKUP(CONCATENATE(INDIRECT(ADDRESS(2,COLUMN()-2)),"O2",A45),DATA!D2:L872,4,FALSE))</f>
        <v>0</v>
      </c>
      <c r="AL45" s="11">
        <f>IF(ISERROR(VLOOKUP(CONCATENATE(INDIRECT(ADDRESS(2,COLUMN())),"O2",A45),DATA!D2:L872,2,FALSE)),0,VLOOKUP(CONCATENATE(INDIRECT(ADDRESS(2,COLUMN())),"O2",A45),DATA!D2:L872,2,FALSE))</f>
        <v>0</v>
      </c>
      <c r="AM45" s="11">
        <f>IF(ISERROR(VLOOKUP(CONCATENATE(INDIRECT(ADDRESS(2,COLUMN()-1)),"O2",A45),DATA!D2:L872,3,FALSE)),0,VLOOKUP(CONCATENATE(INDIRECT(ADDRESS(2,COLUMN()-1)),"O2",A45),DATA!D2:L872,3,FALSE))</f>
        <v>0</v>
      </c>
      <c r="AN45" s="11">
        <f>IF(ISERROR(VLOOKUP(CONCATENATE(INDIRECT(ADDRESS(2,COLUMN()-2)),"O2",A45),DATA!D2:L872,4,FALSE)),0,VLOOKUP(CONCATENATE(INDIRECT(ADDRESS(2,COLUMN()-2)),"O2",A45),DATA!D2:L872,4,FALSE))</f>
        <v>0</v>
      </c>
      <c r="AO45" s="11">
        <f>IF(ISERROR(VLOOKUP(CONCATENATE(INDIRECT(ADDRESS(2,COLUMN())),"O2",A45),DATA!D2:L872,2,FALSE)),0,VLOOKUP(CONCATENATE(INDIRECT(ADDRESS(2,COLUMN())),"O2",A45),DATA!D2:L872,2,FALSE))</f>
        <v>0</v>
      </c>
      <c r="AP45" s="11">
        <f>IF(ISERROR(VLOOKUP(CONCATENATE(INDIRECT(ADDRESS(2,COLUMN()-1)),"O2",A45),DATA!D2:L872,3,FALSE)),0,VLOOKUP(CONCATENATE(INDIRECT(ADDRESS(2,COLUMN()-1)),"O2",A45),DATA!D2:L872,3,FALSE))</f>
        <v>0</v>
      </c>
      <c r="AQ45" s="11">
        <f>IF(ISERROR(VLOOKUP(CONCATENATE(INDIRECT(ADDRESS(2,COLUMN()-2)),"O2",A45),DATA!D2:L872,4,FALSE)),0,VLOOKUP(CONCATENATE(INDIRECT(ADDRESS(2,COLUMN()-2)),"O2",A45),DATA!D2:L872,4,FALSE))</f>
        <v>0</v>
      </c>
      <c r="AR45" s="11">
        <f>IF(ISERROR(VLOOKUP(CONCATENATE(INDIRECT(ADDRESS(2,COLUMN())),"O2",A45),DATA!D2:L872,2,FALSE)),0,VLOOKUP(CONCATENATE(INDIRECT(ADDRESS(2,COLUMN())),"O2",A45),DATA!D2:L872,2,FALSE))</f>
        <v>3</v>
      </c>
      <c r="AS45" s="11">
        <f>IF(ISERROR(VLOOKUP(CONCATENATE(INDIRECT(ADDRESS(2,COLUMN()-1)),"O2",A45),DATA!D2:L872,3,FALSE)),0,VLOOKUP(CONCATENATE(INDIRECT(ADDRESS(2,COLUMN()-1)),"O2",A45),DATA!D2:L872,3,FALSE))</f>
        <v>0</v>
      </c>
      <c r="AT45" s="11">
        <f>IF(ISERROR(VLOOKUP(CONCATENATE(INDIRECT(ADDRESS(2,COLUMN()-2)),"O2",A45),DATA!D2:L872,4,FALSE)),0,VLOOKUP(CONCATENATE(INDIRECT(ADDRESS(2,COLUMN()-2)),"O2",A45),DATA!D2:L872,4,FALSE))</f>
        <v>0</v>
      </c>
      <c r="AU45" s="11">
        <f>IF(ISERROR(VLOOKUP(CONCATENATE(INDIRECT(ADDRESS(2,COLUMN())),"O2",A45),DATA!D2:L872,2,FALSE)),0,VLOOKUP(CONCATENATE(INDIRECT(ADDRESS(2,COLUMN())),"O2",A45),DATA!D2:L872,2,FALSE))</f>
        <v>0</v>
      </c>
      <c r="AV45" s="11">
        <f>IF(ISERROR(VLOOKUP(CONCATENATE(INDIRECT(ADDRESS(2,COLUMN()-1)),"O2",A45),DATA!D2:L872,3,FALSE)),0,VLOOKUP(CONCATENATE(INDIRECT(ADDRESS(2,COLUMN()-1)),"O2",A45),DATA!D2:L872,3,FALSE))</f>
        <v>0</v>
      </c>
      <c r="AW45" s="11">
        <f>IF(ISERROR(VLOOKUP(CONCATENATE(INDIRECT(ADDRESS(2,COLUMN()-2)),"O2",A45),DATA!D2:L872,4,FALSE)),0,VLOOKUP(CONCATENATE(INDIRECT(ADDRESS(2,COLUMN()-2)),"O2",A45),DATA!D2:L872,4,FALSE))</f>
        <v>0</v>
      </c>
      <c r="AX45" s="11">
        <f>IF(ISERROR(VLOOKUP(CONCATENATE(INDIRECT(ADDRESS(2,COLUMN())),"O2",A45),DATA!D2:L872,2,FALSE)),0,VLOOKUP(CONCATENATE(INDIRECT(ADDRESS(2,COLUMN())),"O2",A45),DATA!D2:L872,2,FALSE))</f>
        <v>0</v>
      </c>
      <c r="AY45" s="11">
        <f>IF(ISERROR(VLOOKUP(CONCATENATE(INDIRECT(ADDRESS(2,COLUMN()-1)),"O2",A45),DATA!D2:L872,3,FALSE)),0,VLOOKUP(CONCATENATE(INDIRECT(ADDRESS(2,COLUMN()-1)),"O2",A45),DATA!D2:L872,3,FALSE))</f>
        <v>0</v>
      </c>
      <c r="AZ45" s="11">
        <f>IF(ISERROR(VLOOKUP(CONCATENATE(INDIRECT(ADDRESS(2,COLUMN()-2)),"O2",A45),DATA!D2:L872,4,FALSE)),0,VLOOKUP(CONCATENATE(INDIRECT(ADDRESS(2,COLUMN()-2)),"O2",A45),DATA!D2:L872,4,FALSE))</f>
        <v>0</v>
      </c>
      <c r="BA45" s="11">
        <f>IF(ISERROR(VLOOKUP(CONCATENATE(INDIRECT(ADDRESS(2,COLUMN())),"O2",A45),DATA!D2:L872,2,FALSE)),0,VLOOKUP(CONCATENATE(INDIRECT(ADDRESS(2,COLUMN())),"O2",A45),DATA!D2:L872,2,FALSE))</f>
        <v>0</v>
      </c>
      <c r="BB45" s="11">
        <f>IF(ISERROR(VLOOKUP(CONCATENATE(INDIRECT(ADDRESS(2,COLUMN()-1)),"O2",A45),DATA!D2:L872,3,FALSE)),0,VLOOKUP(CONCATENATE(INDIRECT(ADDRESS(2,COLUMN()-1)),"O2",A45),DATA!D2:L872,3,FALSE))</f>
        <v>0</v>
      </c>
      <c r="BC45" s="11">
        <f>IF(ISERROR(VLOOKUP(CONCATENATE(INDIRECT(ADDRESS(2,COLUMN()-2)),"O2",A45),DATA!D2:L872,4,FALSE)),0,VLOOKUP(CONCATENATE(INDIRECT(ADDRESS(2,COLUMN()-2)),"O2",A45),DATA!D2:L872,4,FALSE))</f>
        <v>0</v>
      </c>
      <c r="BD45" s="11">
        <f>IF(ISERROR(VLOOKUP(CONCATENATE(INDIRECT(ADDRESS(2,COLUMN())),"O2",A45),DATA!D2:L872,2,FALSE)),0,VLOOKUP(CONCATENATE(INDIRECT(ADDRESS(2,COLUMN())),"O2",A45),DATA!D2:L872,2,FALSE))</f>
        <v>0</v>
      </c>
      <c r="BE45" s="11">
        <f>IF(ISERROR(VLOOKUP(CONCATENATE(INDIRECT(ADDRESS(2,COLUMN()-1)),"O2",A45),DATA!D2:L872,3,FALSE)),0,VLOOKUP(CONCATENATE(INDIRECT(ADDRESS(2,COLUMN()-1)),"O2",A45),DATA!D2:L872,3,FALSE))</f>
        <v>0</v>
      </c>
      <c r="BF45" s="11">
        <f>IF(ISERROR(VLOOKUP(CONCATENATE(INDIRECT(ADDRESS(2,COLUMN()-2)),"O2",A45),DATA!D2:L872,4,FALSE)),0,VLOOKUP(CONCATENATE(INDIRECT(ADDRESS(2,COLUMN()-2)),"O2",A45),DATA!D2:L872,4,FALSE))</f>
        <v>0</v>
      </c>
      <c r="BG45" s="11">
        <f>IF(ISERROR(VLOOKUP(CONCATENATE(INDIRECT(ADDRESS(2,COLUMN())),"O2",A45),DATA!D2:L872,2,FALSE)),0,VLOOKUP(CONCATENATE(INDIRECT(ADDRESS(2,COLUMN())),"O2",A45),DATA!D2:L872,2,FALSE))</f>
        <v>0</v>
      </c>
      <c r="BH45" s="11">
        <f>IF(ISERROR(VLOOKUP(CONCATENATE(INDIRECT(ADDRESS(2,COLUMN()-1)),"O2",A45),DATA!D2:L872,3,FALSE)),0,VLOOKUP(CONCATENATE(INDIRECT(ADDRESS(2,COLUMN()-1)),"O2",A45),DATA!D2:L872,3,FALSE))</f>
        <v>0</v>
      </c>
      <c r="BI45" s="11">
        <f>IF(ISERROR(VLOOKUP(CONCATENATE(INDIRECT(ADDRESS(2,COLUMN()-2)),"O2",A45),DATA!D2:L872,4,FALSE)),0,VLOOKUP(CONCATENATE(INDIRECT(ADDRESS(2,COLUMN()-2)),"O2",A45),DATA!D2:L872,4,FALSE))</f>
        <v>0</v>
      </c>
      <c r="BJ45" s="11">
        <f>IF(ISERROR(VLOOKUP(CONCATENATE(INDIRECT(ADDRESS(2,COLUMN())),"O2",A45),DATA!D2:L872,2,FALSE)),0,VLOOKUP(CONCATENATE(INDIRECT(ADDRESS(2,COLUMN())),"O2",A45),DATA!D2:L872,2,FALSE))</f>
        <v>0</v>
      </c>
      <c r="BK45" s="11">
        <f>IF(ISERROR(VLOOKUP(CONCATENATE(INDIRECT(ADDRESS(2,COLUMN()-1)),"O2",A45),DATA!D2:L872,3,FALSE)),0,VLOOKUP(CONCATENATE(INDIRECT(ADDRESS(2,COLUMN()-1)),"O2",A45),DATA!D2:L872,3,FALSE))</f>
        <v>0</v>
      </c>
      <c r="BL45" s="11">
        <f>IF(ISERROR(VLOOKUP(CONCATENATE(INDIRECT(ADDRESS(2,COLUMN()-2)),"O2",A45),DATA!D2:L872,4,FALSE)),0,VLOOKUP(CONCATENATE(INDIRECT(ADDRESS(2,COLUMN()-2)),"O2",A45),DATA!D2:L872,4,FALSE))</f>
        <v>0</v>
      </c>
      <c r="BM45" s="11">
        <f>IF(ISERROR(VLOOKUP(CONCATENATE(INDIRECT(ADDRESS(2,COLUMN())),"O2",A45),DATA!D2:L872,2,FALSE)),0,VLOOKUP(CONCATENATE(INDIRECT(ADDRESS(2,COLUMN())),"O2",A45),DATA!D2:L872,2,FALSE))</f>
        <v>0</v>
      </c>
      <c r="BN45" s="11">
        <f>IF(ISERROR(VLOOKUP(CONCATENATE(INDIRECT(ADDRESS(2,COLUMN()-1)),"O2",A45),DATA!D2:L872,3,FALSE)),0,VLOOKUP(CONCATENATE(INDIRECT(ADDRESS(2,COLUMN()-1)),"O2",A45),DATA!D2:L872,3,FALSE))</f>
        <v>0</v>
      </c>
      <c r="BO45" s="11">
        <f>IF(ISERROR(VLOOKUP(CONCATENATE(INDIRECT(ADDRESS(2,COLUMN()-2)),"O2",A45),DATA!D2:L872,4,FALSE)),0,VLOOKUP(CONCATENATE(INDIRECT(ADDRESS(2,COLUMN()-2)),"O2",A45),DATA!D2:L872,4,FALSE))</f>
        <v>0</v>
      </c>
      <c r="BP45" s="11">
        <f>IF(ISERROR(VLOOKUP(CONCATENATE(INDIRECT(ADDRESS(2,COLUMN())),"O2",A45),DATA!D2:L872,2,FALSE)),0,VLOOKUP(CONCATENATE(INDIRECT(ADDRESS(2,COLUMN())),"O2",A45),DATA!D2:L872,2,FALSE))</f>
        <v>0</v>
      </c>
      <c r="BQ45" s="11">
        <f>IF(ISERROR(VLOOKUP(CONCATENATE(INDIRECT(ADDRESS(2,COLUMN()-1)),"O2",A45),DATA!D2:L872,3,FALSE)),0,VLOOKUP(CONCATENATE(INDIRECT(ADDRESS(2,COLUMN()-1)),"O2",A45),DATA!D2:L872,3,FALSE))</f>
        <v>0</v>
      </c>
      <c r="BR45" s="11">
        <f>IF(ISERROR(VLOOKUP(CONCATENATE(INDIRECT(ADDRESS(2,COLUMN()-2)),"O2",A45),DATA!D2:L872,4,FALSE)),0,VLOOKUP(CONCATENATE(INDIRECT(ADDRESS(2,COLUMN()-2)),"O2",A45),DATA!D2:L872,4,FALSE))</f>
        <v>0</v>
      </c>
      <c r="BS45" s="11">
        <f>IF(ISERROR(VLOOKUP(CONCATENATE(INDIRECT(ADDRESS(2,COLUMN())),"O2",A45),DATA!D2:L872,2,FALSE)),0,VLOOKUP(CONCATENATE(INDIRECT(ADDRESS(2,COLUMN())),"O2",A45),DATA!D2:L872,2,FALSE))</f>
        <v>0</v>
      </c>
      <c r="BT45" s="11">
        <f>IF(ISERROR(VLOOKUP(CONCATENATE(INDIRECT(ADDRESS(2,COLUMN()-1)),"O2",A45),DATA!D2:L872,3,FALSE)),0,VLOOKUP(CONCATENATE(INDIRECT(ADDRESS(2,COLUMN()-1)),"O2",A45),DATA!D2:L872,3,FALSE))</f>
        <v>0</v>
      </c>
      <c r="BU45" s="11">
        <f>IF(ISERROR(VLOOKUP(CONCATENATE(INDIRECT(ADDRESS(2,COLUMN()-2)),"O2",A45),DATA!D2:L872,4,FALSE)),0,VLOOKUP(CONCATENATE(INDIRECT(ADDRESS(2,COLUMN()-2)),"O2",A45),DATA!D2:L872,4,FALSE))</f>
        <v>0</v>
      </c>
      <c r="BV45" s="11">
        <f>IF(ISERROR(VLOOKUP(CONCATENATE(INDIRECT(ADDRESS(2,COLUMN())),"O2",A45),DATA!D2:L872,2,FALSE)),0,VLOOKUP(CONCATENATE(INDIRECT(ADDRESS(2,COLUMN())),"O2",A45),DATA!D2:L872,2,FALSE))</f>
        <v>0</v>
      </c>
      <c r="BW45" s="11">
        <f>IF(ISERROR(VLOOKUP(CONCATENATE(INDIRECT(ADDRESS(2,COLUMN()-1)),"O2",A45),DATA!D2:L872,3,FALSE)),0,VLOOKUP(CONCATENATE(INDIRECT(ADDRESS(2,COLUMN()-1)),"O2",A45),DATA!D2:L872,3,FALSE))</f>
        <v>0</v>
      </c>
      <c r="BX45" s="11">
        <f>IF(ISERROR(VLOOKUP(CONCATENATE(INDIRECT(ADDRESS(2,COLUMN()-2)),"O2",A45),DATA!D2:L872,4,FALSE)),0,VLOOKUP(CONCATENATE(INDIRECT(ADDRESS(2,COLUMN()-2)),"O2",A45),DATA!D2:L872,4,FALSE))</f>
        <v>0</v>
      </c>
      <c r="BY45" s="11">
        <f>IF(ISERROR(VLOOKUP(CONCATENATE(INDIRECT(ADDRESS(2,COLUMN())),"O2",A45),DATA!D2:L872,2,FALSE)),0,VLOOKUP(CONCATENATE(INDIRECT(ADDRESS(2,COLUMN())),"O2",A45),DATA!D2:L872,2,FALSE))</f>
        <v>0</v>
      </c>
      <c r="BZ45" s="11">
        <f>IF(ISERROR(VLOOKUP(CONCATENATE(INDIRECT(ADDRESS(2,COLUMN()-1)),"O2",A45),DATA!D2:L872,3,FALSE)),0,VLOOKUP(CONCATENATE(INDIRECT(ADDRESS(2,COLUMN()-1)),"O2",A45),DATA!D2:L872,3,FALSE))</f>
        <v>0</v>
      </c>
      <c r="CA45" s="11">
        <f>IF(ISERROR(VLOOKUP(CONCATENATE(INDIRECT(ADDRESS(2,COLUMN()-2)),"O2",A45),DATA!D2:L872,4,FALSE)),0,VLOOKUP(CONCATENATE(INDIRECT(ADDRESS(2,COLUMN()-2)),"O2",A45),DATA!D2:L872,4,FALSE))</f>
        <v>0</v>
      </c>
      <c r="CB45" s="11">
        <f>IF(ISERROR(VLOOKUP(CONCATENATE(INDIRECT(ADDRESS(2,COLUMN())),"O2",A45),DATA!D2:L872,2,FALSE)),0,VLOOKUP(CONCATENATE(INDIRECT(ADDRESS(2,COLUMN())),"O2",A45),DATA!D2:L872,2,FALSE))</f>
        <v>0</v>
      </c>
      <c r="CC45" s="11">
        <f>IF(ISERROR(VLOOKUP(CONCATENATE(INDIRECT(ADDRESS(2,COLUMN()-1)),"O2",A45),DATA!D2:L872,3,FALSE)),0,VLOOKUP(CONCATENATE(INDIRECT(ADDRESS(2,COLUMN()-1)),"O2",A45),DATA!D2:L872,3,FALSE))</f>
        <v>0</v>
      </c>
      <c r="CD45" s="11">
        <f>IF(ISERROR(VLOOKUP(CONCATENATE(INDIRECT(ADDRESS(2,COLUMN()-2)),"O2",A45),DATA!D2:L872,4,FALSE)),0,VLOOKUP(CONCATENATE(INDIRECT(ADDRESS(2,COLUMN()-2)),"O2",A45),DATA!D2:L872,4,FALSE))</f>
        <v>0</v>
      </c>
      <c r="CE45" s="11">
        <f>IF(ISERROR(VLOOKUP(CONCATENATE(INDIRECT(ADDRESS(2,COLUMN())),"O2",A45),DATA!D2:L872,2,FALSE)),0,VLOOKUP(CONCATENATE(INDIRECT(ADDRESS(2,COLUMN())),"O2",A45),DATA!D2:L872,2,FALSE))</f>
        <v>0</v>
      </c>
      <c r="CF45" s="11">
        <f>IF(ISERROR(VLOOKUP(CONCATENATE(INDIRECT(ADDRESS(2,COLUMN()-1)),"O2",A45),DATA!D2:L872,3,FALSE)),0,VLOOKUP(CONCATENATE(INDIRECT(ADDRESS(2,COLUMN()-1)),"O2",A45),DATA!D2:L872,3,FALSE))</f>
        <v>0</v>
      </c>
      <c r="CG45" s="11">
        <f>IF(ISERROR(VLOOKUP(CONCATENATE(INDIRECT(ADDRESS(2,COLUMN()-2)),"O2",A45),DATA!D2:L872,4,FALSE)),0,VLOOKUP(CONCATENATE(INDIRECT(ADDRESS(2,COLUMN()-2)),"O2",A45),DATA!D2:L872,4,FALSE))</f>
        <v>0</v>
      </c>
      <c r="CH45" s="11">
        <f>IF(ISERROR(VLOOKUP(CONCATENATE(INDIRECT(ADDRESS(2,COLUMN())),"O2",A45),DATA!D2:L872,2,FALSE)),0,VLOOKUP(CONCATENATE(INDIRECT(ADDRESS(2,COLUMN())),"O2",A45),DATA!D2:L872,2,FALSE))</f>
        <v>0</v>
      </c>
      <c r="CI45" s="11">
        <f>IF(ISERROR(VLOOKUP(CONCATENATE(INDIRECT(ADDRESS(2,COLUMN()-1)),"O2",A45),DATA!D2:L872,3,FALSE)),0,VLOOKUP(CONCATENATE(INDIRECT(ADDRESS(2,COLUMN()-1)),"O2",A45),DATA!D2:L872,3,FALSE))</f>
        <v>0</v>
      </c>
      <c r="CJ45" s="11">
        <f>IF(ISERROR(VLOOKUP(CONCATENATE(INDIRECT(ADDRESS(2,COLUMN()-2)),"O2",A45),DATA!D2:L872,4,FALSE)),0,VLOOKUP(CONCATENATE(INDIRECT(ADDRESS(2,COLUMN()-2)),"O2",A45),DATA!D2:L872,4,FALSE))</f>
        <v>0</v>
      </c>
      <c r="CK45" s="11">
        <f>IF(ISERROR(VLOOKUP(CONCATENATE(INDIRECT(ADDRESS(2,COLUMN())),"O2",A45),DATA!D2:L872,2,FALSE)),0,VLOOKUP(CONCATENATE(INDIRECT(ADDRESS(2,COLUMN())),"O2",A45),DATA!D2:L872,2,FALSE))</f>
        <v>0</v>
      </c>
      <c r="CL45" s="11">
        <f>IF(ISERROR(VLOOKUP(CONCATENATE(INDIRECT(ADDRESS(2,COLUMN()-1)),"O2",A45),DATA!D2:L872,3,FALSE)),0,VLOOKUP(CONCATENATE(INDIRECT(ADDRESS(2,COLUMN()-1)),"O2",A45),DATA!D2:L872,3,FALSE))</f>
        <v>0</v>
      </c>
      <c r="CM45" s="11">
        <f>IF(ISERROR(VLOOKUP(CONCATENATE(INDIRECT(ADDRESS(2,COLUMN()-2)),"O2",A45),DATA!D2:L872,4,FALSE)),0,VLOOKUP(CONCATENATE(INDIRECT(ADDRESS(2,COLUMN()-2)),"O2",A45),DATA!D2:L872,4,FALSE))</f>
        <v>0</v>
      </c>
      <c r="CN45" s="11">
        <f>IF(ISERROR(VLOOKUP(CONCATENATE(INDIRECT(ADDRESS(2,COLUMN())),"O2",A45),DATA!D2:L872,2,FALSE)),0,VLOOKUP(CONCATENATE(INDIRECT(ADDRESS(2,COLUMN())),"O2",A45),DATA!D2:L872,2,FALSE))</f>
        <v>0</v>
      </c>
      <c r="CO45" s="11">
        <f>IF(ISERROR(VLOOKUP(CONCATENATE(INDIRECT(ADDRESS(2,COLUMN()-1)),"O2",A45),DATA!D2:L872,3,FALSE)),0,VLOOKUP(CONCATENATE(INDIRECT(ADDRESS(2,COLUMN()-1)),"O2",A45),DATA!D2:L872,3,FALSE))</f>
        <v>0</v>
      </c>
      <c r="CP45" s="11">
        <f>IF(ISERROR(VLOOKUP(CONCATENATE(INDIRECT(ADDRESS(2,COLUMN()-2)),"O2",A45),DATA!D2:L872,4,FALSE)),0,VLOOKUP(CONCATENATE(INDIRECT(ADDRESS(2,COLUMN()-2)),"O2",A45),DATA!D2:L872,4,FALSE))</f>
        <v>0</v>
      </c>
      <c r="CQ45" s="11">
        <f>IF(ISERROR(VLOOKUP(CONCATENATE(INDIRECT(ADDRESS(2,COLUMN())),"O2",A45),DATA!D2:L872,2,FALSE)),0,VLOOKUP(CONCATENATE(INDIRECT(ADDRESS(2,COLUMN())),"O2",A45),DATA!D2:L872,2,FALSE))</f>
        <v>0</v>
      </c>
      <c r="CR45" s="11">
        <f>IF(ISERROR(VLOOKUP(CONCATENATE(INDIRECT(ADDRESS(2,COLUMN()-1)),"O2",A45),DATA!D2:L872,3,FALSE)),0,VLOOKUP(CONCATENATE(INDIRECT(ADDRESS(2,COLUMN()-1)),"O2",A45),DATA!D2:L872,3,FALSE))</f>
        <v>0</v>
      </c>
      <c r="CS45" s="11">
        <f>IF(ISERROR(VLOOKUP(CONCATENATE(INDIRECT(ADDRESS(2,COLUMN()-2)),"O2",A45),DATA!D2:L872,4,FALSE)),0,VLOOKUP(CONCATENATE(INDIRECT(ADDRESS(2,COLUMN()-2)),"O2",A45),DATA!D2:L872,4,FALSE))</f>
        <v>0</v>
      </c>
      <c r="CT45" s="11">
        <f>IF(ISERROR(VLOOKUP(CONCATENATE(INDIRECT(ADDRESS(2,COLUMN())),"O2",A45),DATA!D2:L872,2,FALSE)),0,VLOOKUP(CONCATENATE(INDIRECT(ADDRESS(2,COLUMN())),"O2",A45),DATA!D2:L872,2,FALSE))</f>
        <v>0</v>
      </c>
      <c r="CU45" s="11">
        <f>IF(ISERROR(VLOOKUP(CONCATENATE(INDIRECT(ADDRESS(2,COLUMN()-1)),"O2",A45),DATA!D2:L872,3,FALSE)),0,VLOOKUP(CONCATENATE(INDIRECT(ADDRESS(2,COLUMN()-1)),"O2",A45),DATA!D2:L872,3,FALSE))</f>
        <v>0</v>
      </c>
      <c r="CV45" s="11">
        <f>IF(ISERROR(VLOOKUP(CONCATENATE(INDIRECT(ADDRESS(2,COLUMN()-2)),"O2",A45),DATA!D2:L872,4,FALSE)),0,VLOOKUP(CONCATENATE(INDIRECT(ADDRESS(2,COLUMN()-2)),"O2",A45),DATA!D2:L872,4,FALSE))</f>
        <v>0</v>
      </c>
      <c r="CW45" s="11">
        <f>IF(ISERROR(VLOOKUP(CONCATENATE(INDIRECT(ADDRESS(2,COLUMN())),"O2",A45),DATA!D2:L872,2,FALSE)),0,VLOOKUP(CONCATENATE(INDIRECT(ADDRESS(2,COLUMN())),"O2",A45),DATA!D2:L872,2,FALSE))</f>
        <v>0</v>
      </c>
      <c r="CX45" s="11">
        <f>IF(ISERROR(VLOOKUP(CONCATENATE(INDIRECT(ADDRESS(2,COLUMN()-1)),"O2",A45),DATA!D2:L872,3,FALSE)),0,VLOOKUP(CONCATENATE(INDIRECT(ADDRESS(2,COLUMN()-1)),"O2",A45),DATA!D2:L872,3,FALSE))</f>
        <v>0</v>
      </c>
      <c r="CY45" s="11">
        <f>IF(ISERROR(VLOOKUP(CONCATENATE(INDIRECT(ADDRESS(2,COLUMN()-2)),"O2",A45),DATA!D2:L872,4,FALSE)),0,VLOOKUP(CONCATENATE(INDIRECT(ADDRESS(2,COLUMN()-2)),"O2",A45),DATA!D2:L872,4,FALSE))</f>
        <v>0</v>
      </c>
      <c r="CZ45" s="11">
        <f>IF(ISERROR(VLOOKUP(CONCATENATE(INDIRECT(ADDRESS(2,COLUMN())),"O2",A45),DATA!D2:L872,2,FALSE)),0,VLOOKUP(CONCATENATE(INDIRECT(ADDRESS(2,COLUMN())),"O2",A45),DATA!D2:L872,2,FALSE))</f>
        <v>0</v>
      </c>
      <c r="DA45" s="11">
        <f>IF(ISERROR(VLOOKUP(CONCATENATE(INDIRECT(ADDRESS(2,COLUMN()-1)),"O2",A45),DATA!D2:L872,3,FALSE)),0,VLOOKUP(CONCATENATE(INDIRECT(ADDRESS(2,COLUMN()-1)),"O2",A45),DATA!D2:L872,3,FALSE))</f>
        <v>0</v>
      </c>
      <c r="DB45" s="11">
        <f>IF(ISERROR(VLOOKUP(CONCATENATE(INDIRECT(ADDRESS(2,COLUMN()-2)),"O2",A45),DATA!D2:L872,4,FALSE)),0,VLOOKUP(CONCATENATE(INDIRECT(ADDRESS(2,COLUMN()-2)),"O2",A45),DATA!D2:L872,4,FALSE))</f>
        <v>0</v>
      </c>
      <c r="DC45" s="11">
        <f>IF(ISERROR(VLOOKUP(CONCATENATE(INDIRECT(ADDRESS(2,COLUMN())),"O2",A45),DATA!D2:L872,2,FALSE)),0,VLOOKUP(CONCATENATE(INDIRECT(ADDRESS(2,COLUMN())),"O2",A45),DATA!D2:L872,2,FALSE))</f>
        <v>0</v>
      </c>
      <c r="DD45" s="11">
        <f>IF(ISERROR(VLOOKUP(CONCATENATE(INDIRECT(ADDRESS(2,COLUMN()-1)),"O2",A45),DATA!D2:L872,3,FALSE)),0,VLOOKUP(CONCATENATE(INDIRECT(ADDRESS(2,COLUMN()-1)),"O2",A45),DATA!D2:L872,3,FALSE))</f>
        <v>0</v>
      </c>
      <c r="DE45" s="11">
        <f>IF(ISERROR(VLOOKUP(CONCATENATE(INDIRECT(ADDRESS(2,COLUMN()-2)),"O2",A45),DATA!D2:L872,4,FALSE)),0,VLOOKUP(CONCATENATE(INDIRECT(ADDRESS(2,COLUMN()-2)),"O2",A45),DATA!D2:L872,4,FALSE))</f>
        <v>0</v>
      </c>
      <c r="DF45" s="11">
        <f>IF(ISERROR(VLOOKUP(CONCATENATE(INDIRECT(ADDRESS(2,COLUMN())),"O2",A45),DATA!D2:L872,2,FALSE)),0,VLOOKUP(CONCATENATE(INDIRECT(ADDRESS(2,COLUMN())),"O2",A45),DATA!D2:L872,2,FALSE))</f>
        <v>0</v>
      </c>
      <c r="DG45" s="11">
        <f>IF(ISERROR(VLOOKUP(CONCATENATE(INDIRECT(ADDRESS(2,COLUMN()-1)),"O2",A45),DATA!D2:L872,3,FALSE)),0,VLOOKUP(CONCATENATE(INDIRECT(ADDRESS(2,COLUMN()-1)),"O2",A45),DATA!D2:L872,3,FALSE))</f>
        <v>0</v>
      </c>
      <c r="DH45" s="11">
        <f>IF(ISERROR(VLOOKUP(CONCATENATE(INDIRECT(ADDRESS(2,COLUMN()-2)),"O2",A45),DATA!D2:L872,4,FALSE)),0,VLOOKUP(CONCATENATE(INDIRECT(ADDRESS(2,COLUMN()-2)),"O2",A45),DATA!D2:L872,4,FALSE))</f>
        <v>0</v>
      </c>
      <c r="DI45" s="11">
        <f>IF(ISERROR(VLOOKUP(CONCATENATE(INDIRECT(ADDRESS(2,COLUMN())),"O2",A45),DATA!D2:L872,2,FALSE)),0,VLOOKUP(CONCATENATE(INDIRECT(ADDRESS(2,COLUMN())),"O2",A45),DATA!D2:L872,2,FALSE))</f>
        <v>0</v>
      </c>
      <c r="DJ45" s="11">
        <f>IF(ISERROR(VLOOKUP(CONCATENATE(INDIRECT(ADDRESS(2,COLUMN()-1)),"O2",A45),DATA!D2:L872,3,FALSE)),0,VLOOKUP(CONCATENATE(INDIRECT(ADDRESS(2,COLUMN()-1)),"O2",A45),DATA!D2:L872,3,FALSE))</f>
        <v>0</v>
      </c>
      <c r="DK45" s="11">
        <f>IF(ISERROR(VLOOKUP(CONCATENATE(INDIRECT(ADDRESS(2,COLUMN()-2)),"O2",A45),DATA!D2:L872,4,FALSE)),0,VLOOKUP(CONCATENATE(INDIRECT(ADDRESS(2,COLUMN()-2)),"O2",A45),DATA!D2:L872,4,FALSE))</f>
        <v>0</v>
      </c>
      <c r="DL45" s="11">
        <f>IF(ISERROR(VLOOKUP(CONCATENATE(INDIRECT(ADDRESS(2,COLUMN())),"O2",A45),DATA!D2:L872,2,FALSE)),0,VLOOKUP(CONCATENATE(INDIRECT(ADDRESS(2,COLUMN())),"O2",A45),DATA!D2:L872,2,FALSE))</f>
        <v>0</v>
      </c>
      <c r="DM45" s="11">
        <f>IF(ISERROR(VLOOKUP(CONCATENATE(INDIRECT(ADDRESS(2,COLUMN()-1)),"O2",A45),DATA!D2:L872,3,FALSE)),0,VLOOKUP(CONCATENATE(INDIRECT(ADDRESS(2,COLUMN()-1)),"O2",A45),DATA!D2:L872,3,FALSE))</f>
        <v>0</v>
      </c>
      <c r="DN45" s="11">
        <f>IF(ISERROR(VLOOKUP(CONCATENATE(INDIRECT(ADDRESS(2,COLUMN()-2)),"O2",A45),DATA!D2:L872,4,FALSE)),0,VLOOKUP(CONCATENATE(INDIRECT(ADDRESS(2,COLUMN()-2)),"O2",A45),DATA!D2:L872,4,FALSE))</f>
        <v>0</v>
      </c>
      <c r="DO45" s="11">
        <f>IF(ISERROR(VLOOKUP(CONCATENATE(INDIRECT(ADDRESS(2,COLUMN())),"O2",A45),DATA!D2:L872,2,FALSE)),0,VLOOKUP(CONCATENATE(INDIRECT(ADDRESS(2,COLUMN())),"O2",A45),DATA!D2:L872,2,FALSE))</f>
        <v>0</v>
      </c>
      <c r="DP45" s="11">
        <f>IF(ISERROR(VLOOKUP(CONCATENATE(INDIRECT(ADDRESS(2,COLUMN()-1)),"O2",A45),DATA!D2:L872,3,FALSE)),0,VLOOKUP(CONCATENATE(INDIRECT(ADDRESS(2,COLUMN()-1)),"O2",A45),DATA!D2:L872,3,FALSE))</f>
        <v>0</v>
      </c>
      <c r="DQ45" s="11">
        <f>IF(ISERROR(VLOOKUP(CONCATENATE(INDIRECT(ADDRESS(2,COLUMN()-2)),"O2",A45),DATA!D2:L872,4,FALSE)),0,VLOOKUP(CONCATENATE(INDIRECT(ADDRESS(2,COLUMN()-2)),"O2",A45),DATA!D2:L872,4,FALSE))</f>
        <v>0</v>
      </c>
      <c r="DR45" s="11">
        <f>IF(ISERROR(VLOOKUP(CONCATENATE(INDIRECT(ADDRESS(2,COLUMN())),"O2",A45),DATA!D2:L872,2,FALSE)),0,VLOOKUP(CONCATENATE(INDIRECT(ADDRESS(2,COLUMN())),"O2",A45),DATA!D2:L872,2,FALSE))</f>
        <v>0</v>
      </c>
      <c r="DS45" s="11">
        <f>IF(ISERROR(VLOOKUP(CONCATENATE(INDIRECT(ADDRESS(2,COLUMN()-1)),"O2",A45),DATA!D2:L872,3,FALSE)),0,VLOOKUP(CONCATENATE(INDIRECT(ADDRESS(2,COLUMN()-1)),"O2",A45),DATA!D2:L872,3,FALSE))</f>
        <v>0</v>
      </c>
      <c r="DT45" s="11">
        <f>IF(ISERROR(VLOOKUP(CONCATENATE(INDIRECT(ADDRESS(2,COLUMN()-2)),"O2",A45),DATA!D2:L872,4,FALSE)),0,VLOOKUP(CONCATENATE(INDIRECT(ADDRESS(2,COLUMN()-2)),"O2",A45),DATA!D2:L872,4,FALSE))</f>
        <v>0</v>
      </c>
      <c r="DU45" s="11">
        <f>IF(ISERROR(VLOOKUP(CONCATENATE(INDIRECT(ADDRESS(2,COLUMN())),"O2",A45),DATA!D2:L872,2,FALSE)),0,VLOOKUP(CONCATENATE(INDIRECT(ADDRESS(2,COLUMN())),"O2",A45),DATA!D2:L872,2,FALSE))</f>
        <v>0</v>
      </c>
      <c r="DV45" s="11">
        <f>IF(ISERROR(VLOOKUP(CONCATENATE(INDIRECT(ADDRESS(2,COLUMN()-1)),"O2",A45),DATA!D2:L872,3,FALSE)),0,VLOOKUP(CONCATENATE(INDIRECT(ADDRESS(2,COLUMN()-1)),"O2",A45),DATA!D2:L872,3,FALSE))</f>
        <v>0</v>
      </c>
      <c r="DW45" s="11">
        <f>IF(ISERROR(VLOOKUP(CONCATENATE(INDIRECT(ADDRESS(2,COLUMN()-2)),"O2",A45),DATA!D2:L872,4,FALSE)),0,VLOOKUP(CONCATENATE(INDIRECT(ADDRESS(2,COLUMN()-2)),"O2",A45),DATA!D2:L872,4,FALSE))</f>
        <v>0</v>
      </c>
      <c r="DX45" s="62">
        <f>SUM(B45:INDIRECT(ADDRESS(45,127)))</f>
        <v>20.5</v>
      </c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  <c r="IW45" s="24"/>
      <c r="IX45" s="24"/>
      <c r="IY45" s="24"/>
      <c r="IZ45" s="24"/>
      <c r="JA45" s="24"/>
      <c r="JB45" s="24"/>
      <c r="JC45" s="24"/>
      <c r="JD45" s="24"/>
      <c r="JE45" s="24"/>
      <c r="JF45" s="24"/>
      <c r="JG45" s="24"/>
      <c r="JH45" s="24"/>
      <c r="JI45" s="24"/>
      <c r="JJ45" s="24"/>
      <c r="JK45" s="24"/>
      <c r="JL45" s="24"/>
      <c r="JM45" s="24"/>
      <c r="JN45" s="24"/>
      <c r="JO45" s="24"/>
      <c r="JP45" s="24"/>
      <c r="JQ45" s="24"/>
      <c r="JR45" s="24"/>
      <c r="JS45" s="24"/>
      <c r="JT45" s="24"/>
      <c r="JU45" s="24"/>
      <c r="JV45" s="24"/>
      <c r="JW45" s="24"/>
      <c r="JX45" s="24"/>
      <c r="JY45" s="24"/>
      <c r="JZ45" s="24"/>
      <c r="KA45" s="24"/>
      <c r="KB45" s="24"/>
      <c r="KC45" s="24"/>
      <c r="KD45" s="24"/>
      <c r="KE45" s="24"/>
      <c r="KF45" s="24"/>
      <c r="KG45" s="24"/>
      <c r="KH45" s="24"/>
      <c r="KI45" s="24"/>
      <c r="KJ45" s="24"/>
      <c r="KK45" s="24"/>
      <c r="KL45" s="24"/>
      <c r="KM45" s="24"/>
      <c r="KN45" s="24"/>
      <c r="KO45" s="24"/>
      <c r="KP45" s="24"/>
      <c r="KQ45" s="24"/>
      <c r="KR45" s="24"/>
      <c r="KS45" s="24"/>
      <c r="KT45" s="24"/>
      <c r="KU45" s="24"/>
      <c r="KV45" s="24"/>
      <c r="KW45" s="24"/>
      <c r="KX45" s="24"/>
      <c r="KY45" s="24"/>
      <c r="KZ45" s="24"/>
    </row>
    <row r="46" s="5" customFormat="1" ht="15.75">
      <c r="A46" s="28" t="s">
        <v>68</v>
      </c>
      <c r="B46" s="110">
        <f>IF(COLUMN()&lt;DATA!$O$1*3+3,SUM(B47:B52)," ")</f>
        <v>569.37095</v>
      </c>
      <c r="C46" s="110">
        <f>IF(COLUMN()&lt;DATA!$O$1*3+3,SUM(C47:C52)," ")</f>
        <v>5</v>
      </c>
      <c r="D46" s="110">
        <f>IF(COLUMN()&lt;DATA!$O$1*3+3,SUM(D47:D52)," ")</f>
        <v>0</v>
      </c>
      <c r="E46" s="110">
        <f>IF(COLUMN()&lt;DATA!$O$1*3+3,SUM(E47:E52)," ")</f>
        <v>169.30133</v>
      </c>
      <c r="F46" s="110">
        <f>IF(COLUMN()&lt;DATA!$O$1*3+3,SUM(F47:F52)," ")</f>
        <v>1</v>
      </c>
      <c r="G46" s="110">
        <f>IF(COLUMN()&lt;DATA!$O$1*3+3,SUM(G47:G52)," ")</f>
        <v>0</v>
      </c>
      <c r="H46" s="110">
        <f>IF(COLUMN()&lt;DATA!$O$1*3+3,SUM(H47:H52)," ")</f>
        <v>152.8</v>
      </c>
      <c r="I46" s="110">
        <f>IF(COLUMN()&lt;DATA!$O$1*3+3,SUM(I47:I52)," ")</f>
        <v>3</v>
      </c>
      <c r="J46" s="110">
        <f>IF(COLUMN()&lt;DATA!$O$1*3+3,SUM(J47:J52)," ")</f>
        <v>0</v>
      </c>
      <c r="K46" s="110">
        <f>IF(COLUMN()&lt;DATA!$O$1*3+3,SUM(K47:K52)," ")</f>
        <v>62.28</v>
      </c>
      <c r="L46" s="110">
        <f>IF(COLUMN()&lt;DATA!$O$1*3+3,SUM(L47:L52)," ")</f>
        <v>0</v>
      </c>
      <c r="M46" s="110">
        <f>IF(COLUMN()&lt;DATA!$O$1*3+3,SUM(M47:M52)," ")</f>
        <v>0</v>
      </c>
      <c r="N46" s="110">
        <f>IF(COLUMN()&lt;DATA!$O$1*3+3,SUM(N47:N52)," ")</f>
        <v>92.43583</v>
      </c>
      <c r="O46" s="110">
        <f>IF(COLUMN()&lt;DATA!$O$1*3+3,SUM(O47:O52)," ")</f>
        <v>0</v>
      </c>
      <c r="P46" s="110">
        <f>IF(COLUMN()&lt;DATA!$O$1*3+3,SUM(P47:P52)," ")</f>
        <v>0</v>
      </c>
      <c r="Q46" s="110">
        <f>IF(COLUMN()&lt;DATA!$O$1*3+3,SUM(Q47:Q52)," ")</f>
        <v>142.57</v>
      </c>
      <c r="R46" s="110">
        <f>IF(COLUMN()&lt;DATA!$O$1*3+3,SUM(R47:R52)," ")</f>
        <v>0</v>
      </c>
      <c r="S46" s="110">
        <f>IF(COLUMN()&lt;DATA!$O$1*3+3,SUM(S47:S52)," ")</f>
        <v>0</v>
      </c>
      <c r="T46" s="110">
        <f>IF(COLUMN()&lt;DATA!$O$1*3+3,SUM(T47:T52)," ")</f>
        <v>61.38334</v>
      </c>
      <c r="U46" s="110">
        <f>IF(COLUMN()&lt;DATA!$O$1*3+3,SUM(U47:U52)," ")</f>
        <v>0</v>
      </c>
      <c r="V46" s="110">
        <f>IF(COLUMN()&lt;DATA!$O$1*3+3,SUM(V47:V52)," ")</f>
        <v>0</v>
      </c>
      <c r="W46" s="110">
        <f>IF(COLUMN()&lt;DATA!$O$1*3+3,SUM(W47:W52)," ")</f>
        <v>125.97667000000003</v>
      </c>
      <c r="X46" s="110">
        <f>IF(COLUMN()&lt;DATA!$O$1*3+3,SUM(X47:X52)," ")</f>
        <v>0</v>
      </c>
      <c r="Y46" s="110">
        <f>IF(COLUMN()&lt;DATA!$O$1*3+3,SUM(Y47:Y52)," ")</f>
        <v>0</v>
      </c>
      <c r="Z46" s="110">
        <f>IF(COLUMN()&lt;DATA!$O$1*3+3,SUM(Z47:Z52)," ")</f>
        <v>52.4</v>
      </c>
      <c r="AA46" s="110">
        <f>IF(COLUMN()&lt;DATA!$O$1*3+3,SUM(AA47:AA52)," ")</f>
        <v>0</v>
      </c>
      <c r="AB46" s="110">
        <f>IF(COLUMN()&lt;DATA!$O$1*3+3,SUM(AB47:AB52)," ")</f>
        <v>0</v>
      </c>
      <c r="AC46" s="110">
        <f>IF(COLUMN()&lt;DATA!$O$1*3+3,SUM(AC47:AC52)," ")</f>
        <v>33.82</v>
      </c>
      <c r="AD46" s="110">
        <f>IF(COLUMN()&lt;DATA!$O$1*3+3,SUM(AD47:AD52)," ")</f>
        <v>0</v>
      </c>
      <c r="AE46" s="110">
        <f>IF(COLUMN()&lt;DATA!$O$1*3+3,SUM(AE47:AE52)," ")</f>
        <v>0</v>
      </c>
      <c r="AF46" s="110">
        <f>IF(COLUMN()&lt;DATA!$O$1*3+3,SUM(AF47:AF52)," ")</f>
        <v>3.25</v>
      </c>
      <c r="AG46" s="110">
        <f>IF(COLUMN()&lt;DATA!$O$1*3+3,SUM(AG47:AG52)," ")</f>
        <v>0</v>
      </c>
      <c r="AH46" s="110">
        <f>IF(COLUMN()&lt;DATA!$O$1*3+3,SUM(AH47:AH52)," ")</f>
        <v>0</v>
      </c>
      <c r="AI46" s="110">
        <f>IF(COLUMN()&lt;DATA!$O$1*3+3,SUM(AI47:AI52)," ")</f>
        <v>93.5</v>
      </c>
      <c r="AJ46" s="110">
        <f>IF(COLUMN()&lt;DATA!$O$1*3+3,SUM(AJ47:AJ52)," ")</f>
        <v>0</v>
      </c>
      <c r="AK46" s="110">
        <f>IF(COLUMN()&lt;DATA!$O$1*3+3,SUM(AK47:AK52)," ")</f>
        <v>0</v>
      </c>
      <c r="AL46" s="110">
        <f>IF(COLUMN()&lt;DATA!$O$1*3+3,SUM(AL47:AL52)," ")</f>
        <v>155.5</v>
      </c>
      <c r="AM46" s="110">
        <f>IF(COLUMN()&lt;DATA!$O$1*3+3,SUM(AM47:AM52)," ")</f>
        <v>0</v>
      </c>
      <c r="AN46" s="110">
        <f>IF(COLUMN()&lt;DATA!$O$1*3+3,SUM(AN47:AN52)," ")</f>
        <v>0</v>
      </c>
      <c r="AO46" s="110">
        <f>IF(COLUMN()&lt;DATA!$O$1*3+3,SUM(AO47:AO52)," ")</f>
        <v>23.56666</v>
      </c>
      <c r="AP46" s="110">
        <f>IF(COLUMN()&lt;DATA!$O$1*3+3,SUM(AP47:AP52)," ")</f>
        <v>0</v>
      </c>
      <c r="AQ46" s="110">
        <f>IF(COLUMN()&lt;DATA!$O$1*3+3,SUM(AQ47:AQ52)," ")</f>
        <v>0</v>
      </c>
      <c r="AR46" s="110">
        <f>IF(COLUMN()&lt;DATA!$O$1*3+3,SUM(AR47:AR52)," ")</f>
        <v>69.88</v>
      </c>
      <c r="AS46" s="110">
        <f>IF(COLUMN()&lt;DATA!$O$1*3+3,SUM(AS47:AS52)," ")</f>
        <v>0</v>
      </c>
      <c r="AT46" s="110">
        <f>IF(COLUMN()&lt;DATA!$O$1*3+3,SUM(AT47:AT52)," ")</f>
        <v>0</v>
      </c>
      <c r="AU46" s="110">
        <f>IF(COLUMN()&lt;DATA!$O$1*3+3,SUM(AU47:AU52)," ")</f>
        <v>26.78332</v>
      </c>
      <c r="AV46" s="110">
        <f>IF(COLUMN()&lt;DATA!$O$1*3+3,SUM(AV47:AV52)," ")</f>
        <v>0</v>
      </c>
      <c r="AW46" s="110">
        <f>IF(COLUMN()&lt;DATA!$O$1*3+3,SUM(AW47:AW52)," ")</f>
        <v>0</v>
      </c>
      <c r="AX46" s="110">
        <f>IF(COLUMN()&lt;DATA!$O$1*3+3,SUM(AX47:AX52)," ")</f>
        <v>118</v>
      </c>
      <c r="AY46" s="110">
        <f>IF(COLUMN()&lt;DATA!$O$1*3+3,SUM(AY47:AY52)," ")</f>
        <v>1</v>
      </c>
      <c r="AZ46" s="110">
        <f>IF(COLUMN()&lt;DATA!$O$1*3+3,SUM(AZ47:AZ52)," ")</f>
        <v>0</v>
      </c>
      <c r="BA46" s="110">
        <f>IF(COLUMN()&lt;DATA!$O$1*3+3,SUM(BA47:BA52)," ")</f>
        <v>77.10732</v>
      </c>
      <c r="BB46" s="110">
        <f>IF(COLUMN()&lt;DATA!$O$1*3+3,SUM(BB47:BB52)," ")</f>
        <v>0</v>
      </c>
      <c r="BC46" s="110">
        <f>IF(COLUMN()&lt;DATA!$O$1*3+3,SUM(BC47:BC52)," ")</f>
        <v>0</v>
      </c>
      <c r="BD46" s="110">
        <f>IF(COLUMN()&lt;DATA!$O$1*3+3,SUM(BD47:BD52)," ")</f>
        <v>60.27</v>
      </c>
      <c r="BE46" s="110">
        <f>IF(COLUMN()&lt;DATA!$O$1*3+3,SUM(BE47:BE52)," ")</f>
        <v>0</v>
      </c>
      <c r="BF46" s="110">
        <f>IF(COLUMN()&lt;DATA!$O$1*3+3,SUM(BF47:BF52)," ")</f>
        <v>0</v>
      </c>
      <c r="BG46" s="110">
        <f>IF(COLUMN()&lt;DATA!$O$1*3+3,SUM(BG47:BG52)," ")</f>
        <v>163.425</v>
      </c>
      <c r="BH46" s="110">
        <f>IF(COLUMN()&lt;DATA!$O$1*3+3,SUM(BH47:BH52)," ")</f>
        <v>0</v>
      </c>
      <c r="BI46" s="110">
        <f>IF(COLUMN()&lt;DATA!$O$1*3+3,SUM(BI47:BI52)," ")</f>
        <v>0</v>
      </c>
      <c r="BJ46" s="110">
        <f>IF(COLUMN()&lt;DATA!$O$1*3+3,SUM(BJ47:BJ52)," ")</f>
        <v>7</v>
      </c>
      <c r="BK46" s="110">
        <f>IF(COLUMN()&lt;DATA!$O$1*3+3,SUM(BK47:BK52)," ")</f>
        <v>0</v>
      </c>
      <c r="BL46" s="110">
        <f>IF(COLUMN()&lt;DATA!$O$1*3+3,SUM(BL47:BL52)," ")</f>
        <v>0</v>
      </c>
      <c r="BM46" s="110">
        <f>IF(COLUMN()&lt;DATA!$O$1*3+3,SUM(BM47:BM52)," ")</f>
        <v>0</v>
      </c>
      <c r="BN46" s="110">
        <f>IF(COLUMN()&lt;DATA!$O$1*3+3,SUM(BN47:BN52)," ")</f>
        <v>0</v>
      </c>
      <c r="BO46" s="110">
        <f>IF(COLUMN()&lt;DATA!$O$1*3+3,SUM(BO47:BO52)," ")</f>
        <v>0</v>
      </c>
      <c r="BP46" s="110">
        <f>IF(COLUMN()&lt;DATA!$O$1*3+3,SUM(BP47:BP52)," ")</f>
        <v>0</v>
      </c>
      <c r="BQ46" s="110">
        <f>IF(COLUMN()&lt;DATA!$O$1*3+3,SUM(BQ47:BQ52)," ")</f>
        <v>0</v>
      </c>
      <c r="BR46" s="110">
        <f>IF(COLUMN()&lt;DATA!$O$1*3+3,SUM(BR47:BR52)," ")</f>
        <v>0</v>
      </c>
      <c r="BS46" s="110">
        <f>IF(COLUMN()&lt;DATA!$O$1*3+3,SUM(BS47:BS52)," ")</f>
        <v>27.5</v>
      </c>
      <c r="BT46" s="110">
        <f>IF(COLUMN()&lt;DATA!$O$1*3+3,SUM(BT47:BT52)," ")</f>
        <v>0</v>
      </c>
      <c r="BU46" s="110">
        <f>IF(COLUMN()&lt;DATA!$O$1*3+3,SUM(BU47:BU52)," ")</f>
        <v>0</v>
      </c>
      <c r="BV46" s="110">
        <f>IF(COLUMN()&lt;DATA!$O$1*3+3,SUM(BV47:BV52)," ")</f>
        <v>7.3</v>
      </c>
      <c r="BW46" s="110">
        <f>IF(COLUMN()&lt;DATA!$O$1*3+3,SUM(BW47:BW52)," ")</f>
        <v>0</v>
      </c>
      <c r="BX46" s="110">
        <f>IF(COLUMN()&lt;DATA!$O$1*3+3,SUM(BX47:BX52)," ")</f>
        <v>0</v>
      </c>
      <c r="BY46" s="110">
        <f>IF(COLUMN()&lt;DATA!$O$1*3+3,SUM(BY47:BY52)," ")</f>
        <v>5.36</v>
      </c>
      <c r="BZ46" s="110">
        <f>IF(COLUMN()&lt;DATA!$O$1*3+3,SUM(BZ47:BZ52)," ")</f>
        <v>0</v>
      </c>
      <c r="CA46" s="110">
        <f>IF(COLUMN()&lt;DATA!$O$1*3+3,SUM(CA47:CA52)," ")</f>
        <v>0</v>
      </c>
      <c r="CB46" s="110">
        <f>IF(COLUMN()&lt;DATA!$O$1*3+3,SUM(CB47:CB52)," ")</f>
        <v>0</v>
      </c>
      <c r="CC46" s="110">
        <f>IF(COLUMN()&lt;DATA!$O$1*3+3,SUM(CC47:CC52)," ")</f>
        <v>0</v>
      </c>
      <c r="CD46" s="110">
        <f>IF(COLUMN()&lt;DATA!$O$1*3+3,SUM(CD47:CD52)," ")</f>
        <v>0</v>
      </c>
      <c r="CE46" s="110">
        <f>IF(COLUMN()&lt;DATA!$O$1*3+3,SUM(CE47:CE52)," ")</f>
        <v>0</v>
      </c>
      <c r="CF46" s="110">
        <f>IF(COLUMN()&lt;DATA!$O$1*3+3,SUM(CF47:CF52)," ")</f>
        <v>0</v>
      </c>
      <c r="CG46" s="110">
        <f>IF(COLUMN()&lt;DATA!$O$1*3+3,SUM(CG47:CG52)," ")</f>
        <v>0</v>
      </c>
      <c r="CH46" s="110">
        <f>IF(COLUMN()&lt;DATA!$O$1*3+3,SUM(CH47:CH52)," ")</f>
        <v>0</v>
      </c>
      <c r="CI46" s="110">
        <f>IF(COLUMN()&lt;DATA!$O$1*3+3,SUM(CI47:CI52)," ")</f>
        <v>0</v>
      </c>
      <c r="CJ46" s="110">
        <f>IF(COLUMN()&lt;DATA!$O$1*3+3,SUM(CJ47:CJ52)," ")</f>
        <v>0</v>
      </c>
      <c r="CK46" s="110">
        <f>IF(COLUMN()&lt;DATA!$O$1*3+3,SUM(CK47:CK52)," ")</f>
        <v>6.5</v>
      </c>
      <c r="CL46" s="110">
        <f>IF(COLUMN()&lt;DATA!$O$1*3+3,SUM(CL47:CL52)," ")</f>
        <v>0</v>
      </c>
      <c r="CM46" s="110">
        <f>IF(COLUMN()&lt;DATA!$O$1*3+3,SUM(CM47:CM52)," ")</f>
        <v>0</v>
      </c>
      <c r="CN46" s="110">
        <f>IF(COLUMN()&lt;DATA!$O$1*3+3,SUM(CN47:CN52)," ")</f>
        <v>14.69268</v>
      </c>
      <c r="CO46" s="110">
        <f>IF(COLUMN()&lt;DATA!$O$1*3+3,SUM(CO47:CO52)," ")</f>
        <v>0</v>
      </c>
      <c r="CP46" s="110">
        <f>IF(COLUMN()&lt;DATA!$O$1*3+3,SUM(CP47:CP52)," ")</f>
        <v>0</v>
      </c>
      <c r="CQ46" s="110">
        <f>IF(COLUMN()&lt;DATA!$O$1*3+3,SUM(CQ47:CQ52)," ")</f>
        <v>0.66667</v>
      </c>
      <c r="CR46" s="110">
        <f>IF(COLUMN()&lt;DATA!$O$1*3+3,SUM(CR47:CR52)," ")</f>
        <v>0</v>
      </c>
      <c r="CS46" s="110">
        <f>IF(COLUMN()&lt;DATA!$O$1*3+3,SUM(CS47:CS52)," ")</f>
        <v>0</v>
      </c>
      <c r="CT46" s="110">
        <f>IF(COLUMN()&lt;DATA!$O$1*3+3,SUM(CT47:CT52)," ")</f>
        <v>2</v>
      </c>
      <c r="CU46" s="110">
        <f>IF(COLUMN()&lt;DATA!$O$1*3+3,SUM(CU47:CU52)," ")</f>
        <v>0</v>
      </c>
      <c r="CV46" s="110">
        <f>IF(COLUMN()&lt;DATA!$O$1*3+3,SUM(CV47:CV52)," ")</f>
        <v>0</v>
      </c>
      <c r="CW46" s="110">
        <f>IF(COLUMN()&lt;DATA!$O$1*3+3,SUM(CW47:CW52)," ")</f>
        <v>0</v>
      </c>
      <c r="CX46" s="110">
        <f>IF(COLUMN()&lt;DATA!$O$1*3+3,SUM(CX47:CX52)," ")</f>
        <v>0</v>
      </c>
      <c r="CY46" s="110">
        <f>IF(COLUMN()&lt;DATA!$O$1*3+3,SUM(CY47:CY52)," ")</f>
        <v>0</v>
      </c>
      <c r="CZ46" s="110">
        <f>IF(COLUMN()&lt;DATA!$O$1*3+3,SUM(CZ47:CZ52)," ")</f>
        <v>0</v>
      </c>
      <c r="DA46" s="110">
        <f>IF(COLUMN()&lt;DATA!$O$1*3+3,SUM(DA47:DA52)," ")</f>
        <v>0</v>
      </c>
      <c r="DB46" s="110">
        <f>IF(COLUMN()&lt;DATA!$O$1*3+3,SUM(DB47:DB52)," ")</f>
        <v>0</v>
      </c>
      <c r="DC46" s="110">
        <f>IF(COLUMN()&lt;DATA!$O$1*3+3,SUM(DC47:DC52)," ")</f>
        <v>0</v>
      </c>
      <c r="DD46" s="110">
        <f>IF(COLUMN()&lt;DATA!$O$1*3+3,SUM(DD47:DD52)," ")</f>
        <v>0</v>
      </c>
      <c r="DE46" s="110">
        <f>IF(COLUMN()&lt;DATA!$O$1*3+3,SUM(DE47:DE52)," ")</f>
        <v>0</v>
      </c>
      <c r="DF46" s="110">
        <f>IF(COLUMN()&lt;DATA!$O$1*3+3,SUM(DF47:DF52)," ")</f>
        <v>0.4</v>
      </c>
      <c r="DG46" s="110">
        <f>IF(COLUMN()&lt;DATA!$O$1*3+3,SUM(DG47:DG52)," ")</f>
        <v>0</v>
      </c>
      <c r="DH46" s="110">
        <f>IF(COLUMN()&lt;DATA!$O$1*3+3,SUM(DH47:DH52)," ")</f>
        <v>0</v>
      </c>
      <c r="DI46" s="110">
        <f>IF(COLUMN()&lt;DATA!$O$1*3+3,SUM(DI47:DI52)," ")</f>
        <v>0</v>
      </c>
      <c r="DJ46" s="110">
        <f>IF(COLUMN()&lt;DATA!$O$1*3+3,SUM(DJ47:DJ52)," ")</f>
        <v>0</v>
      </c>
      <c r="DK46" s="110">
        <f>IF(COLUMN()&lt;DATA!$O$1*3+3,SUM(DK47:DK52)," ")</f>
        <v>0</v>
      </c>
      <c r="DL46" s="110">
        <f>IF(COLUMN()&lt;DATA!$O$1*3+3,SUM(DL47:DL52)," ")</f>
        <v>0</v>
      </c>
      <c r="DM46" s="110">
        <f>IF(COLUMN()&lt;DATA!$O$1*3+3,SUM(DM47:DM52)," ")</f>
        <v>0</v>
      </c>
      <c r="DN46" s="110">
        <f>IF(COLUMN()&lt;DATA!$O$1*3+3,SUM(DN47:DN52)," ")</f>
        <v>0</v>
      </c>
      <c r="DO46" s="110">
        <f>IF(COLUMN()&lt;DATA!$O$1*3+3,SUM(DO47:DO52)," ")</f>
        <v>0</v>
      </c>
      <c r="DP46" s="110">
        <f>IF(COLUMN()&lt;DATA!$O$1*3+3,SUM(DP47:DP52)," ")</f>
        <v>0</v>
      </c>
      <c r="DQ46" s="110">
        <f>IF(COLUMN()&lt;DATA!$O$1*3+3,SUM(DQ47:DQ52)," ")</f>
        <v>0</v>
      </c>
      <c r="DR46" s="110">
        <f>IF(COLUMN()&lt;DATA!$O$1*3+3,SUM(DR47:DR52)," ")</f>
        <v>0</v>
      </c>
      <c r="DS46" s="110">
        <f>IF(COLUMN()&lt;DATA!$O$1*3+3,SUM(DS47:DS52)," ")</f>
        <v>0</v>
      </c>
      <c r="DT46" s="110">
        <f>IF(COLUMN()&lt;DATA!$O$1*3+3,SUM(DT47:DT52)," ")</f>
        <v>0</v>
      </c>
      <c r="DU46" s="110">
        <f>IF(COLUMN()&lt;DATA!$O$1*3+3,SUM(DU47:DU52)," ")</f>
        <v>0.8</v>
      </c>
      <c r="DV46" s="110">
        <f>IF(COLUMN()&lt;DATA!$O$1*3+3,SUM(DV47:DV52)," ")</f>
        <v>0</v>
      </c>
      <c r="DW46" s="110">
        <f>IF(COLUMN()&lt;DATA!$O$1*3+3,SUM(DW47:DW52)," ")</f>
        <v>0</v>
      </c>
      <c r="DX46" s="110">
        <f>IF(COLUMN()&lt;DATA!$O$1*3+3,SUM(DX47:DX52)," ")</f>
        <v>2335.83977</v>
      </c>
      <c r="DY46" s="38" t="str">
        <f>IF(COLUMN()&lt;DATA!$O$1*3+3,SUM(DY47:DY52)," ")</f>
        <v xml:space="preserve"> </v>
      </c>
      <c r="DZ46" s="38" t="str">
        <f>IF(COLUMN()&lt;DATA!$O$1*3+3,SUM(DZ47:DZ52)," ")</f>
        <v xml:space="preserve"> </v>
      </c>
      <c r="EA46" s="38" t="str">
        <f>IF(COLUMN()&lt;DATA!$O$1*3+3,SUM(EA47:EA52)," ")</f>
        <v xml:space="preserve"> </v>
      </c>
      <c r="EB46" s="38" t="str">
        <f>IF(COLUMN()&lt;DATA!$O$1*3+3,SUM(EB47:EB52)," ")</f>
        <v xml:space="preserve"> </v>
      </c>
      <c r="EC46" s="38" t="str">
        <f>IF(COLUMN()&lt;DATA!$O$1*3+3,SUM(EC47:EC52)," ")</f>
        <v xml:space="preserve"> </v>
      </c>
      <c r="ED46" s="38" t="str">
        <f>IF(COLUMN()&lt;DATA!$O$1*3+3,SUM(ED47:ED52)," ")</f>
        <v xml:space="preserve"> </v>
      </c>
      <c r="EE46" s="38" t="str">
        <f>IF(COLUMN()&lt;DATA!$O$1*3+3,SUM(EE47:EE52)," ")</f>
        <v xml:space="preserve"> </v>
      </c>
      <c r="EF46" s="38" t="str">
        <f>IF(COLUMN()&lt;DATA!$O$1*3+3,SUM(EF47:EF52)," ")</f>
        <v xml:space="preserve"> </v>
      </c>
      <c r="EG46" s="38" t="str">
        <f>IF(COLUMN()&lt;DATA!$O$1*3+3,SUM(EG47:EG52)," ")</f>
        <v xml:space="preserve"> </v>
      </c>
      <c r="EH46" s="38" t="str">
        <f>IF(COLUMN()&lt;DATA!$O$1*3+3,SUM(EH47:EH52)," ")</f>
        <v xml:space="preserve"> </v>
      </c>
      <c r="EI46" s="38" t="str">
        <f>IF(COLUMN()&lt;DATA!$O$1*3+3,SUM(EI47:EI52)," ")</f>
        <v xml:space="preserve"> </v>
      </c>
      <c r="EJ46" s="38" t="str">
        <f>IF(COLUMN()&lt;DATA!$O$1*3+3,SUM(EJ47:EJ52)," ")</f>
        <v xml:space="preserve"> </v>
      </c>
      <c r="EK46" s="38" t="str">
        <f>IF(COLUMN()&lt;DATA!$O$1*3+3,SUM(EK47:EK52)," ")</f>
        <v xml:space="preserve"> </v>
      </c>
      <c r="EL46" s="38" t="str">
        <f>IF(COLUMN()&lt;DATA!$O$1*3+3,SUM(EL47:EL52)," ")</f>
        <v xml:space="preserve"> </v>
      </c>
      <c r="EM46" s="38" t="str">
        <f>IF(COLUMN()&lt;DATA!$O$1*3+3,SUM(EM47:EM52)," ")</f>
        <v xml:space="preserve"> </v>
      </c>
      <c r="EN46" s="38" t="str">
        <f>IF(COLUMN()&lt;DATA!$O$1*3+3,SUM(EN47:EN52)," ")</f>
        <v xml:space="preserve"> </v>
      </c>
      <c r="EO46" s="38" t="str">
        <f>IF(COLUMN()&lt;DATA!$O$1*3+3,SUM(EO47:EO52)," ")</f>
        <v xml:space="preserve"> </v>
      </c>
      <c r="EP46" s="38" t="str">
        <f>IF(COLUMN()&lt;DATA!$O$1*3+3,SUM(EP47:EP52)," ")</f>
        <v xml:space="preserve"> </v>
      </c>
      <c r="EQ46" s="38" t="str">
        <f>IF(COLUMN()&lt;DATA!$O$1*3+3,SUM(EQ47:EQ52)," ")</f>
        <v xml:space="preserve"> </v>
      </c>
      <c r="ER46" s="38" t="str">
        <f>IF(COLUMN()&lt;DATA!$O$1*3+3,SUM(ER47:ER52)," ")</f>
        <v xml:space="preserve"> </v>
      </c>
      <c r="ES46" s="38" t="str">
        <f>IF(COLUMN()&lt;DATA!$O$1*3+3,SUM(ES47:ES52)," ")</f>
        <v xml:space="preserve"> </v>
      </c>
      <c r="ET46" s="38" t="str">
        <f>IF(COLUMN()&lt;DATA!$O$1*3+3,SUM(ET47:ET52)," ")</f>
        <v xml:space="preserve"> </v>
      </c>
      <c r="EU46" s="38" t="str">
        <f>IF(COLUMN()&lt;DATA!$O$1*3+3,SUM(EU47:EU52)," ")</f>
        <v xml:space="preserve"> </v>
      </c>
      <c r="EV46" s="38" t="str">
        <f>IF(COLUMN()&lt;DATA!$O$1*3+3,SUM(EV47:EV52)," ")</f>
        <v xml:space="preserve"> </v>
      </c>
      <c r="EW46" s="38" t="str">
        <f>IF(COLUMN()&lt;DATA!$O$1*3+3,SUM(EW47:EW52)," ")</f>
        <v xml:space="preserve"> </v>
      </c>
      <c r="EX46" s="38" t="str">
        <f>IF(COLUMN()&lt;DATA!$O$1*3+3,SUM(EX47:EX52)," ")</f>
        <v xml:space="preserve"> </v>
      </c>
      <c r="EY46" s="38" t="str">
        <f>IF(COLUMN()&lt;DATA!$O$1*3+3,SUM(EY47:EY52)," ")</f>
        <v xml:space="preserve"> </v>
      </c>
      <c r="EZ46" s="38" t="str">
        <f>IF(COLUMN()&lt;DATA!$O$1*3+3,SUM(EZ47:EZ52)," ")</f>
        <v xml:space="preserve"> </v>
      </c>
      <c r="FA46" s="38" t="str">
        <f>IF(COLUMN()&lt;DATA!$O$1*3+3,SUM(FA47:FA52)," ")</f>
        <v xml:space="preserve"> </v>
      </c>
      <c r="FB46" s="38" t="str">
        <f>IF(COLUMN()&lt;DATA!$O$1*3+3,SUM(FB47:FB52)," ")</f>
        <v xml:space="preserve"> </v>
      </c>
      <c r="FC46" s="38" t="str">
        <f>IF(COLUMN()&lt;DATA!$O$1*3+3,SUM(FC47:FC52)," ")</f>
        <v xml:space="preserve"> </v>
      </c>
      <c r="FD46" s="38" t="str">
        <f>IF(COLUMN()&lt;DATA!$O$1*3+3,SUM(FD47:FD52)," ")</f>
        <v xml:space="preserve"> </v>
      </c>
      <c r="FE46" s="38" t="str">
        <f>IF(COLUMN()&lt;DATA!$O$1*3+3,SUM(FE47:FE52)," ")</f>
        <v xml:space="preserve"> </v>
      </c>
      <c r="FF46" s="38" t="str">
        <f>IF(COLUMN()&lt;DATA!$O$1*3+3,SUM(FF47:FF52)," ")</f>
        <v xml:space="preserve"> </v>
      </c>
      <c r="FG46" s="38" t="str">
        <f>IF(COLUMN()&lt;DATA!$O$1*3+3,SUM(FG47:FG52)," ")</f>
        <v xml:space="preserve"> </v>
      </c>
      <c r="FH46" s="38" t="str">
        <f>IF(COLUMN()&lt;DATA!$O$1*3+3,SUM(FH47:FH52)," ")</f>
        <v xml:space="preserve"> </v>
      </c>
      <c r="FI46" s="38" t="str">
        <f>IF(COLUMN()&lt;DATA!$O$1*3+3,SUM(FI47:FI52)," ")</f>
        <v xml:space="preserve"> </v>
      </c>
      <c r="FJ46" s="38" t="str">
        <f>IF(COLUMN()&lt;DATA!$O$1*3+3,SUM(FJ47:FJ52)," ")</f>
        <v xml:space="preserve"> </v>
      </c>
      <c r="FK46" s="38" t="str">
        <f>IF(COLUMN()&lt;DATA!$O$1*3+3,SUM(FK47:FK52)," ")</f>
        <v xml:space="preserve"> </v>
      </c>
      <c r="FL46" s="38" t="str">
        <f>IF(COLUMN()&lt;DATA!$O$1*3+3,SUM(FL47:FL52)," ")</f>
        <v xml:space="preserve"> </v>
      </c>
      <c r="FM46" s="37" t="str">
        <f>IF(COLUMN()&lt;DATA!$O$1*3+3,SUM(FM47:FM52)," ")</f>
        <v xml:space="preserve"> </v>
      </c>
      <c r="FN46" s="37" t="str">
        <f>IF(COLUMN()&lt;DATA!$O$1*3+3,SUM(FN47:FN52)," ")</f>
        <v xml:space="preserve"> </v>
      </c>
      <c r="FO46" s="37" t="str">
        <f>IF(COLUMN()&lt;DATA!$O$1*3+3,SUM(FO47:FO52)," ")</f>
        <v xml:space="preserve"> </v>
      </c>
      <c r="FP46" s="37" t="str">
        <f>IF(COLUMN()&lt;DATA!$O$1*3+3,SUM(FP47:FP52)," ")</f>
        <v xml:space="preserve"> </v>
      </c>
      <c r="FQ46" s="37" t="str">
        <f>IF(COLUMN()&lt;DATA!$O$1*3+3,SUM(FQ47:FQ52)," ")</f>
        <v xml:space="preserve"> </v>
      </c>
      <c r="FR46" s="37" t="str">
        <f>IF(COLUMN()&lt;DATA!$O$1*3+3,SUM(FR47:FR52)," ")</f>
        <v xml:space="preserve"> </v>
      </c>
      <c r="FS46" s="37" t="str">
        <f>IF(COLUMN()&lt;DATA!$O$1*3+3,SUM(FS47:FS52)," ")</f>
        <v xml:space="preserve"> </v>
      </c>
      <c r="FT46" s="37" t="str">
        <f>IF(COLUMN()&lt;DATA!$O$1*3+3,SUM(FT47:FT52)," ")</f>
        <v xml:space="preserve"> </v>
      </c>
      <c r="FU46" s="37" t="str">
        <f>IF(COLUMN()&lt;DATA!$O$1*3+3,SUM(FU47:FU52)," ")</f>
        <v xml:space="preserve"> </v>
      </c>
      <c r="FV46" s="37" t="str">
        <f>IF(COLUMN()&lt;DATA!$O$1*3+3,SUM(FV47:FV52)," ")</f>
        <v xml:space="preserve"> </v>
      </c>
      <c r="FW46" s="37" t="str">
        <f>IF(COLUMN()&lt;DATA!$O$1*3+3,SUM(FW47:FW52)," ")</f>
        <v xml:space="preserve"> </v>
      </c>
      <c r="FX46" s="37" t="str">
        <f>IF(COLUMN()&lt;DATA!$O$1*3+3,SUM(FX47:FX52)," ")</f>
        <v xml:space="preserve"> </v>
      </c>
      <c r="FY46" s="5" t="str">
        <f>IF(COLUMN()&lt;DATA!$O$1*3+3,SUM(FY47:FY52)," ")</f>
        <v xml:space="preserve"> </v>
      </c>
      <c r="FZ46" s="5" t="str">
        <f>IF(COLUMN()&lt;DATA!$O$1*3+3,SUM(FZ47:FZ52)," ")</f>
        <v xml:space="preserve"> </v>
      </c>
      <c r="GA46" s="5" t="str">
        <f>IF(COLUMN()&lt;DATA!$O$1*3+3,SUM(GA47:GA52)," ")</f>
        <v xml:space="preserve"> </v>
      </c>
      <c r="GB46" s="5" t="str">
        <f>IF(COLUMN()&lt;DATA!$O$1*3+3,SUM(GB47:GB52)," ")</f>
        <v xml:space="preserve"> </v>
      </c>
      <c r="GC46" s="5" t="str">
        <f>IF(COLUMN()&lt;DATA!$O$1*3+3,SUM(GC47:GC52)," ")</f>
        <v xml:space="preserve"> </v>
      </c>
      <c r="GD46" s="5" t="str">
        <f>IF(COLUMN()&lt;DATA!$O$1*3+3,SUM(GD47:GD52)," ")</f>
        <v xml:space="preserve"> </v>
      </c>
      <c r="GE46" s="5" t="str">
        <f>IF(COLUMN()&lt;DATA!$O$1*3+3,SUM(GE47:GE52)," ")</f>
        <v xml:space="preserve"> </v>
      </c>
      <c r="GF46" s="5" t="str">
        <f>IF(COLUMN()&lt;DATA!$O$1*3+3,SUM(GF47:GF52)," ")</f>
        <v xml:space="preserve"> </v>
      </c>
      <c r="GG46" s="5" t="str">
        <f>IF(COLUMN()&lt;DATA!$O$1*3+3,SUM(GG47:GG52)," ")</f>
        <v xml:space="preserve"> </v>
      </c>
      <c r="GH46" s="5" t="str">
        <f>IF(COLUMN()&lt;DATA!$O$1*3+3,SUM(GH47:GH52)," ")</f>
        <v xml:space="preserve"> </v>
      </c>
      <c r="GI46" s="5" t="str">
        <f>IF(COLUMN()&lt;DATA!$O$1*3+3,SUM(GI47:GI52)," ")</f>
        <v xml:space="preserve"> </v>
      </c>
      <c r="GJ46" s="5" t="str">
        <f>IF(COLUMN()&lt;DATA!$O$1*3+3,SUM(GJ47:GJ52)," ")</f>
        <v xml:space="preserve"> </v>
      </c>
      <c r="GK46" s="5" t="str">
        <f>IF(COLUMN()&lt;DATA!$O$1*3+3,SUM(GK47:GK52)," ")</f>
        <v xml:space="preserve"> </v>
      </c>
      <c r="GL46" s="5" t="str">
        <f>IF(COLUMN()&lt;DATA!$O$1*3+3,SUM(GL47:GL52)," ")</f>
        <v xml:space="preserve"> </v>
      </c>
      <c r="GM46" s="5" t="str">
        <f>IF(COLUMN()&lt;DATA!$O$1*3+3,SUM(GM47:GM52)," ")</f>
        <v xml:space="preserve"> </v>
      </c>
      <c r="GN46" s="5" t="str">
        <f>IF(COLUMN()&lt;DATA!$O$1*3+3,SUM(GN47:GN52)," ")</f>
        <v xml:space="preserve"> </v>
      </c>
      <c r="GO46" s="5" t="str">
        <f>IF(COLUMN()&lt;DATA!$O$1*3+3,SUM(GO47:GO52)," ")</f>
        <v xml:space="preserve"> </v>
      </c>
      <c r="GP46" s="5" t="str">
        <f>IF(COLUMN()&lt;DATA!$O$1*3+3,SUM(GP47:GP52)," ")</f>
        <v xml:space="preserve"> </v>
      </c>
      <c r="GQ46" s="5" t="str">
        <f>IF(COLUMN()&lt;DATA!$O$1*3+3,SUM(GQ47:GQ52)," ")</f>
        <v xml:space="preserve"> </v>
      </c>
      <c r="GR46" s="5" t="str">
        <f>IF(COLUMN()&lt;DATA!$O$1*3+3,SUM(GR47:GR52)," ")</f>
        <v xml:space="preserve"> </v>
      </c>
      <c r="GS46" s="5" t="str">
        <f>IF(COLUMN()&lt;DATA!$O$1*3+3,SUM(GS47:GS52)," ")</f>
        <v xml:space="preserve"> </v>
      </c>
      <c r="GT46" s="5" t="str">
        <f>IF(COLUMN()&lt;DATA!$O$1*3+3,SUM(GT47:GT52)," ")</f>
        <v xml:space="preserve"> </v>
      </c>
      <c r="GU46" s="5" t="str">
        <f>IF(COLUMN()&lt;DATA!$O$1*3+3,SUM(GU47:GU52)," ")</f>
        <v xml:space="preserve"> </v>
      </c>
      <c r="GV46" s="5" t="str">
        <f>IF(COLUMN()&lt;DATA!$O$1*3+3,SUM(GV47:GV52)," ")</f>
        <v xml:space="preserve"> </v>
      </c>
      <c r="GW46" s="5" t="str">
        <f>IF(COLUMN()&lt;DATA!$O$1*3+3,SUM(GW47:GW52)," ")</f>
        <v xml:space="preserve"> </v>
      </c>
      <c r="GX46" s="5" t="str">
        <f>IF(COLUMN()&lt;DATA!$O$1*3+3,SUM(GX47:GX52)," ")</f>
        <v xml:space="preserve"> </v>
      </c>
      <c r="GY46" s="5" t="str">
        <f>IF(COLUMN()&lt;DATA!$O$1*3+3,SUM(GY47:GY52)," ")</f>
        <v xml:space="preserve"> </v>
      </c>
      <c r="GZ46" s="5" t="str">
        <f>IF(COLUMN()&lt;DATA!$O$1*3+3,SUM(GZ47:GZ52)," ")</f>
        <v xml:space="preserve"> </v>
      </c>
      <c r="HA46" s="5" t="str">
        <f>IF(COLUMN()&lt;DATA!$O$1*3+3,SUM(HA47:HA52)," ")</f>
        <v xml:space="preserve"> </v>
      </c>
      <c r="HB46" s="5" t="str">
        <f>IF(COLUMN()&lt;DATA!$O$1*3+3,SUM(HB47:HB52)," ")</f>
        <v xml:space="preserve"> </v>
      </c>
      <c r="HC46" s="5" t="str">
        <f>IF(COLUMN()&lt;DATA!$O$1*3+3,SUM(HC47:HC52)," ")</f>
        <v xml:space="preserve"> </v>
      </c>
      <c r="HD46" s="5" t="str">
        <f>IF(COLUMN()&lt;DATA!$O$1*3+3,SUM(HD47:HD52)," ")</f>
        <v xml:space="preserve"> </v>
      </c>
      <c r="HE46" s="5" t="str">
        <f>IF(COLUMN()&lt;DATA!$O$1*3+3,SUM(HE47:HE52)," ")</f>
        <v xml:space="preserve"> </v>
      </c>
      <c r="HF46" s="5" t="str">
        <f>IF(COLUMN()&lt;DATA!$O$1*3+3,SUM(HF47:HF52)," ")</f>
        <v xml:space="preserve"> </v>
      </c>
      <c r="HG46" s="5" t="str">
        <f>IF(COLUMN()&lt;DATA!$O$1*3+3,SUM(HG47:HG52)," ")</f>
        <v xml:space="preserve"> </v>
      </c>
      <c r="HH46" s="5" t="str">
        <f>IF(COLUMN()&lt;DATA!$O$1*3+3,SUM(HH47:HH52)," ")</f>
        <v xml:space="preserve"> </v>
      </c>
      <c r="HI46" s="5" t="str">
        <f>IF(COLUMN()&lt;DATA!$O$1*3+3,SUM(HI47:HI52)," ")</f>
        <v xml:space="preserve"> </v>
      </c>
      <c r="HJ46" s="5" t="str">
        <f>IF(COLUMN()&lt;DATA!$O$1*3+3,SUM(HJ47:HJ52)," ")</f>
        <v xml:space="preserve"> </v>
      </c>
      <c r="HK46" s="5" t="str">
        <f>IF(COLUMN()&lt;DATA!$O$1*3+3,SUM(HK47:HK52)," ")</f>
        <v xml:space="preserve"> </v>
      </c>
      <c r="HL46" s="5" t="str">
        <f>IF(COLUMN()&lt;DATA!$O$1*3+3,SUM(HL47:HL52)," ")</f>
        <v xml:space="preserve"> </v>
      </c>
      <c r="HM46" s="5" t="str">
        <f>IF(COLUMN()&lt;DATA!$O$1*3+3,SUM(HM47:HM52)," ")</f>
        <v xml:space="preserve"> </v>
      </c>
      <c r="HN46" s="5" t="str">
        <f>IF(COLUMN()&lt;DATA!$O$1*3+3,SUM(HN47:HN52)," ")</f>
        <v xml:space="preserve"> </v>
      </c>
      <c r="HO46" s="5" t="str">
        <f>IF(COLUMN()&lt;DATA!$O$1*3+3,SUM(HO47:HO52)," ")</f>
        <v xml:space="preserve"> </v>
      </c>
      <c r="HP46" s="5" t="str">
        <f>IF(COLUMN()&lt;DATA!$O$1*3+3,SUM(HP47:HP52)," ")</f>
        <v xml:space="preserve"> </v>
      </c>
      <c r="HQ46" s="5" t="str">
        <f>IF(COLUMN()&lt;DATA!$O$1*3+3,SUM(HQ47:HQ52)," ")</f>
        <v xml:space="preserve"> </v>
      </c>
      <c r="HR46" s="5" t="str">
        <f>IF(COLUMN()&lt;DATA!$O$1*3+3,SUM(HR47:HR52)," ")</f>
        <v xml:space="preserve"> </v>
      </c>
      <c r="HS46" s="5" t="str">
        <f>IF(COLUMN()&lt;DATA!$O$1*3+3,SUM(HS47:HS52)," ")</f>
        <v xml:space="preserve"> </v>
      </c>
      <c r="HT46" s="5" t="str">
        <f>IF(COLUMN()&lt;DATA!$O$1*3+3,SUM(HT47:HT52)," ")</f>
        <v xml:space="preserve"> </v>
      </c>
      <c r="HU46" s="5" t="str">
        <f>IF(COLUMN()&lt;DATA!$O$1*3+3,SUM(HU47:HU52)," ")</f>
        <v xml:space="preserve"> </v>
      </c>
      <c r="HV46" s="5" t="str">
        <f>IF(COLUMN()&lt;DATA!$O$1*3+3,SUM(HV47:HV52)," ")</f>
        <v xml:space="preserve"> </v>
      </c>
      <c r="HW46" s="5" t="str">
        <f>IF(COLUMN()&lt;DATA!$O$1*3+3,SUM(HW47:HW52)," ")</f>
        <v xml:space="preserve"> </v>
      </c>
      <c r="HX46" s="5" t="str">
        <f>IF(COLUMN()&lt;DATA!$O$1*3+3,SUM(HX47:HX52)," ")</f>
        <v xml:space="preserve"> </v>
      </c>
      <c r="HY46" s="5" t="str">
        <f>IF(COLUMN()&lt;DATA!$O$1*3+3,SUM(HY47:HY52)," ")</f>
        <v xml:space="preserve"> </v>
      </c>
      <c r="HZ46" s="5" t="str">
        <f>IF(COLUMN()&lt;DATA!$O$1*3+3,SUM(HZ47:HZ52)," ")</f>
        <v xml:space="preserve"> </v>
      </c>
      <c r="IA46" s="5" t="str">
        <f>IF(COLUMN()&lt;DATA!$O$1*3+3,SUM(IA47:IA52)," ")</f>
        <v xml:space="preserve"> </v>
      </c>
      <c r="IB46" s="5" t="str">
        <f>IF(COLUMN()&lt;DATA!$O$1*3+3,SUM(IB47:IB52)," ")</f>
        <v xml:space="preserve"> </v>
      </c>
      <c r="IC46" s="5" t="str">
        <f>IF(COLUMN()&lt;DATA!$O$1*3+3,SUM(IC47:IC52)," ")</f>
        <v xml:space="preserve"> </v>
      </c>
      <c r="ID46" s="5" t="str">
        <f>IF(COLUMN()&lt;DATA!$O$1*3+3,SUM(ID47:ID52)," ")</f>
        <v xml:space="preserve"> </v>
      </c>
      <c r="IE46" s="5" t="str">
        <f>IF(COLUMN()&lt;DATA!$O$1*3+3,SUM(IE47:IE52)," ")</f>
        <v xml:space="preserve"> </v>
      </c>
      <c r="IF46" s="5" t="str">
        <f>IF(COLUMN()&lt;DATA!$O$1*3+3,SUM(IF47:IF52)," ")</f>
        <v xml:space="preserve"> </v>
      </c>
      <c r="IG46" s="5" t="str">
        <f>IF(COLUMN()&lt;DATA!$O$1*3+3,SUM(IG47:IG52)," ")</f>
        <v xml:space="preserve"> </v>
      </c>
      <c r="IH46" s="5" t="str">
        <f>IF(COLUMN()&lt;DATA!$O$1*3+3,SUM(IH47:IH52)," ")</f>
        <v xml:space="preserve"> </v>
      </c>
      <c r="II46" s="5" t="str">
        <f>IF(COLUMN()&lt;DATA!$O$1*3+3,SUM(II47:II52)," ")</f>
        <v xml:space="preserve"> </v>
      </c>
      <c r="IJ46" s="5" t="str">
        <f>IF(COLUMN()&lt;DATA!$O$1*3+3,SUM(IJ47:IJ52)," ")</f>
        <v xml:space="preserve"> </v>
      </c>
      <c r="IK46" s="5" t="str">
        <f>IF(COLUMN()&lt;DATA!$O$1*3+3,SUM(IK47:IK52)," ")</f>
        <v xml:space="preserve"> </v>
      </c>
      <c r="IL46" s="5" t="str">
        <f>IF(COLUMN()&lt;DATA!$O$1*3+3,SUM(IL47:IL52)," ")</f>
        <v xml:space="preserve"> </v>
      </c>
      <c r="IM46" s="5" t="str">
        <f>IF(COLUMN()&lt;DATA!$O$1*3+3,SUM(IM47:IM52)," ")</f>
        <v xml:space="preserve"> </v>
      </c>
      <c r="IN46" s="5" t="str">
        <f>IF(COLUMN()&lt;DATA!$O$1*3+3,SUM(IN47:IN52)," ")</f>
        <v xml:space="preserve"> </v>
      </c>
      <c r="IO46" s="5" t="str">
        <f>IF(COLUMN()&lt;DATA!$O$1*3+3,SUM(IO47:IO52)," ")</f>
        <v xml:space="preserve"> </v>
      </c>
      <c r="IP46" s="5" t="str">
        <f>IF(COLUMN()&lt;DATA!$O$1*3+3,SUM(IP47:IP52)," ")</f>
        <v xml:space="preserve"> </v>
      </c>
      <c r="IQ46" s="5" t="str">
        <f>IF(COLUMN()&lt;DATA!$O$1*3+3,SUM(IQ47:IQ52)," ")</f>
        <v xml:space="preserve"> </v>
      </c>
      <c r="IR46" s="5" t="str">
        <f>IF(COLUMN()&lt;DATA!$O$1*3+3,SUM(IR47:IR52)," ")</f>
        <v xml:space="preserve"> </v>
      </c>
      <c r="IS46" s="5" t="str">
        <f>IF(COLUMN()&lt;DATA!$O$1*3+3,SUM(IS47:IS52)," ")</f>
        <v xml:space="preserve"> </v>
      </c>
      <c r="IT46" s="5" t="str">
        <f>IF(COLUMN()&lt;DATA!$O$1*3+3,SUM(IT47:IT52)," ")</f>
        <v xml:space="preserve"> </v>
      </c>
      <c r="IU46" s="5" t="str">
        <f>IF(COLUMN()&lt;DATA!$O$1*3+3,SUM(IU47:IU52)," ")</f>
        <v xml:space="preserve"> </v>
      </c>
      <c r="IV46" s="5" t="str">
        <f>IF(COLUMN()&lt;DATA!$O$1*3+3,SUM(IV47:IV52)," ")</f>
        <v xml:space="preserve"> </v>
      </c>
      <c r="IW46" s="5" t="str">
        <f>IF(COLUMN()&lt;DATA!$O$1*3+3,SUM(IW47:IW52)," ")</f>
        <v xml:space="preserve"> </v>
      </c>
      <c r="IX46" s="5" t="str">
        <f>IF(COLUMN()&lt;DATA!$O$1*3+3,SUM(IX47:IX52)," ")</f>
        <v xml:space="preserve"> </v>
      </c>
      <c r="IY46" s="5" t="str">
        <f>IF(COLUMN()&lt;DATA!$O$1*3+3,SUM(IY47:IY52)," ")</f>
        <v xml:space="preserve"> </v>
      </c>
      <c r="IZ46" s="5" t="str">
        <f>IF(COLUMN()&lt;DATA!$O$1*3+3,SUM(IZ47:IZ52)," ")</f>
        <v xml:space="preserve"> </v>
      </c>
      <c r="JA46" s="5" t="str">
        <f>IF(COLUMN()&lt;DATA!$O$1*3+3,SUM(JA47:JA52)," ")</f>
        <v xml:space="preserve"> </v>
      </c>
      <c r="JB46" s="5" t="str">
        <f>IF(COLUMN()&lt;DATA!$O$1*3+3,SUM(JB47:JB52)," ")</f>
        <v xml:space="preserve"> </v>
      </c>
      <c r="JC46" s="5" t="str">
        <f>IF(COLUMN()&lt;DATA!$O$1*3+3,SUM(JC47:JC52)," ")</f>
        <v xml:space="preserve"> </v>
      </c>
      <c r="JD46" s="5" t="str">
        <f>IF(COLUMN()&lt;DATA!$O$1*3+3,SUM(JD47:JD52)," ")</f>
        <v xml:space="preserve"> </v>
      </c>
      <c r="JE46" s="5" t="str">
        <f>IF(COLUMN()&lt;DATA!$O$1*3+3,SUM(JE47:JE52)," ")</f>
        <v xml:space="preserve"> </v>
      </c>
      <c r="JF46" s="5" t="str">
        <f>IF(COLUMN()&lt;DATA!$O$1*3+3,SUM(JF47:JF52)," ")</f>
        <v xml:space="preserve"> </v>
      </c>
      <c r="JG46" s="5" t="str">
        <f>IF(COLUMN()&lt;DATA!$O$1*3+3,SUM(JG47:JG52)," ")</f>
        <v xml:space="preserve"> </v>
      </c>
      <c r="JH46" s="5" t="str">
        <f>IF(COLUMN()&lt;DATA!$O$1*3+3,SUM(JH47:JH52)," ")</f>
        <v xml:space="preserve"> </v>
      </c>
      <c r="JI46" s="5" t="str">
        <f>IF(COLUMN()&lt;DATA!$O$1*3+3,SUM(JI47:JI52)," ")</f>
        <v xml:space="preserve"> </v>
      </c>
      <c r="JJ46" s="5" t="str">
        <f>IF(COLUMN()&lt;DATA!$O$1*3+3,SUM(JJ47:JJ52)," ")</f>
        <v xml:space="preserve"> </v>
      </c>
      <c r="JK46" s="5" t="str">
        <f>IF(COLUMN()&lt;DATA!$O$1*3+3,SUM(JK47:JK52)," ")</f>
        <v xml:space="preserve"> </v>
      </c>
      <c r="JL46" s="5" t="str">
        <f>IF(COLUMN()&lt;DATA!$O$1*3+3,SUM(JL47:JL52)," ")</f>
        <v xml:space="preserve"> </v>
      </c>
      <c r="JM46" s="5" t="str">
        <f>IF(COLUMN()&lt;DATA!$O$1*3+3,SUM(JM47:JM52)," ")</f>
        <v xml:space="preserve"> </v>
      </c>
      <c r="JN46" s="5" t="str">
        <f>IF(COLUMN()&lt;DATA!$O$1*3+3,SUM(JN47:JN52)," ")</f>
        <v xml:space="preserve"> </v>
      </c>
      <c r="JO46" s="5" t="str">
        <f>IF(COLUMN()&lt;DATA!$O$1*3+3,SUM(JO47:JO52)," ")</f>
        <v xml:space="preserve"> </v>
      </c>
      <c r="JP46" s="5" t="str">
        <f>IF(COLUMN()&lt;DATA!$O$1*3+3,SUM(JP47:JP52)," ")</f>
        <v xml:space="preserve"> </v>
      </c>
      <c r="JQ46" s="5" t="str">
        <f>IF(COLUMN()&lt;DATA!$O$1*3+3,SUM(JQ47:JQ52)," ")</f>
        <v xml:space="preserve"> </v>
      </c>
      <c r="JR46" s="5" t="str">
        <f>IF(COLUMN()&lt;DATA!$O$1*3+3,SUM(JR47:JR52)," ")</f>
        <v xml:space="preserve"> </v>
      </c>
      <c r="JS46" s="5" t="str">
        <f>IF(COLUMN()&lt;DATA!$O$1*3+3,SUM(JS47:JS52)," ")</f>
        <v xml:space="preserve"> </v>
      </c>
      <c r="JT46" s="5" t="str">
        <f>IF(COLUMN()&lt;DATA!$O$1*3+3,SUM(JT47:JT52)," ")</f>
        <v xml:space="preserve"> </v>
      </c>
      <c r="JU46" s="5" t="str">
        <f>IF(COLUMN()&lt;DATA!$O$1*3+3,SUM(JU47:JU52)," ")</f>
        <v xml:space="preserve"> </v>
      </c>
      <c r="JV46" s="5" t="str">
        <f>IF(COLUMN()&lt;DATA!$O$1*3+3,SUM(JV47:JV52)," ")</f>
        <v xml:space="preserve"> </v>
      </c>
      <c r="JW46" s="5" t="str">
        <f>IF(COLUMN()&lt;DATA!$O$1*3+3,SUM(JW47:JW52)," ")</f>
        <v xml:space="preserve"> </v>
      </c>
      <c r="JX46" s="5" t="str">
        <f>IF(COLUMN()&lt;DATA!$O$1*3+3,SUM(JX47:JX52)," ")</f>
        <v xml:space="preserve"> </v>
      </c>
      <c r="JY46" s="5" t="str">
        <f>IF(COLUMN()&lt;DATA!$O$1*3+3,SUM(JY47:JY52)," ")</f>
        <v xml:space="preserve"> </v>
      </c>
      <c r="JZ46" s="5" t="str">
        <f>IF(COLUMN()&lt;DATA!$O$1*3+3,SUM(JZ47:JZ52)," ")</f>
        <v xml:space="preserve"> </v>
      </c>
      <c r="KA46" s="5" t="str">
        <f>IF(COLUMN()&lt;DATA!$O$1*3+3,SUM(KA47:KA52)," ")</f>
        <v xml:space="preserve"> </v>
      </c>
      <c r="KB46" s="5" t="str">
        <f>IF(COLUMN()&lt;DATA!$O$1*3+3,SUM(KB47:KB52)," ")</f>
        <v xml:space="preserve"> </v>
      </c>
      <c r="KC46" s="5" t="str">
        <f>IF(COLUMN()&lt;DATA!$O$1*3+3,SUM(KC47:KC52)," ")</f>
        <v xml:space="preserve"> </v>
      </c>
      <c r="KD46" s="5" t="str">
        <f>IF(COLUMN()&lt;DATA!$O$1*3+3,SUM(KD47:KD52)," ")</f>
        <v xml:space="preserve"> </v>
      </c>
      <c r="KE46" s="5" t="str">
        <f>IF(COLUMN()&lt;DATA!$O$1*3+3,SUM(KE47:KE52)," ")</f>
        <v xml:space="preserve"> </v>
      </c>
      <c r="KF46" s="5" t="str">
        <f>IF(COLUMN()&lt;DATA!$O$1*3+3,SUM(KF47:KF52)," ")</f>
        <v xml:space="preserve"> </v>
      </c>
      <c r="KG46" s="5" t="str">
        <f>IF(COLUMN()&lt;DATA!$O$1*3+3,SUM(KG47:KG52)," ")</f>
        <v xml:space="preserve"> </v>
      </c>
      <c r="KH46" s="5" t="str">
        <f>IF(COLUMN()&lt;DATA!$O$1*3+3,SUM(KH47:KH52)," ")</f>
        <v xml:space="preserve"> </v>
      </c>
      <c r="KI46" s="5" t="str">
        <f>IF(COLUMN()&lt;DATA!$O$1*3+3,SUM(KI47:KI52)," ")</f>
        <v xml:space="preserve"> </v>
      </c>
      <c r="KJ46" s="5" t="str">
        <f>IF(COLUMN()&lt;DATA!$O$1*3+3,SUM(KJ47:KJ52)," ")</f>
        <v xml:space="preserve"> </v>
      </c>
      <c r="KK46" s="5" t="str">
        <f>IF(COLUMN()&lt;DATA!$O$1*3+3,SUM(KK47:KK52)," ")</f>
        <v xml:space="preserve"> </v>
      </c>
      <c r="KL46" s="5" t="str">
        <f>IF(COLUMN()&lt;DATA!$O$1*3+3,SUM(KL47:KL52)," ")</f>
        <v xml:space="preserve"> </v>
      </c>
      <c r="KM46" s="5" t="str">
        <f>IF(COLUMN()&lt;DATA!$O$1*3+3,SUM(KM47:KM52)," ")</f>
        <v xml:space="preserve"> </v>
      </c>
      <c r="KN46" s="5" t="str">
        <f>IF(COLUMN()&lt;DATA!$O$1*3+3,SUM(KN47:KN52)," ")</f>
        <v xml:space="preserve"> </v>
      </c>
      <c r="KO46" s="5" t="str">
        <f>IF(COLUMN()&lt;DATA!$O$1*3+3,SUM(KO47:KO52)," ")</f>
        <v xml:space="preserve"> </v>
      </c>
      <c r="KP46" s="5" t="str">
        <f>IF(COLUMN()&lt;DATA!$O$1*3+3,SUM(KP47:KP52)," ")</f>
        <v xml:space="preserve"> </v>
      </c>
      <c r="KQ46" s="5" t="str">
        <f>IF(COLUMN()&lt;DATA!$O$1*3+3,SUM(KQ47:KQ52)," ")</f>
        <v xml:space="preserve"> </v>
      </c>
      <c r="KR46" s="5" t="str">
        <f>IF(COLUMN()&lt;DATA!$O$1*3+3,SUM(KR47:KR52)," ")</f>
        <v xml:space="preserve"> </v>
      </c>
      <c r="KS46" s="5" t="str">
        <f>IF(COLUMN()&lt;DATA!$O$1*3+3,SUM(KS47:KS52)," ")</f>
        <v xml:space="preserve"> </v>
      </c>
      <c r="KT46" s="5" t="str">
        <f>IF(COLUMN()&lt;DATA!$O$1*3+3,SUM(KT47:KT52)," ")</f>
        <v xml:space="preserve"> </v>
      </c>
      <c r="KU46" s="5" t="str">
        <f>IF(COLUMN()&lt;DATA!$O$1*3+3,SUM(KU47:KU52)," ")</f>
        <v xml:space="preserve"> </v>
      </c>
      <c r="KV46" s="5" t="str">
        <f>IF(COLUMN()&lt;DATA!$O$1*3+3,SUM(KV47:KV52)," ")</f>
        <v xml:space="preserve"> </v>
      </c>
      <c r="KW46" s="5" t="str">
        <f>IF(COLUMN()&lt;DATA!$O$1*3+3,SUM(KW47:KW52)," ")</f>
        <v xml:space="preserve"> </v>
      </c>
      <c r="KX46" s="5" t="str">
        <f>IF(COLUMN()&lt;DATA!$O$1*3+3,SUM(KX47:KX52)," ")</f>
        <v xml:space="preserve"> </v>
      </c>
      <c r="KY46" s="5" t="str">
        <f>IF(COLUMN()&lt;DATA!$O$1*3+3,SUM(KY47:KY52)," ")</f>
        <v xml:space="preserve"> </v>
      </c>
      <c r="KZ46" s="5" t="str">
        <f>IF(COLUMN()&lt;DATA!$O$1*3+3,SUM(KZ47:KZ52)," ")</f>
        <v xml:space="preserve"> </v>
      </c>
    </row>
    <row r="47" ht="15.75">
      <c r="A47" s="20" t="s">
        <v>88</v>
      </c>
      <c r="B47" s="11">
        <f>IF(ISERROR(VLOOKUP(CONCATENATE(INDIRECT(ADDRESS(2,COLUMN())),"O3",A47),DATA!D2:L872,2,FALSE)),0,VLOOKUP(CONCATENATE(INDIRECT(ADDRESS(2,COLUMN())),"O3",A47),DATA!D2:L872,2,FALSE))</f>
        <v>1.65</v>
      </c>
      <c r="C47" s="11">
        <f>IF(ISERROR(VLOOKUP(CONCATENATE(INDIRECT(ADDRESS(2,COLUMN()-1)),"O3",A47),DATA!D2:L872,3,FALSE)),0,VLOOKUP(CONCATENATE(INDIRECT(ADDRESS(2,COLUMN()-1)),"O3",A47),DATA!D2:L872,3,FALSE))</f>
        <v>0</v>
      </c>
      <c r="D47" s="11">
        <f>IF(ISERROR(VLOOKUP(CONCATENATE(INDIRECT(ADDRESS(2,COLUMN()-2)),"O3",A47),DATA!D2:L872,4,FALSE)),0,VLOOKUP(CONCATENATE(INDIRECT(ADDRESS(2,COLUMN()-2)),"O3",A47),DATA!D2:L872,4,FALSE))</f>
        <v>0</v>
      </c>
      <c r="E47" s="11">
        <f>IF(ISERROR(VLOOKUP(CONCATENATE(INDIRECT(ADDRESS(2,COLUMN())),"O3",A47),DATA!D2:L872,2,FALSE)),0,VLOOKUP(CONCATENATE(INDIRECT(ADDRESS(2,COLUMN())),"O3",A47),DATA!D2:L872,2,FALSE))</f>
        <v>0.1</v>
      </c>
      <c r="F47" s="11">
        <f>IF(ISERROR(VLOOKUP(CONCATENATE(INDIRECT(ADDRESS(2,COLUMN()-1)),"O3",A47),DATA!D2:L872,3,FALSE)),0,VLOOKUP(CONCATENATE(INDIRECT(ADDRESS(2,COLUMN()-1)),"O3",A47),DATA!D2:L872,3,FALSE))</f>
        <v>0</v>
      </c>
      <c r="G47" s="11">
        <f>IF(ISERROR(VLOOKUP(CONCATENATE(INDIRECT(ADDRESS(2,COLUMN()-2)),"O3",A47),DATA!D2:L872,4,FALSE)),0,VLOOKUP(CONCATENATE(INDIRECT(ADDRESS(2,COLUMN()-2)),"O3",A47),DATA!D2:L872,4,FALSE))</f>
        <v>0</v>
      </c>
      <c r="H47" s="11">
        <f>IF(ISERROR(VLOOKUP(CONCATENATE(INDIRECT(ADDRESS(2,COLUMN())),"O3",A47),DATA!D2:L872,2,FALSE)),0,VLOOKUP(CONCATENATE(INDIRECT(ADDRESS(2,COLUMN())),"O3",A47),DATA!D2:L872,2,FALSE))</f>
        <v>0</v>
      </c>
      <c r="I47" s="11">
        <f>IF(ISERROR(VLOOKUP(CONCATENATE(INDIRECT(ADDRESS(2,COLUMN()-1)),"O3",A47),DATA!D2:L872,3,FALSE)),0,VLOOKUP(CONCATENATE(INDIRECT(ADDRESS(2,COLUMN()-1)),"O3",A47),DATA!D2:L872,3,FALSE))</f>
        <v>0</v>
      </c>
      <c r="J47" s="11">
        <f>IF(ISERROR(VLOOKUP(CONCATENATE(INDIRECT(ADDRESS(2,COLUMN()-2)),"O3",A47),DATA!D2:L872,4,FALSE)),0,VLOOKUP(CONCATENATE(INDIRECT(ADDRESS(2,COLUMN()-2)),"O3",A47),DATA!D2:L872,4,FALSE))</f>
        <v>0</v>
      </c>
      <c r="K47" s="11">
        <f>IF(ISERROR(VLOOKUP(CONCATENATE(INDIRECT(ADDRESS(2,COLUMN())),"O3",A47),DATA!D2:L872,2,FALSE)),0,VLOOKUP(CONCATENATE(INDIRECT(ADDRESS(2,COLUMN())),"O3",A47),DATA!D2:L872,2,FALSE))</f>
        <v>0</v>
      </c>
      <c r="L47" s="11">
        <f>IF(ISERROR(VLOOKUP(CONCATENATE(INDIRECT(ADDRESS(2,COLUMN()-1)),"O3",A47),DATA!D2:L872,3,FALSE)),0,VLOOKUP(CONCATENATE(INDIRECT(ADDRESS(2,COLUMN()-1)),"O3",A47),DATA!D2:L872,3,FALSE))</f>
        <v>0</v>
      </c>
      <c r="M47" s="11">
        <f>IF(ISERROR(VLOOKUP(CONCATENATE(INDIRECT(ADDRESS(2,COLUMN()-2)),"O3",A47),DATA!D2:L872,4,FALSE)),0,VLOOKUP(CONCATENATE(INDIRECT(ADDRESS(2,COLUMN()-2)),"O3",A47),DATA!D2:L872,4,FALSE))</f>
        <v>0</v>
      </c>
      <c r="N47" s="11">
        <f>IF(ISERROR(VLOOKUP(CONCATENATE(INDIRECT(ADDRESS(2,COLUMN())),"O3",A47),DATA!D2:L872,2,FALSE)),0,VLOOKUP(CONCATENATE(INDIRECT(ADDRESS(2,COLUMN())),"O3",A47),DATA!D2:L872,2,FALSE))</f>
        <v>0</v>
      </c>
      <c r="O47" s="11">
        <f>IF(ISERROR(VLOOKUP(CONCATENATE(INDIRECT(ADDRESS(2,COLUMN()-1)),"O3",A47),DATA!D2:L872,3,FALSE)),0,VLOOKUP(CONCATENATE(INDIRECT(ADDRESS(2,COLUMN()-1)),"O3",A47),DATA!D2:L872,3,FALSE))</f>
        <v>0</v>
      </c>
      <c r="P47" s="11">
        <f>IF(ISERROR(VLOOKUP(CONCATENATE(INDIRECT(ADDRESS(2,COLUMN()-2)),"O3",A47),DATA!D2:L872,4,FALSE)),0,VLOOKUP(CONCATENATE(INDIRECT(ADDRESS(2,COLUMN()-2)),"O3",A47),DATA!D2:L872,4,FALSE))</f>
        <v>0</v>
      </c>
      <c r="Q47" s="11">
        <f>IF(ISERROR(VLOOKUP(CONCATENATE(INDIRECT(ADDRESS(2,COLUMN())),"O3",A47),DATA!D2:L872,2,FALSE)),0,VLOOKUP(CONCATENATE(INDIRECT(ADDRESS(2,COLUMN())),"O3",A47),DATA!D2:L872,2,FALSE))</f>
        <v>0</v>
      </c>
      <c r="R47" s="11">
        <f>IF(ISERROR(VLOOKUP(CONCATENATE(INDIRECT(ADDRESS(2,COLUMN()-1)),"O3",A47),DATA!D2:L872,3,FALSE)),0,VLOOKUP(CONCATENATE(INDIRECT(ADDRESS(2,COLUMN()-1)),"O3",A47),DATA!D2:L872,3,FALSE))</f>
        <v>0</v>
      </c>
      <c r="S47" s="11">
        <f>IF(ISERROR(VLOOKUP(CONCATENATE(INDIRECT(ADDRESS(2,COLUMN()-2)),"O3",A47),DATA!D2:L872,4,FALSE)),0,VLOOKUP(CONCATENATE(INDIRECT(ADDRESS(2,COLUMN()-2)),"O3",A47),DATA!D2:L872,4,FALSE))</f>
        <v>0</v>
      </c>
      <c r="T47" s="11">
        <f>IF(ISERROR(VLOOKUP(CONCATENATE(INDIRECT(ADDRESS(2,COLUMN())),"O3",A47),DATA!D2:L872,2,FALSE)),0,VLOOKUP(CONCATENATE(INDIRECT(ADDRESS(2,COLUMN())),"O3",A47),DATA!D2:L872,2,FALSE))</f>
        <v>0</v>
      </c>
      <c r="U47" s="11">
        <f>IF(ISERROR(VLOOKUP(CONCATENATE(INDIRECT(ADDRESS(2,COLUMN()-1)),"O3",A47),DATA!D2:L872,3,FALSE)),0,VLOOKUP(CONCATENATE(INDIRECT(ADDRESS(2,COLUMN()-1)),"O3",A47),DATA!D2:L872,3,FALSE))</f>
        <v>0</v>
      </c>
      <c r="V47" s="11">
        <f>IF(ISERROR(VLOOKUP(CONCATENATE(INDIRECT(ADDRESS(2,COLUMN()-2)),"O3",A47),DATA!D2:L872,4,FALSE)),0,VLOOKUP(CONCATENATE(INDIRECT(ADDRESS(2,COLUMN()-2)),"O3",A47),DATA!D2:L872,4,FALSE))</f>
        <v>0</v>
      </c>
      <c r="W47" s="11">
        <f>IF(ISERROR(VLOOKUP(CONCATENATE(INDIRECT(ADDRESS(2,COLUMN())),"O3",A47),DATA!D2:L872,2,FALSE)),0,VLOOKUP(CONCATENATE(INDIRECT(ADDRESS(2,COLUMN())),"O3",A47),DATA!D2:L872,2,FALSE))</f>
        <v>0</v>
      </c>
      <c r="X47" s="11">
        <f>IF(ISERROR(VLOOKUP(CONCATENATE(INDIRECT(ADDRESS(2,COLUMN()-1)),"O3",A47),DATA!D2:L872,3,FALSE)),0,VLOOKUP(CONCATENATE(INDIRECT(ADDRESS(2,COLUMN()-1)),"O3",A47),DATA!D2:L872,3,FALSE))</f>
        <v>0</v>
      </c>
      <c r="Y47" s="11">
        <f>IF(ISERROR(VLOOKUP(CONCATENATE(INDIRECT(ADDRESS(2,COLUMN()-2)),"O3",A47),DATA!D2:L872,4,FALSE)),0,VLOOKUP(CONCATENATE(INDIRECT(ADDRESS(2,COLUMN()-2)),"O3",A47),DATA!D2:L872,4,FALSE))</f>
        <v>0</v>
      </c>
      <c r="Z47" s="11">
        <f>IF(ISERROR(VLOOKUP(CONCATENATE(INDIRECT(ADDRESS(2,COLUMN())),"O3",A47),DATA!D2:L872,2,FALSE)),0,VLOOKUP(CONCATENATE(INDIRECT(ADDRESS(2,COLUMN())),"O3",A47),DATA!D2:L872,2,FALSE))</f>
        <v>0</v>
      </c>
      <c r="AA47" s="11">
        <f>IF(ISERROR(VLOOKUP(CONCATENATE(INDIRECT(ADDRESS(2,COLUMN()-1)),"O3",A47),DATA!D2:L872,3,FALSE)),0,VLOOKUP(CONCATENATE(INDIRECT(ADDRESS(2,COLUMN()-1)),"O3",A47),DATA!D2:L872,3,FALSE))</f>
        <v>0</v>
      </c>
      <c r="AB47" s="11">
        <f>IF(ISERROR(VLOOKUP(CONCATENATE(INDIRECT(ADDRESS(2,COLUMN()-2)),"O3",A47),DATA!D2:L872,4,FALSE)),0,VLOOKUP(CONCATENATE(INDIRECT(ADDRESS(2,COLUMN()-2)),"O3",A47),DATA!D2:L872,4,FALSE))</f>
        <v>0</v>
      </c>
      <c r="AC47" s="11">
        <f>IF(ISERROR(VLOOKUP(CONCATENATE(INDIRECT(ADDRESS(2,COLUMN())),"O3",A47),DATA!D2:L872,2,FALSE)),0,VLOOKUP(CONCATENATE(INDIRECT(ADDRESS(2,COLUMN())),"O3",A47),DATA!D2:L872,2,FALSE))</f>
        <v>0</v>
      </c>
      <c r="AD47" s="11">
        <f>IF(ISERROR(VLOOKUP(CONCATENATE(INDIRECT(ADDRESS(2,COLUMN()-1)),"O3",A47),DATA!D2:L872,3,FALSE)),0,VLOOKUP(CONCATENATE(INDIRECT(ADDRESS(2,COLUMN()-1)),"O3",A47),DATA!D2:L872,3,FALSE))</f>
        <v>0</v>
      </c>
      <c r="AE47" s="11">
        <f>IF(ISERROR(VLOOKUP(CONCATENATE(INDIRECT(ADDRESS(2,COLUMN()-2)),"O3",A47),DATA!D2:L872,4,FALSE)),0,VLOOKUP(CONCATENATE(INDIRECT(ADDRESS(2,COLUMN()-2)),"O3",A47),DATA!D2:L872,4,FALSE))</f>
        <v>0</v>
      </c>
      <c r="AF47" s="11">
        <f>IF(ISERROR(VLOOKUP(CONCATENATE(INDIRECT(ADDRESS(2,COLUMN())),"O3",A47),DATA!D2:L872,2,FALSE)),0,VLOOKUP(CONCATENATE(INDIRECT(ADDRESS(2,COLUMN())),"O3",A47),DATA!D2:L872,2,FALSE))</f>
        <v>0</v>
      </c>
      <c r="AG47" s="11">
        <f>IF(ISERROR(VLOOKUP(CONCATENATE(INDIRECT(ADDRESS(2,COLUMN()-1)),"O3",A47),DATA!D2:L872,3,FALSE)),0,VLOOKUP(CONCATENATE(INDIRECT(ADDRESS(2,COLUMN()-1)),"O3",A47),DATA!D2:L872,3,FALSE))</f>
        <v>0</v>
      </c>
      <c r="AH47" s="11">
        <f>IF(ISERROR(VLOOKUP(CONCATENATE(INDIRECT(ADDRESS(2,COLUMN()-2)),"O3",A47),DATA!D2:L872,4,FALSE)),0,VLOOKUP(CONCATENATE(INDIRECT(ADDRESS(2,COLUMN()-2)),"O3",A47),DATA!D2:L872,4,FALSE))</f>
        <v>0</v>
      </c>
      <c r="AI47" s="11">
        <f>IF(ISERROR(VLOOKUP(CONCATENATE(INDIRECT(ADDRESS(2,COLUMN())),"O3",A47),DATA!D2:L872,2,FALSE)),0,VLOOKUP(CONCATENATE(INDIRECT(ADDRESS(2,COLUMN())),"O3",A47),DATA!D2:L872,2,FALSE))</f>
        <v>0</v>
      </c>
      <c r="AJ47" s="11">
        <f>IF(ISERROR(VLOOKUP(CONCATENATE(INDIRECT(ADDRESS(2,COLUMN()-1)),"O3",A47),DATA!D2:L872,3,FALSE)),0,VLOOKUP(CONCATENATE(INDIRECT(ADDRESS(2,COLUMN()-1)),"O3",A47),DATA!D2:L872,3,FALSE))</f>
        <v>0</v>
      </c>
      <c r="AK47" s="11">
        <f>IF(ISERROR(VLOOKUP(CONCATENATE(INDIRECT(ADDRESS(2,COLUMN()-2)),"O3",A47),DATA!D2:L872,4,FALSE)),0,VLOOKUP(CONCATENATE(INDIRECT(ADDRESS(2,COLUMN()-2)),"O3",A47),DATA!D2:L872,4,FALSE))</f>
        <v>0</v>
      </c>
      <c r="AL47" s="11">
        <f>IF(ISERROR(VLOOKUP(CONCATENATE(INDIRECT(ADDRESS(2,COLUMN())),"O3",A47),DATA!D2:L872,2,FALSE)),0,VLOOKUP(CONCATENATE(INDIRECT(ADDRESS(2,COLUMN())),"O3",A47),DATA!D2:L872,2,FALSE))</f>
        <v>0</v>
      </c>
      <c r="AM47" s="11">
        <f>IF(ISERROR(VLOOKUP(CONCATENATE(INDIRECT(ADDRESS(2,COLUMN()-1)),"O3",A47),DATA!D2:L872,3,FALSE)),0,VLOOKUP(CONCATENATE(INDIRECT(ADDRESS(2,COLUMN()-1)),"O3",A47),DATA!D2:L872,3,FALSE))</f>
        <v>0</v>
      </c>
      <c r="AN47" s="11">
        <f>IF(ISERROR(VLOOKUP(CONCATENATE(INDIRECT(ADDRESS(2,COLUMN()-2)),"O3",A47),DATA!D2:L872,4,FALSE)),0,VLOOKUP(CONCATENATE(INDIRECT(ADDRESS(2,COLUMN()-2)),"O3",A47),DATA!D2:L872,4,FALSE))</f>
        <v>0</v>
      </c>
      <c r="AO47" s="11">
        <f>IF(ISERROR(VLOOKUP(CONCATENATE(INDIRECT(ADDRESS(2,COLUMN())),"O3",A47),DATA!D2:L872,2,FALSE)),0,VLOOKUP(CONCATENATE(INDIRECT(ADDRESS(2,COLUMN())),"O3",A47),DATA!D2:L872,2,FALSE))</f>
        <v>0</v>
      </c>
      <c r="AP47" s="11">
        <f>IF(ISERROR(VLOOKUP(CONCATENATE(INDIRECT(ADDRESS(2,COLUMN()-1)),"O3",A47),DATA!D2:L872,3,FALSE)),0,VLOOKUP(CONCATENATE(INDIRECT(ADDRESS(2,COLUMN()-1)),"O3",A47),DATA!D2:L872,3,FALSE))</f>
        <v>0</v>
      </c>
      <c r="AQ47" s="11">
        <f>IF(ISERROR(VLOOKUP(CONCATENATE(INDIRECT(ADDRESS(2,COLUMN()-2)),"O3",A47),DATA!D2:L872,4,FALSE)),0,VLOOKUP(CONCATENATE(INDIRECT(ADDRESS(2,COLUMN()-2)),"O3",A47),DATA!D2:L872,4,FALSE))</f>
        <v>0</v>
      </c>
      <c r="AR47" s="11">
        <f>IF(ISERROR(VLOOKUP(CONCATENATE(INDIRECT(ADDRESS(2,COLUMN())),"O3",A47),DATA!D2:L872,2,FALSE)),0,VLOOKUP(CONCATENATE(INDIRECT(ADDRESS(2,COLUMN())),"O3",A47),DATA!D2:L872,2,FALSE))</f>
        <v>0</v>
      </c>
      <c r="AS47" s="11">
        <f>IF(ISERROR(VLOOKUP(CONCATENATE(INDIRECT(ADDRESS(2,COLUMN()-1)),"O3",A47),DATA!D2:L872,3,FALSE)),0,VLOOKUP(CONCATENATE(INDIRECT(ADDRESS(2,COLUMN()-1)),"O3",A47),DATA!D2:L872,3,FALSE))</f>
        <v>0</v>
      </c>
      <c r="AT47" s="11">
        <f>IF(ISERROR(VLOOKUP(CONCATENATE(INDIRECT(ADDRESS(2,COLUMN()-2)),"O3",A47),DATA!D2:L872,4,FALSE)),0,VLOOKUP(CONCATENATE(INDIRECT(ADDRESS(2,COLUMN()-2)),"O3",A47),DATA!D2:L872,4,FALSE))</f>
        <v>0</v>
      </c>
      <c r="AU47" s="11">
        <f>IF(ISERROR(VLOOKUP(CONCATENATE(INDIRECT(ADDRESS(2,COLUMN())),"O3",A47),DATA!D2:L872,2,FALSE)),0,VLOOKUP(CONCATENATE(INDIRECT(ADDRESS(2,COLUMN())),"O3",A47),DATA!D2:L872,2,FALSE))</f>
        <v>0</v>
      </c>
      <c r="AV47" s="11">
        <f>IF(ISERROR(VLOOKUP(CONCATENATE(INDIRECT(ADDRESS(2,COLUMN()-1)),"O3",A47),DATA!D2:L872,3,FALSE)),0,VLOOKUP(CONCATENATE(INDIRECT(ADDRESS(2,COLUMN()-1)),"O3",A47),DATA!D2:L872,3,FALSE))</f>
        <v>0</v>
      </c>
      <c r="AW47" s="11">
        <f>IF(ISERROR(VLOOKUP(CONCATENATE(INDIRECT(ADDRESS(2,COLUMN()-2)),"O3",A47),DATA!D2:L872,4,FALSE)),0,VLOOKUP(CONCATENATE(INDIRECT(ADDRESS(2,COLUMN()-2)),"O3",A47),DATA!D2:L872,4,FALSE))</f>
        <v>0</v>
      </c>
      <c r="AX47" s="11">
        <f>IF(ISERROR(VLOOKUP(CONCATENATE(INDIRECT(ADDRESS(2,COLUMN())),"O3",A47),DATA!D2:L872,2,FALSE)),0,VLOOKUP(CONCATENATE(INDIRECT(ADDRESS(2,COLUMN())),"O3",A47),DATA!D2:L872,2,FALSE))</f>
        <v>0</v>
      </c>
      <c r="AY47" s="11">
        <f>IF(ISERROR(VLOOKUP(CONCATENATE(INDIRECT(ADDRESS(2,COLUMN()-1)),"O3",A47),DATA!D2:L872,3,FALSE)),0,VLOOKUP(CONCATENATE(INDIRECT(ADDRESS(2,COLUMN()-1)),"O3",A47),DATA!D2:L872,3,FALSE))</f>
        <v>0</v>
      </c>
      <c r="AZ47" s="11">
        <f>IF(ISERROR(VLOOKUP(CONCATENATE(INDIRECT(ADDRESS(2,COLUMN()-2)),"O3",A47),DATA!D2:L872,4,FALSE)),0,VLOOKUP(CONCATENATE(INDIRECT(ADDRESS(2,COLUMN()-2)),"O3",A47),DATA!D2:L872,4,FALSE))</f>
        <v>0</v>
      </c>
      <c r="BA47" s="11">
        <f>IF(ISERROR(VLOOKUP(CONCATENATE(INDIRECT(ADDRESS(2,COLUMN())),"O3",A47),DATA!D2:L872,2,FALSE)),0,VLOOKUP(CONCATENATE(INDIRECT(ADDRESS(2,COLUMN())),"O3",A47),DATA!D2:L872,2,FALSE))</f>
        <v>0</v>
      </c>
      <c r="BB47" s="11">
        <f>IF(ISERROR(VLOOKUP(CONCATENATE(INDIRECT(ADDRESS(2,COLUMN()-1)),"O3",A47),DATA!D2:L872,3,FALSE)),0,VLOOKUP(CONCATENATE(INDIRECT(ADDRESS(2,COLUMN()-1)),"O3",A47),DATA!D2:L872,3,FALSE))</f>
        <v>0</v>
      </c>
      <c r="BC47" s="11">
        <f>IF(ISERROR(VLOOKUP(CONCATENATE(INDIRECT(ADDRESS(2,COLUMN()-2)),"O3",A47),DATA!D2:L872,4,FALSE)),0,VLOOKUP(CONCATENATE(INDIRECT(ADDRESS(2,COLUMN()-2)),"O3",A47),DATA!D2:L872,4,FALSE))</f>
        <v>0</v>
      </c>
      <c r="BD47" s="11">
        <f>IF(ISERROR(VLOOKUP(CONCATENATE(INDIRECT(ADDRESS(2,COLUMN())),"O3",A47),DATA!D2:L872,2,FALSE)),0,VLOOKUP(CONCATENATE(INDIRECT(ADDRESS(2,COLUMN())),"O3",A47),DATA!D2:L872,2,FALSE))</f>
        <v>0</v>
      </c>
      <c r="BE47" s="11">
        <f>IF(ISERROR(VLOOKUP(CONCATENATE(INDIRECT(ADDRESS(2,COLUMN()-1)),"O3",A47),DATA!D2:L872,3,FALSE)),0,VLOOKUP(CONCATENATE(INDIRECT(ADDRESS(2,COLUMN()-1)),"O3",A47),DATA!D2:L872,3,FALSE))</f>
        <v>0</v>
      </c>
      <c r="BF47" s="11">
        <f>IF(ISERROR(VLOOKUP(CONCATENATE(INDIRECT(ADDRESS(2,COLUMN()-2)),"O3",A47),DATA!D2:L872,4,FALSE)),0,VLOOKUP(CONCATENATE(INDIRECT(ADDRESS(2,COLUMN()-2)),"O3",A47),DATA!D2:L872,4,FALSE))</f>
        <v>0</v>
      </c>
      <c r="BG47" s="11">
        <f>IF(ISERROR(VLOOKUP(CONCATENATE(INDIRECT(ADDRESS(2,COLUMN())),"O3",A47),DATA!D2:L872,2,FALSE)),0,VLOOKUP(CONCATENATE(INDIRECT(ADDRESS(2,COLUMN())),"O3",A47),DATA!D2:L872,2,FALSE))</f>
        <v>0</v>
      </c>
      <c r="BH47" s="11">
        <f>IF(ISERROR(VLOOKUP(CONCATENATE(INDIRECT(ADDRESS(2,COLUMN()-1)),"O3",A47),DATA!D2:L872,3,FALSE)),0,VLOOKUP(CONCATENATE(INDIRECT(ADDRESS(2,COLUMN()-1)),"O3",A47),DATA!D2:L872,3,FALSE))</f>
        <v>0</v>
      </c>
      <c r="BI47" s="11">
        <f>IF(ISERROR(VLOOKUP(CONCATENATE(INDIRECT(ADDRESS(2,COLUMN()-2)),"O3",A47),DATA!D2:L872,4,FALSE)),0,VLOOKUP(CONCATENATE(INDIRECT(ADDRESS(2,COLUMN()-2)),"O3",A47),DATA!D2:L872,4,FALSE))</f>
        <v>0</v>
      </c>
      <c r="BJ47" s="11">
        <f>IF(ISERROR(VLOOKUP(CONCATENATE(INDIRECT(ADDRESS(2,COLUMN())),"O3",A47),DATA!D2:L872,2,FALSE)),0,VLOOKUP(CONCATENATE(INDIRECT(ADDRESS(2,COLUMN())),"O3",A47),DATA!D2:L872,2,FALSE))</f>
        <v>0</v>
      </c>
      <c r="BK47" s="11">
        <f>IF(ISERROR(VLOOKUP(CONCATENATE(INDIRECT(ADDRESS(2,COLUMN()-1)),"O3",A47),DATA!D2:L872,3,FALSE)),0,VLOOKUP(CONCATENATE(INDIRECT(ADDRESS(2,COLUMN()-1)),"O3",A47),DATA!D2:L872,3,FALSE))</f>
        <v>0</v>
      </c>
      <c r="BL47" s="11">
        <f>IF(ISERROR(VLOOKUP(CONCATENATE(INDIRECT(ADDRESS(2,COLUMN()-2)),"O3",A47),DATA!D2:L872,4,FALSE)),0,VLOOKUP(CONCATENATE(INDIRECT(ADDRESS(2,COLUMN()-2)),"O3",A47),DATA!D2:L872,4,FALSE))</f>
        <v>0</v>
      </c>
      <c r="BM47" s="11">
        <f>IF(ISERROR(VLOOKUP(CONCATENATE(INDIRECT(ADDRESS(2,COLUMN())),"O3",A47),DATA!D2:L872,2,FALSE)),0,VLOOKUP(CONCATENATE(INDIRECT(ADDRESS(2,COLUMN())),"O3",A47),DATA!D2:L872,2,FALSE))</f>
        <v>0</v>
      </c>
      <c r="BN47" s="11">
        <f>IF(ISERROR(VLOOKUP(CONCATENATE(INDIRECT(ADDRESS(2,COLUMN()-1)),"O3",A47),DATA!D2:L872,3,FALSE)),0,VLOOKUP(CONCATENATE(INDIRECT(ADDRESS(2,COLUMN()-1)),"O3",A47),DATA!D2:L872,3,FALSE))</f>
        <v>0</v>
      </c>
      <c r="BO47" s="11">
        <f>IF(ISERROR(VLOOKUP(CONCATENATE(INDIRECT(ADDRESS(2,COLUMN()-2)),"O3",A47),DATA!D2:L872,4,FALSE)),0,VLOOKUP(CONCATENATE(INDIRECT(ADDRESS(2,COLUMN()-2)),"O3",A47),DATA!D2:L872,4,FALSE))</f>
        <v>0</v>
      </c>
      <c r="BP47" s="11">
        <f>IF(ISERROR(VLOOKUP(CONCATENATE(INDIRECT(ADDRESS(2,COLUMN())),"O3",A47),DATA!D2:L872,2,FALSE)),0,VLOOKUP(CONCATENATE(INDIRECT(ADDRESS(2,COLUMN())),"O3",A47),DATA!D2:L872,2,FALSE))</f>
        <v>0</v>
      </c>
      <c r="BQ47" s="11">
        <f>IF(ISERROR(VLOOKUP(CONCATENATE(INDIRECT(ADDRESS(2,COLUMN()-1)),"O3",A47),DATA!D2:L872,3,FALSE)),0,VLOOKUP(CONCATENATE(INDIRECT(ADDRESS(2,COLUMN()-1)),"O3",A47),DATA!D2:L872,3,FALSE))</f>
        <v>0</v>
      </c>
      <c r="BR47" s="11">
        <f>IF(ISERROR(VLOOKUP(CONCATENATE(INDIRECT(ADDRESS(2,COLUMN()-2)),"O3",A47),DATA!D2:L872,4,FALSE)),0,VLOOKUP(CONCATENATE(INDIRECT(ADDRESS(2,COLUMN()-2)),"O3",A47),DATA!D2:L872,4,FALSE))</f>
        <v>0</v>
      </c>
      <c r="BS47" s="11">
        <f>IF(ISERROR(VLOOKUP(CONCATENATE(INDIRECT(ADDRESS(2,COLUMN())),"O3",A47),DATA!D2:L872,2,FALSE)),0,VLOOKUP(CONCATENATE(INDIRECT(ADDRESS(2,COLUMN())),"O3",A47),DATA!D2:L872,2,FALSE))</f>
        <v>0</v>
      </c>
      <c r="BT47" s="11">
        <f>IF(ISERROR(VLOOKUP(CONCATENATE(INDIRECT(ADDRESS(2,COLUMN()-1)),"O3",A47),DATA!D2:L872,3,FALSE)),0,VLOOKUP(CONCATENATE(INDIRECT(ADDRESS(2,COLUMN()-1)),"O3",A47),DATA!D2:L872,3,FALSE))</f>
        <v>0</v>
      </c>
      <c r="BU47" s="11">
        <f>IF(ISERROR(VLOOKUP(CONCATENATE(INDIRECT(ADDRESS(2,COLUMN()-2)),"O3",A47),DATA!D2:L872,4,FALSE)),0,VLOOKUP(CONCATENATE(INDIRECT(ADDRESS(2,COLUMN()-2)),"O3",A47),DATA!D2:L872,4,FALSE))</f>
        <v>0</v>
      </c>
      <c r="BV47" s="11">
        <f>IF(ISERROR(VLOOKUP(CONCATENATE(INDIRECT(ADDRESS(2,COLUMN())),"O3",A47),DATA!D2:L872,2,FALSE)),0,VLOOKUP(CONCATENATE(INDIRECT(ADDRESS(2,COLUMN())),"O3",A47),DATA!D2:L872,2,FALSE))</f>
        <v>0</v>
      </c>
      <c r="BW47" s="11">
        <f>IF(ISERROR(VLOOKUP(CONCATENATE(INDIRECT(ADDRESS(2,COLUMN()-1)),"O3",A47),DATA!D2:L872,3,FALSE)),0,VLOOKUP(CONCATENATE(INDIRECT(ADDRESS(2,COLUMN()-1)),"O3",A47),DATA!D2:L872,3,FALSE))</f>
        <v>0</v>
      </c>
      <c r="BX47" s="11">
        <f>IF(ISERROR(VLOOKUP(CONCATENATE(INDIRECT(ADDRESS(2,COLUMN()-2)),"O3",A47),DATA!D2:L872,4,FALSE)),0,VLOOKUP(CONCATENATE(INDIRECT(ADDRESS(2,COLUMN()-2)),"O3",A47),DATA!D2:L872,4,FALSE))</f>
        <v>0</v>
      </c>
      <c r="BY47" s="11">
        <f>IF(ISERROR(VLOOKUP(CONCATENATE(INDIRECT(ADDRESS(2,COLUMN())),"O3",A47),DATA!D2:L872,2,FALSE)),0,VLOOKUP(CONCATENATE(INDIRECT(ADDRESS(2,COLUMN())),"O3",A47),DATA!D2:L872,2,FALSE))</f>
        <v>0</v>
      </c>
      <c r="BZ47" s="11">
        <f>IF(ISERROR(VLOOKUP(CONCATENATE(INDIRECT(ADDRESS(2,COLUMN()-1)),"O3",A47),DATA!D2:L872,3,FALSE)),0,VLOOKUP(CONCATENATE(INDIRECT(ADDRESS(2,COLUMN()-1)),"O3",A47),DATA!D2:L872,3,FALSE))</f>
        <v>0</v>
      </c>
      <c r="CA47" s="11">
        <f>IF(ISERROR(VLOOKUP(CONCATENATE(INDIRECT(ADDRESS(2,COLUMN()-2)),"O3",A47),DATA!D2:L872,4,FALSE)),0,VLOOKUP(CONCATENATE(INDIRECT(ADDRESS(2,COLUMN()-2)),"O3",A47),DATA!D2:L872,4,FALSE))</f>
        <v>0</v>
      </c>
      <c r="CB47" s="11">
        <f>IF(ISERROR(VLOOKUP(CONCATENATE(INDIRECT(ADDRESS(2,COLUMN())),"O3",A47),DATA!D2:L872,2,FALSE)),0,VLOOKUP(CONCATENATE(INDIRECT(ADDRESS(2,COLUMN())),"O3",A47),DATA!D2:L872,2,FALSE))</f>
        <v>0</v>
      </c>
      <c r="CC47" s="11">
        <f>IF(ISERROR(VLOOKUP(CONCATENATE(INDIRECT(ADDRESS(2,COLUMN()-1)),"O3",A47),DATA!D2:L872,3,FALSE)),0,VLOOKUP(CONCATENATE(INDIRECT(ADDRESS(2,COLUMN()-1)),"O3",A47),DATA!D2:L872,3,FALSE))</f>
        <v>0</v>
      </c>
      <c r="CD47" s="11">
        <f>IF(ISERROR(VLOOKUP(CONCATENATE(INDIRECT(ADDRESS(2,COLUMN()-2)),"O3",A47),DATA!D2:L872,4,FALSE)),0,VLOOKUP(CONCATENATE(INDIRECT(ADDRESS(2,COLUMN()-2)),"O3",A47),DATA!D2:L872,4,FALSE))</f>
        <v>0</v>
      </c>
      <c r="CE47" s="11">
        <f>IF(ISERROR(VLOOKUP(CONCATENATE(INDIRECT(ADDRESS(2,COLUMN())),"O3",A47),DATA!D2:L872,2,FALSE)),0,VLOOKUP(CONCATENATE(INDIRECT(ADDRESS(2,COLUMN())),"O3",A47),DATA!D2:L872,2,FALSE))</f>
        <v>0</v>
      </c>
      <c r="CF47" s="11">
        <f>IF(ISERROR(VLOOKUP(CONCATENATE(INDIRECT(ADDRESS(2,COLUMN()-1)),"O3",A47),DATA!D2:L872,3,FALSE)),0,VLOOKUP(CONCATENATE(INDIRECT(ADDRESS(2,COLUMN()-1)),"O3",A47),DATA!D2:L872,3,FALSE))</f>
        <v>0</v>
      </c>
      <c r="CG47" s="11">
        <f>IF(ISERROR(VLOOKUP(CONCATENATE(INDIRECT(ADDRESS(2,COLUMN()-2)),"O3",A47),DATA!D2:L872,4,FALSE)),0,VLOOKUP(CONCATENATE(INDIRECT(ADDRESS(2,COLUMN()-2)),"O3",A47),DATA!D2:L872,4,FALSE))</f>
        <v>0</v>
      </c>
      <c r="CH47" s="11">
        <f>IF(ISERROR(VLOOKUP(CONCATENATE(INDIRECT(ADDRESS(2,COLUMN())),"O3",A47),DATA!D2:L872,2,FALSE)),0,VLOOKUP(CONCATENATE(INDIRECT(ADDRESS(2,COLUMN())),"O3",A47),DATA!D2:L872,2,FALSE))</f>
        <v>0</v>
      </c>
      <c r="CI47" s="11">
        <f>IF(ISERROR(VLOOKUP(CONCATENATE(INDIRECT(ADDRESS(2,COLUMN()-1)),"O3",A47),DATA!D2:L872,3,FALSE)),0,VLOOKUP(CONCATENATE(INDIRECT(ADDRESS(2,COLUMN()-1)),"O3",A47),DATA!D2:L872,3,FALSE))</f>
        <v>0</v>
      </c>
      <c r="CJ47" s="11">
        <f>IF(ISERROR(VLOOKUP(CONCATENATE(INDIRECT(ADDRESS(2,COLUMN()-2)),"O3",A47),DATA!D2:L872,4,FALSE)),0,VLOOKUP(CONCATENATE(INDIRECT(ADDRESS(2,COLUMN()-2)),"O3",A47),DATA!D2:L872,4,FALSE))</f>
        <v>0</v>
      </c>
      <c r="CK47" s="11">
        <f>IF(ISERROR(VLOOKUP(CONCATENATE(INDIRECT(ADDRESS(2,COLUMN())),"O3",A47),DATA!D2:L872,2,FALSE)),0,VLOOKUP(CONCATENATE(INDIRECT(ADDRESS(2,COLUMN())),"O3",A47),DATA!D2:L872,2,FALSE))</f>
        <v>0</v>
      </c>
      <c r="CL47" s="11">
        <f>IF(ISERROR(VLOOKUP(CONCATENATE(INDIRECT(ADDRESS(2,COLUMN()-1)),"O3",A47),DATA!D2:L872,3,FALSE)),0,VLOOKUP(CONCATENATE(INDIRECT(ADDRESS(2,COLUMN()-1)),"O3",A47),DATA!D2:L872,3,FALSE))</f>
        <v>0</v>
      </c>
      <c r="CM47" s="11">
        <f>IF(ISERROR(VLOOKUP(CONCATENATE(INDIRECT(ADDRESS(2,COLUMN()-2)),"O3",A47),DATA!D2:L872,4,FALSE)),0,VLOOKUP(CONCATENATE(INDIRECT(ADDRESS(2,COLUMN()-2)),"O3",A47),DATA!D2:L872,4,FALSE))</f>
        <v>0</v>
      </c>
      <c r="CN47" s="11">
        <f>IF(ISERROR(VLOOKUP(CONCATENATE(INDIRECT(ADDRESS(2,COLUMN())),"O3",A47),DATA!D2:L872,2,FALSE)),0,VLOOKUP(CONCATENATE(INDIRECT(ADDRESS(2,COLUMN())),"O3",A47),DATA!D2:L872,2,FALSE))</f>
        <v>0</v>
      </c>
      <c r="CO47" s="11">
        <f>IF(ISERROR(VLOOKUP(CONCATENATE(INDIRECT(ADDRESS(2,COLUMN()-1)),"O3",A47),DATA!D2:L872,3,FALSE)),0,VLOOKUP(CONCATENATE(INDIRECT(ADDRESS(2,COLUMN()-1)),"O3",A47),DATA!D2:L872,3,FALSE))</f>
        <v>0</v>
      </c>
      <c r="CP47" s="11">
        <f>IF(ISERROR(VLOOKUP(CONCATENATE(INDIRECT(ADDRESS(2,COLUMN()-2)),"O3",A47),DATA!D2:L872,4,FALSE)),0,VLOOKUP(CONCATENATE(INDIRECT(ADDRESS(2,COLUMN()-2)),"O3",A47),DATA!D2:L872,4,FALSE))</f>
        <v>0</v>
      </c>
      <c r="CQ47" s="11">
        <f>IF(ISERROR(VLOOKUP(CONCATENATE(INDIRECT(ADDRESS(2,COLUMN())),"O3",A47),DATA!D2:L872,2,FALSE)),0,VLOOKUP(CONCATENATE(INDIRECT(ADDRESS(2,COLUMN())),"O3",A47),DATA!D2:L872,2,FALSE))</f>
        <v>0</v>
      </c>
      <c r="CR47" s="11">
        <f>IF(ISERROR(VLOOKUP(CONCATENATE(INDIRECT(ADDRESS(2,COLUMN()-1)),"O3",A47),DATA!D2:L872,3,FALSE)),0,VLOOKUP(CONCATENATE(INDIRECT(ADDRESS(2,COLUMN()-1)),"O3",A47),DATA!D2:L872,3,FALSE))</f>
        <v>0</v>
      </c>
      <c r="CS47" s="11">
        <f>IF(ISERROR(VLOOKUP(CONCATENATE(INDIRECT(ADDRESS(2,COLUMN()-2)),"O3",A47),DATA!D2:L872,4,FALSE)),0,VLOOKUP(CONCATENATE(INDIRECT(ADDRESS(2,COLUMN()-2)),"O3",A47),DATA!D2:L872,4,FALSE))</f>
        <v>0</v>
      </c>
      <c r="CT47" s="11">
        <f>IF(ISERROR(VLOOKUP(CONCATENATE(INDIRECT(ADDRESS(2,COLUMN())),"O3",A47),DATA!D2:L872,2,FALSE)),0,VLOOKUP(CONCATENATE(INDIRECT(ADDRESS(2,COLUMN())),"O3",A47),DATA!D2:L872,2,FALSE))</f>
        <v>0</v>
      </c>
      <c r="CU47" s="11">
        <f>IF(ISERROR(VLOOKUP(CONCATENATE(INDIRECT(ADDRESS(2,COLUMN()-1)),"O3",A47),DATA!D2:L872,3,FALSE)),0,VLOOKUP(CONCATENATE(INDIRECT(ADDRESS(2,COLUMN()-1)),"O3",A47),DATA!D2:L872,3,FALSE))</f>
        <v>0</v>
      </c>
      <c r="CV47" s="11">
        <f>IF(ISERROR(VLOOKUP(CONCATENATE(INDIRECT(ADDRESS(2,COLUMN()-2)),"O3",A47),DATA!D2:L872,4,FALSE)),0,VLOOKUP(CONCATENATE(INDIRECT(ADDRESS(2,COLUMN()-2)),"O3",A47),DATA!D2:L872,4,FALSE))</f>
        <v>0</v>
      </c>
      <c r="CW47" s="11">
        <f>IF(ISERROR(VLOOKUP(CONCATENATE(INDIRECT(ADDRESS(2,COLUMN())),"O3",A47),DATA!D2:L872,2,FALSE)),0,VLOOKUP(CONCATENATE(INDIRECT(ADDRESS(2,COLUMN())),"O3",A47),DATA!D2:L872,2,FALSE))</f>
        <v>0</v>
      </c>
      <c r="CX47" s="11">
        <f>IF(ISERROR(VLOOKUP(CONCATENATE(INDIRECT(ADDRESS(2,COLUMN()-1)),"O3",A47),DATA!D2:L872,3,FALSE)),0,VLOOKUP(CONCATENATE(INDIRECT(ADDRESS(2,COLUMN()-1)),"O3",A47),DATA!D2:L872,3,FALSE))</f>
        <v>0</v>
      </c>
      <c r="CY47" s="11">
        <f>IF(ISERROR(VLOOKUP(CONCATENATE(INDIRECT(ADDRESS(2,COLUMN()-2)),"O3",A47),DATA!D2:L872,4,FALSE)),0,VLOOKUP(CONCATENATE(INDIRECT(ADDRESS(2,COLUMN()-2)),"O3",A47),DATA!D2:L872,4,FALSE))</f>
        <v>0</v>
      </c>
      <c r="CZ47" s="11">
        <f>IF(ISERROR(VLOOKUP(CONCATENATE(INDIRECT(ADDRESS(2,COLUMN())),"O3",A47),DATA!D2:L872,2,FALSE)),0,VLOOKUP(CONCATENATE(INDIRECT(ADDRESS(2,COLUMN())),"O3",A47),DATA!D2:L872,2,FALSE))</f>
        <v>0</v>
      </c>
      <c r="DA47" s="11">
        <f>IF(ISERROR(VLOOKUP(CONCATENATE(INDIRECT(ADDRESS(2,COLUMN()-1)),"O3",A47),DATA!D2:L872,3,FALSE)),0,VLOOKUP(CONCATENATE(INDIRECT(ADDRESS(2,COLUMN()-1)),"O3",A47),DATA!D2:L872,3,FALSE))</f>
        <v>0</v>
      </c>
      <c r="DB47" s="11">
        <f>IF(ISERROR(VLOOKUP(CONCATENATE(INDIRECT(ADDRESS(2,COLUMN()-2)),"O3",A47),DATA!D2:L872,4,FALSE)),0,VLOOKUP(CONCATENATE(INDIRECT(ADDRESS(2,COLUMN()-2)),"O3",A47),DATA!D2:L872,4,FALSE))</f>
        <v>0</v>
      </c>
      <c r="DC47" s="11">
        <f>IF(ISERROR(VLOOKUP(CONCATENATE(INDIRECT(ADDRESS(2,COLUMN())),"O3",A47),DATA!D2:L872,2,FALSE)),0,VLOOKUP(CONCATENATE(INDIRECT(ADDRESS(2,COLUMN())),"O3",A47),DATA!D2:L872,2,FALSE))</f>
        <v>0</v>
      </c>
      <c r="DD47" s="11">
        <f>IF(ISERROR(VLOOKUP(CONCATENATE(INDIRECT(ADDRESS(2,COLUMN()-1)),"O3",A47),DATA!D2:L872,3,FALSE)),0,VLOOKUP(CONCATENATE(INDIRECT(ADDRESS(2,COLUMN()-1)),"O3",A47),DATA!D2:L872,3,FALSE))</f>
        <v>0</v>
      </c>
      <c r="DE47" s="11">
        <f>IF(ISERROR(VLOOKUP(CONCATENATE(INDIRECT(ADDRESS(2,COLUMN()-2)),"O3",A47),DATA!D2:L872,4,FALSE)),0,VLOOKUP(CONCATENATE(INDIRECT(ADDRESS(2,COLUMN()-2)),"O3",A47),DATA!D2:L872,4,FALSE))</f>
        <v>0</v>
      </c>
      <c r="DF47" s="11">
        <f>IF(ISERROR(VLOOKUP(CONCATENATE(INDIRECT(ADDRESS(2,COLUMN())),"O3",A47),DATA!D2:L872,2,FALSE)),0,VLOOKUP(CONCATENATE(INDIRECT(ADDRESS(2,COLUMN())),"O3",A47),DATA!D2:L872,2,FALSE))</f>
        <v>0</v>
      </c>
      <c r="DG47" s="11">
        <f>IF(ISERROR(VLOOKUP(CONCATENATE(INDIRECT(ADDRESS(2,COLUMN()-1)),"O3",A47),DATA!D2:L872,3,FALSE)),0,VLOOKUP(CONCATENATE(INDIRECT(ADDRESS(2,COLUMN()-1)),"O3",A47),DATA!D2:L872,3,FALSE))</f>
        <v>0</v>
      </c>
      <c r="DH47" s="11">
        <f>IF(ISERROR(VLOOKUP(CONCATENATE(INDIRECT(ADDRESS(2,COLUMN()-2)),"O3",A47),DATA!D2:L872,4,FALSE)),0,VLOOKUP(CONCATENATE(INDIRECT(ADDRESS(2,COLUMN()-2)),"O3",A47),DATA!D2:L872,4,FALSE))</f>
        <v>0</v>
      </c>
      <c r="DI47" s="11">
        <f>IF(ISERROR(VLOOKUP(CONCATENATE(INDIRECT(ADDRESS(2,COLUMN())),"O3",A47),DATA!D2:L872,2,FALSE)),0,VLOOKUP(CONCATENATE(INDIRECT(ADDRESS(2,COLUMN())),"O3",A47),DATA!D2:L872,2,FALSE))</f>
        <v>0</v>
      </c>
      <c r="DJ47" s="11">
        <f>IF(ISERROR(VLOOKUP(CONCATENATE(INDIRECT(ADDRESS(2,COLUMN()-1)),"O3",A47),DATA!D2:L872,3,FALSE)),0,VLOOKUP(CONCATENATE(INDIRECT(ADDRESS(2,COLUMN()-1)),"O3",A47),DATA!D2:L872,3,FALSE))</f>
        <v>0</v>
      </c>
      <c r="DK47" s="11">
        <f>IF(ISERROR(VLOOKUP(CONCATENATE(INDIRECT(ADDRESS(2,COLUMN()-2)),"O3",A47),DATA!D2:L872,4,FALSE)),0,VLOOKUP(CONCATENATE(INDIRECT(ADDRESS(2,COLUMN()-2)),"O3",A47),DATA!D2:L872,4,FALSE))</f>
        <v>0</v>
      </c>
      <c r="DL47" s="11">
        <f>IF(ISERROR(VLOOKUP(CONCATENATE(INDIRECT(ADDRESS(2,COLUMN())),"O3",A47),DATA!D2:L872,2,FALSE)),0,VLOOKUP(CONCATENATE(INDIRECT(ADDRESS(2,COLUMN())),"O3",A47),DATA!D2:L872,2,FALSE))</f>
        <v>0</v>
      </c>
      <c r="DM47" s="11">
        <f>IF(ISERROR(VLOOKUP(CONCATENATE(INDIRECT(ADDRESS(2,COLUMN()-1)),"O3",A47),DATA!D2:L872,3,FALSE)),0,VLOOKUP(CONCATENATE(INDIRECT(ADDRESS(2,COLUMN()-1)),"O3",A47),DATA!D2:L872,3,FALSE))</f>
        <v>0</v>
      </c>
      <c r="DN47" s="11">
        <f>IF(ISERROR(VLOOKUP(CONCATENATE(INDIRECT(ADDRESS(2,COLUMN()-2)),"O3",A47),DATA!D2:L872,4,FALSE)),0,VLOOKUP(CONCATENATE(INDIRECT(ADDRESS(2,COLUMN()-2)),"O3",A47),DATA!D2:L872,4,FALSE))</f>
        <v>0</v>
      </c>
      <c r="DO47" s="11">
        <f>IF(ISERROR(VLOOKUP(CONCATENATE(INDIRECT(ADDRESS(2,COLUMN())),"O3",A47),DATA!D2:L872,2,FALSE)),0,VLOOKUP(CONCATENATE(INDIRECT(ADDRESS(2,COLUMN())),"O3",A47),DATA!D2:L872,2,FALSE))</f>
        <v>0</v>
      </c>
      <c r="DP47" s="11">
        <f>IF(ISERROR(VLOOKUP(CONCATENATE(INDIRECT(ADDRESS(2,COLUMN()-1)),"O3",A47),DATA!D2:L872,3,FALSE)),0,VLOOKUP(CONCATENATE(INDIRECT(ADDRESS(2,COLUMN()-1)),"O3",A47),DATA!D2:L872,3,FALSE))</f>
        <v>0</v>
      </c>
      <c r="DQ47" s="11">
        <f>IF(ISERROR(VLOOKUP(CONCATENATE(INDIRECT(ADDRESS(2,COLUMN()-2)),"O3",A47),DATA!D2:L872,4,FALSE)),0,VLOOKUP(CONCATENATE(INDIRECT(ADDRESS(2,COLUMN()-2)),"O3",A47),DATA!D2:L872,4,FALSE))</f>
        <v>0</v>
      </c>
      <c r="DR47" s="11">
        <f>IF(ISERROR(VLOOKUP(CONCATENATE(INDIRECT(ADDRESS(2,COLUMN())),"O3",A47),DATA!D2:L872,2,FALSE)),0,VLOOKUP(CONCATENATE(INDIRECT(ADDRESS(2,COLUMN())),"O3",A47),DATA!D2:L872,2,FALSE))</f>
        <v>0</v>
      </c>
      <c r="DS47" s="11">
        <f>IF(ISERROR(VLOOKUP(CONCATENATE(INDIRECT(ADDRESS(2,COLUMN()-1)),"O3",A47),DATA!D2:L872,3,FALSE)),0,VLOOKUP(CONCATENATE(INDIRECT(ADDRESS(2,COLUMN()-1)),"O3",A47),DATA!D2:L872,3,FALSE))</f>
        <v>0</v>
      </c>
      <c r="DT47" s="11">
        <f>IF(ISERROR(VLOOKUP(CONCATENATE(INDIRECT(ADDRESS(2,COLUMN()-2)),"O3",A47),DATA!D2:L872,4,FALSE)),0,VLOOKUP(CONCATENATE(INDIRECT(ADDRESS(2,COLUMN()-2)),"O3",A47),DATA!D2:L872,4,FALSE))</f>
        <v>0</v>
      </c>
      <c r="DU47" s="11">
        <f>IF(ISERROR(VLOOKUP(CONCATENATE(INDIRECT(ADDRESS(2,COLUMN())),"O3",A47),DATA!D2:L872,2,FALSE)),0,VLOOKUP(CONCATENATE(INDIRECT(ADDRESS(2,COLUMN())),"O3",A47),DATA!D2:L872,2,FALSE))</f>
        <v>0</v>
      </c>
      <c r="DV47" s="11">
        <f>IF(ISERROR(VLOOKUP(CONCATENATE(INDIRECT(ADDRESS(2,COLUMN()-1)),"O3",A47),DATA!D2:L872,3,FALSE)),0,VLOOKUP(CONCATENATE(INDIRECT(ADDRESS(2,COLUMN()-1)),"O3",A47),DATA!D2:L872,3,FALSE))</f>
        <v>0</v>
      </c>
      <c r="DW47" s="11">
        <f>IF(ISERROR(VLOOKUP(CONCATENATE(INDIRECT(ADDRESS(2,COLUMN()-2)),"O3",A47),DATA!D2:L872,4,FALSE)),0,VLOOKUP(CONCATENATE(INDIRECT(ADDRESS(2,COLUMN()-2)),"O3",A47),DATA!D2:L872,4,FALSE))</f>
        <v>0</v>
      </c>
      <c r="DX47" s="62">
        <f>SUM(B47:INDIRECT(ADDRESS(47,127)))</f>
        <v>1.75</v>
      </c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  <c r="IW47" s="24"/>
      <c r="IX47" s="24"/>
      <c r="IY47" s="24"/>
      <c r="IZ47" s="24"/>
      <c r="JA47" s="24"/>
      <c r="JB47" s="24"/>
      <c r="JC47" s="24"/>
      <c r="JD47" s="24"/>
      <c r="JE47" s="24"/>
      <c r="JF47" s="24"/>
      <c r="JG47" s="24"/>
      <c r="JH47" s="24"/>
      <c r="JI47" s="24"/>
      <c r="JJ47" s="24"/>
      <c r="JK47" s="24"/>
      <c r="JL47" s="24"/>
      <c r="JM47" s="24"/>
      <c r="JN47" s="24"/>
      <c r="JO47" s="24"/>
      <c r="JP47" s="24"/>
      <c r="JQ47" s="24"/>
      <c r="JR47" s="24"/>
      <c r="JS47" s="24"/>
      <c r="JT47" s="24"/>
      <c r="JU47" s="24"/>
      <c r="JV47" s="24"/>
      <c r="JW47" s="24"/>
      <c r="JX47" s="24"/>
      <c r="JY47" s="24"/>
      <c r="JZ47" s="24"/>
      <c r="KA47" s="24"/>
      <c r="KB47" s="24"/>
      <c r="KC47" s="24"/>
      <c r="KD47" s="24"/>
      <c r="KE47" s="24"/>
      <c r="KF47" s="24"/>
      <c r="KG47" s="24"/>
      <c r="KH47" s="24"/>
      <c r="KI47" s="24"/>
      <c r="KJ47" s="24"/>
      <c r="KK47" s="24"/>
      <c r="KL47" s="24"/>
      <c r="KM47" s="24"/>
      <c r="KN47" s="24"/>
      <c r="KO47" s="24"/>
      <c r="KP47" s="24"/>
      <c r="KQ47" s="24"/>
      <c r="KR47" s="24"/>
      <c r="KS47" s="24"/>
      <c r="KT47" s="24"/>
      <c r="KU47" s="24"/>
      <c r="KV47" s="24"/>
      <c r="KW47" s="24"/>
      <c r="KX47" s="24"/>
      <c r="KY47" s="24"/>
      <c r="KZ47" s="24"/>
    </row>
    <row r="48" ht="15.75">
      <c r="A48" s="20" t="s">
        <v>29</v>
      </c>
      <c r="B48" s="11">
        <f>IF(ISERROR(VLOOKUP(CONCATENATE(INDIRECT(ADDRESS(2,COLUMN())),"O3",A48),DATA!D2:L872,2,FALSE)),0,VLOOKUP(CONCATENATE(INDIRECT(ADDRESS(2,COLUMN())),"O3",A48),DATA!D2:L872,2,FALSE))</f>
        <v>356.7459</v>
      </c>
      <c r="C48" s="11">
        <f>IF(ISERROR(VLOOKUP(CONCATENATE(INDIRECT(ADDRESS(2,COLUMN()-1)),"O3",A48),DATA!D2:L872,3,FALSE)),0,VLOOKUP(CONCATENATE(INDIRECT(ADDRESS(2,COLUMN()-1)),"O3",A48),DATA!D2:L872,3,FALSE))</f>
        <v>5</v>
      </c>
      <c r="D48" s="11">
        <f>IF(ISERROR(VLOOKUP(CONCATENATE(INDIRECT(ADDRESS(2,COLUMN()-2)),"O3",A48),DATA!D2:L872,4,FALSE)),0,VLOOKUP(CONCATENATE(INDIRECT(ADDRESS(2,COLUMN()-2)),"O3",A48),DATA!D2:L872,4,FALSE))</f>
        <v>0</v>
      </c>
      <c r="E48" s="11">
        <f>IF(ISERROR(VLOOKUP(CONCATENATE(INDIRECT(ADDRESS(2,COLUMN())),"O3",A48),DATA!D2:L872,2,FALSE)),0,VLOOKUP(CONCATENATE(INDIRECT(ADDRESS(2,COLUMN())),"O3",A48),DATA!D2:L872,2,FALSE))</f>
        <v>112.79133</v>
      </c>
      <c r="F48" s="11">
        <f>IF(ISERROR(VLOOKUP(CONCATENATE(INDIRECT(ADDRESS(2,COLUMN()-1)),"O3",A48),DATA!D2:L872,3,FALSE)),0,VLOOKUP(CONCATENATE(INDIRECT(ADDRESS(2,COLUMN()-1)),"O3",A48),DATA!D2:L872,3,FALSE))</f>
        <v>1</v>
      </c>
      <c r="G48" s="11">
        <f>IF(ISERROR(VLOOKUP(CONCATENATE(INDIRECT(ADDRESS(2,COLUMN()-2)),"O3",A48),DATA!D2:L872,4,FALSE)),0,VLOOKUP(CONCATENATE(INDIRECT(ADDRESS(2,COLUMN()-2)),"O3",A48),DATA!D2:L872,4,FALSE))</f>
        <v>0</v>
      </c>
      <c r="H48" s="11">
        <f>IF(ISERROR(VLOOKUP(CONCATENATE(INDIRECT(ADDRESS(2,COLUMN())),"O3",A48),DATA!D2:L872,2,FALSE)),0,VLOOKUP(CONCATENATE(INDIRECT(ADDRESS(2,COLUMN())),"O3",A48),DATA!D2:L872,2,FALSE))</f>
        <v>89.2</v>
      </c>
      <c r="I48" s="11">
        <f>IF(ISERROR(VLOOKUP(CONCATENATE(INDIRECT(ADDRESS(2,COLUMN()-1)),"O3",A48),DATA!D2:L872,3,FALSE)),0,VLOOKUP(CONCATENATE(INDIRECT(ADDRESS(2,COLUMN()-1)),"O3",A48),DATA!D2:L872,3,FALSE))</f>
        <v>3</v>
      </c>
      <c r="J48" s="11">
        <f>IF(ISERROR(VLOOKUP(CONCATENATE(INDIRECT(ADDRESS(2,COLUMN()-2)),"O3",A48),DATA!D2:L872,4,FALSE)),0,VLOOKUP(CONCATENATE(INDIRECT(ADDRESS(2,COLUMN()-2)),"O3",A48),DATA!D2:L872,4,FALSE))</f>
        <v>0</v>
      </c>
      <c r="K48" s="11">
        <f>IF(ISERROR(VLOOKUP(CONCATENATE(INDIRECT(ADDRESS(2,COLUMN())),"O3",A48),DATA!D2:L872,2,FALSE)),0,VLOOKUP(CONCATENATE(INDIRECT(ADDRESS(2,COLUMN())),"O3",A48),DATA!D2:L872,2,FALSE))</f>
        <v>21.88</v>
      </c>
      <c r="L48" s="11">
        <f>IF(ISERROR(VLOOKUP(CONCATENATE(INDIRECT(ADDRESS(2,COLUMN()-1)),"O3",A48),DATA!D2:L872,3,FALSE)),0,VLOOKUP(CONCATENATE(INDIRECT(ADDRESS(2,COLUMN()-1)),"O3",A48),DATA!D2:L872,3,FALSE))</f>
        <v>0</v>
      </c>
      <c r="M48" s="11">
        <f>IF(ISERROR(VLOOKUP(CONCATENATE(INDIRECT(ADDRESS(2,COLUMN()-2)),"O3",A48),DATA!D2:L872,4,FALSE)),0,VLOOKUP(CONCATENATE(INDIRECT(ADDRESS(2,COLUMN()-2)),"O3",A48),DATA!D2:L872,4,FALSE))</f>
        <v>0</v>
      </c>
      <c r="N48" s="11">
        <f>IF(ISERROR(VLOOKUP(CONCATENATE(INDIRECT(ADDRESS(2,COLUMN())),"O3",A48),DATA!D2:L872,2,FALSE)),0,VLOOKUP(CONCATENATE(INDIRECT(ADDRESS(2,COLUMN())),"O3",A48),DATA!D2:L872,2,FALSE))</f>
        <v>89.58583</v>
      </c>
      <c r="O48" s="11">
        <f>IF(ISERROR(VLOOKUP(CONCATENATE(INDIRECT(ADDRESS(2,COLUMN()-1)),"O3",A48),DATA!D2:L872,3,FALSE)),0,VLOOKUP(CONCATENATE(INDIRECT(ADDRESS(2,COLUMN()-1)),"O3",A48),DATA!D2:L872,3,FALSE))</f>
        <v>0</v>
      </c>
      <c r="P48" s="11">
        <f>IF(ISERROR(VLOOKUP(CONCATENATE(INDIRECT(ADDRESS(2,COLUMN()-2)),"O3",A48),DATA!D2:L872,4,FALSE)),0,VLOOKUP(CONCATENATE(INDIRECT(ADDRESS(2,COLUMN()-2)),"O3",A48),DATA!D2:L872,4,FALSE))</f>
        <v>0</v>
      </c>
      <c r="Q48" s="11">
        <f>IF(ISERROR(VLOOKUP(CONCATENATE(INDIRECT(ADDRESS(2,COLUMN())),"O3",A48),DATA!D2:L872,2,FALSE)),0,VLOOKUP(CONCATENATE(INDIRECT(ADDRESS(2,COLUMN())),"O3",A48),DATA!D2:L872,2,FALSE))</f>
        <v>81.47</v>
      </c>
      <c r="R48" s="11">
        <f>IF(ISERROR(VLOOKUP(CONCATENATE(INDIRECT(ADDRESS(2,COLUMN()-1)),"O3",A48),DATA!D2:L872,3,FALSE)),0,VLOOKUP(CONCATENATE(INDIRECT(ADDRESS(2,COLUMN()-1)),"O3",A48),DATA!D2:L872,3,FALSE))</f>
        <v>0</v>
      </c>
      <c r="S48" s="11">
        <f>IF(ISERROR(VLOOKUP(CONCATENATE(INDIRECT(ADDRESS(2,COLUMN()-2)),"O3",A48),DATA!D2:L872,4,FALSE)),0,VLOOKUP(CONCATENATE(INDIRECT(ADDRESS(2,COLUMN()-2)),"O3",A48),DATA!D2:L872,4,FALSE))</f>
        <v>0</v>
      </c>
      <c r="T48" s="11">
        <f>IF(ISERROR(VLOOKUP(CONCATENATE(INDIRECT(ADDRESS(2,COLUMN())),"O3",A48),DATA!D2:L872,2,FALSE)),0,VLOOKUP(CONCATENATE(INDIRECT(ADDRESS(2,COLUMN())),"O3",A48),DATA!D2:L872,2,FALSE))</f>
        <v>38.48334</v>
      </c>
      <c r="U48" s="11">
        <f>IF(ISERROR(VLOOKUP(CONCATENATE(INDIRECT(ADDRESS(2,COLUMN()-1)),"O3",A48),DATA!D2:L872,3,FALSE)),0,VLOOKUP(CONCATENATE(INDIRECT(ADDRESS(2,COLUMN()-1)),"O3",A48),DATA!D2:L872,3,FALSE))</f>
        <v>0</v>
      </c>
      <c r="V48" s="11">
        <f>IF(ISERROR(VLOOKUP(CONCATENATE(INDIRECT(ADDRESS(2,COLUMN()-2)),"O3",A48),DATA!D2:L872,4,FALSE)),0,VLOOKUP(CONCATENATE(INDIRECT(ADDRESS(2,COLUMN()-2)),"O3",A48),DATA!D2:L872,4,FALSE))</f>
        <v>0</v>
      </c>
      <c r="W48" s="11">
        <f>IF(ISERROR(VLOOKUP(CONCATENATE(INDIRECT(ADDRESS(2,COLUMN())),"O3",A48),DATA!D2:L872,2,FALSE)),0,VLOOKUP(CONCATENATE(INDIRECT(ADDRESS(2,COLUMN())),"O3",A48),DATA!D2:L872,2,FALSE))</f>
        <v>71.28667</v>
      </c>
      <c r="X48" s="11">
        <f>IF(ISERROR(VLOOKUP(CONCATENATE(INDIRECT(ADDRESS(2,COLUMN()-1)),"O3",A48),DATA!D2:L872,3,FALSE)),0,VLOOKUP(CONCATENATE(INDIRECT(ADDRESS(2,COLUMN()-1)),"O3",A48),DATA!D2:L872,3,FALSE))</f>
        <v>0</v>
      </c>
      <c r="Y48" s="11">
        <f>IF(ISERROR(VLOOKUP(CONCATENATE(INDIRECT(ADDRESS(2,COLUMN()-2)),"O3",A48),DATA!D2:L872,4,FALSE)),0,VLOOKUP(CONCATENATE(INDIRECT(ADDRESS(2,COLUMN()-2)),"O3",A48),DATA!D2:L872,4,FALSE))</f>
        <v>0</v>
      </c>
      <c r="Z48" s="11">
        <f>IF(ISERROR(VLOOKUP(CONCATENATE(INDIRECT(ADDRESS(2,COLUMN())),"O3",A48),DATA!D2:L872,2,FALSE)),0,VLOOKUP(CONCATENATE(INDIRECT(ADDRESS(2,COLUMN())),"O3",A48),DATA!D2:L872,2,FALSE))</f>
        <v>50.4</v>
      </c>
      <c r="AA48" s="11">
        <f>IF(ISERROR(VLOOKUP(CONCATENATE(INDIRECT(ADDRESS(2,COLUMN()-1)),"O3",A48),DATA!D2:L872,3,FALSE)),0,VLOOKUP(CONCATENATE(INDIRECT(ADDRESS(2,COLUMN()-1)),"O3",A48),DATA!D2:L872,3,FALSE))</f>
        <v>0</v>
      </c>
      <c r="AB48" s="11">
        <f>IF(ISERROR(VLOOKUP(CONCATENATE(INDIRECT(ADDRESS(2,COLUMN()-2)),"O3",A48),DATA!D2:L872,4,FALSE)),0,VLOOKUP(CONCATENATE(INDIRECT(ADDRESS(2,COLUMN()-2)),"O3",A48),DATA!D2:L872,4,FALSE))</f>
        <v>0</v>
      </c>
      <c r="AC48" s="11">
        <f>IF(ISERROR(VLOOKUP(CONCATENATE(INDIRECT(ADDRESS(2,COLUMN())),"O3",A48),DATA!D2:L872,2,FALSE)),0,VLOOKUP(CONCATENATE(INDIRECT(ADDRESS(2,COLUMN())),"O3",A48),DATA!D2:L872,2,FALSE))</f>
        <v>29.62</v>
      </c>
      <c r="AD48" s="11">
        <f>IF(ISERROR(VLOOKUP(CONCATENATE(INDIRECT(ADDRESS(2,COLUMN()-1)),"O3",A48),DATA!D2:L872,3,FALSE)),0,VLOOKUP(CONCATENATE(INDIRECT(ADDRESS(2,COLUMN()-1)),"O3",A48),DATA!D2:L872,3,FALSE))</f>
        <v>0</v>
      </c>
      <c r="AE48" s="11">
        <f>IF(ISERROR(VLOOKUP(CONCATENATE(INDIRECT(ADDRESS(2,COLUMN()-2)),"O3",A48),DATA!D2:L872,4,FALSE)),0,VLOOKUP(CONCATENATE(INDIRECT(ADDRESS(2,COLUMN()-2)),"O3",A48),DATA!D2:L872,4,FALSE))</f>
        <v>0</v>
      </c>
      <c r="AF48" s="11">
        <f>IF(ISERROR(VLOOKUP(CONCATENATE(INDIRECT(ADDRESS(2,COLUMN())),"O3",A48),DATA!D2:L872,2,FALSE)),0,VLOOKUP(CONCATENATE(INDIRECT(ADDRESS(2,COLUMN())),"O3",A48),DATA!D2:L872,2,FALSE))</f>
        <v>2</v>
      </c>
      <c r="AG48" s="11">
        <f>IF(ISERROR(VLOOKUP(CONCATENATE(INDIRECT(ADDRESS(2,COLUMN()-1)),"O3",A48),DATA!D2:L872,3,FALSE)),0,VLOOKUP(CONCATENATE(INDIRECT(ADDRESS(2,COLUMN()-1)),"O3",A48),DATA!D2:L872,3,FALSE))</f>
        <v>0</v>
      </c>
      <c r="AH48" s="11">
        <f>IF(ISERROR(VLOOKUP(CONCATENATE(INDIRECT(ADDRESS(2,COLUMN()-2)),"O3",A48),DATA!D2:L872,4,FALSE)),0,VLOOKUP(CONCATENATE(INDIRECT(ADDRESS(2,COLUMN()-2)),"O3",A48),DATA!D2:L872,4,FALSE))</f>
        <v>0</v>
      </c>
      <c r="AI48" s="11">
        <f>IF(ISERROR(VLOOKUP(CONCATENATE(INDIRECT(ADDRESS(2,COLUMN())),"O3",A48),DATA!D2:L872,2,FALSE)),0,VLOOKUP(CONCATENATE(INDIRECT(ADDRESS(2,COLUMN())),"O3",A48),DATA!D2:L872,2,FALSE))</f>
        <v>80.5</v>
      </c>
      <c r="AJ48" s="11">
        <f>IF(ISERROR(VLOOKUP(CONCATENATE(INDIRECT(ADDRESS(2,COLUMN()-1)),"O3",A48),DATA!D2:L872,3,FALSE)),0,VLOOKUP(CONCATENATE(INDIRECT(ADDRESS(2,COLUMN()-1)),"O3",A48),DATA!D2:L872,3,FALSE))</f>
        <v>0</v>
      </c>
      <c r="AK48" s="11">
        <f>IF(ISERROR(VLOOKUP(CONCATENATE(INDIRECT(ADDRESS(2,COLUMN()-2)),"O3",A48),DATA!D2:L872,4,FALSE)),0,VLOOKUP(CONCATENATE(INDIRECT(ADDRESS(2,COLUMN()-2)),"O3",A48),DATA!D2:L872,4,FALSE))</f>
        <v>0</v>
      </c>
      <c r="AL48" s="11">
        <f>IF(ISERROR(VLOOKUP(CONCATENATE(INDIRECT(ADDRESS(2,COLUMN())),"O3",A48),DATA!D2:L872,2,FALSE)),0,VLOOKUP(CONCATENATE(INDIRECT(ADDRESS(2,COLUMN())),"O3",A48),DATA!D2:L872,2,FALSE))</f>
        <v>154.5</v>
      </c>
      <c r="AM48" s="11">
        <f>IF(ISERROR(VLOOKUP(CONCATENATE(INDIRECT(ADDRESS(2,COLUMN()-1)),"O3",A48),DATA!D2:L872,3,FALSE)),0,VLOOKUP(CONCATENATE(INDIRECT(ADDRESS(2,COLUMN()-1)),"O3",A48),DATA!D2:L872,3,FALSE))</f>
        <v>0</v>
      </c>
      <c r="AN48" s="11">
        <f>IF(ISERROR(VLOOKUP(CONCATENATE(INDIRECT(ADDRESS(2,COLUMN()-2)),"O3",A48),DATA!D2:L872,4,FALSE)),0,VLOOKUP(CONCATENATE(INDIRECT(ADDRESS(2,COLUMN()-2)),"O3",A48),DATA!D2:L872,4,FALSE))</f>
        <v>0</v>
      </c>
      <c r="AO48" s="11">
        <f>IF(ISERROR(VLOOKUP(CONCATENATE(INDIRECT(ADDRESS(2,COLUMN())),"O3",A48),DATA!D2:L872,2,FALSE)),0,VLOOKUP(CONCATENATE(INDIRECT(ADDRESS(2,COLUMN())),"O3",A48),DATA!D2:L872,2,FALSE))</f>
        <v>21.75</v>
      </c>
      <c r="AP48" s="11">
        <f>IF(ISERROR(VLOOKUP(CONCATENATE(INDIRECT(ADDRESS(2,COLUMN()-1)),"O3",A48),DATA!D2:L872,3,FALSE)),0,VLOOKUP(CONCATENATE(INDIRECT(ADDRESS(2,COLUMN()-1)),"O3",A48),DATA!D2:L872,3,FALSE))</f>
        <v>0</v>
      </c>
      <c r="AQ48" s="11">
        <f>IF(ISERROR(VLOOKUP(CONCATENATE(INDIRECT(ADDRESS(2,COLUMN()-2)),"O3",A48),DATA!D2:L872,4,FALSE)),0,VLOOKUP(CONCATENATE(INDIRECT(ADDRESS(2,COLUMN()-2)),"O3",A48),DATA!D2:L872,4,FALSE))</f>
        <v>0</v>
      </c>
      <c r="AR48" s="11">
        <f>IF(ISERROR(VLOOKUP(CONCATENATE(INDIRECT(ADDRESS(2,COLUMN())),"O3",A48),DATA!D2:L872,2,FALSE)),0,VLOOKUP(CONCATENATE(INDIRECT(ADDRESS(2,COLUMN())),"O3",A48),DATA!D2:L872,2,FALSE))</f>
        <v>41.88</v>
      </c>
      <c r="AS48" s="11">
        <f>IF(ISERROR(VLOOKUP(CONCATENATE(INDIRECT(ADDRESS(2,COLUMN()-1)),"O3",A48),DATA!D2:L872,3,FALSE)),0,VLOOKUP(CONCATENATE(INDIRECT(ADDRESS(2,COLUMN()-1)),"O3",A48),DATA!D2:L872,3,FALSE))</f>
        <v>0</v>
      </c>
      <c r="AT48" s="11">
        <f>IF(ISERROR(VLOOKUP(CONCATENATE(INDIRECT(ADDRESS(2,COLUMN()-2)),"O3",A48),DATA!D2:L872,4,FALSE)),0,VLOOKUP(CONCATENATE(INDIRECT(ADDRESS(2,COLUMN()-2)),"O3",A48),DATA!D2:L872,4,FALSE))</f>
        <v>0</v>
      </c>
      <c r="AU48" s="11">
        <f>IF(ISERROR(VLOOKUP(CONCATENATE(INDIRECT(ADDRESS(2,COLUMN())),"O3",A48),DATA!D2:L872,2,FALSE)),0,VLOOKUP(CONCATENATE(INDIRECT(ADDRESS(2,COLUMN())),"O3",A48),DATA!D2:L872,2,FALSE))</f>
        <v>17.53332</v>
      </c>
      <c r="AV48" s="11">
        <f>IF(ISERROR(VLOOKUP(CONCATENATE(INDIRECT(ADDRESS(2,COLUMN()-1)),"O3",A48),DATA!D2:L872,3,FALSE)),0,VLOOKUP(CONCATENATE(INDIRECT(ADDRESS(2,COLUMN()-1)),"O3",A48),DATA!D2:L872,3,FALSE))</f>
        <v>0</v>
      </c>
      <c r="AW48" s="11">
        <f>IF(ISERROR(VLOOKUP(CONCATENATE(INDIRECT(ADDRESS(2,COLUMN()-2)),"O3",A48),DATA!D2:L872,4,FALSE)),0,VLOOKUP(CONCATENATE(INDIRECT(ADDRESS(2,COLUMN()-2)),"O3",A48),DATA!D2:L872,4,FALSE))</f>
        <v>0</v>
      </c>
      <c r="AX48" s="11">
        <f>IF(ISERROR(VLOOKUP(CONCATENATE(INDIRECT(ADDRESS(2,COLUMN())),"O3",A48),DATA!D2:L872,2,FALSE)),0,VLOOKUP(CONCATENATE(INDIRECT(ADDRESS(2,COLUMN())),"O3",A48),DATA!D2:L872,2,FALSE))</f>
        <v>110</v>
      </c>
      <c r="AY48" s="11">
        <f>IF(ISERROR(VLOOKUP(CONCATENATE(INDIRECT(ADDRESS(2,COLUMN()-1)),"O3",A48),DATA!D2:L872,3,FALSE)),0,VLOOKUP(CONCATENATE(INDIRECT(ADDRESS(2,COLUMN()-1)),"O3",A48),DATA!D2:L872,3,FALSE))</f>
        <v>1</v>
      </c>
      <c r="AZ48" s="11">
        <f>IF(ISERROR(VLOOKUP(CONCATENATE(INDIRECT(ADDRESS(2,COLUMN()-2)),"O3",A48),DATA!D2:L872,4,FALSE)),0,VLOOKUP(CONCATENATE(INDIRECT(ADDRESS(2,COLUMN()-2)),"O3",A48),DATA!D2:L872,4,FALSE))</f>
        <v>0</v>
      </c>
      <c r="BA48" s="11">
        <f>IF(ISERROR(VLOOKUP(CONCATENATE(INDIRECT(ADDRESS(2,COLUMN())),"O3",A48),DATA!D2:L872,2,FALSE)),0,VLOOKUP(CONCATENATE(INDIRECT(ADDRESS(2,COLUMN())),"O3",A48),DATA!D2:L872,2,FALSE))</f>
        <v>51.15732</v>
      </c>
      <c r="BB48" s="11">
        <f>IF(ISERROR(VLOOKUP(CONCATENATE(INDIRECT(ADDRESS(2,COLUMN()-1)),"O3",A48),DATA!D2:L872,3,FALSE)),0,VLOOKUP(CONCATENATE(INDIRECT(ADDRESS(2,COLUMN()-1)),"O3",A48),DATA!D2:L872,3,FALSE))</f>
        <v>0</v>
      </c>
      <c r="BC48" s="11">
        <f>IF(ISERROR(VLOOKUP(CONCATENATE(INDIRECT(ADDRESS(2,COLUMN()-2)),"O3",A48),DATA!D2:L872,4,FALSE)),0,VLOOKUP(CONCATENATE(INDIRECT(ADDRESS(2,COLUMN()-2)),"O3",A48),DATA!D2:L872,4,FALSE))</f>
        <v>0</v>
      </c>
      <c r="BD48" s="11">
        <f>IF(ISERROR(VLOOKUP(CONCATENATE(INDIRECT(ADDRESS(2,COLUMN())),"O3",A48),DATA!D2:L872,2,FALSE)),0,VLOOKUP(CONCATENATE(INDIRECT(ADDRESS(2,COLUMN())),"O3",A48),DATA!D2:L872,2,FALSE))</f>
        <v>43.77</v>
      </c>
      <c r="BE48" s="11">
        <f>IF(ISERROR(VLOOKUP(CONCATENATE(INDIRECT(ADDRESS(2,COLUMN()-1)),"O3",A48),DATA!D2:L872,3,FALSE)),0,VLOOKUP(CONCATENATE(INDIRECT(ADDRESS(2,COLUMN()-1)),"O3",A48),DATA!D2:L872,3,FALSE))</f>
        <v>0</v>
      </c>
      <c r="BF48" s="11">
        <f>IF(ISERROR(VLOOKUP(CONCATENATE(INDIRECT(ADDRESS(2,COLUMN()-2)),"O3",A48),DATA!D2:L872,4,FALSE)),0,VLOOKUP(CONCATENATE(INDIRECT(ADDRESS(2,COLUMN()-2)),"O3",A48),DATA!D2:L872,4,FALSE))</f>
        <v>0</v>
      </c>
      <c r="BG48" s="11">
        <f>IF(ISERROR(VLOOKUP(CONCATENATE(INDIRECT(ADDRESS(2,COLUMN())),"O3",A48),DATA!D2:L872,2,FALSE)),0,VLOOKUP(CONCATENATE(INDIRECT(ADDRESS(2,COLUMN())),"O3",A48),DATA!D2:L872,2,FALSE))</f>
        <v>127.225</v>
      </c>
      <c r="BH48" s="11">
        <f>IF(ISERROR(VLOOKUP(CONCATENATE(INDIRECT(ADDRESS(2,COLUMN()-1)),"O3",A48),DATA!D2:L872,3,FALSE)),0,VLOOKUP(CONCATENATE(INDIRECT(ADDRESS(2,COLUMN()-1)),"O3",A48),DATA!D2:L872,3,FALSE))</f>
        <v>0</v>
      </c>
      <c r="BI48" s="11">
        <f>IF(ISERROR(VLOOKUP(CONCATENATE(INDIRECT(ADDRESS(2,COLUMN()-2)),"O3",A48),DATA!D2:L872,4,FALSE)),0,VLOOKUP(CONCATENATE(INDIRECT(ADDRESS(2,COLUMN()-2)),"O3",A48),DATA!D2:L872,4,FALSE))</f>
        <v>0</v>
      </c>
      <c r="BJ48" s="11">
        <f>IF(ISERROR(VLOOKUP(CONCATENATE(INDIRECT(ADDRESS(2,COLUMN())),"O3",A48),DATA!D2:L872,2,FALSE)),0,VLOOKUP(CONCATENATE(INDIRECT(ADDRESS(2,COLUMN())),"O3",A48),DATA!D2:L872,2,FALSE))</f>
        <v>5</v>
      </c>
      <c r="BK48" s="11">
        <f>IF(ISERROR(VLOOKUP(CONCATENATE(INDIRECT(ADDRESS(2,COLUMN()-1)),"O3",A48),DATA!D2:L872,3,FALSE)),0,VLOOKUP(CONCATENATE(INDIRECT(ADDRESS(2,COLUMN()-1)),"O3",A48),DATA!D2:L872,3,FALSE))</f>
        <v>0</v>
      </c>
      <c r="BL48" s="11">
        <f>IF(ISERROR(VLOOKUP(CONCATENATE(INDIRECT(ADDRESS(2,COLUMN()-2)),"O3",A48),DATA!D2:L872,4,FALSE)),0,VLOOKUP(CONCATENATE(INDIRECT(ADDRESS(2,COLUMN()-2)),"O3",A48),DATA!D2:L872,4,FALSE))</f>
        <v>0</v>
      </c>
      <c r="BM48" s="11">
        <f>IF(ISERROR(VLOOKUP(CONCATENATE(INDIRECT(ADDRESS(2,COLUMN())),"O3",A48),DATA!D2:L872,2,FALSE)),0,VLOOKUP(CONCATENATE(INDIRECT(ADDRESS(2,COLUMN())),"O3",A48),DATA!D2:L872,2,FALSE))</f>
        <v>0</v>
      </c>
      <c r="BN48" s="11">
        <f>IF(ISERROR(VLOOKUP(CONCATENATE(INDIRECT(ADDRESS(2,COLUMN()-1)),"O3",A48),DATA!D2:L872,3,FALSE)),0,VLOOKUP(CONCATENATE(INDIRECT(ADDRESS(2,COLUMN()-1)),"O3",A48),DATA!D2:L872,3,FALSE))</f>
        <v>0</v>
      </c>
      <c r="BO48" s="11">
        <f>IF(ISERROR(VLOOKUP(CONCATENATE(INDIRECT(ADDRESS(2,COLUMN()-2)),"O3",A48),DATA!D2:L872,4,FALSE)),0,VLOOKUP(CONCATENATE(INDIRECT(ADDRESS(2,COLUMN()-2)),"O3",A48),DATA!D2:L872,4,FALSE))</f>
        <v>0</v>
      </c>
      <c r="BP48" s="11">
        <f>IF(ISERROR(VLOOKUP(CONCATENATE(INDIRECT(ADDRESS(2,COLUMN())),"O3",A48),DATA!D2:L872,2,FALSE)),0,VLOOKUP(CONCATENATE(INDIRECT(ADDRESS(2,COLUMN())),"O3",A48),DATA!D2:L872,2,FALSE))</f>
        <v>0</v>
      </c>
      <c r="BQ48" s="11">
        <f>IF(ISERROR(VLOOKUP(CONCATENATE(INDIRECT(ADDRESS(2,COLUMN()-1)),"O3",A48),DATA!D2:L872,3,FALSE)),0,VLOOKUP(CONCATENATE(INDIRECT(ADDRESS(2,COLUMN()-1)),"O3",A48),DATA!D2:L872,3,FALSE))</f>
        <v>0</v>
      </c>
      <c r="BR48" s="11">
        <f>IF(ISERROR(VLOOKUP(CONCATENATE(INDIRECT(ADDRESS(2,COLUMN()-2)),"O3",A48),DATA!D2:L872,4,FALSE)),0,VLOOKUP(CONCATENATE(INDIRECT(ADDRESS(2,COLUMN()-2)),"O3",A48),DATA!D2:L872,4,FALSE))</f>
        <v>0</v>
      </c>
      <c r="BS48" s="11">
        <f>IF(ISERROR(VLOOKUP(CONCATENATE(INDIRECT(ADDRESS(2,COLUMN())),"O3",A48),DATA!D2:L872,2,FALSE)),0,VLOOKUP(CONCATENATE(INDIRECT(ADDRESS(2,COLUMN())),"O3",A48),DATA!D2:L872,2,FALSE))</f>
        <v>26.5</v>
      </c>
      <c r="BT48" s="11">
        <f>IF(ISERROR(VLOOKUP(CONCATENATE(INDIRECT(ADDRESS(2,COLUMN()-1)),"O3",A48),DATA!D2:L872,3,FALSE)),0,VLOOKUP(CONCATENATE(INDIRECT(ADDRESS(2,COLUMN()-1)),"O3",A48),DATA!D2:L872,3,FALSE))</f>
        <v>0</v>
      </c>
      <c r="BU48" s="11">
        <f>IF(ISERROR(VLOOKUP(CONCATENATE(INDIRECT(ADDRESS(2,COLUMN()-2)),"O3",A48),DATA!D2:L872,4,FALSE)),0,VLOOKUP(CONCATENATE(INDIRECT(ADDRESS(2,COLUMN()-2)),"O3",A48),DATA!D2:L872,4,FALSE))</f>
        <v>0</v>
      </c>
      <c r="BV48" s="11">
        <f>IF(ISERROR(VLOOKUP(CONCATENATE(INDIRECT(ADDRESS(2,COLUMN())),"O3",A48),DATA!D2:L872,2,FALSE)),0,VLOOKUP(CONCATENATE(INDIRECT(ADDRESS(2,COLUMN())),"O3",A48),DATA!D2:L872,2,FALSE))</f>
        <v>6.3</v>
      </c>
      <c r="BW48" s="11">
        <f>IF(ISERROR(VLOOKUP(CONCATENATE(INDIRECT(ADDRESS(2,COLUMN()-1)),"O3",A48),DATA!D2:L872,3,FALSE)),0,VLOOKUP(CONCATENATE(INDIRECT(ADDRESS(2,COLUMN()-1)),"O3",A48),DATA!D2:L872,3,FALSE))</f>
        <v>0</v>
      </c>
      <c r="BX48" s="11">
        <f>IF(ISERROR(VLOOKUP(CONCATENATE(INDIRECT(ADDRESS(2,COLUMN()-2)),"O3",A48),DATA!D2:L872,4,FALSE)),0,VLOOKUP(CONCATENATE(INDIRECT(ADDRESS(2,COLUMN()-2)),"O3",A48),DATA!D2:L872,4,FALSE))</f>
        <v>0</v>
      </c>
      <c r="BY48" s="11">
        <f>IF(ISERROR(VLOOKUP(CONCATENATE(INDIRECT(ADDRESS(2,COLUMN())),"O3",A48),DATA!D2:L872,2,FALSE)),0,VLOOKUP(CONCATENATE(INDIRECT(ADDRESS(2,COLUMN())),"O3",A48),DATA!D2:L872,2,FALSE))</f>
        <v>4.36</v>
      </c>
      <c r="BZ48" s="11">
        <f>IF(ISERROR(VLOOKUP(CONCATENATE(INDIRECT(ADDRESS(2,COLUMN()-1)),"O3",A48),DATA!D2:L872,3,FALSE)),0,VLOOKUP(CONCATENATE(INDIRECT(ADDRESS(2,COLUMN()-1)),"O3",A48),DATA!D2:L872,3,FALSE))</f>
        <v>0</v>
      </c>
      <c r="CA48" s="11">
        <f>IF(ISERROR(VLOOKUP(CONCATENATE(INDIRECT(ADDRESS(2,COLUMN()-2)),"O3",A48),DATA!D2:L872,4,FALSE)),0,VLOOKUP(CONCATENATE(INDIRECT(ADDRESS(2,COLUMN()-2)),"O3",A48),DATA!D2:L872,4,FALSE))</f>
        <v>0</v>
      </c>
      <c r="CB48" s="11">
        <f>IF(ISERROR(VLOOKUP(CONCATENATE(INDIRECT(ADDRESS(2,COLUMN())),"O3",A48),DATA!D2:L872,2,FALSE)),0,VLOOKUP(CONCATENATE(INDIRECT(ADDRESS(2,COLUMN())),"O3",A48),DATA!D2:L872,2,FALSE))</f>
        <v>0</v>
      </c>
      <c r="CC48" s="11">
        <f>IF(ISERROR(VLOOKUP(CONCATENATE(INDIRECT(ADDRESS(2,COLUMN()-1)),"O3",A48),DATA!D2:L872,3,FALSE)),0,VLOOKUP(CONCATENATE(INDIRECT(ADDRESS(2,COLUMN()-1)),"O3",A48),DATA!D2:L872,3,FALSE))</f>
        <v>0</v>
      </c>
      <c r="CD48" s="11">
        <f>IF(ISERROR(VLOOKUP(CONCATENATE(INDIRECT(ADDRESS(2,COLUMN()-2)),"O3",A48),DATA!D2:L872,4,FALSE)),0,VLOOKUP(CONCATENATE(INDIRECT(ADDRESS(2,COLUMN()-2)),"O3",A48),DATA!D2:L872,4,FALSE))</f>
        <v>0</v>
      </c>
      <c r="CE48" s="11">
        <f>IF(ISERROR(VLOOKUP(CONCATENATE(INDIRECT(ADDRESS(2,COLUMN())),"O3",A48),DATA!D2:L872,2,FALSE)),0,VLOOKUP(CONCATENATE(INDIRECT(ADDRESS(2,COLUMN())),"O3",A48),DATA!D2:L872,2,FALSE))</f>
        <v>0</v>
      </c>
      <c r="CF48" s="11">
        <f>IF(ISERROR(VLOOKUP(CONCATENATE(INDIRECT(ADDRESS(2,COLUMN()-1)),"O3",A48),DATA!D2:L872,3,FALSE)),0,VLOOKUP(CONCATENATE(INDIRECT(ADDRESS(2,COLUMN()-1)),"O3",A48),DATA!D2:L872,3,FALSE))</f>
        <v>0</v>
      </c>
      <c r="CG48" s="11">
        <f>IF(ISERROR(VLOOKUP(CONCATENATE(INDIRECT(ADDRESS(2,COLUMN()-2)),"O3",A48),DATA!D2:L872,4,FALSE)),0,VLOOKUP(CONCATENATE(INDIRECT(ADDRESS(2,COLUMN()-2)),"O3",A48),DATA!D2:L872,4,FALSE))</f>
        <v>0</v>
      </c>
      <c r="CH48" s="11">
        <f>IF(ISERROR(VLOOKUP(CONCATENATE(INDIRECT(ADDRESS(2,COLUMN())),"O3",A48),DATA!D2:L872,2,FALSE)),0,VLOOKUP(CONCATENATE(INDIRECT(ADDRESS(2,COLUMN())),"O3",A48),DATA!D2:L872,2,FALSE))</f>
        <v>0</v>
      </c>
      <c r="CI48" s="11">
        <f>IF(ISERROR(VLOOKUP(CONCATENATE(INDIRECT(ADDRESS(2,COLUMN()-1)),"O3",A48),DATA!D2:L872,3,FALSE)),0,VLOOKUP(CONCATENATE(INDIRECT(ADDRESS(2,COLUMN()-1)),"O3",A48),DATA!D2:L872,3,FALSE))</f>
        <v>0</v>
      </c>
      <c r="CJ48" s="11">
        <f>IF(ISERROR(VLOOKUP(CONCATENATE(INDIRECT(ADDRESS(2,COLUMN()-2)),"O3",A48),DATA!D2:L872,4,FALSE)),0,VLOOKUP(CONCATENATE(INDIRECT(ADDRESS(2,COLUMN()-2)),"O3",A48),DATA!D2:L872,4,FALSE))</f>
        <v>0</v>
      </c>
      <c r="CK48" s="11">
        <f>IF(ISERROR(VLOOKUP(CONCATENATE(INDIRECT(ADDRESS(2,COLUMN())),"O3",A48),DATA!D2:L872,2,FALSE)),0,VLOOKUP(CONCATENATE(INDIRECT(ADDRESS(2,COLUMN())),"O3",A48),DATA!D2:L872,2,FALSE))</f>
        <v>6.5</v>
      </c>
      <c r="CL48" s="11">
        <f>IF(ISERROR(VLOOKUP(CONCATENATE(INDIRECT(ADDRESS(2,COLUMN()-1)),"O3",A48),DATA!D2:L872,3,FALSE)),0,VLOOKUP(CONCATENATE(INDIRECT(ADDRESS(2,COLUMN()-1)),"O3",A48),DATA!D2:L872,3,FALSE))</f>
        <v>0</v>
      </c>
      <c r="CM48" s="11">
        <f>IF(ISERROR(VLOOKUP(CONCATENATE(INDIRECT(ADDRESS(2,COLUMN()-2)),"O3",A48),DATA!D2:L872,4,FALSE)),0,VLOOKUP(CONCATENATE(INDIRECT(ADDRESS(2,COLUMN()-2)),"O3",A48),DATA!D2:L872,4,FALSE))</f>
        <v>0</v>
      </c>
      <c r="CN48" s="11">
        <f>IF(ISERROR(VLOOKUP(CONCATENATE(INDIRECT(ADDRESS(2,COLUMN())),"O3",A48),DATA!D2:L872,2,FALSE)),0,VLOOKUP(CONCATENATE(INDIRECT(ADDRESS(2,COLUMN())),"O3",A48),DATA!D2:L872,2,FALSE))</f>
        <v>8.72423</v>
      </c>
      <c r="CO48" s="11">
        <f>IF(ISERROR(VLOOKUP(CONCATENATE(INDIRECT(ADDRESS(2,COLUMN()-1)),"O3",A48),DATA!D2:L872,3,FALSE)),0,VLOOKUP(CONCATENATE(INDIRECT(ADDRESS(2,COLUMN()-1)),"O3",A48),DATA!D2:L872,3,FALSE))</f>
        <v>0</v>
      </c>
      <c r="CP48" s="11">
        <f>IF(ISERROR(VLOOKUP(CONCATENATE(INDIRECT(ADDRESS(2,COLUMN()-2)),"O3",A48),DATA!D2:L872,4,FALSE)),0,VLOOKUP(CONCATENATE(INDIRECT(ADDRESS(2,COLUMN()-2)),"O3",A48),DATA!D2:L872,4,FALSE))</f>
        <v>0</v>
      </c>
      <c r="CQ48" s="11">
        <f>IF(ISERROR(VLOOKUP(CONCATENATE(INDIRECT(ADDRESS(2,COLUMN())),"O3",A48),DATA!D2:L872,2,FALSE)),0,VLOOKUP(CONCATENATE(INDIRECT(ADDRESS(2,COLUMN())),"O3",A48),DATA!D2:L872,2,FALSE))</f>
        <v>0.66667</v>
      </c>
      <c r="CR48" s="11">
        <f>IF(ISERROR(VLOOKUP(CONCATENATE(INDIRECT(ADDRESS(2,COLUMN()-1)),"O3",A48),DATA!D2:L872,3,FALSE)),0,VLOOKUP(CONCATENATE(INDIRECT(ADDRESS(2,COLUMN()-1)),"O3",A48),DATA!D2:L872,3,FALSE))</f>
        <v>0</v>
      </c>
      <c r="CS48" s="11">
        <f>IF(ISERROR(VLOOKUP(CONCATENATE(INDIRECT(ADDRESS(2,COLUMN()-2)),"O3",A48),DATA!D2:L872,4,FALSE)),0,VLOOKUP(CONCATENATE(INDIRECT(ADDRESS(2,COLUMN()-2)),"O3",A48),DATA!D2:L872,4,FALSE))</f>
        <v>0</v>
      </c>
      <c r="CT48" s="11">
        <f>IF(ISERROR(VLOOKUP(CONCATENATE(INDIRECT(ADDRESS(2,COLUMN())),"O3",A48),DATA!D2:L872,2,FALSE)),0,VLOOKUP(CONCATENATE(INDIRECT(ADDRESS(2,COLUMN())),"O3",A48),DATA!D2:L872,2,FALSE))</f>
        <v>2</v>
      </c>
      <c r="CU48" s="11">
        <f>IF(ISERROR(VLOOKUP(CONCATENATE(INDIRECT(ADDRESS(2,COLUMN()-1)),"O3",A48),DATA!D2:L872,3,FALSE)),0,VLOOKUP(CONCATENATE(INDIRECT(ADDRESS(2,COLUMN()-1)),"O3",A48),DATA!D2:L872,3,FALSE))</f>
        <v>0</v>
      </c>
      <c r="CV48" s="11">
        <f>IF(ISERROR(VLOOKUP(CONCATENATE(INDIRECT(ADDRESS(2,COLUMN()-2)),"O3",A48),DATA!D2:L872,4,FALSE)),0,VLOOKUP(CONCATENATE(INDIRECT(ADDRESS(2,COLUMN()-2)),"O3",A48),DATA!D2:L872,4,FALSE))</f>
        <v>0</v>
      </c>
      <c r="CW48" s="11">
        <f>IF(ISERROR(VLOOKUP(CONCATENATE(INDIRECT(ADDRESS(2,COLUMN())),"O3",A48),DATA!D2:L872,2,FALSE)),0,VLOOKUP(CONCATENATE(INDIRECT(ADDRESS(2,COLUMN())),"O3",A48),DATA!D2:L872,2,FALSE))</f>
        <v>0</v>
      </c>
      <c r="CX48" s="11">
        <f>IF(ISERROR(VLOOKUP(CONCATENATE(INDIRECT(ADDRESS(2,COLUMN()-1)),"O3",A48),DATA!D2:L872,3,FALSE)),0,VLOOKUP(CONCATENATE(INDIRECT(ADDRESS(2,COLUMN()-1)),"O3",A48),DATA!D2:L872,3,FALSE))</f>
        <v>0</v>
      </c>
      <c r="CY48" s="11">
        <f>IF(ISERROR(VLOOKUP(CONCATENATE(INDIRECT(ADDRESS(2,COLUMN()-2)),"O3",A48),DATA!D2:L872,4,FALSE)),0,VLOOKUP(CONCATENATE(INDIRECT(ADDRESS(2,COLUMN()-2)),"O3",A48),DATA!D2:L872,4,FALSE))</f>
        <v>0</v>
      </c>
      <c r="CZ48" s="11">
        <f>IF(ISERROR(VLOOKUP(CONCATENATE(INDIRECT(ADDRESS(2,COLUMN())),"O3",A48),DATA!D2:L872,2,FALSE)),0,VLOOKUP(CONCATENATE(INDIRECT(ADDRESS(2,COLUMN())),"O3",A48),DATA!D2:L872,2,FALSE))</f>
        <v>0</v>
      </c>
      <c r="DA48" s="11">
        <f>IF(ISERROR(VLOOKUP(CONCATENATE(INDIRECT(ADDRESS(2,COLUMN()-1)),"O3",A48),DATA!D2:L872,3,FALSE)),0,VLOOKUP(CONCATENATE(INDIRECT(ADDRESS(2,COLUMN()-1)),"O3",A48),DATA!D2:L872,3,FALSE))</f>
        <v>0</v>
      </c>
      <c r="DB48" s="11">
        <f>IF(ISERROR(VLOOKUP(CONCATENATE(INDIRECT(ADDRESS(2,COLUMN()-2)),"O3",A48),DATA!D2:L872,4,FALSE)),0,VLOOKUP(CONCATENATE(INDIRECT(ADDRESS(2,COLUMN()-2)),"O3",A48),DATA!D2:L872,4,FALSE))</f>
        <v>0</v>
      </c>
      <c r="DC48" s="11">
        <f>IF(ISERROR(VLOOKUP(CONCATENATE(INDIRECT(ADDRESS(2,COLUMN())),"O3",A48),DATA!D2:L872,2,FALSE)),0,VLOOKUP(CONCATENATE(INDIRECT(ADDRESS(2,COLUMN())),"O3",A48),DATA!D2:L872,2,FALSE))</f>
        <v>0</v>
      </c>
      <c r="DD48" s="11">
        <f>IF(ISERROR(VLOOKUP(CONCATENATE(INDIRECT(ADDRESS(2,COLUMN()-1)),"O3",A48),DATA!D2:L872,3,FALSE)),0,VLOOKUP(CONCATENATE(INDIRECT(ADDRESS(2,COLUMN()-1)),"O3",A48),DATA!D2:L872,3,FALSE))</f>
        <v>0</v>
      </c>
      <c r="DE48" s="11">
        <f>IF(ISERROR(VLOOKUP(CONCATENATE(INDIRECT(ADDRESS(2,COLUMN()-2)),"O3",A48),DATA!D2:L872,4,FALSE)),0,VLOOKUP(CONCATENATE(INDIRECT(ADDRESS(2,COLUMN()-2)),"O3",A48),DATA!D2:L872,4,FALSE))</f>
        <v>0</v>
      </c>
      <c r="DF48" s="11">
        <f>IF(ISERROR(VLOOKUP(CONCATENATE(INDIRECT(ADDRESS(2,COLUMN())),"O3",A48),DATA!D2:L872,2,FALSE)),0,VLOOKUP(CONCATENATE(INDIRECT(ADDRESS(2,COLUMN())),"O3",A48),DATA!D2:L872,2,FALSE))</f>
        <v>0.4</v>
      </c>
      <c r="DG48" s="11">
        <f>IF(ISERROR(VLOOKUP(CONCATENATE(INDIRECT(ADDRESS(2,COLUMN()-1)),"O3",A48),DATA!D2:L872,3,FALSE)),0,VLOOKUP(CONCATENATE(INDIRECT(ADDRESS(2,COLUMN()-1)),"O3",A48),DATA!D2:L872,3,FALSE))</f>
        <v>0</v>
      </c>
      <c r="DH48" s="11">
        <f>IF(ISERROR(VLOOKUP(CONCATENATE(INDIRECT(ADDRESS(2,COLUMN()-2)),"O3",A48),DATA!D2:L872,4,FALSE)),0,VLOOKUP(CONCATENATE(INDIRECT(ADDRESS(2,COLUMN()-2)),"O3",A48),DATA!D2:L872,4,FALSE))</f>
        <v>0</v>
      </c>
      <c r="DI48" s="11">
        <f>IF(ISERROR(VLOOKUP(CONCATENATE(INDIRECT(ADDRESS(2,COLUMN())),"O3",A48),DATA!D2:L872,2,FALSE)),0,VLOOKUP(CONCATENATE(INDIRECT(ADDRESS(2,COLUMN())),"O3",A48),DATA!D2:L872,2,FALSE))</f>
        <v>0</v>
      </c>
      <c r="DJ48" s="11">
        <f>IF(ISERROR(VLOOKUP(CONCATENATE(INDIRECT(ADDRESS(2,COLUMN()-1)),"O3",A48),DATA!D2:L872,3,FALSE)),0,VLOOKUP(CONCATENATE(INDIRECT(ADDRESS(2,COLUMN()-1)),"O3",A48),DATA!D2:L872,3,FALSE))</f>
        <v>0</v>
      </c>
      <c r="DK48" s="11">
        <f>IF(ISERROR(VLOOKUP(CONCATENATE(INDIRECT(ADDRESS(2,COLUMN()-2)),"O3",A48),DATA!D2:L872,4,FALSE)),0,VLOOKUP(CONCATENATE(INDIRECT(ADDRESS(2,COLUMN()-2)),"O3",A48),DATA!D2:L872,4,FALSE))</f>
        <v>0</v>
      </c>
      <c r="DL48" s="11">
        <f>IF(ISERROR(VLOOKUP(CONCATENATE(INDIRECT(ADDRESS(2,COLUMN())),"O3",A48),DATA!D2:L872,2,FALSE)),0,VLOOKUP(CONCATENATE(INDIRECT(ADDRESS(2,COLUMN())),"O3",A48),DATA!D2:L872,2,FALSE))</f>
        <v>0</v>
      </c>
      <c r="DM48" s="11">
        <f>IF(ISERROR(VLOOKUP(CONCATENATE(INDIRECT(ADDRESS(2,COLUMN()-1)),"O3",A48),DATA!D2:L872,3,FALSE)),0,VLOOKUP(CONCATENATE(INDIRECT(ADDRESS(2,COLUMN()-1)),"O3",A48),DATA!D2:L872,3,FALSE))</f>
        <v>0</v>
      </c>
      <c r="DN48" s="11">
        <f>IF(ISERROR(VLOOKUP(CONCATENATE(INDIRECT(ADDRESS(2,COLUMN()-2)),"O3",A48),DATA!D2:L872,4,FALSE)),0,VLOOKUP(CONCATENATE(INDIRECT(ADDRESS(2,COLUMN()-2)),"O3",A48),DATA!D2:L872,4,FALSE))</f>
        <v>0</v>
      </c>
      <c r="DO48" s="11">
        <f>IF(ISERROR(VLOOKUP(CONCATENATE(INDIRECT(ADDRESS(2,COLUMN())),"O3",A48),DATA!D2:L872,2,FALSE)),0,VLOOKUP(CONCATENATE(INDIRECT(ADDRESS(2,COLUMN())),"O3",A48),DATA!D2:L872,2,FALSE))</f>
        <v>0</v>
      </c>
      <c r="DP48" s="11">
        <f>IF(ISERROR(VLOOKUP(CONCATENATE(INDIRECT(ADDRESS(2,COLUMN()-1)),"O3",A48),DATA!D2:L872,3,FALSE)),0,VLOOKUP(CONCATENATE(INDIRECT(ADDRESS(2,COLUMN()-1)),"O3",A48),DATA!D2:L872,3,FALSE))</f>
        <v>0</v>
      </c>
      <c r="DQ48" s="11">
        <f>IF(ISERROR(VLOOKUP(CONCATENATE(INDIRECT(ADDRESS(2,COLUMN()-2)),"O3",A48),DATA!D2:L872,4,FALSE)),0,VLOOKUP(CONCATENATE(INDIRECT(ADDRESS(2,COLUMN()-2)),"O3",A48),DATA!D2:L872,4,FALSE))</f>
        <v>0</v>
      </c>
      <c r="DR48" s="11">
        <f>IF(ISERROR(VLOOKUP(CONCATENATE(INDIRECT(ADDRESS(2,COLUMN())),"O3",A48),DATA!D2:L872,2,FALSE)),0,VLOOKUP(CONCATENATE(INDIRECT(ADDRESS(2,COLUMN())),"O3",A48),DATA!D2:L872,2,FALSE))</f>
        <v>0</v>
      </c>
      <c r="DS48" s="11">
        <f>IF(ISERROR(VLOOKUP(CONCATENATE(INDIRECT(ADDRESS(2,COLUMN()-1)),"O3",A48),DATA!D2:L872,3,FALSE)),0,VLOOKUP(CONCATENATE(INDIRECT(ADDRESS(2,COLUMN()-1)),"O3",A48),DATA!D2:L872,3,FALSE))</f>
        <v>0</v>
      </c>
      <c r="DT48" s="11">
        <f>IF(ISERROR(VLOOKUP(CONCATENATE(INDIRECT(ADDRESS(2,COLUMN()-2)),"O3",A48),DATA!D2:L872,4,FALSE)),0,VLOOKUP(CONCATENATE(INDIRECT(ADDRESS(2,COLUMN()-2)),"O3",A48),DATA!D2:L872,4,FALSE))</f>
        <v>0</v>
      </c>
      <c r="DU48" s="11">
        <f>IF(ISERROR(VLOOKUP(CONCATENATE(INDIRECT(ADDRESS(2,COLUMN())),"O3",A48),DATA!D2:L872,2,FALSE)),0,VLOOKUP(CONCATENATE(INDIRECT(ADDRESS(2,COLUMN())),"O3",A48),DATA!D2:L872,2,FALSE))</f>
        <v>0.3</v>
      </c>
      <c r="DV48" s="11">
        <f>IF(ISERROR(VLOOKUP(CONCATENATE(INDIRECT(ADDRESS(2,COLUMN()-1)),"O3",A48),DATA!D2:L872,3,FALSE)),0,VLOOKUP(CONCATENATE(INDIRECT(ADDRESS(2,COLUMN()-1)),"O3",A48),DATA!D2:L872,3,FALSE))</f>
        <v>0</v>
      </c>
      <c r="DW48" s="11">
        <f>IF(ISERROR(VLOOKUP(CONCATENATE(INDIRECT(ADDRESS(2,COLUMN()-2)),"O3",A48),DATA!D2:L872,4,FALSE)),0,VLOOKUP(CONCATENATE(INDIRECT(ADDRESS(2,COLUMN()-2)),"O3",A48),DATA!D2:L872,4,FALSE))</f>
        <v>0</v>
      </c>
      <c r="DX48" s="62">
        <f>SUM(B48:INDIRECT(ADDRESS(48,127)))</f>
        <v>1662.52961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  <c r="IW48" s="24"/>
      <c r="IX48" s="24"/>
      <c r="IY48" s="24"/>
      <c r="IZ48" s="24"/>
      <c r="JA48" s="24"/>
      <c r="JB48" s="24"/>
      <c r="JC48" s="24"/>
      <c r="JD48" s="24"/>
      <c r="JE48" s="24"/>
      <c r="JF48" s="24"/>
      <c r="JG48" s="24"/>
      <c r="JH48" s="24"/>
      <c r="JI48" s="24"/>
      <c r="JJ48" s="24"/>
      <c r="JK48" s="24"/>
      <c r="JL48" s="24"/>
      <c r="JM48" s="24"/>
      <c r="JN48" s="24"/>
      <c r="JO48" s="24"/>
      <c r="JP48" s="24"/>
      <c r="JQ48" s="24"/>
      <c r="JR48" s="24"/>
      <c r="JS48" s="24"/>
      <c r="JT48" s="24"/>
      <c r="JU48" s="24"/>
      <c r="JV48" s="24"/>
      <c r="JW48" s="24"/>
      <c r="JX48" s="24"/>
      <c r="JY48" s="24"/>
      <c r="JZ48" s="24"/>
      <c r="KA48" s="24"/>
      <c r="KB48" s="24"/>
      <c r="KC48" s="24"/>
      <c r="KD48" s="24"/>
      <c r="KE48" s="24"/>
      <c r="KF48" s="24"/>
      <c r="KG48" s="24"/>
      <c r="KH48" s="24"/>
      <c r="KI48" s="24"/>
      <c r="KJ48" s="24"/>
      <c r="KK48" s="24"/>
      <c r="KL48" s="24"/>
      <c r="KM48" s="24"/>
      <c r="KN48" s="24"/>
      <c r="KO48" s="24"/>
      <c r="KP48" s="24"/>
      <c r="KQ48" s="24"/>
      <c r="KR48" s="24"/>
      <c r="KS48" s="24"/>
      <c r="KT48" s="24"/>
      <c r="KU48" s="24"/>
      <c r="KV48" s="24"/>
      <c r="KW48" s="24"/>
      <c r="KX48" s="24"/>
      <c r="KY48" s="24"/>
      <c r="KZ48" s="24"/>
    </row>
    <row r="49" ht="15.75">
      <c r="A49" s="20" t="s">
        <v>89</v>
      </c>
      <c r="B49" s="11">
        <f>IF(ISERROR(VLOOKUP(CONCATENATE(INDIRECT(ADDRESS(2,COLUMN())),"O3",A49),DATA!D2:L872,2,FALSE)),0,VLOOKUP(CONCATENATE(INDIRECT(ADDRESS(2,COLUMN())),"O3",A49),DATA!D2:L872,2,FALSE))</f>
        <v>91.82505</v>
      </c>
      <c r="C49" s="11">
        <f>IF(ISERROR(VLOOKUP(CONCATENATE(INDIRECT(ADDRESS(2,COLUMN()-1)),"O3",A49),DATA!D2:L872,3,FALSE)),0,VLOOKUP(CONCATENATE(INDIRECT(ADDRESS(2,COLUMN()-1)),"O3",A49),DATA!D2:L872,3,FALSE))</f>
        <v>0</v>
      </c>
      <c r="D49" s="11">
        <f>IF(ISERROR(VLOOKUP(CONCATENATE(INDIRECT(ADDRESS(2,COLUMN()-2)),"O3",A49),DATA!D2:L872,4,FALSE)),0,VLOOKUP(CONCATENATE(INDIRECT(ADDRESS(2,COLUMN()-2)),"O3",A49),DATA!D2:L872,4,FALSE))</f>
        <v>0</v>
      </c>
      <c r="E49" s="11">
        <f>IF(ISERROR(VLOOKUP(CONCATENATE(INDIRECT(ADDRESS(2,COLUMN())),"O3",A49),DATA!D2:L872,2,FALSE)),0,VLOOKUP(CONCATENATE(INDIRECT(ADDRESS(2,COLUMN())),"O3",A49),DATA!D2:L872,2,FALSE))</f>
        <v>35.41</v>
      </c>
      <c r="F49" s="11">
        <f>IF(ISERROR(VLOOKUP(CONCATENATE(INDIRECT(ADDRESS(2,COLUMN()-1)),"O3",A49),DATA!D2:L872,3,FALSE)),0,VLOOKUP(CONCATENATE(INDIRECT(ADDRESS(2,COLUMN()-1)),"O3",A49),DATA!D2:L872,3,FALSE))</f>
        <v>0</v>
      </c>
      <c r="G49" s="11">
        <f>IF(ISERROR(VLOOKUP(CONCATENATE(INDIRECT(ADDRESS(2,COLUMN()-2)),"O3",A49),DATA!D2:L872,4,FALSE)),0,VLOOKUP(CONCATENATE(INDIRECT(ADDRESS(2,COLUMN()-2)),"O3",A49),DATA!D2:L872,4,FALSE))</f>
        <v>0</v>
      </c>
      <c r="H49" s="11">
        <f>IF(ISERROR(VLOOKUP(CONCATENATE(INDIRECT(ADDRESS(2,COLUMN())),"O3",A49),DATA!D2:L872,2,FALSE)),0,VLOOKUP(CONCATENATE(INDIRECT(ADDRESS(2,COLUMN())),"O3",A49),DATA!D2:L872,2,FALSE))</f>
        <v>0.6</v>
      </c>
      <c r="I49" s="11">
        <f>IF(ISERROR(VLOOKUP(CONCATENATE(INDIRECT(ADDRESS(2,COLUMN()-1)),"O3",A49),DATA!D2:L872,3,FALSE)),0,VLOOKUP(CONCATENATE(INDIRECT(ADDRESS(2,COLUMN()-1)),"O3",A49),DATA!D2:L872,3,FALSE))</f>
        <v>0</v>
      </c>
      <c r="J49" s="11">
        <f>IF(ISERROR(VLOOKUP(CONCATENATE(INDIRECT(ADDRESS(2,COLUMN()-2)),"O3",A49),DATA!D2:L872,4,FALSE)),0,VLOOKUP(CONCATENATE(INDIRECT(ADDRESS(2,COLUMN()-2)),"O3",A49),DATA!D2:L872,4,FALSE))</f>
        <v>0</v>
      </c>
      <c r="K49" s="11">
        <f>IF(ISERROR(VLOOKUP(CONCATENATE(INDIRECT(ADDRESS(2,COLUMN())),"O3",A49),DATA!D2:L872,2,FALSE)),0,VLOOKUP(CONCATENATE(INDIRECT(ADDRESS(2,COLUMN())),"O3",A49),DATA!D2:L872,2,FALSE))</f>
        <v>2.4</v>
      </c>
      <c r="L49" s="11">
        <f>IF(ISERROR(VLOOKUP(CONCATENATE(INDIRECT(ADDRESS(2,COLUMN()-1)),"O3",A49),DATA!D2:L872,3,FALSE)),0,VLOOKUP(CONCATENATE(INDIRECT(ADDRESS(2,COLUMN()-1)),"O3",A49),DATA!D2:L872,3,FALSE))</f>
        <v>0</v>
      </c>
      <c r="M49" s="11">
        <f>IF(ISERROR(VLOOKUP(CONCATENATE(INDIRECT(ADDRESS(2,COLUMN()-2)),"O3",A49),DATA!D2:L872,4,FALSE)),0,VLOOKUP(CONCATENATE(INDIRECT(ADDRESS(2,COLUMN()-2)),"O3",A49),DATA!D2:L872,4,FALSE))</f>
        <v>0</v>
      </c>
      <c r="N49" s="11">
        <f>IF(ISERROR(VLOOKUP(CONCATENATE(INDIRECT(ADDRESS(2,COLUMN())),"O3",A49),DATA!D2:L872,2,FALSE)),0,VLOOKUP(CONCATENATE(INDIRECT(ADDRESS(2,COLUMN())),"O3",A49),DATA!D2:L872,2,FALSE))</f>
        <v>0</v>
      </c>
      <c r="O49" s="11">
        <f>IF(ISERROR(VLOOKUP(CONCATENATE(INDIRECT(ADDRESS(2,COLUMN()-1)),"O3",A49),DATA!D2:L872,3,FALSE)),0,VLOOKUP(CONCATENATE(INDIRECT(ADDRESS(2,COLUMN()-1)),"O3",A49),DATA!D2:L872,3,FALSE))</f>
        <v>0</v>
      </c>
      <c r="P49" s="11">
        <f>IF(ISERROR(VLOOKUP(CONCATENATE(INDIRECT(ADDRESS(2,COLUMN()-2)),"O3",A49),DATA!D2:L872,4,FALSE)),0,VLOOKUP(CONCATENATE(INDIRECT(ADDRESS(2,COLUMN()-2)),"O3",A49),DATA!D2:L872,4,FALSE))</f>
        <v>0</v>
      </c>
      <c r="Q49" s="11">
        <f>IF(ISERROR(VLOOKUP(CONCATENATE(INDIRECT(ADDRESS(2,COLUMN())),"O3",A49),DATA!D2:L872,2,FALSE)),0,VLOOKUP(CONCATENATE(INDIRECT(ADDRESS(2,COLUMN())),"O3",A49),DATA!D2:L872,2,FALSE))</f>
        <v>0.1</v>
      </c>
      <c r="R49" s="11">
        <f>IF(ISERROR(VLOOKUP(CONCATENATE(INDIRECT(ADDRESS(2,COLUMN()-1)),"O3",A49),DATA!D2:L872,3,FALSE)),0,VLOOKUP(CONCATENATE(INDIRECT(ADDRESS(2,COLUMN()-1)),"O3",A49),DATA!D2:L872,3,FALSE))</f>
        <v>0</v>
      </c>
      <c r="S49" s="11">
        <f>IF(ISERROR(VLOOKUP(CONCATENATE(INDIRECT(ADDRESS(2,COLUMN()-2)),"O3",A49),DATA!D2:L872,4,FALSE)),0,VLOOKUP(CONCATENATE(INDIRECT(ADDRESS(2,COLUMN()-2)),"O3",A49),DATA!D2:L872,4,FALSE))</f>
        <v>0</v>
      </c>
      <c r="T49" s="11">
        <f>IF(ISERROR(VLOOKUP(CONCATENATE(INDIRECT(ADDRESS(2,COLUMN())),"O3",A49),DATA!D2:L872,2,FALSE)),0,VLOOKUP(CONCATENATE(INDIRECT(ADDRESS(2,COLUMN())),"O3",A49),DATA!D2:L872,2,FALSE))</f>
        <v>0.9</v>
      </c>
      <c r="U49" s="11">
        <f>IF(ISERROR(VLOOKUP(CONCATENATE(INDIRECT(ADDRESS(2,COLUMN()-1)),"O3",A49),DATA!D2:L872,3,FALSE)),0,VLOOKUP(CONCATENATE(INDIRECT(ADDRESS(2,COLUMN()-1)),"O3",A49),DATA!D2:L872,3,FALSE))</f>
        <v>0</v>
      </c>
      <c r="V49" s="11">
        <f>IF(ISERROR(VLOOKUP(CONCATENATE(INDIRECT(ADDRESS(2,COLUMN()-2)),"O3",A49),DATA!D2:L872,4,FALSE)),0,VLOOKUP(CONCATENATE(INDIRECT(ADDRESS(2,COLUMN()-2)),"O3",A49),DATA!D2:L872,4,FALSE))</f>
        <v>0</v>
      </c>
      <c r="W49" s="11">
        <f>IF(ISERROR(VLOOKUP(CONCATENATE(INDIRECT(ADDRESS(2,COLUMN())),"O3",A49),DATA!D2:L872,2,FALSE)),0,VLOOKUP(CONCATENATE(INDIRECT(ADDRESS(2,COLUMN())),"O3",A49),DATA!D2:L872,2,FALSE))</f>
        <v>3.84</v>
      </c>
      <c r="X49" s="11">
        <f>IF(ISERROR(VLOOKUP(CONCATENATE(INDIRECT(ADDRESS(2,COLUMN()-1)),"O3",A49),DATA!D2:L872,3,FALSE)),0,VLOOKUP(CONCATENATE(INDIRECT(ADDRESS(2,COLUMN()-1)),"O3",A49),DATA!D2:L872,3,FALSE))</f>
        <v>0</v>
      </c>
      <c r="Y49" s="11">
        <f>IF(ISERROR(VLOOKUP(CONCATENATE(INDIRECT(ADDRESS(2,COLUMN()-2)),"O3",A49),DATA!D2:L872,4,FALSE)),0,VLOOKUP(CONCATENATE(INDIRECT(ADDRESS(2,COLUMN()-2)),"O3",A49),DATA!D2:L872,4,FALSE))</f>
        <v>0</v>
      </c>
      <c r="Z49" s="11">
        <f>IF(ISERROR(VLOOKUP(CONCATENATE(INDIRECT(ADDRESS(2,COLUMN())),"O3",A49),DATA!D2:L872,2,FALSE)),0,VLOOKUP(CONCATENATE(INDIRECT(ADDRESS(2,COLUMN())),"O3",A49),DATA!D2:L872,2,FALSE))</f>
        <v>0</v>
      </c>
      <c r="AA49" s="11">
        <f>IF(ISERROR(VLOOKUP(CONCATENATE(INDIRECT(ADDRESS(2,COLUMN()-1)),"O3",A49),DATA!D2:L872,3,FALSE)),0,VLOOKUP(CONCATENATE(INDIRECT(ADDRESS(2,COLUMN()-1)),"O3",A49),DATA!D2:L872,3,FALSE))</f>
        <v>0</v>
      </c>
      <c r="AB49" s="11">
        <f>IF(ISERROR(VLOOKUP(CONCATENATE(INDIRECT(ADDRESS(2,COLUMN()-2)),"O3",A49),DATA!D2:L872,4,FALSE)),0,VLOOKUP(CONCATENATE(INDIRECT(ADDRESS(2,COLUMN()-2)),"O3",A49),DATA!D2:L872,4,FALSE))</f>
        <v>0</v>
      </c>
      <c r="AC49" s="11">
        <f>IF(ISERROR(VLOOKUP(CONCATENATE(INDIRECT(ADDRESS(2,COLUMN())),"O3",A49),DATA!D2:L872,2,FALSE)),0,VLOOKUP(CONCATENATE(INDIRECT(ADDRESS(2,COLUMN())),"O3",A49),DATA!D2:L872,2,FALSE))</f>
        <v>0.2</v>
      </c>
      <c r="AD49" s="11">
        <f>IF(ISERROR(VLOOKUP(CONCATENATE(INDIRECT(ADDRESS(2,COLUMN()-1)),"O3",A49),DATA!D2:L872,3,FALSE)),0,VLOOKUP(CONCATENATE(INDIRECT(ADDRESS(2,COLUMN()-1)),"O3",A49),DATA!D2:L872,3,FALSE))</f>
        <v>0</v>
      </c>
      <c r="AE49" s="11">
        <f>IF(ISERROR(VLOOKUP(CONCATENATE(INDIRECT(ADDRESS(2,COLUMN()-2)),"O3",A49),DATA!D2:L872,4,FALSE)),0,VLOOKUP(CONCATENATE(INDIRECT(ADDRESS(2,COLUMN()-2)),"O3",A49),DATA!D2:L872,4,FALSE))</f>
        <v>0</v>
      </c>
      <c r="AF49" s="11">
        <f>IF(ISERROR(VLOOKUP(CONCATENATE(INDIRECT(ADDRESS(2,COLUMN())),"O3",A49),DATA!D2:L872,2,FALSE)),0,VLOOKUP(CONCATENATE(INDIRECT(ADDRESS(2,COLUMN())),"O3",A49),DATA!D2:L872,2,FALSE))</f>
        <v>0</v>
      </c>
      <c r="AG49" s="11">
        <f>IF(ISERROR(VLOOKUP(CONCATENATE(INDIRECT(ADDRESS(2,COLUMN()-1)),"O3",A49),DATA!D2:L872,3,FALSE)),0,VLOOKUP(CONCATENATE(INDIRECT(ADDRESS(2,COLUMN()-1)),"O3",A49),DATA!D2:L872,3,FALSE))</f>
        <v>0</v>
      </c>
      <c r="AH49" s="11">
        <f>IF(ISERROR(VLOOKUP(CONCATENATE(INDIRECT(ADDRESS(2,COLUMN()-2)),"O3",A49),DATA!D2:L872,4,FALSE)),0,VLOOKUP(CONCATENATE(INDIRECT(ADDRESS(2,COLUMN()-2)),"O3",A49),DATA!D2:L872,4,FALSE))</f>
        <v>0</v>
      </c>
      <c r="AI49" s="11">
        <f>IF(ISERROR(VLOOKUP(CONCATENATE(INDIRECT(ADDRESS(2,COLUMN())),"O3",A49),DATA!D2:L872,2,FALSE)),0,VLOOKUP(CONCATENATE(INDIRECT(ADDRESS(2,COLUMN())),"O3",A49),DATA!D2:L872,2,FALSE))</f>
        <v>0</v>
      </c>
      <c r="AJ49" s="11">
        <f>IF(ISERROR(VLOOKUP(CONCATENATE(INDIRECT(ADDRESS(2,COLUMN()-1)),"O3",A49),DATA!D2:L872,3,FALSE)),0,VLOOKUP(CONCATENATE(INDIRECT(ADDRESS(2,COLUMN()-1)),"O3",A49),DATA!D2:L872,3,FALSE))</f>
        <v>0</v>
      </c>
      <c r="AK49" s="11">
        <f>IF(ISERROR(VLOOKUP(CONCATENATE(INDIRECT(ADDRESS(2,COLUMN()-2)),"O3",A49),DATA!D2:L872,4,FALSE)),0,VLOOKUP(CONCATENATE(INDIRECT(ADDRESS(2,COLUMN()-2)),"O3",A49),DATA!D2:L872,4,FALSE))</f>
        <v>0</v>
      </c>
      <c r="AL49" s="11">
        <f>IF(ISERROR(VLOOKUP(CONCATENATE(INDIRECT(ADDRESS(2,COLUMN())),"O3",A49),DATA!D2:L872,2,FALSE)),0,VLOOKUP(CONCATENATE(INDIRECT(ADDRESS(2,COLUMN())),"O3",A49),DATA!D2:L872,2,FALSE))</f>
        <v>1</v>
      </c>
      <c r="AM49" s="11">
        <f>IF(ISERROR(VLOOKUP(CONCATENATE(INDIRECT(ADDRESS(2,COLUMN()-1)),"O3",A49),DATA!D2:L872,3,FALSE)),0,VLOOKUP(CONCATENATE(INDIRECT(ADDRESS(2,COLUMN()-1)),"O3",A49),DATA!D2:L872,3,FALSE))</f>
        <v>0</v>
      </c>
      <c r="AN49" s="11">
        <f>IF(ISERROR(VLOOKUP(CONCATENATE(INDIRECT(ADDRESS(2,COLUMN()-2)),"O3",A49),DATA!D2:L872,4,FALSE)),0,VLOOKUP(CONCATENATE(INDIRECT(ADDRESS(2,COLUMN()-2)),"O3",A49),DATA!D2:L872,4,FALSE))</f>
        <v>0</v>
      </c>
      <c r="AO49" s="11">
        <f>IF(ISERROR(VLOOKUP(CONCATENATE(INDIRECT(ADDRESS(2,COLUMN())),"O3",A49),DATA!D2:L872,2,FALSE)),0,VLOOKUP(CONCATENATE(INDIRECT(ADDRESS(2,COLUMN())),"O3",A49),DATA!D2:L872,2,FALSE))</f>
        <v>0.16666</v>
      </c>
      <c r="AP49" s="11">
        <f>IF(ISERROR(VLOOKUP(CONCATENATE(INDIRECT(ADDRESS(2,COLUMN()-1)),"O3",A49),DATA!D2:L872,3,FALSE)),0,VLOOKUP(CONCATENATE(INDIRECT(ADDRESS(2,COLUMN()-1)),"O3",A49),DATA!D2:L872,3,FALSE))</f>
        <v>0</v>
      </c>
      <c r="AQ49" s="11">
        <f>IF(ISERROR(VLOOKUP(CONCATENATE(INDIRECT(ADDRESS(2,COLUMN()-2)),"O3",A49),DATA!D2:L872,4,FALSE)),0,VLOOKUP(CONCATENATE(INDIRECT(ADDRESS(2,COLUMN()-2)),"O3",A49),DATA!D2:L872,4,FALSE))</f>
        <v>0</v>
      </c>
      <c r="AR49" s="11">
        <f>IF(ISERROR(VLOOKUP(CONCATENATE(INDIRECT(ADDRESS(2,COLUMN())),"O3",A49),DATA!D2:L872,2,FALSE)),0,VLOOKUP(CONCATENATE(INDIRECT(ADDRESS(2,COLUMN())),"O3",A49),DATA!D2:L872,2,FALSE))</f>
        <v>0</v>
      </c>
      <c r="AS49" s="11">
        <f>IF(ISERROR(VLOOKUP(CONCATENATE(INDIRECT(ADDRESS(2,COLUMN()-1)),"O3",A49),DATA!D2:L872,3,FALSE)),0,VLOOKUP(CONCATENATE(INDIRECT(ADDRESS(2,COLUMN()-1)),"O3",A49),DATA!D2:L872,3,FALSE))</f>
        <v>0</v>
      </c>
      <c r="AT49" s="11">
        <f>IF(ISERROR(VLOOKUP(CONCATENATE(INDIRECT(ADDRESS(2,COLUMN()-2)),"O3",A49),DATA!D2:L872,4,FALSE)),0,VLOOKUP(CONCATENATE(INDIRECT(ADDRESS(2,COLUMN()-2)),"O3",A49),DATA!D2:L872,4,FALSE))</f>
        <v>0</v>
      </c>
      <c r="AU49" s="11">
        <f>IF(ISERROR(VLOOKUP(CONCATENATE(INDIRECT(ADDRESS(2,COLUMN())),"O3",A49),DATA!D2:L872,2,FALSE)),0,VLOOKUP(CONCATENATE(INDIRECT(ADDRESS(2,COLUMN())),"O3",A49),DATA!D2:L872,2,FALSE))</f>
        <v>0</v>
      </c>
      <c r="AV49" s="11">
        <f>IF(ISERROR(VLOOKUP(CONCATENATE(INDIRECT(ADDRESS(2,COLUMN()-1)),"O3",A49),DATA!D2:L872,3,FALSE)),0,VLOOKUP(CONCATENATE(INDIRECT(ADDRESS(2,COLUMN()-1)),"O3",A49),DATA!D2:L872,3,FALSE))</f>
        <v>0</v>
      </c>
      <c r="AW49" s="11">
        <f>IF(ISERROR(VLOOKUP(CONCATENATE(INDIRECT(ADDRESS(2,COLUMN()-2)),"O3",A49),DATA!D2:L872,4,FALSE)),0,VLOOKUP(CONCATENATE(INDIRECT(ADDRESS(2,COLUMN()-2)),"O3",A49),DATA!D2:L872,4,FALSE))</f>
        <v>0</v>
      </c>
      <c r="AX49" s="11">
        <f>IF(ISERROR(VLOOKUP(CONCATENATE(INDIRECT(ADDRESS(2,COLUMN())),"O3",A49),DATA!D2:L872,2,FALSE)),0,VLOOKUP(CONCATENATE(INDIRECT(ADDRESS(2,COLUMN())),"O3",A49),DATA!D2:L872,2,FALSE))</f>
        <v>0</v>
      </c>
      <c r="AY49" s="11">
        <f>IF(ISERROR(VLOOKUP(CONCATENATE(INDIRECT(ADDRESS(2,COLUMN()-1)),"O3",A49),DATA!D2:L872,3,FALSE)),0,VLOOKUP(CONCATENATE(INDIRECT(ADDRESS(2,COLUMN()-1)),"O3",A49),DATA!D2:L872,3,FALSE))</f>
        <v>0</v>
      </c>
      <c r="AZ49" s="11">
        <f>IF(ISERROR(VLOOKUP(CONCATENATE(INDIRECT(ADDRESS(2,COLUMN()-2)),"O3",A49),DATA!D2:L872,4,FALSE)),0,VLOOKUP(CONCATENATE(INDIRECT(ADDRESS(2,COLUMN()-2)),"O3",A49),DATA!D2:L872,4,FALSE))</f>
        <v>0</v>
      </c>
      <c r="BA49" s="11">
        <f>IF(ISERROR(VLOOKUP(CONCATENATE(INDIRECT(ADDRESS(2,COLUMN())),"O3",A49),DATA!D2:L872,2,FALSE)),0,VLOOKUP(CONCATENATE(INDIRECT(ADDRESS(2,COLUMN())),"O3",A49),DATA!D2:L872,2,FALSE))</f>
        <v>0.95</v>
      </c>
      <c r="BB49" s="11">
        <f>IF(ISERROR(VLOOKUP(CONCATENATE(INDIRECT(ADDRESS(2,COLUMN()-1)),"O3",A49),DATA!D2:L872,3,FALSE)),0,VLOOKUP(CONCATENATE(INDIRECT(ADDRESS(2,COLUMN()-1)),"O3",A49),DATA!D2:L872,3,FALSE))</f>
        <v>0</v>
      </c>
      <c r="BC49" s="11">
        <f>IF(ISERROR(VLOOKUP(CONCATENATE(INDIRECT(ADDRESS(2,COLUMN()-2)),"O3",A49),DATA!D2:L872,4,FALSE)),0,VLOOKUP(CONCATENATE(INDIRECT(ADDRESS(2,COLUMN()-2)),"O3",A49),DATA!D2:L872,4,FALSE))</f>
        <v>0</v>
      </c>
      <c r="BD49" s="11">
        <f>IF(ISERROR(VLOOKUP(CONCATENATE(INDIRECT(ADDRESS(2,COLUMN())),"O3",A49),DATA!D2:L872,2,FALSE)),0,VLOOKUP(CONCATENATE(INDIRECT(ADDRESS(2,COLUMN())),"O3",A49),DATA!D2:L872,2,FALSE))</f>
        <v>2</v>
      </c>
      <c r="BE49" s="11">
        <f>IF(ISERROR(VLOOKUP(CONCATENATE(INDIRECT(ADDRESS(2,COLUMN()-1)),"O3",A49),DATA!D2:L872,3,FALSE)),0,VLOOKUP(CONCATENATE(INDIRECT(ADDRESS(2,COLUMN()-1)),"O3",A49),DATA!D2:L872,3,FALSE))</f>
        <v>0</v>
      </c>
      <c r="BF49" s="11">
        <f>IF(ISERROR(VLOOKUP(CONCATENATE(INDIRECT(ADDRESS(2,COLUMN()-2)),"O3",A49),DATA!D2:L872,4,FALSE)),0,VLOOKUP(CONCATENATE(INDIRECT(ADDRESS(2,COLUMN()-2)),"O3",A49),DATA!D2:L872,4,FALSE))</f>
        <v>0</v>
      </c>
      <c r="BG49" s="11">
        <f>IF(ISERROR(VLOOKUP(CONCATENATE(INDIRECT(ADDRESS(2,COLUMN())),"O3",A49),DATA!D2:L872,2,FALSE)),0,VLOOKUP(CONCATENATE(INDIRECT(ADDRESS(2,COLUMN())),"O3",A49),DATA!D2:L872,2,FALSE))</f>
        <v>34.7</v>
      </c>
      <c r="BH49" s="11">
        <f>IF(ISERROR(VLOOKUP(CONCATENATE(INDIRECT(ADDRESS(2,COLUMN()-1)),"O3",A49),DATA!D2:L872,3,FALSE)),0,VLOOKUP(CONCATENATE(INDIRECT(ADDRESS(2,COLUMN()-1)),"O3",A49),DATA!D2:L872,3,FALSE))</f>
        <v>0</v>
      </c>
      <c r="BI49" s="11">
        <f>IF(ISERROR(VLOOKUP(CONCATENATE(INDIRECT(ADDRESS(2,COLUMN()-2)),"O3",A49),DATA!D2:L872,4,FALSE)),0,VLOOKUP(CONCATENATE(INDIRECT(ADDRESS(2,COLUMN()-2)),"O3",A49),DATA!D2:L872,4,FALSE))</f>
        <v>0</v>
      </c>
      <c r="BJ49" s="11">
        <f>IF(ISERROR(VLOOKUP(CONCATENATE(INDIRECT(ADDRESS(2,COLUMN())),"O3",A49),DATA!D2:L872,2,FALSE)),0,VLOOKUP(CONCATENATE(INDIRECT(ADDRESS(2,COLUMN())),"O3",A49),DATA!D2:L872,2,FALSE))</f>
        <v>0</v>
      </c>
      <c r="BK49" s="11">
        <f>IF(ISERROR(VLOOKUP(CONCATENATE(INDIRECT(ADDRESS(2,COLUMN()-1)),"O3",A49),DATA!D2:L872,3,FALSE)),0,VLOOKUP(CONCATENATE(INDIRECT(ADDRESS(2,COLUMN()-1)),"O3",A49),DATA!D2:L872,3,FALSE))</f>
        <v>0</v>
      </c>
      <c r="BL49" s="11">
        <f>IF(ISERROR(VLOOKUP(CONCATENATE(INDIRECT(ADDRESS(2,COLUMN()-2)),"O3",A49),DATA!D2:L872,4,FALSE)),0,VLOOKUP(CONCATENATE(INDIRECT(ADDRESS(2,COLUMN()-2)),"O3",A49),DATA!D2:L872,4,FALSE))</f>
        <v>0</v>
      </c>
      <c r="BM49" s="11">
        <f>IF(ISERROR(VLOOKUP(CONCATENATE(INDIRECT(ADDRESS(2,COLUMN())),"O3",A49),DATA!D2:L872,2,FALSE)),0,VLOOKUP(CONCATENATE(INDIRECT(ADDRESS(2,COLUMN())),"O3",A49),DATA!D2:L872,2,FALSE))</f>
        <v>0</v>
      </c>
      <c r="BN49" s="11">
        <f>IF(ISERROR(VLOOKUP(CONCATENATE(INDIRECT(ADDRESS(2,COLUMN()-1)),"O3",A49),DATA!D2:L872,3,FALSE)),0,VLOOKUP(CONCATENATE(INDIRECT(ADDRESS(2,COLUMN()-1)),"O3",A49),DATA!D2:L872,3,FALSE))</f>
        <v>0</v>
      </c>
      <c r="BO49" s="11">
        <f>IF(ISERROR(VLOOKUP(CONCATENATE(INDIRECT(ADDRESS(2,COLUMN()-2)),"O3",A49),DATA!D2:L872,4,FALSE)),0,VLOOKUP(CONCATENATE(INDIRECT(ADDRESS(2,COLUMN()-2)),"O3",A49),DATA!D2:L872,4,FALSE))</f>
        <v>0</v>
      </c>
      <c r="BP49" s="11">
        <f>IF(ISERROR(VLOOKUP(CONCATENATE(INDIRECT(ADDRESS(2,COLUMN())),"O3",A49),DATA!D2:L872,2,FALSE)),0,VLOOKUP(CONCATENATE(INDIRECT(ADDRESS(2,COLUMN())),"O3",A49),DATA!D2:L872,2,FALSE))</f>
        <v>0</v>
      </c>
      <c r="BQ49" s="11">
        <f>IF(ISERROR(VLOOKUP(CONCATENATE(INDIRECT(ADDRESS(2,COLUMN()-1)),"O3",A49),DATA!D2:L872,3,FALSE)),0,VLOOKUP(CONCATENATE(INDIRECT(ADDRESS(2,COLUMN()-1)),"O3",A49),DATA!D2:L872,3,FALSE))</f>
        <v>0</v>
      </c>
      <c r="BR49" s="11">
        <f>IF(ISERROR(VLOOKUP(CONCATENATE(INDIRECT(ADDRESS(2,COLUMN()-2)),"O3",A49),DATA!D2:L872,4,FALSE)),0,VLOOKUP(CONCATENATE(INDIRECT(ADDRESS(2,COLUMN()-2)),"O3",A49),DATA!D2:L872,4,FALSE))</f>
        <v>0</v>
      </c>
      <c r="BS49" s="11">
        <f>IF(ISERROR(VLOOKUP(CONCATENATE(INDIRECT(ADDRESS(2,COLUMN())),"O3",A49),DATA!D2:L872,2,FALSE)),0,VLOOKUP(CONCATENATE(INDIRECT(ADDRESS(2,COLUMN())),"O3",A49),DATA!D2:L872,2,FALSE))</f>
        <v>0</v>
      </c>
      <c r="BT49" s="11">
        <f>IF(ISERROR(VLOOKUP(CONCATENATE(INDIRECT(ADDRESS(2,COLUMN()-1)),"O3",A49),DATA!D2:L872,3,FALSE)),0,VLOOKUP(CONCATENATE(INDIRECT(ADDRESS(2,COLUMN()-1)),"O3",A49),DATA!D2:L872,3,FALSE))</f>
        <v>0</v>
      </c>
      <c r="BU49" s="11">
        <f>IF(ISERROR(VLOOKUP(CONCATENATE(INDIRECT(ADDRESS(2,COLUMN()-2)),"O3",A49),DATA!D2:L872,4,FALSE)),0,VLOOKUP(CONCATENATE(INDIRECT(ADDRESS(2,COLUMN()-2)),"O3",A49),DATA!D2:L872,4,FALSE))</f>
        <v>0</v>
      </c>
      <c r="BV49" s="11">
        <f>IF(ISERROR(VLOOKUP(CONCATENATE(INDIRECT(ADDRESS(2,COLUMN())),"O3",A49),DATA!D2:L872,2,FALSE)),0,VLOOKUP(CONCATENATE(INDIRECT(ADDRESS(2,COLUMN())),"O3",A49),DATA!D2:L872,2,FALSE))</f>
        <v>0</v>
      </c>
      <c r="BW49" s="11">
        <f>IF(ISERROR(VLOOKUP(CONCATENATE(INDIRECT(ADDRESS(2,COLUMN()-1)),"O3",A49),DATA!D2:L872,3,FALSE)),0,VLOOKUP(CONCATENATE(INDIRECT(ADDRESS(2,COLUMN()-1)),"O3",A49),DATA!D2:L872,3,FALSE))</f>
        <v>0</v>
      </c>
      <c r="BX49" s="11">
        <f>IF(ISERROR(VLOOKUP(CONCATENATE(INDIRECT(ADDRESS(2,COLUMN()-2)),"O3",A49),DATA!D2:L872,4,FALSE)),0,VLOOKUP(CONCATENATE(INDIRECT(ADDRESS(2,COLUMN()-2)),"O3",A49),DATA!D2:L872,4,FALSE))</f>
        <v>0</v>
      </c>
      <c r="BY49" s="11">
        <f>IF(ISERROR(VLOOKUP(CONCATENATE(INDIRECT(ADDRESS(2,COLUMN())),"O3",A49),DATA!D2:L872,2,FALSE)),0,VLOOKUP(CONCATENATE(INDIRECT(ADDRESS(2,COLUMN())),"O3",A49),DATA!D2:L872,2,FALSE))</f>
        <v>0</v>
      </c>
      <c r="BZ49" s="11">
        <f>IF(ISERROR(VLOOKUP(CONCATENATE(INDIRECT(ADDRESS(2,COLUMN()-1)),"O3",A49),DATA!D2:L872,3,FALSE)),0,VLOOKUP(CONCATENATE(INDIRECT(ADDRESS(2,COLUMN()-1)),"O3",A49),DATA!D2:L872,3,FALSE))</f>
        <v>0</v>
      </c>
      <c r="CA49" s="11">
        <f>IF(ISERROR(VLOOKUP(CONCATENATE(INDIRECT(ADDRESS(2,COLUMN()-2)),"O3",A49),DATA!D2:L872,4,FALSE)),0,VLOOKUP(CONCATENATE(INDIRECT(ADDRESS(2,COLUMN()-2)),"O3",A49),DATA!D2:L872,4,FALSE))</f>
        <v>0</v>
      </c>
      <c r="CB49" s="11">
        <f>IF(ISERROR(VLOOKUP(CONCATENATE(INDIRECT(ADDRESS(2,COLUMN())),"O3",A49),DATA!D2:L872,2,FALSE)),0,VLOOKUP(CONCATENATE(INDIRECT(ADDRESS(2,COLUMN())),"O3",A49),DATA!D2:L872,2,FALSE))</f>
        <v>0</v>
      </c>
      <c r="CC49" s="11">
        <f>IF(ISERROR(VLOOKUP(CONCATENATE(INDIRECT(ADDRESS(2,COLUMN()-1)),"O3",A49),DATA!D2:L872,3,FALSE)),0,VLOOKUP(CONCATENATE(INDIRECT(ADDRESS(2,COLUMN()-1)),"O3",A49),DATA!D2:L872,3,FALSE))</f>
        <v>0</v>
      </c>
      <c r="CD49" s="11">
        <f>IF(ISERROR(VLOOKUP(CONCATENATE(INDIRECT(ADDRESS(2,COLUMN()-2)),"O3",A49),DATA!D2:L872,4,FALSE)),0,VLOOKUP(CONCATENATE(INDIRECT(ADDRESS(2,COLUMN()-2)),"O3",A49),DATA!D2:L872,4,FALSE))</f>
        <v>0</v>
      </c>
      <c r="CE49" s="11">
        <f>IF(ISERROR(VLOOKUP(CONCATENATE(INDIRECT(ADDRESS(2,COLUMN())),"O3",A49),DATA!D2:L872,2,FALSE)),0,VLOOKUP(CONCATENATE(INDIRECT(ADDRESS(2,COLUMN())),"O3",A49),DATA!D2:L872,2,FALSE))</f>
        <v>0</v>
      </c>
      <c r="CF49" s="11">
        <f>IF(ISERROR(VLOOKUP(CONCATENATE(INDIRECT(ADDRESS(2,COLUMN()-1)),"O3",A49),DATA!D2:L872,3,FALSE)),0,VLOOKUP(CONCATENATE(INDIRECT(ADDRESS(2,COLUMN()-1)),"O3",A49),DATA!D2:L872,3,FALSE))</f>
        <v>0</v>
      </c>
      <c r="CG49" s="11">
        <f>IF(ISERROR(VLOOKUP(CONCATENATE(INDIRECT(ADDRESS(2,COLUMN()-2)),"O3",A49),DATA!D2:L872,4,FALSE)),0,VLOOKUP(CONCATENATE(INDIRECT(ADDRESS(2,COLUMN()-2)),"O3",A49),DATA!D2:L872,4,FALSE))</f>
        <v>0</v>
      </c>
      <c r="CH49" s="11">
        <f>IF(ISERROR(VLOOKUP(CONCATENATE(INDIRECT(ADDRESS(2,COLUMN())),"O3",A49),DATA!D2:L872,2,FALSE)),0,VLOOKUP(CONCATENATE(INDIRECT(ADDRESS(2,COLUMN())),"O3",A49),DATA!D2:L872,2,FALSE))</f>
        <v>0</v>
      </c>
      <c r="CI49" s="11">
        <f>IF(ISERROR(VLOOKUP(CONCATENATE(INDIRECT(ADDRESS(2,COLUMN()-1)),"O3",A49),DATA!D2:L872,3,FALSE)),0,VLOOKUP(CONCATENATE(INDIRECT(ADDRESS(2,COLUMN()-1)),"O3",A49),DATA!D2:L872,3,FALSE))</f>
        <v>0</v>
      </c>
      <c r="CJ49" s="11">
        <f>IF(ISERROR(VLOOKUP(CONCATENATE(INDIRECT(ADDRESS(2,COLUMN()-2)),"O3",A49),DATA!D2:L872,4,FALSE)),0,VLOOKUP(CONCATENATE(INDIRECT(ADDRESS(2,COLUMN()-2)),"O3",A49),DATA!D2:L872,4,FALSE))</f>
        <v>0</v>
      </c>
      <c r="CK49" s="11">
        <f>IF(ISERROR(VLOOKUP(CONCATENATE(INDIRECT(ADDRESS(2,COLUMN())),"O3",A49),DATA!D2:L872,2,FALSE)),0,VLOOKUP(CONCATENATE(INDIRECT(ADDRESS(2,COLUMN())),"O3",A49),DATA!D2:L872,2,FALSE))</f>
        <v>0</v>
      </c>
      <c r="CL49" s="11">
        <f>IF(ISERROR(VLOOKUP(CONCATENATE(INDIRECT(ADDRESS(2,COLUMN()-1)),"O3",A49),DATA!D2:L872,3,FALSE)),0,VLOOKUP(CONCATENATE(INDIRECT(ADDRESS(2,COLUMN()-1)),"O3",A49),DATA!D2:L872,3,FALSE))</f>
        <v>0</v>
      </c>
      <c r="CM49" s="11">
        <f>IF(ISERROR(VLOOKUP(CONCATENATE(INDIRECT(ADDRESS(2,COLUMN()-2)),"O3",A49),DATA!D2:L872,4,FALSE)),0,VLOOKUP(CONCATENATE(INDIRECT(ADDRESS(2,COLUMN()-2)),"O3",A49),DATA!D2:L872,4,FALSE))</f>
        <v>0</v>
      </c>
      <c r="CN49" s="11">
        <f>IF(ISERROR(VLOOKUP(CONCATENATE(INDIRECT(ADDRESS(2,COLUMN())),"O3",A49),DATA!D2:L872,2,FALSE)),0,VLOOKUP(CONCATENATE(INDIRECT(ADDRESS(2,COLUMN())),"O3",A49),DATA!D2:L872,2,FALSE))</f>
        <v>5.96845</v>
      </c>
      <c r="CO49" s="11">
        <f>IF(ISERROR(VLOOKUP(CONCATENATE(INDIRECT(ADDRESS(2,COLUMN()-1)),"O3",A49),DATA!D2:L872,3,FALSE)),0,VLOOKUP(CONCATENATE(INDIRECT(ADDRESS(2,COLUMN()-1)),"O3",A49),DATA!D2:L872,3,FALSE))</f>
        <v>0</v>
      </c>
      <c r="CP49" s="11">
        <f>IF(ISERROR(VLOOKUP(CONCATENATE(INDIRECT(ADDRESS(2,COLUMN()-2)),"O3",A49),DATA!D2:L872,4,FALSE)),0,VLOOKUP(CONCATENATE(INDIRECT(ADDRESS(2,COLUMN()-2)),"O3",A49),DATA!D2:L872,4,FALSE))</f>
        <v>0</v>
      </c>
      <c r="CQ49" s="11">
        <f>IF(ISERROR(VLOOKUP(CONCATENATE(INDIRECT(ADDRESS(2,COLUMN())),"O3",A49),DATA!D2:L872,2,FALSE)),0,VLOOKUP(CONCATENATE(INDIRECT(ADDRESS(2,COLUMN())),"O3",A49),DATA!D2:L872,2,FALSE))</f>
        <v>0</v>
      </c>
      <c r="CR49" s="11">
        <f>IF(ISERROR(VLOOKUP(CONCATENATE(INDIRECT(ADDRESS(2,COLUMN()-1)),"O3",A49),DATA!D2:L872,3,FALSE)),0,VLOOKUP(CONCATENATE(INDIRECT(ADDRESS(2,COLUMN()-1)),"O3",A49),DATA!D2:L872,3,FALSE))</f>
        <v>0</v>
      </c>
      <c r="CS49" s="11">
        <f>IF(ISERROR(VLOOKUP(CONCATENATE(INDIRECT(ADDRESS(2,COLUMN()-2)),"O3",A49),DATA!D2:L872,4,FALSE)),0,VLOOKUP(CONCATENATE(INDIRECT(ADDRESS(2,COLUMN()-2)),"O3",A49),DATA!D2:L872,4,FALSE))</f>
        <v>0</v>
      </c>
      <c r="CT49" s="11">
        <f>IF(ISERROR(VLOOKUP(CONCATENATE(INDIRECT(ADDRESS(2,COLUMN())),"O3",A49),DATA!D2:L872,2,FALSE)),0,VLOOKUP(CONCATENATE(INDIRECT(ADDRESS(2,COLUMN())),"O3",A49),DATA!D2:L872,2,FALSE))</f>
        <v>0</v>
      </c>
      <c r="CU49" s="11">
        <f>IF(ISERROR(VLOOKUP(CONCATENATE(INDIRECT(ADDRESS(2,COLUMN()-1)),"O3",A49),DATA!D2:L872,3,FALSE)),0,VLOOKUP(CONCATENATE(INDIRECT(ADDRESS(2,COLUMN()-1)),"O3",A49),DATA!D2:L872,3,FALSE))</f>
        <v>0</v>
      </c>
      <c r="CV49" s="11">
        <f>IF(ISERROR(VLOOKUP(CONCATENATE(INDIRECT(ADDRESS(2,COLUMN()-2)),"O3",A49),DATA!D2:L872,4,FALSE)),0,VLOOKUP(CONCATENATE(INDIRECT(ADDRESS(2,COLUMN()-2)),"O3",A49),DATA!D2:L872,4,FALSE))</f>
        <v>0</v>
      </c>
      <c r="CW49" s="11">
        <f>IF(ISERROR(VLOOKUP(CONCATENATE(INDIRECT(ADDRESS(2,COLUMN())),"O3",A49),DATA!D2:L872,2,FALSE)),0,VLOOKUP(CONCATENATE(INDIRECT(ADDRESS(2,COLUMN())),"O3",A49),DATA!D2:L872,2,FALSE))</f>
        <v>0</v>
      </c>
      <c r="CX49" s="11">
        <f>IF(ISERROR(VLOOKUP(CONCATENATE(INDIRECT(ADDRESS(2,COLUMN()-1)),"O3",A49),DATA!D2:L872,3,FALSE)),0,VLOOKUP(CONCATENATE(INDIRECT(ADDRESS(2,COLUMN()-1)),"O3",A49),DATA!D2:L872,3,FALSE))</f>
        <v>0</v>
      </c>
      <c r="CY49" s="11">
        <f>IF(ISERROR(VLOOKUP(CONCATENATE(INDIRECT(ADDRESS(2,COLUMN()-2)),"O3",A49),DATA!D2:L872,4,FALSE)),0,VLOOKUP(CONCATENATE(INDIRECT(ADDRESS(2,COLUMN()-2)),"O3",A49),DATA!D2:L872,4,FALSE))</f>
        <v>0</v>
      </c>
      <c r="CZ49" s="11">
        <f>IF(ISERROR(VLOOKUP(CONCATENATE(INDIRECT(ADDRESS(2,COLUMN())),"O3",A49),DATA!D2:L872,2,FALSE)),0,VLOOKUP(CONCATENATE(INDIRECT(ADDRESS(2,COLUMN())),"O3",A49),DATA!D2:L872,2,FALSE))</f>
        <v>0</v>
      </c>
      <c r="DA49" s="11">
        <f>IF(ISERROR(VLOOKUP(CONCATENATE(INDIRECT(ADDRESS(2,COLUMN()-1)),"O3",A49),DATA!D2:L872,3,FALSE)),0,VLOOKUP(CONCATENATE(INDIRECT(ADDRESS(2,COLUMN()-1)),"O3",A49),DATA!D2:L872,3,FALSE))</f>
        <v>0</v>
      </c>
      <c r="DB49" s="11">
        <f>IF(ISERROR(VLOOKUP(CONCATENATE(INDIRECT(ADDRESS(2,COLUMN()-2)),"O3",A49),DATA!D2:L872,4,FALSE)),0,VLOOKUP(CONCATENATE(INDIRECT(ADDRESS(2,COLUMN()-2)),"O3",A49),DATA!D2:L872,4,FALSE))</f>
        <v>0</v>
      </c>
      <c r="DC49" s="11">
        <f>IF(ISERROR(VLOOKUP(CONCATENATE(INDIRECT(ADDRESS(2,COLUMN())),"O3",A49),DATA!D2:L872,2,FALSE)),0,VLOOKUP(CONCATENATE(INDIRECT(ADDRESS(2,COLUMN())),"O3",A49),DATA!D2:L872,2,FALSE))</f>
        <v>0</v>
      </c>
      <c r="DD49" s="11">
        <f>IF(ISERROR(VLOOKUP(CONCATENATE(INDIRECT(ADDRESS(2,COLUMN()-1)),"O3",A49),DATA!D2:L872,3,FALSE)),0,VLOOKUP(CONCATENATE(INDIRECT(ADDRESS(2,COLUMN()-1)),"O3",A49),DATA!D2:L872,3,FALSE))</f>
        <v>0</v>
      </c>
      <c r="DE49" s="11">
        <f>IF(ISERROR(VLOOKUP(CONCATENATE(INDIRECT(ADDRESS(2,COLUMN()-2)),"O3",A49),DATA!D2:L872,4,FALSE)),0,VLOOKUP(CONCATENATE(INDIRECT(ADDRESS(2,COLUMN()-2)),"O3",A49),DATA!D2:L872,4,FALSE))</f>
        <v>0</v>
      </c>
      <c r="DF49" s="11">
        <f>IF(ISERROR(VLOOKUP(CONCATENATE(INDIRECT(ADDRESS(2,COLUMN())),"O3",A49),DATA!D2:L872,2,FALSE)),0,VLOOKUP(CONCATENATE(INDIRECT(ADDRESS(2,COLUMN())),"O3",A49),DATA!D2:L872,2,FALSE))</f>
        <v>0</v>
      </c>
      <c r="DG49" s="11">
        <f>IF(ISERROR(VLOOKUP(CONCATENATE(INDIRECT(ADDRESS(2,COLUMN()-1)),"O3",A49),DATA!D2:L872,3,FALSE)),0,VLOOKUP(CONCATENATE(INDIRECT(ADDRESS(2,COLUMN()-1)),"O3",A49),DATA!D2:L872,3,FALSE))</f>
        <v>0</v>
      </c>
      <c r="DH49" s="11">
        <f>IF(ISERROR(VLOOKUP(CONCATENATE(INDIRECT(ADDRESS(2,COLUMN()-2)),"O3",A49),DATA!D2:L872,4,FALSE)),0,VLOOKUP(CONCATENATE(INDIRECT(ADDRESS(2,COLUMN()-2)),"O3",A49),DATA!D2:L872,4,FALSE))</f>
        <v>0</v>
      </c>
      <c r="DI49" s="11">
        <f>IF(ISERROR(VLOOKUP(CONCATENATE(INDIRECT(ADDRESS(2,COLUMN())),"O3",A49),DATA!D2:L872,2,FALSE)),0,VLOOKUP(CONCATENATE(INDIRECT(ADDRESS(2,COLUMN())),"O3",A49),DATA!D2:L872,2,FALSE))</f>
        <v>0</v>
      </c>
      <c r="DJ49" s="11">
        <f>IF(ISERROR(VLOOKUP(CONCATENATE(INDIRECT(ADDRESS(2,COLUMN()-1)),"O3",A49),DATA!D2:L872,3,FALSE)),0,VLOOKUP(CONCATENATE(INDIRECT(ADDRESS(2,COLUMN()-1)),"O3",A49),DATA!D2:L872,3,FALSE))</f>
        <v>0</v>
      </c>
      <c r="DK49" s="11">
        <f>IF(ISERROR(VLOOKUP(CONCATENATE(INDIRECT(ADDRESS(2,COLUMN()-2)),"O3",A49),DATA!D2:L872,4,FALSE)),0,VLOOKUP(CONCATENATE(INDIRECT(ADDRESS(2,COLUMN()-2)),"O3",A49),DATA!D2:L872,4,FALSE))</f>
        <v>0</v>
      </c>
      <c r="DL49" s="11">
        <f>IF(ISERROR(VLOOKUP(CONCATENATE(INDIRECT(ADDRESS(2,COLUMN())),"O3",A49),DATA!D2:L872,2,FALSE)),0,VLOOKUP(CONCATENATE(INDIRECT(ADDRESS(2,COLUMN())),"O3",A49),DATA!D2:L872,2,FALSE))</f>
        <v>0</v>
      </c>
      <c r="DM49" s="11">
        <f>IF(ISERROR(VLOOKUP(CONCATENATE(INDIRECT(ADDRESS(2,COLUMN()-1)),"O3",A49),DATA!D2:L872,3,FALSE)),0,VLOOKUP(CONCATENATE(INDIRECT(ADDRESS(2,COLUMN()-1)),"O3",A49),DATA!D2:L872,3,FALSE))</f>
        <v>0</v>
      </c>
      <c r="DN49" s="11">
        <f>IF(ISERROR(VLOOKUP(CONCATENATE(INDIRECT(ADDRESS(2,COLUMN()-2)),"O3",A49),DATA!D2:L872,4,FALSE)),0,VLOOKUP(CONCATENATE(INDIRECT(ADDRESS(2,COLUMN()-2)),"O3",A49),DATA!D2:L872,4,FALSE))</f>
        <v>0</v>
      </c>
      <c r="DO49" s="11">
        <f>IF(ISERROR(VLOOKUP(CONCATENATE(INDIRECT(ADDRESS(2,COLUMN())),"O3",A49),DATA!D2:L872,2,FALSE)),0,VLOOKUP(CONCATENATE(INDIRECT(ADDRESS(2,COLUMN())),"O3",A49),DATA!D2:L872,2,FALSE))</f>
        <v>0</v>
      </c>
      <c r="DP49" s="11">
        <f>IF(ISERROR(VLOOKUP(CONCATENATE(INDIRECT(ADDRESS(2,COLUMN()-1)),"O3",A49),DATA!D2:L872,3,FALSE)),0,VLOOKUP(CONCATENATE(INDIRECT(ADDRESS(2,COLUMN()-1)),"O3",A49),DATA!D2:L872,3,FALSE))</f>
        <v>0</v>
      </c>
      <c r="DQ49" s="11">
        <f>IF(ISERROR(VLOOKUP(CONCATENATE(INDIRECT(ADDRESS(2,COLUMN()-2)),"O3",A49),DATA!D2:L872,4,FALSE)),0,VLOOKUP(CONCATENATE(INDIRECT(ADDRESS(2,COLUMN()-2)),"O3",A49),DATA!D2:L872,4,FALSE))</f>
        <v>0</v>
      </c>
      <c r="DR49" s="11">
        <f>IF(ISERROR(VLOOKUP(CONCATENATE(INDIRECT(ADDRESS(2,COLUMN())),"O3",A49),DATA!D2:L872,2,FALSE)),0,VLOOKUP(CONCATENATE(INDIRECT(ADDRESS(2,COLUMN())),"O3",A49),DATA!D2:L872,2,FALSE))</f>
        <v>0</v>
      </c>
      <c r="DS49" s="11">
        <f>IF(ISERROR(VLOOKUP(CONCATENATE(INDIRECT(ADDRESS(2,COLUMN()-1)),"O3",A49),DATA!D2:L872,3,FALSE)),0,VLOOKUP(CONCATENATE(INDIRECT(ADDRESS(2,COLUMN()-1)),"O3",A49),DATA!D2:L872,3,FALSE))</f>
        <v>0</v>
      </c>
      <c r="DT49" s="11">
        <f>IF(ISERROR(VLOOKUP(CONCATENATE(INDIRECT(ADDRESS(2,COLUMN()-2)),"O3",A49),DATA!D2:L872,4,FALSE)),0,VLOOKUP(CONCATENATE(INDIRECT(ADDRESS(2,COLUMN()-2)),"O3",A49),DATA!D2:L872,4,FALSE))</f>
        <v>0</v>
      </c>
      <c r="DU49" s="11">
        <f>IF(ISERROR(VLOOKUP(CONCATENATE(INDIRECT(ADDRESS(2,COLUMN())),"O3",A49),DATA!D2:L872,2,FALSE)),0,VLOOKUP(CONCATENATE(INDIRECT(ADDRESS(2,COLUMN())),"O3",A49),DATA!D2:L872,2,FALSE))</f>
        <v>0</v>
      </c>
      <c r="DV49" s="11">
        <f>IF(ISERROR(VLOOKUP(CONCATENATE(INDIRECT(ADDRESS(2,COLUMN()-1)),"O3",A49),DATA!D2:L872,3,FALSE)),0,VLOOKUP(CONCATENATE(INDIRECT(ADDRESS(2,COLUMN()-1)),"O3",A49),DATA!D2:L872,3,FALSE))</f>
        <v>0</v>
      </c>
      <c r="DW49" s="11">
        <f>IF(ISERROR(VLOOKUP(CONCATENATE(INDIRECT(ADDRESS(2,COLUMN()-2)),"O3",A49),DATA!D2:L872,4,FALSE)),0,VLOOKUP(CONCATENATE(INDIRECT(ADDRESS(2,COLUMN()-2)),"O3",A49),DATA!D2:L872,4,FALSE))</f>
        <v>0</v>
      </c>
      <c r="DX49" s="62">
        <f>SUM(B49:INDIRECT(ADDRESS(49,127)))</f>
        <v>180.06016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  <c r="IV49" s="24"/>
      <c r="IW49" s="24"/>
      <c r="IX49" s="24"/>
      <c r="IY49" s="24"/>
      <c r="IZ49" s="24"/>
      <c r="JA49" s="24"/>
      <c r="JB49" s="24"/>
      <c r="JC49" s="24"/>
      <c r="JD49" s="24"/>
      <c r="JE49" s="24"/>
      <c r="JF49" s="24"/>
      <c r="JG49" s="24"/>
      <c r="JH49" s="24"/>
      <c r="JI49" s="24"/>
      <c r="JJ49" s="24"/>
      <c r="JK49" s="24"/>
      <c r="JL49" s="24"/>
      <c r="JM49" s="24"/>
      <c r="JN49" s="24"/>
      <c r="JO49" s="24"/>
      <c r="JP49" s="24"/>
      <c r="JQ49" s="24"/>
      <c r="JR49" s="24"/>
      <c r="JS49" s="24"/>
      <c r="JT49" s="24"/>
      <c r="JU49" s="24"/>
      <c r="JV49" s="24"/>
      <c r="JW49" s="24"/>
      <c r="JX49" s="24"/>
      <c r="JY49" s="24"/>
      <c r="JZ49" s="24"/>
      <c r="KA49" s="24"/>
      <c r="KB49" s="24"/>
      <c r="KC49" s="24"/>
      <c r="KD49" s="24"/>
      <c r="KE49" s="24"/>
      <c r="KF49" s="24"/>
      <c r="KG49" s="24"/>
      <c r="KH49" s="24"/>
      <c r="KI49" s="24"/>
      <c r="KJ49" s="24"/>
      <c r="KK49" s="24"/>
      <c r="KL49" s="24"/>
      <c r="KM49" s="24"/>
      <c r="KN49" s="24"/>
      <c r="KO49" s="24"/>
      <c r="KP49" s="24"/>
      <c r="KQ49" s="24"/>
      <c r="KR49" s="24"/>
      <c r="KS49" s="24"/>
      <c r="KT49" s="24"/>
      <c r="KU49" s="24"/>
      <c r="KV49" s="24"/>
      <c r="KW49" s="24"/>
      <c r="KX49" s="24"/>
      <c r="KY49" s="24"/>
      <c r="KZ49" s="24"/>
    </row>
    <row r="50" ht="15.75">
      <c r="A50" s="20" t="s">
        <v>90</v>
      </c>
      <c r="B50" s="11">
        <f>IF(ISERROR(VLOOKUP(CONCATENATE(INDIRECT(ADDRESS(2,COLUMN())),"O3",A50),DATA!D2:L872,2,FALSE)),0,VLOOKUP(CONCATENATE(INDIRECT(ADDRESS(2,COLUMN())),"O3",A50),DATA!D2:L872,2,FALSE))</f>
        <v>0.85</v>
      </c>
      <c r="C50" s="11">
        <f>IF(ISERROR(VLOOKUP(CONCATENATE(INDIRECT(ADDRESS(2,COLUMN()-1)),"O3",A50),DATA!D2:L872,3,FALSE)),0,VLOOKUP(CONCATENATE(INDIRECT(ADDRESS(2,COLUMN()-1)),"O3",A50),DATA!D2:L872,3,FALSE))</f>
        <v>0</v>
      </c>
      <c r="D50" s="11">
        <f>IF(ISERROR(VLOOKUP(CONCATENATE(INDIRECT(ADDRESS(2,COLUMN()-2)),"O3",A50),DATA!D2:L872,4,FALSE)),0,VLOOKUP(CONCATENATE(INDIRECT(ADDRESS(2,COLUMN()-2)),"O3",A50),DATA!D2:L872,4,FALSE))</f>
        <v>0</v>
      </c>
      <c r="E50" s="11">
        <f>IF(ISERROR(VLOOKUP(CONCATENATE(INDIRECT(ADDRESS(2,COLUMN())),"O3",A50),DATA!D2:L872,2,FALSE)),0,VLOOKUP(CONCATENATE(INDIRECT(ADDRESS(2,COLUMN())),"O3",A50),DATA!D2:L872,2,FALSE))</f>
        <v>2</v>
      </c>
      <c r="F50" s="11">
        <f>IF(ISERROR(VLOOKUP(CONCATENATE(INDIRECT(ADDRESS(2,COLUMN()-1)),"O3",A50),DATA!D2:L872,3,FALSE)),0,VLOOKUP(CONCATENATE(INDIRECT(ADDRESS(2,COLUMN()-1)),"O3",A50),DATA!D2:L872,3,FALSE))</f>
        <v>0</v>
      </c>
      <c r="G50" s="11">
        <f>IF(ISERROR(VLOOKUP(CONCATENATE(INDIRECT(ADDRESS(2,COLUMN()-2)),"O3",A50),DATA!D2:L872,4,FALSE)),0,VLOOKUP(CONCATENATE(INDIRECT(ADDRESS(2,COLUMN()-2)),"O3",A50),DATA!D2:L872,4,FALSE))</f>
        <v>0</v>
      </c>
      <c r="H50" s="11">
        <f>IF(ISERROR(VLOOKUP(CONCATENATE(INDIRECT(ADDRESS(2,COLUMN())),"O3",A50),DATA!D2:L872,2,FALSE)),0,VLOOKUP(CONCATENATE(INDIRECT(ADDRESS(2,COLUMN())),"O3",A50),DATA!D2:L872,2,FALSE))</f>
        <v>0</v>
      </c>
      <c r="I50" s="11">
        <f>IF(ISERROR(VLOOKUP(CONCATENATE(INDIRECT(ADDRESS(2,COLUMN()-1)),"O3",A50),DATA!D2:L872,3,FALSE)),0,VLOOKUP(CONCATENATE(INDIRECT(ADDRESS(2,COLUMN()-1)),"O3",A50),DATA!D2:L872,3,FALSE))</f>
        <v>0</v>
      </c>
      <c r="J50" s="11">
        <f>IF(ISERROR(VLOOKUP(CONCATENATE(INDIRECT(ADDRESS(2,COLUMN()-2)),"O3",A50),DATA!D2:L872,4,FALSE)),0,VLOOKUP(CONCATENATE(INDIRECT(ADDRESS(2,COLUMN()-2)),"O3",A50),DATA!D2:L872,4,FALSE))</f>
        <v>0</v>
      </c>
      <c r="K50" s="11">
        <f>IF(ISERROR(VLOOKUP(CONCATENATE(INDIRECT(ADDRESS(2,COLUMN())),"O3",A50),DATA!D2:L872,2,FALSE)),0,VLOOKUP(CONCATENATE(INDIRECT(ADDRESS(2,COLUMN())),"O3",A50),DATA!D2:L872,2,FALSE))</f>
        <v>0</v>
      </c>
      <c r="L50" s="11">
        <f>IF(ISERROR(VLOOKUP(CONCATENATE(INDIRECT(ADDRESS(2,COLUMN()-1)),"O3",A50),DATA!D2:L872,3,FALSE)),0,VLOOKUP(CONCATENATE(INDIRECT(ADDRESS(2,COLUMN()-1)),"O3",A50),DATA!D2:L872,3,FALSE))</f>
        <v>0</v>
      </c>
      <c r="M50" s="11">
        <f>IF(ISERROR(VLOOKUP(CONCATENATE(INDIRECT(ADDRESS(2,COLUMN()-2)),"O3",A50),DATA!D2:L872,4,FALSE)),0,VLOOKUP(CONCATENATE(INDIRECT(ADDRESS(2,COLUMN()-2)),"O3",A50),DATA!D2:L872,4,FALSE))</f>
        <v>0</v>
      </c>
      <c r="N50" s="11">
        <f>IF(ISERROR(VLOOKUP(CONCATENATE(INDIRECT(ADDRESS(2,COLUMN())),"O3",A50),DATA!D2:L872,2,FALSE)),0,VLOOKUP(CONCATENATE(INDIRECT(ADDRESS(2,COLUMN())),"O3",A50),DATA!D2:L872,2,FALSE))</f>
        <v>0</v>
      </c>
      <c r="O50" s="11">
        <f>IF(ISERROR(VLOOKUP(CONCATENATE(INDIRECT(ADDRESS(2,COLUMN()-1)),"O3",A50),DATA!D2:L872,3,FALSE)),0,VLOOKUP(CONCATENATE(INDIRECT(ADDRESS(2,COLUMN()-1)),"O3",A50),DATA!D2:L872,3,FALSE))</f>
        <v>0</v>
      </c>
      <c r="P50" s="11">
        <f>IF(ISERROR(VLOOKUP(CONCATENATE(INDIRECT(ADDRESS(2,COLUMN()-2)),"O3",A50),DATA!D2:L872,4,FALSE)),0,VLOOKUP(CONCATENATE(INDIRECT(ADDRESS(2,COLUMN()-2)),"O3",A50),DATA!D2:L872,4,FALSE))</f>
        <v>0</v>
      </c>
      <c r="Q50" s="11">
        <f>IF(ISERROR(VLOOKUP(CONCATENATE(INDIRECT(ADDRESS(2,COLUMN())),"O3",A50),DATA!D2:L872,2,FALSE)),0,VLOOKUP(CONCATENATE(INDIRECT(ADDRESS(2,COLUMN())),"O3",A50),DATA!D2:L872,2,FALSE))</f>
        <v>0</v>
      </c>
      <c r="R50" s="11">
        <f>IF(ISERROR(VLOOKUP(CONCATENATE(INDIRECT(ADDRESS(2,COLUMN()-1)),"O3",A50),DATA!D2:L872,3,FALSE)),0,VLOOKUP(CONCATENATE(INDIRECT(ADDRESS(2,COLUMN()-1)),"O3",A50),DATA!D2:L872,3,FALSE))</f>
        <v>0</v>
      </c>
      <c r="S50" s="11">
        <f>IF(ISERROR(VLOOKUP(CONCATENATE(INDIRECT(ADDRESS(2,COLUMN()-2)),"O3",A50),DATA!D2:L872,4,FALSE)),0,VLOOKUP(CONCATENATE(INDIRECT(ADDRESS(2,COLUMN()-2)),"O3",A50),DATA!D2:L872,4,FALSE))</f>
        <v>0</v>
      </c>
      <c r="T50" s="11">
        <f>IF(ISERROR(VLOOKUP(CONCATENATE(INDIRECT(ADDRESS(2,COLUMN())),"O3",A50),DATA!D2:L872,2,FALSE)),0,VLOOKUP(CONCATENATE(INDIRECT(ADDRESS(2,COLUMN())),"O3",A50),DATA!D2:L872,2,FALSE))</f>
        <v>0</v>
      </c>
      <c r="U50" s="11">
        <f>IF(ISERROR(VLOOKUP(CONCATENATE(INDIRECT(ADDRESS(2,COLUMN()-1)),"O3",A50),DATA!D2:L872,3,FALSE)),0,VLOOKUP(CONCATENATE(INDIRECT(ADDRESS(2,COLUMN()-1)),"O3",A50),DATA!D2:L872,3,FALSE))</f>
        <v>0</v>
      </c>
      <c r="V50" s="11">
        <f>IF(ISERROR(VLOOKUP(CONCATENATE(INDIRECT(ADDRESS(2,COLUMN()-2)),"O3",A50),DATA!D2:L872,4,FALSE)),0,VLOOKUP(CONCATENATE(INDIRECT(ADDRESS(2,COLUMN()-2)),"O3",A50),DATA!D2:L872,4,FALSE))</f>
        <v>0</v>
      </c>
      <c r="W50" s="11">
        <f>IF(ISERROR(VLOOKUP(CONCATENATE(INDIRECT(ADDRESS(2,COLUMN())),"O3",A50),DATA!D2:L872,2,FALSE)),0,VLOOKUP(CONCATENATE(INDIRECT(ADDRESS(2,COLUMN())),"O3",A50),DATA!D2:L872,2,FALSE))</f>
        <v>0</v>
      </c>
      <c r="X50" s="11">
        <f>IF(ISERROR(VLOOKUP(CONCATENATE(INDIRECT(ADDRESS(2,COLUMN()-1)),"O3",A50),DATA!D2:L872,3,FALSE)),0,VLOOKUP(CONCATENATE(INDIRECT(ADDRESS(2,COLUMN()-1)),"O3",A50),DATA!D2:L872,3,FALSE))</f>
        <v>0</v>
      </c>
      <c r="Y50" s="11">
        <f>IF(ISERROR(VLOOKUP(CONCATENATE(INDIRECT(ADDRESS(2,COLUMN()-2)),"O3",A50),DATA!D2:L872,4,FALSE)),0,VLOOKUP(CONCATENATE(INDIRECT(ADDRESS(2,COLUMN()-2)),"O3",A50),DATA!D2:L872,4,FALSE))</f>
        <v>0</v>
      </c>
      <c r="Z50" s="11">
        <f>IF(ISERROR(VLOOKUP(CONCATENATE(INDIRECT(ADDRESS(2,COLUMN())),"O3",A50),DATA!D2:L872,2,FALSE)),0,VLOOKUP(CONCATENATE(INDIRECT(ADDRESS(2,COLUMN())),"O3",A50),DATA!D2:L872,2,FALSE))</f>
        <v>0</v>
      </c>
      <c r="AA50" s="11">
        <f>IF(ISERROR(VLOOKUP(CONCATENATE(INDIRECT(ADDRESS(2,COLUMN()-1)),"O3",A50),DATA!D2:L872,3,FALSE)),0,VLOOKUP(CONCATENATE(INDIRECT(ADDRESS(2,COLUMN()-1)),"O3",A50),DATA!D2:L872,3,FALSE))</f>
        <v>0</v>
      </c>
      <c r="AB50" s="11">
        <f>IF(ISERROR(VLOOKUP(CONCATENATE(INDIRECT(ADDRESS(2,COLUMN()-2)),"O3",A50),DATA!D2:L872,4,FALSE)),0,VLOOKUP(CONCATENATE(INDIRECT(ADDRESS(2,COLUMN()-2)),"O3",A50),DATA!D2:L872,4,FALSE))</f>
        <v>0</v>
      </c>
      <c r="AC50" s="11">
        <f>IF(ISERROR(VLOOKUP(CONCATENATE(INDIRECT(ADDRESS(2,COLUMN())),"O3",A50),DATA!D2:L872,2,FALSE)),0,VLOOKUP(CONCATENATE(INDIRECT(ADDRESS(2,COLUMN())),"O3",A50),DATA!D2:L872,2,FALSE))</f>
        <v>0</v>
      </c>
      <c r="AD50" s="11">
        <f>IF(ISERROR(VLOOKUP(CONCATENATE(INDIRECT(ADDRESS(2,COLUMN()-1)),"O3",A50),DATA!D2:L872,3,FALSE)),0,VLOOKUP(CONCATENATE(INDIRECT(ADDRESS(2,COLUMN()-1)),"O3",A50),DATA!D2:L872,3,FALSE))</f>
        <v>0</v>
      </c>
      <c r="AE50" s="11">
        <f>IF(ISERROR(VLOOKUP(CONCATENATE(INDIRECT(ADDRESS(2,COLUMN()-2)),"O3",A50),DATA!D2:L872,4,FALSE)),0,VLOOKUP(CONCATENATE(INDIRECT(ADDRESS(2,COLUMN()-2)),"O3",A50),DATA!D2:L872,4,FALSE))</f>
        <v>0</v>
      </c>
      <c r="AF50" s="11">
        <f>IF(ISERROR(VLOOKUP(CONCATENATE(INDIRECT(ADDRESS(2,COLUMN())),"O3",A50),DATA!D2:L872,2,FALSE)),0,VLOOKUP(CONCATENATE(INDIRECT(ADDRESS(2,COLUMN())),"O3",A50),DATA!D2:L872,2,FALSE))</f>
        <v>0</v>
      </c>
      <c r="AG50" s="11">
        <f>IF(ISERROR(VLOOKUP(CONCATENATE(INDIRECT(ADDRESS(2,COLUMN()-1)),"O3",A50),DATA!D2:L872,3,FALSE)),0,VLOOKUP(CONCATENATE(INDIRECT(ADDRESS(2,COLUMN()-1)),"O3",A50),DATA!D2:L872,3,FALSE))</f>
        <v>0</v>
      </c>
      <c r="AH50" s="11">
        <f>IF(ISERROR(VLOOKUP(CONCATENATE(INDIRECT(ADDRESS(2,COLUMN()-2)),"O3",A50),DATA!D2:L872,4,FALSE)),0,VLOOKUP(CONCATENATE(INDIRECT(ADDRESS(2,COLUMN()-2)),"O3",A50),DATA!D2:L872,4,FALSE))</f>
        <v>0</v>
      </c>
      <c r="AI50" s="11">
        <f>IF(ISERROR(VLOOKUP(CONCATENATE(INDIRECT(ADDRESS(2,COLUMN())),"O3",A50),DATA!D2:L872,2,FALSE)),0,VLOOKUP(CONCATENATE(INDIRECT(ADDRESS(2,COLUMN())),"O3",A50),DATA!D2:L872,2,FALSE))</f>
        <v>0</v>
      </c>
      <c r="AJ50" s="11">
        <f>IF(ISERROR(VLOOKUP(CONCATENATE(INDIRECT(ADDRESS(2,COLUMN()-1)),"O3",A50),DATA!D2:L872,3,FALSE)),0,VLOOKUP(CONCATENATE(INDIRECT(ADDRESS(2,COLUMN()-1)),"O3",A50),DATA!D2:L872,3,FALSE))</f>
        <v>0</v>
      </c>
      <c r="AK50" s="11">
        <f>IF(ISERROR(VLOOKUP(CONCATENATE(INDIRECT(ADDRESS(2,COLUMN()-2)),"O3",A50),DATA!D2:L872,4,FALSE)),0,VLOOKUP(CONCATENATE(INDIRECT(ADDRESS(2,COLUMN()-2)),"O3",A50),DATA!D2:L872,4,FALSE))</f>
        <v>0</v>
      </c>
      <c r="AL50" s="11">
        <f>IF(ISERROR(VLOOKUP(CONCATENATE(INDIRECT(ADDRESS(2,COLUMN())),"O3",A50),DATA!D2:L872,2,FALSE)),0,VLOOKUP(CONCATENATE(INDIRECT(ADDRESS(2,COLUMN())),"O3",A50),DATA!D2:L872,2,FALSE))</f>
        <v>0</v>
      </c>
      <c r="AM50" s="11">
        <f>IF(ISERROR(VLOOKUP(CONCATENATE(INDIRECT(ADDRESS(2,COLUMN()-1)),"O3",A50),DATA!D2:L872,3,FALSE)),0,VLOOKUP(CONCATENATE(INDIRECT(ADDRESS(2,COLUMN()-1)),"O3",A50),DATA!D2:L872,3,FALSE))</f>
        <v>0</v>
      </c>
      <c r="AN50" s="11">
        <f>IF(ISERROR(VLOOKUP(CONCATENATE(INDIRECT(ADDRESS(2,COLUMN()-2)),"O3",A50),DATA!D2:L872,4,FALSE)),0,VLOOKUP(CONCATENATE(INDIRECT(ADDRESS(2,COLUMN()-2)),"O3",A50),DATA!D2:L872,4,FALSE))</f>
        <v>0</v>
      </c>
      <c r="AO50" s="11">
        <f>IF(ISERROR(VLOOKUP(CONCATENATE(INDIRECT(ADDRESS(2,COLUMN())),"O3",A50),DATA!D2:L872,2,FALSE)),0,VLOOKUP(CONCATENATE(INDIRECT(ADDRESS(2,COLUMN())),"O3",A50),DATA!D2:L872,2,FALSE))</f>
        <v>0</v>
      </c>
      <c r="AP50" s="11">
        <f>IF(ISERROR(VLOOKUP(CONCATENATE(INDIRECT(ADDRESS(2,COLUMN()-1)),"O3",A50),DATA!D2:L872,3,FALSE)),0,VLOOKUP(CONCATENATE(INDIRECT(ADDRESS(2,COLUMN()-1)),"O3",A50),DATA!D2:L872,3,FALSE))</f>
        <v>0</v>
      </c>
      <c r="AQ50" s="11">
        <f>IF(ISERROR(VLOOKUP(CONCATENATE(INDIRECT(ADDRESS(2,COLUMN()-2)),"O3",A50),DATA!D2:L872,4,FALSE)),0,VLOOKUP(CONCATENATE(INDIRECT(ADDRESS(2,COLUMN()-2)),"O3",A50),DATA!D2:L872,4,FALSE))</f>
        <v>0</v>
      </c>
      <c r="AR50" s="11">
        <f>IF(ISERROR(VLOOKUP(CONCATENATE(INDIRECT(ADDRESS(2,COLUMN())),"O3",A50),DATA!D2:L872,2,FALSE)),0,VLOOKUP(CONCATENATE(INDIRECT(ADDRESS(2,COLUMN())),"O3",A50),DATA!D2:L872,2,FALSE))</f>
        <v>0</v>
      </c>
      <c r="AS50" s="11">
        <f>IF(ISERROR(VLOOKUP(CONCATENATE(INDIRECT(ADDRESS(2,COLUMN()-1)),"O3",A50),DATA!D2:L872,3,FALSE)),0,VLOOKUP(CONCATENATE(INDIRECT(ADDRESS(2,COLUMN()-1)),"O3",A50),DATA!D2:L872,3,FALSE))</f>
        <v>0</v>
      </c>
      <c r="AT50" s="11">
        <f>IF(ISERROR(VLOOKUP(CONCATENATE(INDIRECT(ADDRESS(2,COLUMN()-2)),"O3",A50),DATA!D2:L872,4,FALSE)),0,VLOOKUP(CONCATENATE(INDIRECT(ADDRESS(2,COLUMN()-2)),"O3",A50),DATA!D2:L872,4,FALSE))</f>
        <v>0</v>
      </c>
      <c r="AU50" s="11">
        <f>IF(ISERROR(VLOOKUP(CONCATENATE(INDIRECT(ADDRESS(2,COLUMN())),"O3",A50),DATA!D2:L872,2,FALSE)),0,VLOOKUP(CONCATENATE(INDIRECT(ADDRESS(2,COLUMN())),"O3",A50),DATA!D2:L872,2,FALSE))</f>
        <v>0</v>
      </c>
      <c r="AV50" s="11">
        <f>IF(ISERROR(VLOOKUP(CONCATENATE(INDIRECT(ADDRESS(2,COLUMN()-1)),"O3",A50),DATA!D2:L872,3,FALSE)),0,VLOOKUP(CONCATENATE(INDIRECT(ADDRESS(2,COLUMN()-1)),"O3",A50),DATA!D2:L872,3,FALSE))</f>
        <v>0</v>
      </c>
      <c r="AW50" s="11">
        <f>IF(ISERROR(VLOOKUP(CONCATENATE(INDIRECT(ADDRESS(2,COLUMN()-2)),"O3",A50),DATA!D2:L872,4,FALSE)),0,VLOOKUP(CONCATENATE(INDIRECT(ADDRESS(2,COLUMN()-2)),"O3",A50),DATA!D2:L872,4,FALSE))</f>
        <v>0</v>
      </c>
      <c r="AX50" s="11">
        <f>IF(ISERROR(VLOOKUP(CONCATENATE(INDIRECT(ADDRESS(2,COLUMN())),"O3",A50),DATA!D2:L872,2,FALSE)),0,VLOOKUP(CONCATENATE(INDIRECT(ADDRESS(2,COLUMN())),"O3",A50),DATA!D2:L872,2,FALSE))</f>
        <v>0</v>
      </c>
      <c r="AY50" s="11">
        <f>IF(ISERROR(VLOOKUP(CONCATENATE(INDIRECT(ADDRESS(2,COLUMN()-1)),"O3",A50),DATA!D2:L872,3,FALSE)),0,VLOOKUP(CONCATENATE(INDIRECT(ADDRESS(2,COLUMN()-1)),"O3",A50),DATA!D2:L872,3,FALSE))</f>
        <v>0</v>
      </c>
      <c r="AZ50" s="11">
        <f>IF(ISERROR(VLOOKUP(CONCATENATE(INDIRECT(ADDRESS(2,COLUMN()-2)),"O3",A50),DATA!D2:L872,4,FALSE)),0,VLOOKUP(CONCATENATE(INDIRECT(ADDRESS(2,COLUMN()-2)),"O3",A50),DATA!D2:L872,4,FALSE))</f>
        <v>0</v>
      </c>
      <c r="BA50" s="11">
        <f>IF(ISERROR(VLOOKUP(CONCATENATE(INDIRECT(ADDRESS(2,COLUMN())),"O3",A50),DATA!D2:L872,2,FALSE)),0,VLOOKUP(CONCATENATE(INDIRECT(ADDRESS(2,COLUMN())),"O3",A50),DATA!D2:L872,2,FALSE))</f>
        <v>0</v>
      </c>
      <c r="BB50" s="11">
        <f>IF(ISERROR(VLOOKUP(CONCATENATE(INDIRECT(ADDRESS(2,COLUMN()-1)),"O3",A50),DATA!D2:L872,3,FALSE)),0,VLOOKUP(CONCATENATE(INDIRECT(ADDRESS(2,COLUMN()-1)),"O3",A50),DATA!D2:L872,3,FALSE))</f>
        <v>0</v>
      </c>
      <c r="BC50" s="11">
        <f>IF(ISERROR(VLOOKUP(CONCATENATE(INDIRECT(ADDRESS(2,COLUMN()-2)),"O3",A50),DATA!D2:L872,4,FALSE)),0,VLOOKUP(CONCATENATE(INDIRECT(ADDRESS(2,COLUMN()-2)),"O3",A50),DATA!D2:L872,4,FALSE))</f>
        <v>0</v>
      </c>
      <c r="BD50" s="11">
        <f>IF(ISERROR(VLOOKUP(CONCATENATE(INDIRECT(ADDRESS(2,COLUMN())),"O3",A50),DATA!D2:L872,2,FALSE)),0,VLOOKUP(CONCATENATE(INDIRECT(ADDRESS(2,COLUMN())),"O3",A50),DATA!D2:L872,2,FALSE))</f>
        <v>0</v>
      </c>
      <c r="BE50" s="11">
        <f>IF(ISERROR(VLOOKUP(CONCATENATE(INDIRECT(ADDRESS(2,COLUMN()-1)),"O3",A50),DATA!D2:L872,3,FALSE)),0,VLOOKUP(CONCATENATE(INDIRECT(ADDRESS(2,COLUMN()-1)),"O3",A50),DATA!D2:L872,3,FALSE))</f>
        <v>0</v>
      </c>
      <c r="BF50" s="11">
        <f>IF(ISERROR(VLOOKUP(CONCATENATE(INDIRECT(ADDRESS(2,COLUMN()-2)),"O3",A50),DATA!D2:L872,4,FALSE)),0,VLOOKUP(CONCATENATE(INDIRECT(ADDRESS(2,COLUMN()-2)),"O3",A50),DATA!D2:L872,4,FALSE))</f>
        <v>0</v>
      </c>
      <c r="BG50" s="11">
        <f>IF(ISERROR(VLOOKUP(CONCATENATE(INDIRECT(ADDRESS(2,COLUMN())),"O3",A50),DATA!D2:L872,2,FALSE)),0,VLOOKUP(CONCATENATE(INDIRECT(ADDRESS(2,COLUMN())),"O3",A50),DATA!D2:L872,2,FALSE))</f>
        <v>0</v>
      </c>
      <c r="BH50" s="11">
        <f>IF(ISERROR(VLOOKUP(CONCATENATE(INDIRECT(ADDRESS(2,COLUMN()-1)),"O3",A50),DATA!D2:L872,3,FALSE)),0,VLOOKUP(CONCATENATE(INDIRECT(ADDRESS(2,COLUMN()-1)),"O3",A50),DATA!D2:L872,3,FALSE))</f>
        <v>0</v>
      </c>
      <c r="BI50" s="11">
        <f>IF(ISERROR(VLOOKUP(CONCATENATE(INDIRECT(ADDRESS(2,COLUMN()-2)),"O3",A50),DATA!D2:L872,4,FALSE)),0,VLOOKUP(CONCATENATE(INDIRECT(ADDRESS(2,COLUMN()-2)),"O3",A50),DATA!D2:L872,4,FALSE))</f>
        <v>0</v>
      </c>
      <c r="BJ50" s="11">
        <f>IF(ISERROR(VLOOKUP(CONCATENATE(INDIRECT(ADDRESS(2,COLUMN())),"O3",A50),DATA!D2:L872,2,FALSE)),0,VLOOKUP(CONCATENATE(INDIRECT(ADDRESS(2,COLUMN())),"O3",A50),DATA!D2:L872,2,FALSE))</f>
        <v>0</v>
      </c>
      <c r="BK50" s="11">
        <f>IF(ISERROR(VLOOKUP(CONCATENATE(INDIRECT(ADDRESS(2,COLUMN()-1)),"O3",A50),DATA!D2:L872,3,FALSE)),0,VLOOKUP(CONCATENATE(INDIRECT(ADDRESS(2,COLUMN()-1)),"O3",A50),DATA!D2:L872,3,FALSE))</f>
        <v>0</v>
      </c>
      <c r="BL50" s="11">
        <f>IF(ISERROR(VLOOKUP(CONCATENATE(INDIRECT(ADDRESS(2,COLUMN()-2)),"O3",A50),DATA!D2:L872,4,FALSE)),0,VLOOKUP(CONCATENATE(INDIRECT(ADDRESS(2,COLUMN()-2)),"O3",A50),DATA!D2:L872,4,FALSE))</f>
        <v>0</v>
      </c>
      <c r="BM50" s="11">
        <f>IF(ISERROR(VLOOKUP(CONCATENATE(INDIRECT(ADDRESS(2,COLUMN())),"O3",A50),DATA!D2:L872,2,FALSE)),0,VLOOKUP(CONCATENATE(INDIRECT(ADDRESS(2,COLUMN())),"O3",A50),DATA!D2:L872,2,FALSE))</f>
        <v>0</v>
      </c>
      <c r="BN50" s="11">
        <f>IF(ISERROR(VLOOKUP(CONCATENATE(INDIRECT(ADDRESS(2,COLUMN()-1)),"O3",A50),DATA!D2:L872,3,FALSE)),0,VLOOKUP(CONCATENATE(INDIRECT(ADDRESS(2,COLUMN()-1)),"O3",A50),DATA!D2:L872,3,FALSE))</f>
        <v>0</v>
      </c>
      <c r="BO50" s="11">
        <f>IF(ISERROR(VLOOKUP(CONCATENATE(INDIRECT(ADDRESS(2,COLUMN()-2)),"O3",A50),DATA!D2:L872,4,FALSE)),0,VLOOKUP(CONCATENATE(INDIRECT(ADDRESS(2,COLUMN()-2)),"O3",A50),DATA!D2:L872,4,FALSE))</f>
        <v>0</v>
      </c>
      <c r="BP50" s="11">
        <f>IF(ISERROR(VLOOKUP(CONCATENATE(INDIRECT(ADDRESS(2,COLUMN())),"O3",A50),DATA!D2:L872,2,FALSE)),0,VLOOKUP(CONCATENATE(INDIRECT(ADDRESS(2,COLUMN())),"O3",A50),DATA!D2:L872,2,FALSE))</f>
        <v>0</v>
      </c>
      <c r="BQ50" s="11">
        <f>IF(ISERROR(VLOOKUP(CONCATENATE(INDIRECT(ADDRESS(2,COLUMN()-1)),"O3",A50),DATA!D2:L872,3,FALSE)),0,VLOOKUP(CONCATENATE(INDIRECT(ADDRESS(2,COLUMN()-1)),"O3",A50),DATA!D2:L872,3,FALSE))</f>
        <v>0</v>
      </c>
      <c r="BR50" s="11">
        <f>IF(ISERROR(VLOOKUP(CONCATENATE(INDIRECT(ADDRESS(2,COLUMN()-2)),"O3",A50),DATA!D2:L872,4,FALSE)),0,VLOOKUP(CONCATENATE(INDIRECT(ADDRESS(2,COLUMN()-2)),"O3",A50),DATA!D2:L872,4,FALSE))</f>
        <v>0</v>
      </c>
      <c r="BS50" s="11">
        <f>IF(ISERROR(VLOOKUP(CONCATENATE(INDIRECT(ADDRESS(2,COLUMN())),"O3",A50),DATA!D2:L872,2,FALSE)),0,VLOOKUP(CONCATENATE(INDIRECT(ADDRESS(2,COLUMN())),"O3",A50),DATA!D2:L872,2,FALSE))</f>
        <v>0</v>
      </c>
      <c r="BT50" s="11">
        <f>IF(ISERROR(VLOOKUP(CONCATENATE(INDIRECT(ADDRESS(2,COLUMN()-1)),"O3",A50),DATA!D2:L872,3,FALSE)),0,VLOOKUP(CONCATENATE(INDIRECT(ADDRESS(2,COLUMN()-1)),"O3",A50),DATA!D2:L872,3,FALSE))</f>
        <v>0</v>
      </c>
      <c r="BU50" s="11">
        <f>IF(ISERROR(VLOOKUP(CONCATENATE(INDIRECT(ADDRESS(2,COLUMN()-2)),"O3",A50),DATA!D2:L872,4,FALSE)),0,VLOOKUP(CONCATENATE(INDIRECT(ADDRESS(2,COLUMN()-2)),"O3",A50),DATA!D2:L872,4,FALSE))</f>
        <v>0</v>
      </c>
      <c r="BV50" s="11">
        <f>IF(ISERROR(VLOOKUP(CONCATENATE(INDIRECT(ADDRESS(2,COLUMN())),"O3",A50),DATA!D2:L872,2,FALSE)),0,VLOOKUP(CONCATENATE(INDIRECT(ADDRESS(2,COLUMN())),"O3",A50),DATA!D2:L872,2,FALSE))</f>
        <v>0</v>
      </c>
      <c r="BW50" s="11">
        <f>IF(ISERROR(VLOOKUP(CONCATENATE(INDIRECT(ADDRESS(2,COLUMN()-1)),"O3",A50),DATA!D2:L872,3,FALSE)),0,VLOOKUP(CONCATENATE(INDIRECT(ADDRESS(2,COLUMN()-1)),"O3",A50),DATA!D2:L872,3,FALSE))</f>
        <v>0</v>
      </c>
      <c r="BX50" s="11">
        <f>IF(ISERROR(VLOOKUP(CONCATENATE(INDIRECT(ADDRESS(2,COLUMN()-2)),"O3",A50),DATA!D2:L872,4,FALSE)),0,VLOOKUP(CONCATENATE(INDIRECT(ADDRESS(2,COLUMN()-2)),"O3",A50),DATA!D2:L872,4,FALSE))</f>
        <v>0</v>
      </c>
      <c r="BY50" s="11">
        <f>IF(ISERROR(VLOOKUP(CONCATENATE(INDIRECT(ADDRESS(2,COLUMN())),"O3",A50),DATA!D2:L872,2,FALSE)),0,VLOOKUP(CONCATENATE(INDIRECT(ADDRESS(2,COLUMN())),"O3",A50),DATA!D2:L872,2,FALSE))</f>
        <v>0</v>
      </c>
      <c r="BZ50" s="11">
        <f>IF(ISERROR(VLOOKUP(CONCATENATE(INDIRECT(ADDRESS(2,COLUMN()-1)),"O3",A50),DATA!D2:L872,3,FALSE)),0,VLOOKUP(CONCATENATE(INDIRECT(ADDRESS(2,COLUMN()-1)),"O3",A50),DATA!D2:L872,3,FALSE))</f>
        <v>0</v>
      </c>
      <c r="CA50" s="11">
        <f>IF(ISERROR(VLOOKUP(CONCATENATE(INDIRECT(ADDRESS(2,COLUMN()-2)),"O3",A50),DATA!D2:L872,4,FALSE)),0,VLOOKUP(CONCATENATE(INDIRECT(ADDRESS(2,COLUMN()-2)),"O3",A50),DATA!D2:L872,4,FALSE))</f>
        <v>0</v>
      </c>
      <c r="CB50" s="11">
        <f>IF(ISERROR(VLOOKUP(CONCATENATE(INDIRECT(ADDRESS(2,COLUMN())),"O3",A50),DATA!D2:L872,2,FALSE)),0,VLOOKUP(CONCATENATE(INDIRECT(ADDRESS(2,COLUMN())),"O3",A50),DATA!D2:L872,2,FALSE))</f>
        <v>0</v>
      </c>
      <c r="CC50" s="11">
        <f>IF(ISERROR(VLOOKUP(CONCATENATE(INDIRECT(ADDRESS(2,COLUMN()-1)),"O3",A50),DATA!D2:L872,3,FALSE)),0,VLOOKUP(CONCATENATE(INDIRECT(ADDRESS(2,COLUMN()-1)),"O3",A50),DATA!D2:L872,3,FALSE))</f>
        <v>0</v>
      </c>
      <c r="CD50" s="11">
        <f>IF(ISERROR(VLOOKUP(CONCATENATE(INDIRECT(ADDRESS(2,COLUMN()-2)),"O3",A50),DATA!D2:L872,4,FALSE)),0,VLOOKUP(CONCATENATE(INDIRECT(ADDRESS(2,COLUMN()-2)),"O3",A50),DATA!D2:L872,4,FALSE))</f>
        <v>0</v>
      </c>
      <c r="CE50" s="11">
        <f>IF(ISERROR(VLOOKUP(CONCATENATE(INDIRECT(ADDRESS(2,COLUMN())),"O3",A50),DATA!D2:L872,2,FALSE)),0,VLOOKUP(CONCATENATE(INDIRECT(ADDRESS(2,COLUMN())),"O3",A50),DATA!D2:L872,2,FALSE))</f>
        <v>0</v>
      </c>
      <c r="CF50" s="11">
        <f>IF(ISERROR(VLOOKUP(CONCATENATE(INDIRECT(ADDRESS(2,COLUMN()-1)),"O3",A50),DATA!D2:L872,3,FALSE)),0,VLOOKUP(CONCATENATE(INDIRECT(ADDRESS(2,COLUMN()-1)),"O3",A50),DATA!D2:L872,3,FALSE))</f>
        <v>0</v>
      </c>
      <c r="CG50" s="11">
        <f>IF(ISERROR(VLOOKUP(CONCATENATE(INDIRECT(ADDRESS(2,COLUMN()-2)),"O3",A50),DATA!D2:L872,4,FALSE)),0,VLOOKUP(CONCATENATE(INDIRECT(ADDRESS(2,COLUMN()-2)),"O3",A50),DATA!D2:L872,4,FALSE))</f>
        <v>0</v>
      </c>
      <c r="CH50" s="11">
        <f>IF(ISERROR(VLOOKUP(CONCATENATE(INDIRECT(ADDRESS(2,COLUMN())),"O3",A50),DATA!D2:L872,2,FALSE)),0,VLOOKUP(CONCATENATE(INDIRECT(ADDRESS(2,COLUMN())),"O3",A50),DATA!D2:L872,2,FALSE))</f>
        <v>0</v>
      </c>
      <c r="CI50" s="11">
        <f>IF(ISERROR(VLOOKUP(CONCATENATE(INDIRECT(ADDRESS(2,COLUMN()-1)),"O3",A50),DATA!D2:L872,3,FALSE)),0,VLOOKUP(CONCATENATE(INDIRECT(ADDRESS(2,COLUMN()-1)),"O3",A50),DATA!D2:L872,3,FALSE))</f>
        <v>0</v>
      </c>
      <c r="CJ50" s="11">
        <f>IF(ISERROR(VLOOKUP(CONCATENATE(INDIRECT(ADDRESS(2,COLUMN()-2)),"O3",A50),DATA!D2:L872,4,FALSE)),0,VLOOKUP(CONCATENATE(INDIRECT(ADDRESS(2,COLUMN()-2)),"O3",A50),DATA!D2:L872,4,FALSE))</f>
        <v>0</v>
      </c>
      <c r="CK50" s="11">
        <f>IF(ISERROR(VLOOKUP(CONCATENATE(INDIRECT(ADDRESS(2,COLUMN())),"O3",A50),DATA!D2:L872,2,FALSE)),0,VLOOKUP(CONCATENATE(INDIRECT(ADDRESS(2,COLUMN())),"O3",A50),DATA!D2:L872,2,FALSE))</f>
        <v>0</v>
      </c>
      <c r="CL50" s="11">
        <f>IF(ISERROR(VLOOKUP(CONCATENATE(INDIRECT(ADDRESS(2,COLUMN()-1)),"O3",A50),DATA!D2:L872,3,FALSE)),0,VLOOKUP(CONCATENATE(INDIRECT(ADDRESS(2,COLUMN()-1)),"O3",A50),DATA!D2:L872,3,FALSE))</f>
        <v>0</v>
      </c>
      <c r="CM50" s="11">
        <f>IF(ISERROR(VLOOKUP(CONCATENATE(INDIRECT(ADDRESS(2,COLUMN()-2)),"O3",A50),DATA!D2:L872,4,FALSE)),0,VLOOKUP(CONCATENATE(INDIRECT(ADDRESS(2,COLUMN()-2)),"O3",A50),DATA!D2:L872,4,FALSE))</f>
        <v>0</v>
      </c>
      <c r="CN50" s="11">
        <f>IF(ISERROR(VLOOKUP(CONCATENATE(INDIRECT(ADDRESS(2,COLUMN())),"O3",A50),DATA!D2:L872,2,FALSE)),0,VLOOKUP(CONCATENATE(INDIRECT(ADDRESS(2,COLUMN())),"O3",A50),DATA!D2:L872,2,FALSE))</f>
        <v>0</v>
      </c>
      <c r="CO50" s="11">
        <f>IF(ISERROR(VLOOKUP(CONCATENATE(INDIRECT(ADDRESS(2,COLUMN()-1)),"O3",A50),DATA!D2:L872,3,FALSE)),0,VLOOKUP(CONCATENATE(INDIRECT(ADDRESS(2,COLUMN()-1)),"O3",A50),DATA!D2:L872,3,FALSE))</f>
        <v>0</v>
      </c>
      <c r="CP50" s="11">
        <f>IF(ISERROR(VLOOKUP(CONCATENATE(INDIRECT(ADDRESS(2,COLUMN()-2)),"O3",A50),DATA!D2:L872,4,FALSE)),0,VLOOKUP(CONCATENATE(INDIRECT(ADDRESS(2,COLUMN()-2)),"O3",A50),DATA!D2:L872,4,FALSE))</f>
        <v>0</v>
      </c>
      <c r="CQ50" s="11">
        <f>IF(ISERROR(VLOOKUP(CONCATENATE(INDIRECT(ADDRESS(2,COLUMN())),"O3",A50),DATA!D2:L872,2,FALSE)),0,VLOOKUP(CONCATENATE(INDIRECT(ADDRESS(2,COLUMN())),"O3",A50),DATA!D2:L872,2,FALSE))</f>
        <v>0</v>
      </c>
      <c r="CR50" s="11">
        <f>IF(ISERROR(VLOOKUP(CONCATENATE(INDIRECT(ADDRESS(2,COLUMN()-1)),"O3",A50),DATA!D2:L872,3,FALSE)),0,VLOOKUP(CONCATENATE(INDIRECT(ADDRESS(2,COLUMN()-1)),"O3",A50),DATA!D2:L872,3,FALSE))</f>
        <v>0</v>
      </c>
      <c r="CS50" s="11">
        <f>IF(ISERROR(VLOOKUP(CONCATENATE(INDIRECT(ADDRESS(2,COLUMN()-2)),"O3",A50),DATA!D2:L872,4,FALSE)),0,VLOOKUP(CONCATENATE(INDIRECT(ADDRESS(2,COLUMN()-2)),"O3",A50),DATA!D2:L872,4,FALSE))</f>
        <v>0</v>
      </c>
      <c r="CT50" s="11">
        <f>IF(ISERROR(VLOOKUP(CONCATENATE(INDIRECT(ADDRESS(2,COLUMN())),"O3",A50),DATA!D2:L872,2,FALSE)),0,VLOOKUP(CONCATENATE(INDIRECT(ADDRESS(2,COLUMN())),"O3",A50),DATA!D2:L872,2,FALSE))</f>
        <v>0</v>
      </c>
      <c r="CU50" s="11">
        <f>IF(ISERROR(VLOOKUP(CONCATENATE(INDIRECT(ADDRESS(2,COLUMN()-1)),"O3",A50),DATA!D2:L872,3,FALSE)),0,VLOOKUP(CONCATENATE(INDIRECT(ADDRESS(2,COLUMN()-1)),"O3",A50),DATA!D2:L872,3,FALSE))</f>
        <v>0</v>
      </c>
      <c r="CV50" s="11">
        <f>IF(ISERROR(VLOOKUP(CONCATENATE(INDIRECT(ADDRESS(2,COLUMN()-2)),"O3",A50),DATA!D2:L872,4,FALSE)),0,VLOOKUP(CONCATENATE(INDIRECT(ADDRESS(2,COLUMN()-2)),"O3",A50),DATA!D2:L872,4,FALSE))</f>
        <v>0</v>
      </c>
      <c r="CW50" s="11">
        <f>IF(ISERROR(VLOOKUP(CONCATENATE(INDIRECT(ADDRESS(2,COLUMN())),"O3",A50),DATA!D2:L872,2,FALSE)),0,VLOOKUP(CONCATENATE(INDIRECT(ADDRESS(2,COLUMN())),"O3",A50),DATA!D2:L872,2,FALSE))</f>
        <v>0</v>
      </c>
      <c r="CX50" s="11">
        <f>IF(ISERROR(VLOOKUP(CONCATENATE(INDIRECT(ADDRESS(2,COLUMN()-1)),"O3",A50),DATA!D2:L872,3,FALSE)),0,VLOOKUP(CONCATENATE(INDIRECT(ADDRESS(2,COLUMN()-1)),"O3",A50),DATA!D2:L872,3,FALSE))</f>
        <v>0</v>
      </c>
      <c r="CY50" s="11">
        <f>IF(ISERROR(VLOOKUP(CONCATENATE(INDIRECT(ADDRESS(2,COLUMN()-2)),"O3",A50),DATA!D2:L872,4,FALSE)),0,VLOOKUP(CONCATENATE(INDIRECT(ADDRESS(2,COLUMN()-2)),"O3",A50),DATA!D2:L872,4,FALSE))</f>
        <v>0</v>
      </c>
      <c r="CZ50" s="11">
        <f>IF(ISERROR(VLOOKUP(CONCATENATE(INDIRECT(ADDRESS(2,COLUMN())),"O3",A50),DATA!D2:L872,2,FALSE)),0,VLOOKUP(CONCATENATE(INDIRECT(ADDRESS(2,COLUMN())),"O3",A50),DATA!D2:L872,2,FALSE))</f>
        <v>0</v>
      </c>
      <c r="DA50" s="11">
        <f>IF(ISERROR(VLOOKUP(CONCATENATE(INDIRECT(ADDRESS(2,COLUMN()-1)),"O3",A50),DATA!D2:L872,3,FALSE)),0,VLOOKUP(CONCATENATE(INDIRECT(ADDRESS(2,COLUMN()-1)),"O3",A50),DATA!D2:L872,3,FALSE))</f>
        <v>0</v>
      </c>
      <c r="DB50" s="11">
        <f>IF(ISERROR(VLOOKUP(CONCATENATE(INDIRECT(ADDRESS(2,COLUMN()-2)),"O3",A50),DATA!D2:L872,4,FALSE)),0,VLOOKUP(CONCATENATE(INDIRECT(ADDRESS(2,COLUMN()-2)),"O3",A50),DATA!D2:L872,4,FALSE))</f>
        <v>0</v>
      </c>
      <c r="DC50" s="11">
        <f>IF(ISERROR(VLOOKUP(CONCATENATE(INDIRECT(ADDRESS(2,COLUMN())),"O3",A50),DATA!D2:L872,2,FALSE)),0,VLOOKUP(CONCATENATE(INDIRECT(ADDRESS(2,COLUMN())),"O3",A50),DATA!D2:L872,2,FALSE))</f>
        <v>0</v>
      </c>
      <c r="DD50" s="11">
        <f>IF(ISERROR(VLOOKUP(CONCATENATE(INDIRECT(ADDRESS(2,COLUMN()-1)),"O3",A50),DATA!D2:L872,3,FALSE)),0,VLOOKUP(CONCATENATE(INDIRECT(ADDRESS(2,COLUMN()-1)),"O3",A50),DATA!D2:L872,3,FALSE))</f>
        <v>0</v>
      </c>
      <c r="DE50" s="11">
        <f>IF(ISERROR(VLOOKUP(CONCATENATE(INDIRECT(ADDRESS(2,COLUMN()-2)),"O3",A50),DATA!D2:L872,4,FALSE)),0,VLOOKUP(CONCATENATE(INDIRECT(ADDRESS(2,COLUMN()-2)),"O3",A50),DATA!D2:L872,4,FALSE))</f>
        <v>0</v>
      </c>
      <c r="DF50" s="11">
        <f>IF(ISERROR(VLOOKUP(CONCATENATE(INDIRECT(ADDRESS(2,COLUMN())),"O3",A50),DATA!D2:L872,2,FALSE)),0,VLOOKUP(CONCATENATE(INDIRECT(ADDRESS(2,COLUMN())),"O3",A50),DATA!D2:L872,2,FALSE))</f>
        <v>0</v>
      </c>
      <c r="DG50" s="11">
        <f>IF(ISERROR(VLOOKUP(CONCATENATE(INDIRECT(ADDRESS(2,COLUMN()-1)),"O3",A50),DATA!D2:L872,3,FALSE)),0,VLOOKUP(CONCATENATE(INDIRECT(ADDRESS(2,COLUMN()-1)),"O3",A50),DATA!D2:L872,3,FALSE))</f>
        <v>0</v>
      </c>
      <c r="DH50" s="11">
        <f>IF(ISERROR(VLOOKUP(CONCATENATE(INDIRECT(ADDRESS(2,COLUMN()-2)),"O3",A50),DATA!D2:L872,4,FALSE)),0,VLOOKUP(CONCATENATE(INDIRECT(ADDRESS(2,COLUMN()-2)),"O3",A50),DATA!D2:L872,4,FALSE))</f>
        <v>0</v>
      </c>
      <c r="DI50" s="11">
        <f>IF(ISERROR(VLOOKUP(CONCATENATE(INDIRECT(ADDRESS(2,COLUMN())),"O3",A50),DATA!D2:L872,2,FALSE)),0,VLOOKUP(CONCATENATE(INDIRECT(ADDRESS(2,COLUMN())),"O3",A50),DATA!D2:L872,2,FALSE))</f>
        <v>0</v>
      </c>
      <c r="DJ50" s="11">
        <f>IF(ISERROR(VLOOKUP(CONCATENATE(INDIRECT(ADDRESS(2,COLUMN()-1)),"O3",A50),DATA!D2:L872,3,FALSE)),0,VLOOKUP(CONCATENATE(INDIRECT(ADDRESS(2,COLUMN()-1)),"O3",A50),DATA!D2:L872,3,FALSE))</f>
        <v>0</v>
      </c>
      <c r="DK50" s="11">
        <f>IF(ISERROR(VLOOKUP(CONCATENATE(INDIRECT(ADDRESS(2,COLUMN()-2)),"O3",A50),DATA!D2:L872,4,FALSE)),0,VLOOKUP(CONCATENATE(INDIRECT(ADDRESS(2,COLUMN()-2)),"O3",A50),DATA!D2:L872,4,FALSE))</f>
        <v>0</v>
      </c>
      <c r="DL50" s="11">
        <f>IF(ISERROR(VLOOKUP(CONCATENATE(INDIRECT(ADDRESS(2,COLUMN())),"O3",A50),DATA!D2:L872,2,FALSE)),0,VLOOKUP(CONCATENATE(INDIRECT(ADDRESS(2,COLUMN())),"O3",A50),DATA!D2:L872,2,FALSE))</f>
        <v>0</v>
      </c>
      <c r="DM50" s="11">
        <f>IF(ISERROR(VLOOKUP(CONCATENATE(INDIRECT(ADDRESS(2,COLUMN()-1)),"O3",A50),DATA!D2:L872,3,FALSE)),0,VLOOKUP(CONCATENATE(INDIRECT(ADDRESS(2,COLUMN()-1)),"O3",A50),DATA!D2:L872,3,FALSE))</f>
        <v>0</v>
      </c>
      <c r="DN50" s="11">
        <f>IF(ISERROR(VLOOKUP(CONCATENATE(INDIRECT(ADDRESS(2,COLUMN()-2)),"O3",A50),DATA!D2:L872,4,FALSE)),0,VLOOKUP(CONCATENATE(INDIRECT(ADDRESS(2,COLUMN()-2)),"O3",A50),DATA!D2:L872,4,FALSE))</f>
        <v>0</v>
      </c>
      <c r="DO50" s="11">
        <f>IF(ISERROR(VLOOKUP(CONCATENATE(INDIRECT(ADDRESS(2,COLUMN())),"O3",A50),DATA!D2:L872,2,FALSE)),0,VLOOKUP(CONCATENATE(INDIRECT(ADDRESS(2,COLUMN())),"O3",A50),DATA!D2:L872,2,FALSE))</f>
        <v>0</v>
      </c>
      <c r="DP50" s="11">
        <f>IF(ISERROR(VLOOKUP(CONCATENATE(INDIRECT(ADDRESS(2,COLUMN()-1)),"O3",A50),DATA!D2:L872,3,FALSE)),0,VLOOKUP(CONCATENATE(INDIRECT(ADDRESS(2,COLUMN()-1)),"O3",A50),DATA!D2:L872,3,FALSE))</f>
        <v>0</v>
      </c>
      <c r="DQ50" s="11">
        <f>IF(ISERROR(VLOOKUP(CONCATENATE(INDIRECT(ADDRESS(2,COLUMN()-2)),"O3",A50),DATA!D2:L872,4,FALSE)),0,VLOOKUP(CONCATENATE(INDIRECT(ADDRESS(2,COLUMN()-2)),"O3",A50),DATA!D2:L872,4,FALSE))</f>
        <v>0</v>
      </c>
      <c r="DR50" s="11">
        <f>IF(ISERROR(VLOOKUP(CONCATENATE(INDIRECT(ADDRESS(2,COLUMN())),"O3",A50),DATA!D2:L872,2,FALSE)),0,VLOOKUP(CONCATENATE(INDIRECT(ADDRESS(2,COLUMN())),"O3",A50),DATA!D2:L872,2,FALSE))</f>
        <v>0</v>
      </c>
      <c r="DS50" s="11">
        <f>IF(ISERROR(VLOOKUP(CONCATENATE(INDIRECT(ADDRESS(2,COLUMN()-1)),"O3",A50),DATA!D2:L872,3,FALSE)),0,VLOOKUP(CONCATENATE(INDIRECT(ADDRESS(2,COLUMN()-1)),"O3",A50),DATA!D2:L872,3,FALSE))</f>
        <v>0</v>
      </c>
      <c r="DT50" s="11">
        <f>IF(ISERROR(VLOOKUP(CONCATENATE(INDIRECT(ADDRESS(2,COLUMN()-2)),"O3",A50),DATA!D2:L872,4,FALSE)),0,VLOOKUP(CONCATENATE(INDIRECT(ADDRESS(2,COLUMN()-2)),"O3",A50),DATA!D2:L872,4,FALSE))</f>
        <v>0</v>
      </c>
      <c r="DU50" s="11">
        <f>IF(ISERROR(VLOOKUP(CONCATENATE(INDIRECT(ADDRESS(2,COLUMN())),"O3",A50),DATA!D2:L872,2,FALSE)),0,VLOOKUP(CONCATENATE(INDIRECT(ADDRESS(2,COLUMN())),"O3",A50),DATA!D2:L872,2,FALSE))</f>
        <v>0</v>
      </c>
      <c r="DV50" s="11">
        <f>IF(ISERROR(VLOOKUP(CONCATENATE(INDIRECT(ADDRESS(2,COLUMN()-1)),"O3",A50),DATA!D2:L872,3,FALSE)),0,VLOOKUP(CONCATENATE(INDIRECT(ADDRESS(2,COLUMN()-1)),"O3",A50),DATA!D2:L872,3,FALSE))</f>
        <v>0</v>
      </c>
      <c r="DW50" s="11">
        <f>IF(ISERROR(VLOOKUP(CONCATENATE(INDIRECT(ADDRESS(2,COLUMN()-2)),"O3",A50),DATA!D2:L872,4,FALSE)),0,VLOOKUP(CONCATENATE(INDIRECT(ADDRESS(2,COLUMN()-2)),"O3",A50),DATA!D2:L872,4,FALSE))</f>
        <v>0</v>
      </c>
      <c r="DX50" s="62">
        <f>SUM(B50:INDIRECT(ADDRESS(50,127)))</f>
        <v>2.85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  <c r="IW50" s="24"/>
      <c r="IX50" s="24"/>
      <c r="IY50" s="24"/>
      <c r="IZ50" s="24"/>
      <c r="JA50" s="24"/>
      <c r="JB50" s="24"/>
      <c r="JC50" s="24"/>
      <c r="JD50" s="24"/>
      <c r="JE50" s="24"/>
      <c r="JF50" s="24"/>
      <c r="JG50" s="24"/>
      <c r="JH50" s="24"/>
      <c r="JI50" s="24"/>
      <c r="JJ50" s="24"/>
      <c r="JK50" s="24"/>
      <c r="JL50" s="24"/>
      <c r="JM50" s="24"/>
      <c r="JN50" s="24"/>
      <c r="JO50" s="24"/>
      <c r="JP50" s="24"/>
      <c r="JQ50" s="24"/>
      <c r="JR50" s="24"/>
      <c r="JS50" s="24"/>
      <c r="JT50" s="24"/>
      <c r="JU50" s="24"/>
      <c r="JV50" s="24"/>
      <c r="JW50" s="24"/>
      <c r="JX50" s="24"/>
      <c r="JY50" s="24"/>
      <c r="JZ50" s="24"/>
      <c r="KA50" s="24"/>
      <c r="KB50" s="24"/>
      <c r="KC50" s="24"/>
      <c r="KD50" s="24"/>
      <c r="KE50" s="24"/>
      <c r="KF50" s="24"/>
      <c r="KG50" s="24"/>
      <c r="KH50" s="24"/>
      <c r="KI50" s="24"/>
      <c r="KJ50" s="24"/>
      <c r="KK50" s="24"/>
      <c r="KL50" s="24"/>
      <c r="KM50" s="24"/>
      <c r="KN50" s="24"/>
      <c r="KO50" s="24"/>
      <c r="KP50" s="24"/>
      <c r="KQ50" s="24"/>
      <c r="KR50" s="24"/>
      <c r="KS50" s="24"/>
      <c r="KT50" s="24"/>
      <c r="KU50" s="24"/>
      <c r="KV50" s="24"/>
      <c r="KW50" s="24"/>
      <c r="KX50" s="24"/>
      <c r="KY50" s="24"/>
      <c r="KZ50" s="24"/>
    </row>
    <row r="51" ht="15.75">
      <c r="A51" s="20" t="s">
        <v>30</v>
      </c>
      <c r="B51" s="11">
        <f>IF(ISERROR(VLOOKUP(CONCATENATE(INDIRECT(ADDRESS(2,COLUMN())),"O3",A51),DATA!D2:L872,2,FALSE)),0,VLOOKUP(CONCATENATE(INDIRECT(ADDRESS(2,COLUMN())),"O3",A51),DATA!D2:L872,2,FALSE))</f>
        <v>0</v>
      </c>
      <c r="C51" s="11">
        <f>IF(ISERROR(VLOOKUP(CONCATENATE(INDIRECT(ADDRESS(2,COLUMN()-1)),"O3",A51),DATA!D2:L872,3,FALSE)),0,VLOOKUP(CONCATENATE(INDIRECT(ADDRESS(2,COLUMN()-1)),"O3",A51),DATA!D2:L872,3,FALSE))</f>
        <v>0</v>
      </c>
      <c r="D51" s="11">
        <f>IF(ISERROR(VLOOKUP(CONCATENATE(INDIRECT(ADDRESS(2,COLUMN()-2)),"O3",A51),DATA!D2:L872,4,FALSE)),0,VLOOKUP(CONCATENATE(INDIRECT(ADDRESS(2,COLUMN()-2)),"O3",A51),DATA!D2:L872,4,FALSE))</f>
        <v>0</v>
      </c>
      <c r="E51" s="11">
        <f>IF(ISERROR(VLOOKUP(CONCATENATE(INDIRECT(ADDRESS(2,COLUMN())),"O3",A51),DATA!D2:L872,2,FALSE)),0,VLOOKUP(CONCATENATE(INDIRECT(ADDRESS(2,COLUMN())),"O3",A51),DATA!D2:L872,2,FALSE))</f>
        <v>0</v>
      </c>
      <c r="F51" s="11">
        <f>IF(ISERROR(VLOOKUP(CONCATENATE(INDIRECT(ADDRESS(2,COLUMN()-1)),"O3",A51),DATA!D2:L872,3,FALSE)),0,VLOOKUP(CONCATENATE(INDIRECT(ADDRESS(2,COLUMN()-1)),"O3",A51),DATA!D2:L872,3,FALSE))</f>
        <v>0</v>
      </c>
      <c r="G51" s="11">
        <f>IF(ISERROR(VLOOKUP(CONCATENATE(INDIRECT(ADDRESS(2,COLUMN()-2)),"O3",A51),DATA!D2:L872,4,FALSE)),0,VLOOKUP(CONCATENATE(INDIRECT(ADDRESS(2,COLUMN()-2)),"O3",A51),DATA!D2:L872,4,FALSE))</f>
        <v>0</v>
      </c>
      <c r="H51" s="11">
        <f>IF(ISERROR(VLOOKUP(CONCATENATE(INDIRECT(ADDRESS(2,COLUMN())),"O3",A51),DATA!D2:L872,2,FALSE)),0,VLOOKUP(CONCATENATE(INDIRECT(ADDRESS(2,COLUMN())),"O3",A51),DATA!D2:L872,2,FALSE))</f>
        <v>0</v>
      </c>
      <c r="I51" s="11">
        <f>IF(ISERROR(VLOOKUP(CONCATENATE(INDIRECT(ADDRESS(2,COLUMN()-1)),"O3",A51),DATA!D2:L872,3,FALSE)),0,VLOOKUP(CONCATENATE(INDIRECT(ADDRESS(2,COLUMN()-1)),"O3",A51),DATA!D2:L872,3,FALSE))</f>
        <v>0</v>
      </c>
      <c r="J51" s="11">
        <f>IF(ISERROR(VLOOKUP(CONCATENATE(INDIRECT(ADDRESS(2,COLUMN()-2)),"O3",A51),DATA!D2:L872,4,FALSE)),0,VLOOKUP(CONCATENATE(INDIRECT(ADDRESS(2,COLUMN()-2)),"O3",A51),DATA!D2:L872,4,FALSE))</f>
        <v>0</v>
      </c>
      <c r="K51" s="11">
        <f>IF(ISERROR(VLOOKUP(CONCATENATE(INDIRECT(ADDRESS(2,COLUMN())),"O3",A51),DATA!D2:L872,2,FALSE)),0,VLOOKUP(CONCATENATE(INDIRECT(ADDRESS(2,COLUMN())),"O3",A51),DATA!D2:L872,2,FALSE))</f>
        <v>0</v>
      </c>
      <c r="L51" s="11">
        <f>IF(ISERROR(VLOOKUP(CONCATENATE(INDIRECT(ADDRESS(2,COLUMN()-1)),"O3",A51),DATA!D2:L872,3,FALSE)),0,VLOOKUP(CONCATENATE(INDIRECT(ADDRESS(2,COLUMN()-1)),"O3",A51),DATA!D2:L872,3,FALSE))</f>
        <v>0</v>
      </c>
      <c r="M51" s="11">
        <f>IF(ISERROR(VLOOKUP(CONCATENATE(INDIRECT(ADDRESS(2,COLUMN()-2)),"O3",A51),DATA!D2:L872,4,FALSE)),0,VLOOKUP(CONCATENATE(INDIRECT(ADDRESS(2,COLUMN()-2)),"O3",A51),DATA!D2:L872,4,FALSE))</f>
        <v>0</v>
      </c>
      <c r="N51" s="11">
        <f>IF(ISERROR(VLOOKUP(CONCATENATE(INDIRECT(ADDRESS(2,COLUMN())),"O3",A51),DATA!D2:L872,2,FALSE)),0,VLOOKUP(CONCATENATE(INDIRECT(ADDRESS(2,COLUMN())),"O3",A51),DATA!D2:L872,2,FALSE))</f>
        <v>2.85</v>
      </c>
      <c r="O51" s="11">
        <f>IF(ISERROR(VLOOKUP(CONCATENATE(INDIRECT(ADDRESS(2,COLUMN()-1)),"O3",A51),DATA!D2:L872,3,FALSE)),0,VLOOKUP(CONCATENATE(INDIRECT(ADDRESS(2,COLUMN()-1)),"O3",A51),DATA!D2:L872,3,FALSE))</f>
        <v>0</v>
      </c>
      <c r="P51" s="11">
        <f>IF(ISERROR(VLOOKUP(CONCATENATE(INDIRECT(ADDRESS(2,COLUMN()-2)),"O3",A51),DATA!D2:L872,4,FALSE)),0,VLOOKUP(CONCATENATE(INDIRECT(ADDRESS(2,COLUMN()-2)),"O3",A51),DATA!D2:L872,4,FALSE))</f>
        <v>0</v>
      </c>
      <c r="Q51" s="11">
        <f>IF(ISERROR(VLOOKUP(CONCATENATE(INDIRECT(ADDRESS(2,COLUMN())),"O3",A51),DATA!D2:L872,2,FALSE)),0,VLOOKUP(CONCATENATE(INDIRECT(ADDRESS(2,COLUMN())),"O3",A51),DATA!D2:L872,2,FALSE))</f>
        <v>0</v>
      </c>
      <c r="R51" s="11">
        <f>IF(ISERROR(VLOOKUP(CONCATENATE(INDIRECT(ADDRESS(2,COLUMN()-1)),"O3",A51),DATA!D2:L872,3,FALSE)),0,VLOOKUP(CONCATENATE(INDIRECT(ADDRESS(2,COLUMN()-1)),"O3",A51),DATA!D2:L872,3,FALSE))</f>
        <v>0</v>
      </c>
      <c r="S51" s="11">
        <f>IF(ISERROR(VLOOKUP(CONCATENATE(INDIRECT(ADDRESS(2,COLUMN()-2)),"O3",A51),DATA!D2:L872,4,FALSE)),0,VLOOKUP(CONCATENATE(INDIRECT(ADDRESS(2,COLUMN()-2)),"O3",A51),DATA!D2:L872,4,FALSE))</f>
        <v>0</v>
      </c>
      <c r="T51" s="11">
        <f>IF(ISERROR(VLOOKUP(CONCATENATE(INDIRECT(ADDRESS(2,COLUMN())),"O3",A51),DATA!D2:L872,2,FALSE)),0,VLOOKUP(CONCATENATE(INDIRECT(ADDRESS(2,COLUMN())),"O3",A51),DATA!D2:L872,2,FALSE))</f>
        <v>0</v>
      </c>
      <c r="U51" s="11">
        <f>IF(ISERROR(VLOOKUP(CONCATENATE(INDIRECT(ADDRESS(2,COLUMN()-1)),"O3",A51),DATA!D2:L872,3,FALSE)),0,VLOOKUP(CONCATENATE(INDIRECT(ADDRESS(2,COLUMN()-1)),"O3",A51),DATA!D2:L872,3,FALSE))</f>
        <v>0</v>
      </c>
      <c r="V51" s="11">
        <f>IF(ISERROR(VLOOKUP(CONCATENATE(INDIRECT(ADDRESS(2,COLUMN()-2)),"O3",A51),DATA!D2:L872,4,FALSE)),0,VLOOKUP(CONCATENATE(INDIRECT(ADDRESS(2,COLUMN()-2)),"O3",A51),DATA!D2:L872,4,FALSE))</f>
        <v>0</v>
      </c>
      <c r="W51" s="11">
        <f>IF(ISERROR(VLOOKUP(CONCATENATE(INDIRECT(ADDRESS(2,COLUMN())),"O3",A51),DATA!D2:L872,2,FALSE)),0,VLOOKUP(CONCATENATE(INDIRECT(ADDRESS(2,COLUMN())),"O3",A51),DATA!D2:L872,2,FALSE))</f>
        <v>0</v>
      </c>
      <c r="X51" s="11">
        <f>IF(ISERROR(VLOOKUP(CONCATENATE(INDIRECT(ADDRESS(2,COLUMN()-1)),"O3",A51),DATA!D2:L872,3,FALSE)),0,VLOOKUP(CONCATENATE(INDIRECT(ADDRESS(2,COLUMN()-1)),"O3",A51),DATA!D2:L872,3,FALSE))</f>
        <v>0</v>
      </c>
      <c r="Y51" s="11">
        <f>IF(ISERROR(VLOOKUP(CONCATENATE(INDIRECT(ADDRESS(2,COLUMN()-2)),"O3",A51),DATA!D2:L872,4,FALSE)),0,VLOOKUP(CONCATENATE(INDIRECT(ADDRESS(2,COLUMN()-2)),"O3",A51),DATA!D2:L872,4,FALSE))</f>
        <v>0</v>
      </c>
      <c r="Z51" s="11">
        <f>IF(ISERROR(VLOOKUP(CONCATENATE(INDIRECT(ADDRESS(2,COLUMN())),"O3",A51),DATA!D2:L872,2,FALSE)),0,VLOOKUP(CONCATENATE(INDIRECT(ADDRESS(2,COLUMN())),"O3",A51),DATA!D2:L872,2,FALSE))</f>
        <v>0</v>
      </c>
      <c r="AA51" s="11">
        <f>IF(ISERROR(VLOOKUP(CONCATENATE(INDIRECT(ADDRESS(2,COLUMN()-1)),"O3",A51),DATA!D2:L872,3,FALSE)),0,VLOOKUP(CONCATENATE(INDIRECT(ADDRESS(2,COLUMN()-1)),"O3",A51),DATA!D2:L872,3,FALSE))</f>
        <v>0</v>
      </c>
      <c r="AB51" s="11">
        <f>IF(ISERROR(VLOOKUP(CONCATENATE(INDIRECT(ADDRESS(2,COLUMN()-2)),"O3",A51),DATA!D2:L872,4,FALSE)),0,VLOOKUP(CONCATENATE(INDIRECT(ADDRESS(2,COLUMN()-2)),"O3",A51),DATA!D2:L872,4,FALSE))</f>
        <v>0</v>
      </c>
      <c r="AC51" s="11">
        <f>IF(ISERROR(VLOOKUP(CONCATENATE(INDIRECT(ADDRESS(2,COLUMN())),"O3",A51),DATA!D2:L872,2,FALSE)),0,VLOOKUP(CONCATENATE(INDIRECT(ADDRESS(2,COLUMN())),"O3",A51),DATA!D2:L872,2,FALSE))</f>
        <v>0</v>
      </c>
      <c r="AD51" s="11">
        <f>IF(ISERROR(VLOOKUP(CONCATENATE(INDIRECT(ADDRESS(2,COLUMN()-1)),"O3",A51),DATA!D2:L872,3,FALSE)),0,VLOOKUP(CONCATENATE(INDIRECT(ADDRESS(2,COLUMN()-1)),"O3",A51),DATA!D2:L872,3,FALSE))</f>
        <v>0</v>
      </c>
      <c r="AE51" s="11">
        <f>IF(ISERROR(VLOOKUP(CONCATENATE(INDIRECT(ADDRESS(2,COLUMN()-2)),"O3",A51),DATA!D2:L872,4,FALSE)),0,VLOOKUP(CONCATENATE(INDIRECT(ADDRESS(2,COLUMN()-2)),"O3",A51),DATA!D2:L872,4,FALSE))</f>
        <v>0</v>
      </c>
      <c r="AF51" s="11">
        <f>IF(ISERROR(VLOOKUP(CONCATENATE(INDIRECT(ADDRESS(2,COLUMN())),"O3",A51),DATA!D2:L872,2,FALSE)),0,VLOOKUP(CONCATENATE(INDIRECT(ADDRESS(2,COLUMN())),"O3",A51),DATA!D2:L872,2,FALSE))</f>
        <v>0</v>
      </c>
      <c r="AG51" s="11">
        <f>IF(ISERROR(VLOOKUP(CONCATENATE(INDIRECT(ADDRESS(2,COLUMN()-1)),"O3",A51),DATA!D2:L872,3,FALSE)),0,VLOOKUP(CONCATENATE(INDIRECT(ADDRESS(2,COLUMN()-1)),"O3",A51),DATA!D2:L872,3,FALSE))</f>
        <v>0</v>
      </c>
      <c r="AH51" s="11">
        <f>IF(ISERROR(VLOOKUP(CONCATENATE(INDIRECT(ADDRESS(2,COLUMN()-2)),"O3",A51),DATA!D2:L872,4,FALSE)),0,VLOOKUP(CONCATENATE(INDIRECT(ADDRESS(2,COLUMN()-2)),"O3",A51),DATA!D2:L872,4,FALSE))</f>
        <v>0</v>
      </c>
      <c r="AI51" s="11">
        <f>IF(ISERROR(VLOOKUP(CONCATENATE(INDIRECT(ADDRESS(2,COLUMN())),"O3",A51),DATA!D2:L872,2,FALSE)),0,VLOOKUP(CONCATENATE(INDIRECT(ADDRESS(2,COLUMN())),"O3",A51),DATA!D2:L872,2,FALSE))</f>
        <v>0</v>
      </c>
      <c r="AJ51" s="11">
        <f>IF(ISERROR(VLOOKUP(CONCATENATE(INDIRECT(ADDRESS(2,COLUMN()-1)),"O3",A51),DATA!D2:L872,3,FALSE)),0,VLOOKUP(CONCATENATE(INDIRECT(ADDRESS(2,COLUMN()-1)),"O3",A51),DATA!D2:L872,3,FALSE))</f>
        <v>0</v>
      </c>
      <c r="AK51" s="11">
        <f>IF(ISERROR(VLOOKUP(CONCATENATE(INDIRECT(ADDRESS(2,COLUMN()-2)),"O3",A51),DATA!D2:L872,4,FALSE)),0,VLOOKUP(CONCATENATE(INDIRECT(ADDRESS(2,COLUMN()-2)),"O3",A51),DATA!D2:L872,4,FALSE))</f>
        <v>0</v>
      </c>
      <c r="AL51" s="11">
        <f>IF(ISERROR(VLOOKUP(CONCATENATE(INDIRECT(ADDRESS(2,COLUMN())),"O3",A51),DATA!D2:L872,2,FALSE)),0,VLOOKUP(CONCATENATE(INDIRECT(ADDRESS(2,COLUMN())),"O3",A51),DATA!D2:L872,2,FALSE))</f>
        <v>0</v>
      </c>
      <c r="AM51" s="11">
        <f>IF(ISERROR(VLOOKUP(CONCATENATE(INDIRECT(ADDRESS(2,COLUMN()-1)),"O3",A51),DATA!D2:L872,3,FALSE)),0,VLOOKUP(CONCATENATE(INDIRECT(ADDRESS(2,COLUMN()-1)),"O3",A51),DATA!D2:L872,3,FALSE))</f>
        <v>0</v>
      </c>
      <c r="AN51" s="11">
        <f>IF(ISERROR(VLOOKUP(CONCATENATE(INDIRECT(ADDRESS(2,COLUMN()-2)),"O3",A51),DATA!D2:L872,4,FALSE)),0,VLOOKUP(CONCATENATE(INDIRECT(ADDRESS(2,COLUMN()-2)),"O3",A51),DATA!D2:L872,4,FALSE))</f>
        <v>0</v>
      </c>
      <c r="AO51" s="11">
        <f>IF(ISERROR(VLOOKUP(CONCATENATE(INDIRECT(ADDRESS(2,COLUMN())),"O3",A51),DATA!D2:L872,2,FALSE)),0,VLOOKUP(CONCATENATE(INDIRECT(ADDRESS(2,COLUMN())),"O3",A51),DATA!D2:L872,2,FALSE))</f>
        <v>1.65</v>
      </c>
      <c r="AP51" s="11">
        <f>IF(ISERROR(VLOOKUP(CONCATENATE(INDIRECT(ADDRESS(2,COLUMN()-1)),"O3",A51),DATA!D2:L872,3,FALSE)),0,VLOOKUP(CONCATENATE(INDIRECT(ADDRESS(2,COLUMN()-1)),"O3",A51),DATA!D2:L872,3,FALSE))</f>
        <v>0</v>
      </c>
      <c r="AQ51" s="11">
        <f>IF(ISERROR(VLOOKUP(CONCATENATE(INDIRECT(ADDRESS(2,COLUMN()-2)),"O3",A51),DATA!D2:L872,4,FALSE)),0,VLOOKUP(CONCATENATE(INDIRECT(ADDRESS(2,COLUMN()-2)),"O3",A51),DATA!D2:L872,4,FALSE))</f>
        <v>0</v>
      </c>
      <c r="AR51" s="11">
        <f>IF(ISERROR(VLOOKUP(CONCATENATE(INDIRECT(ADDRESS(2,COLUMN())),"O3",A51),DATA!D2:L872,2,FALSE)),0,VLOOKUP(CONCATENATE(INDIRECT(ADDRESS(2,COLUMN())),"O3",A51),DATA!D2:L872,2,FALSE))</f>
        <v>0</v>
      </c>
      <c r="AS51" s="11">
        <f>IF(ISERROR(VLOOKUP(CONCATENATE(INDIRECT(ADDRESS(2,COLUMN()-1)),"O3",A51),DATA!D2:L872,3,FALSE)),0,VLOOKUP(CONCATENATE(INDIRECT(ADDRESS(2,COLUMN()-1)),"O3",A51),DATA!D2:L872,3,FALSE))</f>
        <v>0</v>
      </c>
      <c r="AT51" s="11">
        <f>IF(ISERROR(VLOOKUP(CONCATENATE(INDIRECT(ADDRESS(2,COLUMN()-2)),"O3",A51),DATA!D2:L872,4,FALSE)),0,VLOOKUP(CONCATENATE(INDIRECT(ADDRESS(2,COLUMN()-2)),"O3",A51),DATA!D2:L872,4,FALSE))</f>
        <v>0</v>
      </c>
      <c r="AU51" s="11">
        <f>IF(ISERROR(VLOOKUP(CONCATENATE(INDIRECT(ADDRESS(2,COLUMN())),"O3",A51),DATA!D2:L872,2,FALSE)),0,VLOOKUP(CONCATENATE(INDIRECT(ADDRESS(2,COLUMN())),"O3",A51),DATA!D2:L872,2,FALSE))</f>
        <v>0.95</v>
      </c>
      <c r="AV51" s="11">
        <f>IF(ISERROR(VLOOKUP(CONCATENATE(INDIRECT(ADDRESS(2,COLUMN()-1)),"O3",A51),DATA!D2:L872,3,FALSE)),0,VLOOKUP(CONCATENATE(INDIRECT(ADDRESS(2,COLUMN()-1)),"O3",A51),DATA!D2:L872,3,FALSE))</f>
        <v>0</v>
      </c>
      <c r="AW51" s="11">
        <f>IF(ISERROR(VLOOKUP(CONCATENATE(INDIRECT(ADDRESS(2,COLUMN()-2)),"O3",A51),DATA!D2:L872,4,FALSE)),0,VLOOKUP(CONCATENATE(INDIRECT(ADDRESS(2,COLUMN()-2)),"O3",A51),DATA!D2:L872,4,FALSE))</f>
        <v>0</v>
      </c>
      <c r="AX51" s="11">
        <f>IF(ISERROR(VLOOKUP(CONCATENATE(INDIRECT(ADDRESS(2,COLUMN())),"O3",A51),DATA!D2:L872,2,FALSE)),0,VLOOKUP(CONCATENATE(INDIRECT(ADDRESS(2,COLUMN())),"O3",A51),DATA!D2:L872,2,FALSE))</f>
        <v>0</v>
      </c>
      <c r="AY51" s="11">
        <f>IF(ISERROR(VLOOKUP(CONCATENATE(INDIRECT(ADDRESS(2,COLUMN()-1)),"O3",A51),DATA!D2:L872,3,FALSE)),0,VLOOKUP(CONCATENATE(INDIRECT(ADDRESS(2,COLUMN()-1)),"O3",A51),DATA!D2:L872,3,FALSE))</f>
        <v>0</v>
      </c>
      <c r="AZ51" s="11">
        <f>IF(ISERROR(VLOOKUP(CONCATENATE(INDIRECT(ADDRESS(2,COLUMN()-2)),"O3",A51),DATA!D2:L872,4,FALSE)),0,VLOOKUP(CONCATENATE(INDIRECT(ADDRESS(2,COLUMN()-2)),"O3",A51),DATA!D2:L872,4,FALSE))</f>
        <v>0</v>
      </c>
      <c r="BA51" s="11">
        <f>IF(ISERROR(VLOOKUP(CONCATENATE(INDIRECT(ADDRESS(2,COLUMN())),"O3",A51),DATA!D2:L872,2,FALSE)),0,VLOOKUP(CONCATENATE(INDIRECT(ADDRESS(2,COLUMN())),"O3",A51),DATA!D2:L872,2,FALSE))</f>
        <v>0</v>
      </c>
      <c r="BB51" s="11">
        <f>IF(ISERROR(VLOOKUP(CONCATENATE(INDIRECT(ADDRESS(2,COLUMN()-1)),"O3",A51),DATA!D2:L872,3,FALSE)),0,VLOOKUP(CONCATENATE(INDIRECT(ADDRESS(2,COLUMN()-1)),"O3",A51),DATA!D2:L872,3,FALSE))</f>
        <v>0</v>
      </c>
      <c r="BC51" s="11">
        <f>IF(ISERROR(VLOOKUP(CONCATENATE(INDIRECT(ADDRESS(2,COLUMN()-2)),"O3",A51),DATA!D2:L872,4,FALSE)),0,VLOOKUP(CONCATENATE(INDIRECT(ADDRESS(2,COLUMN()-2)),"O3",A51),DATA!D2:L872,4,FALSE))</f>
        <v>0</v>
      </c>
      <c r="BD51" s="11">
        <f>IF(ISERROR(VLOOKUP(CONCATENATE(INDIRECT(ADDRESS(2,COLUMN())),"O3",A51),DATA!D2:L872,2,FALSE)),0,VLOOKUP(CONCATENATE(INDIRECT(ADDRESS(2,COLUMN())),"O3",A51),DATA!D2:L872,2,FALSE))</f>
        <v>2</v>
      </c>
      <c r="BE51" s="11">
        <f>IF(ISERROR(VLOOKUP(CONCATENATE(INDIRECT(ADDRESS(2,COLUMN()-1)),"O3",A51),DATA!D2:L872,3,FALSE)),0,VLOOKUP(CONCATENATE(INDIRECT(ADDRESS(2,COLUMN()-1)),"O3",A51),DATA!D2:L872,3,FALSE))</f>
        <v>0</v>
      </c>
      <c r="BF51" s="11">
        <f>IF(ISERROR(VLOOKUP(CONCATENATE(INDIRECT(ADDRESS(2,COLUMN()-2)),"O3",A51),DATA!D2:L872,4,FALSE)),0,VLOOKUP(CONCATENATE(INDIRECT(ADDRESS(2,COLUMN()-2)),"O3",A51),DATA!D2:L872,4,FALSE))</f>
        <v>0</v>
      </c>
      <c r="BG51" s="11">
        <f>IF(ISERROR(VLOOKUP(CONCATENATE(INDIRECT(ADDRESS(2,COLUMN())),"O3",A51),DATA!D2:L872,2,FALSE)),0,VLOOKUP(CONCATENATE(INDIRECT(ADDRESS(2,COLUMN())),"O3",A51),DATA!D2:L872,2,FALSE))</f>
        <v>0.5</v>
      </c>
      <c r="BH51" s="11">
        <f>IF(ISERROR(VLOOKUP(CONCATENATE(INDIRECT(ADDRESS(2,COLUMN()-1)),"O3",A51),DATA!D2:L872,3,FALSE)),0,VLOOKUP(CONCATENATE(INDIRECT(ADDRESS(2,COLUMN()-1)),"O3",A51),DATA!D2:L872,3,FALSE))</f>
        <v>0</v>
      </c>
      <c r="BI51" s="11">
        <f>IF(ISERROR(VLOOKUP(CONCATENATE(INDIRECT(ADDRESS(2,COLUMN()-2)),"O3",A51),DATA!D2:L872,4,FALSE)),0,VLOOKUP(CONCATENATE(INDIRECT(ADDRESS(2,COLUMN()-2)),"O3",A51),DATA!D2:L872,4,FALSE))</f>
        <v>0</v>
      </c>
      <c r="BJ51" s="11">
        <f>IF(ISERROR(VLOOKUP(CONCATENATE(INDIRECT(ADDRESS(2,COLUMN())),"O3",A51),DATA!D2:L872,2,FALSE)),0,VLOOKUP(CONCATENATE(INDIRECT(ADDRESS(2,COLUMN())),"O3",A51),DATA!D2:L872,2,FALSE))</f>
        <v>0</v>
      </c>
      <c r="BK51" s="11">
        <f>IF(ISERROR(VLOOKUP(CONCATENATE(INDIRECT(ADDRESS(2,COLUMN()-1)),"O3",A51),DATA!D2:L872,3,FALSE)),0,VLOOKUP(CONCATENATE(INDIRECT(ADDRESS(2,COLUMN()-1)),"O3",A51),DATA!D2:L872,3,FALSE))</f>
        <v>0</v>
      </c>
      <c r="BL51" s="11">
        <f>IF(ISERROR(VLOOKUP(CONCATENATE(INDIRECT(ADDRESS(2,COLUMN()-2)),"O3",A51),DATA!D2:L872,4,FALSE)),0,VLOOKUP(CONCATENATE(INDIRECT(ADDRESS(2,COLUMN()-2)),"O3",A51),DATA!D2:L872,4,FALSE))</f>
        <v>0</v>
      </c>
      <c r="BM51" s="11">
        <f>IF(ISERROR(VLOOKUP(CONCATENATE(INDIRECT(ADDRESS(2,COLUMN())),"O3",A51),DATA!D2:L872,2,FALSE)),0,VLOOKUP(CONCATENATE(INDIRECT(ADDRESS(2,COLUMN())),"O3",A51),DATA!D2:L872,2,FALSE))</f>
        <v>0</v>
      </c>
      <c r="BN51" s="11">
        <f>IF(ISERROR(VLOOKUP(CONCATENATE(INDIRECT(ADDRESS(2,COLUMN()-1)),"O3",A51),DATA!D2:L872,3,FALSE)),0,VLOOKUP(CONCATENATE(INDIRECT(ADDRESS(2,COLUMN()-1)),"O3",A51),DATA!D2:L872,3,FALSE))</f>
        <v>0</v>
      </c>
      <c r="BO51" s="11">
        <f>IF(ISERROR(VLOOKUP(CONCATENATE(INDIRECT(ADDRESS(2,COLUMN()-2)),"O3",A51),DATA!D2:L872,4,FALSE)),0,VLOOKUP(CONCATENATE(INDIRECT(ADDRESS(2,COLUMN()-2)),"O3",A51),DATA!D2:L872,4,FALSE))</f>
        <v>0</v>
      </c>
      <c r="BP51" s="11">
        <f>IF(ISERROR(VLOOKUP(CONCATENATE(INDIRECT(ADDRESS(2,COLUMN())),"O3",A51),DATA!D2:L872,2,FALSE)),0,VLOOKUP(CONCATENATE(INDIRECT(ADDRESS(2,COLUMN())),"O3",A51),DATA!D2:L872,2,FALSE))</f>
        <v>0</v>
      </c>
      <c r="BQ51" s="11">
        <f>IF(ISERROR(VLOOKUP(CONCATENATE(INDIRECT(ADDRESS(2,COLUMN()-1)),"O3",A51),DATA!D2:L872,3,FALSE)),0,VLOOKUP(CONCATENATE(INDIRECT(ADDRESS(2,COLUMN()-1)),"O3",A51),DATA!D2:L872,3,FALSE))</f>
        <v>0</v>
      </c>
      <c r="BR51" s="11">
        <f>IF(ISERROR(VLOOKUP(CONCATENATE(INDIRECT(ADDRESS(2,COLUMN()-2)),"O3",A51),DATA!D2:L872,4,FALSE)),0,VLOOKUP(CONCATENATE(INDIRECT(ADDRESS(2,COLUMN()-2)),"O3",A51),DATA!D2:L872,4,FALSE))</f>
        <v>0</v>
      </c>
      <c r="BS51" s="11">
        <f>IF(ISERROR(VLOOKUP(CONCATENATE(INDIRECT(ADDRESS(2,COLUMN())),"O3",A51),DATA!D2:L872,2,FALSE)),0,VLOOKUP(CONCATENATE(INDIRECT(ADDRESS(2,COLUMN())),"O3",A51),DATA!D2:L872,2,FALSE))</f>
        <v>0</v>
      </c>
      <c r="BT51" s="11">
        <f>IF(ISERROR(VLOOKUP(CONCATENATE(INDIRECT(ADDRESS(2,COLUMN()-1)),"O3",A51),DATA!D2:L872,3,FALSE)),0,VLOOKUP(CONCATENATE(INDIRECT(ADDRESS(2,COLUMN()-1)),"O3",A51),DATA!D2:L872,3,FALSE))</f>
        <v>0</v>
      </c>
      <c r="BU51" s="11">
        <f>IF(ISERROR(VLOOKUP(CONCATENATE(INDIRECT(ADDRESS(2,COLUMN()-2)),"O3",A51),DATA!D2:L872,4,FALSE)),0,VLOOKUP(CONCATENATE(INDIRECT(ADDRESS(2,COLUMN()-2)),"O3",A51),DATA!D2:L872,4,FALSE))</f>
        <v>0</v>
      </c>
      <c r="BV51" s="11">
        <f>IF(ISERROR(VLOOKUP(CONCATENATE(INDIRECT(ADDRESS(2,COLUMN())),"O3",A51),DATA!D2:L872,2,FALSE)),0,VLOOKUP(CONCATENATE(INDIRECT(ADDRESS(2,COLUMN())),"O3",A51),DATA!D2:L872,2,FALSE))</f>
        <v>0</v>
      </c>
      <c r="BW51" s="11">
        <f>IF(ISERROR(VLOOKUP(CONCATENATE(INDIRECT(ADDRESS(2,COLUMN()-1)),"O3",A51),DATA!D2:L872,3,FALSE)),0,VLOOKUP(CONCATENATE(INDIRECT(ADDRESS(2,COLUMN()-1)),"O3",A51),DATA!D2:L872,3,FALSE))</f>
        <v>0</v>
      </c>
      <c r="BX51" s="11">
        <f>IF(ISERROR(VLOOKUP(CONCATENATE(INDIRECT(ADDRESS(2,COLUMN()-2)),"O3",A51),DATA!D2:L872,4,FALSE)),0,VLOOKUP(CONCATENATE(INDIRECT(ADDRESS(2,COLUMN()-2)),"O3",A51),DATA!D2:L872,4,FALSE))</f>
        <v>0</v>
      </c>
      <c r="BY51" s="11">
        <f>IF(ISERROR(VLOOKUP(CONCATENATE(INDIRECT(ADDRESS(2,COLUMN())),"O3",A51),DATA!D2:L872,2,FALSE)),0,VLOOKUP(CONCATENATE(INDIRECT(ADDRESS(2,COLUMN())),"O3",A51),DATA!D2:L872,2,FALSE))</f>
        <v>0</v>
      </c>
      <c r="BZ51" s="11">
        <f>IF(ISERROR(VLOOKUP(CONCATENATE(INDIRECT(ADDRESS(2,COLUMN()-1)),"O3",A51),DATA!D2:L872,3,FALSE)),0,VLOOKUP(CONCATENATE(INDIRECT(ADDRESS(2,COLUMN()-1)),"O3",A51),DATA!D2:L872,3,FALSE))</f>
        <v>0</v>
      </c>
      <c r="CA51" s="11">
        <f>IF(ISERROR(VLOOKUP(CONCATENATE(INDIRECT(ADDRESS(2,COLUMN()-2)),"O3",A51),DATA!D2:L872,4,FALSE)),0,VLOOKUP(CONCATENATE(INDIRECT(ADDRESS(2,COLUMN()-2)),"O3",A51),DATA!D2:L872,4,FALSE))</f>
        <v>0</v>
      </c>
      <c r="CB51" s="11">
        <f>IF(ISERROR(VLOOKUP(CONCATENATE(INDIRECT(ADDRESS(2,COLUMN())),"O3",A51),DATA!D2:L872,2,FALSE)),0,VLOOKUP(CONCATENATE(INDIRECT(ADDRESS(2,COLUMN())),"O3",A51),DATA!D2:L872,2,FALSE))</f>
        <v>0</v>
      </c>
      <c r="CC51" s="11">
        <f>IF(ISERROR(VLOOKUP(CONCATENATE(INDIRECT(ADDRESS(2,COLUMN()-1)),"O3",A51),DATA!D2:L872,3,FALSE)),0,VLOOKUP(CONCATENATE(INDIRECT(ADDRESS(2,COLUMN()-1)),"O3",A51),DATA!D2:L872,3,FALSE))</f>
        <v>0</v>
      </c>
      <c r="CD51" s="11">
        <f>IF(ISERROR(VLOOKUP(CONCATENATE(INDIRECT(ADDRESS(2,COLUMN()-2)),"O3",A51),DATA!D2:L872,4,FALSE)),0,VLOOKUP(CONCATENATE(INDIRECT(ADDRESS(2,COLUMN()-2)),"O3",A51),DATA!D2:L872,4,FALSE))</f>
        <v>0</v>
      </c>
      <c r="CE51" s="11">
        <f>IF(ISERROR(VLOOKUP(CONCATENATE(INDIRECT(ADDRESS(2,COLUMN())),"O3",A51),DATA!D2:L872,2,FALSE)),0,VLOOKUP(CONCATENATE(INDIRECT(ADDRESS(2,COLUMN())),"O3",A51),DATA!D2:L872,2,FALSE))</f>
        <v>0</v>
      </c>
      <c r="CF51" s="11">
        <f>IF(ISERROR(VLOOKUP(CONCATENATE(INDIRECT(ADDRESS(2,COLUMN()-1)),"O3",A51),DATA!D2:L872,3,FALSE)),0,VLOOKUP(CONCATENATE(INDIRECT(ADDRESS(2,COLUMN()-1)),"O3",A51),DATA!D2:L872,3,FALSE))</f>
        <v>0</v>
      </c>
      <c r="CG51" s="11">
        <f>IF(ISERROR(VLOOKUP(CONCATENATE(INDIRECT(ADDRESS(2,COLUMN()-2)),"O3",A51),DATA!D2:L872,4,FALSE)),0,VLOOKUP(CONCATENATE(INDIRECT(ADDRESS(2,COLUMN()-2)),"O3",A51),DATA!D2:L872,4,FALSE))</f>
        <v>0</v>
      </c>
      <c r="CH51" s="11">
        <f>IF(ISERROR(VLOOKUP(CONCATENATE(INDIRECT(ADDRESS(2,COLUMN())),"O3",A51),DATA!D2:L872,2,FALSE)),0,VLOOKUP(CONCATENATE(INDIRECT(ADDRESS(2,COLUMN())),"O3",A51),DATA!D2:L872,2,FALSE))</f>
        <v>0</v>
      </c>
      <c r="CI51" s="11">
        <f>IF(ISERROR(VLOOKUP(CONCATENATE(INDIRECT(ADDRESS(2,COLUMN()-1)),"O3",A51),DATA!D2:L872,3,FALSE)),0,VLOOKUP(CONCATENATE(INDIRECT(ADDRESS(2,COLUMN()-1)),"O3",A51),DATA!D2:L872,3,FALSE))</f>
        <v>0</v>
      </c>
      <c r="CJ51" s="11">
        <f>IF(ISERROR(VLOOKUP(CONCATENATE(INDIRECT(ADDRESS(2,COLUMN()-2)),"O3",A51),DATA!D2:L872,4,FALSE)),0,VLOOKUP(CONCATENATE(INDIRECT(ADDRESS(2,COLUMN()-2)),"O3",A51),DATA!D2:L872,4,FALSE))</f>
        <v>0</v>
      </c>
      <c r="CK51" s="11">
        <f>IF(ISERROR(VLOOKUP(CONCATENATE(INDIRECT(ADDRESS(2,COLUMN())),"O3",A51),DATA!D2:L872,2,FALSE)),0,VLOOKUP(CONCATENATE(INDIRECT(ADDRESS(2,COLUMN())),"O3",A51),DATA!D2:L872,2,FALSE))</f>
        <v>0</v>
      </c>
      <c r="CL51" s="11">
        <f>IF(ISERROR(VLOOKUP(CONCATENATE(INDIRECT(ADDRESS(2,COLUMN()-1)),"O3",A51),DATA!D2:L872,3,FALSE)),0,VLOOKUP(CONCATENATE(INDIRECT(ADDRESS(2,COLUMN()-1)),"O3",A51),DATA!D2:L872,3,FALSE))</f>
        <v>0</v>
      </c>
      <c r="CM51" s="11">
        <f>IF(ISERROR(VLOOKUP(CONCATENATE(INDIRECT(ADDRESS(2,COLUMN()-2)),"O3",A51),DATA!D2:L872,4,FALSE)),0,VLOOKUP(CONCATENATE(INDIRECT(ADDRESS(2,COLUMN()-2)),"O3",A51),DATA!D2:L872,4,FALSE))</f>
        <v>0</v>
      </c>
      <c r="CN51" s="11">
        <f>IF(ISERROR(VLOOKUP(CONCATENATE(INDIRECT(ADDRESS(2,COLUMN())),"O3",A51),DATA!D2:L872,2,FALSE)),0,VLOOKUP(CONCATENATE(INDIRECT(ADDRESS(2,COLUMN())),"O3",A51),DATA!D2:L872,2,FALSE))</f>
        <v>0</v>
      </c>
      <c r="CO51" s="11">
        <f>IF(ISERROR(VLOOKUP(CONCATENATE(INDIRECT(ADDRESS(2,COLUMN()-1)),"O3",A51),DATA!D2:L872,3,FALSE)),0,VLOOKUP(CONCATENATE(INDIRECT(ADDRESS(2,COLUMN()-1)),"O3",A51),DATA!D2:L872,3,FALSE))</f>
        <v>0</v>
      </c>
      <c r="CP51" s="11">
        <f>IF(ISERROR(VLOOKUP(CONCATENATE(INDIRECT(ADDRESS(2,COLUMN()-2)),"O3",A51),DATA!D2:L872,4,FALSE)),0,VLOOKUP(CONCATENATE(INDIRECT(ADDRESS(2,COLUMN()-2)),"O3",A51),DATA!D2:L872,4,FALSE))</f>
        <v>0</v>
      </c>
      <c r="CQ51" s="11">
        <f>IF(ISERROR(VLOOKUP(CONCATENATE(INDIRECT(ADDRESS(2,COLUMN())),"O3",A51),DATA!D2:L872,2,FALSE)),0,VLOOKUP(CONCATENATE(INDIRECT(ADDRESS(2,COLUMN())),"O3",A51),DATA!D2:L872,2,FALSE))</f>
        <v>0</v>
      </c>
      <c r="CR51" s="11">
        <f>IF(ISERROR(VLOOKUP(CONCATENATE(INDIRECT(ADDRESS(2,COLUMN()-1)),"O3",A51),DATA!D2:L872,3,FALSE)),0,VLOOKUP(CONCATENATE(INDIRECT(ADDRESS(2,COLUMN()-1)),"O3",A51),DATA!D2:L872,3,FALSE))</f>
        <v>0</v>
      </c>
      <c r="CS51" s="11">
        <f>IF(ISERROR(VLOOKUP(CONCATENATE(INDIRECT(ADDRESS(2,COLUMN()-2)),"O3",A51),DATA!D2:L872,4,FALSE)),0,VLOOKUP(CONCATENATE(INDIRECT(ADDRESS(2,COLUMN()-2)),"O3",A51),DATA!D2:L872,4,FALSE))</f>
        <v>0</v>
      </c>
      <c r="CT51" s="11">
        <f>IF(ISERROR(VLOOKUP(CONCATENATE(INDIRECT(ADDRESS(2,COLUMN())),"O3",A51),DATA!D2:L872,2,FALSE)),0,VLOOKUP(CONCATENATE(INDIRECT(ADDRESS(2,COLUMN())),"O3",A51),DATA!D2:L872,2,FALSE))</f>
        <v>0</v>
      </c>
      <c r="CU51" s="11">
        <f>IF(ISERROR(VLOOKUP(CONCATENATE(INDIRECT(ADDRESS(2,COLUMN()-1)),"O3",A51),DATA!D2:L872,3,FALSE)),0,VLOOKUP(CONCATENATE(INDIRECT(ADDRESS(2,COLUMN()-1)),"O3",A51),DATA!D2:L872,3,FALSE))</f>
        <v>0</v>
      </c>
      <c r="CV51" s="11">
        <f>IF(ISERROR(VLOOKUP(CONCATENATE(INDIRECT(ADDRESS(2,COLUMN()-2)),"O3",A51),DATA!D2:L872,4,FALSE)),0,VLOOKUP(CONCATENATE(INDIRECT(ADDRESS(2,COLUMN()-2)),"O3",A51),DATA!D2:L872,4,FALSE))</f>
        <v>0</v>
      </c>
      <c r="CW51" s="11">
        <f>IF(ISERROR(VLOOKUP(CONCATENATE(INDIRECT(ADDRESS(2,COLUMN())),"O3",A51),DATA!D2:L872,2,FALSE)),0,VLOOKUP(CONCATENATE(INDIRECT(ADDRESS(2,COLUMN())),"O3",A51),DATA!D2:L872,2,FALSE))</f>
        <v>0</v>
      </c>
      <c r="CX51" s="11">
        <f>IF(ISERROR(VLOOKUP(CONCATENATE(INDIRECT(ADDRESS(2,COLUMN()-1)),"O3",A51),DATA!D2:L872,3,FALSE)),0,VLOOKUP(CONCATENATE(INDIRECT(ADDRESS(2,COLUMN()-1)),"O3",A51),DATA!D2:L872,3,FALSE))</f>
        <v>0</v>
      </c>
      <c r="CY51" s="11">
        <f>IF(ISERROR(VLOOKUP(CONCATENATE(INDIRECT(ADDRESS(2,COLUMN()-2)),"O3",A51),DATA!D2:L872,4,FALSE)),0,VLOOKUP(CONCATENATE(INDIRECT(ADDRESS(2,COLUMN()-2)),"O3",A51),DATA!D2:L872,4,FALSE))</f>
        <v>0</v>
      </c>
      <c r="CZ51" s="11">
        <f>IF(ISERROR(VLOOKUP(CONCATENATE(INDIRECT(ADDRESS(2,COLUMN())),"O3",A51),DATA!D2:L872,2,FALSE)),0,VLOOKUP(CONCATENATE(INDIRECT(ADDRESS(2,COLUMN())),"O3",A51),DATA!D2:L872,2,FALSE))</f>
        <v>0</v>
      </c>
      <c r="DA51" s="11">
        <f>IF(ISERROR(VLOOKUP(CONCATENATE(INDIRECT(ADDRESS(2,COLUMN()-1)),"O3",A51),DATA!D2:L872,3,FALSE)),0,VLOOKUP(CONCATENATE(INDIRECT(ADDRESS(2,COLUMN()-1)),"O3",A51),DATA!D2:L872,3,FALSE))</f>
        <v>0</v>
      </c>
      <c r="DB51" s="11">
        <f>IF(ISERROR(VLOOKUP(CONCATENATE(INDIRECT(ADDRESS(2,COLUMN()-2)),"O3",A51),DATA!D2:L872,4,FALSE)),0,VLOOKUP(CONCATENATE(INDIRECT(ADDRESS(2,COLUMN()-2)),"O3",A51),DATA!D2:L872,4,FALSE))</f>
        <v>0</v>
      </c>
      <c r="DC51" s="11">
        <f>IF(ISERROR(VLOOKUP(CONCATENATE(INDIRECT(ADDRESS(2,COLUMN())),"O3",A51),DATA!D2:L872,2,FALSE)),0,VLOOKUP(CONCATENATE(INDIRECT(ADDRESS(2,COLUMN())),"O3",A51),DATA!D2:L872,2,FALSE))</f>
        <v>0</v>
      </c>
      <c r="DD51" s="11">
        <f>IF(ISERROR(VLOOKUP(CONCATENATE(INDIRECT(ADDRESS(2,COLUMN()-1)),"O3",A51),DATA!D2:L872,3,FALSE)),0,VLOOKUP(CONCATENATE(INDIRECT(ADDRESS(2,COLUMN()-1)),"O3",A51),DATA!D2:L872,3,FALSE))</f>
        <v>0</v>
      </c>
      <c r="DE51" s="11">
        <f>IF(ISERROR(VLOOKUP(CONCATENATE(INDIRECT(ADDRESS(2,COLUMN()-2)),"O3",A51),DATA!D2:L872,4,FALSE)),0,VLOOKUP(CONCATENATE(INDIRECT(ADDRESS(2,COLUMN()-2)),"O3",A51),DATA!D2:L872,4,FALSE))</f>
        <v>0</v>
      </c>
      <c r="DF51" s="11">
        <f>IF(ISERROR(VLOOKUP(CONCATENATE(INDIRECT(ADDRESS(2,COLUMN())),"O3",A51),DATA!D2:L872,2,FALSE)),0,VLOOKUP(CONCATENATE(INDIRECT(ADDRESS(2,COLUMN())),"O3",A51),DATA!D2:L872,2,FALSE))</f>
        <v>0</v>
      </c>
      <c r="DG51" s="11">
        <f>IF(ISERROR(VLOOKUP(CONCATENATE(INDIRECT(ADDRESS(2,COLUMN()-1)),"O3",A51),DATA!D2:L872,3,FALSE)),0,VLOOKUP(CONCATENATE(INDIRECT(ADDRESS(2,COLUMN()-1)),"O3",A51),DATA!D2:L872,3,FALSE))</f>
        <v>0</v>
      </c>
      <c r="DH51" s="11">
        <f>IF(ISERROR(VLOOKUP(CONCATENATE(INDIRECT(ADDRESS(2,COLUMN()-2)),"O3",A51),DATA!D2:L872,4,FALSE)),0,VLOOKUP(CONCATENATE(INDIRECT(ADDRESS(2,COLUMN()-2)),"O3",A51),DATA!D2:L872,4,FALSE))</f>
        <v>0</v>
      </c>
      <c r="DI51" s="11">
        <f>IF(ISERROR(VLOOKUP(CONCATENATE(INDIRECT(ADDRESS(2,COLUMN())),"O3",A51),DATA!D2:L872,2,FALSE)),0,VLOOKUP(CONCATENATE(INDIRECT(ADDRESS(2,COLUMN())),"O3",A51),DATA!D2:L872,2,FALSE))</f>
        <v>0</v>
      </c>
      <c r="DJ51" s="11">
        <f>IF(ISERROR(VLOOKUP(CONCATENATE(INDIRECT(ADDRESS(2,COLUMN()-1)),"O3",A51),DATA!D2:L872,3,FALSE)),0,VLOOKUP(CONCATENATE(INDIRECT(ADDRESS(2,COLUMN()-1)),"O3",A51),DATA!D2:L872,3,FALSE))</f>
        <v>0</v>
      </c>
      <c r="DK51" s="11">
        <f>IF(ISERROR(VLOOKUP(CONCATENATE(INDIRECT(ADDRESS(2,COLUMN()-2)),"O3",A51),DATA!D2:L872,4,FALSE)),0,VLOOKUP(CONCATENATE(INDIRECT(ADDRESS(2,COLUMN()-2)),"O3",A51),DATA!D2:L872,4,FALSE))</f>
        <v>0</v>
      </c>
      <c r="DL51" s="11">
        <f>IF(ISERROR(VLOOKUP(CONCATENATE(INDIRECT(ADDRESS(2,COLUMN())),"O3",A51),DATA!D2:L872,2,FALSE)),0,VLOOKUP(CONCATENATE(INDIRECT(ADDRESS(2,COLUMN())),"O3",A51),DATA!D2:L872,2,FALSE))</f>
        <v>0</v>
      </c>
      <c r="DM51" s="11">
        <f>IF(ISERROR(VLOOKUP(CONCATENATE(INDIRECT(ADDRESS(2,COLUMN()-1)),"O3",A51),DATA!D2:L872,3,FALSE)),0,VLOOKUP(CONCATENATE(INDIRECT(ADDRESS(2,COLUMN()-1)),"O3",A51),DATA!D2:L872,3,FALSE))</f>
        <v>0</v>
      </c>
      <c r="DN51" s="11">
        <f>IF(ISERROR(VLOOKUP(CONCATENATE(INDIRECT(ADDRESS(2,COLUMN()-2)),"O3",A51),DATA!D2:L872,4,FALSE)),0,VLOOKUP(CONCATENATE(INDIRECT(ADDRESS(2,COLUMN()-2)),"O3",A51),DATA!D2:L872,4,FALSE))</f>
        <v>0</v>
      </c>
      <c r="DO51" s="11">
        <f>IF(ISERROR(VLOOKUP(CONCATENATE(INDIRECT(ADDRESS(2,COLUMN())),"O3",A51),DATA!D2:L872,2,FALSE)),0,VLOOKUP(CONCATENATE(INDIRECT(ADDRESS(2,COLUMN())),"O3",A51),DATA!D2:L872,2,FALSE))</f>
        <v>0</v>
      </c>
      <c r="DP51" s="11">
        <f>IF(ISERROR(VLOOKUP(CONCATENATE(INDIRECT(ADDRESS(2,COLUMN()-1)),"O3",A51),DATA!D2:L872,3,FALSE)),0,VLOOKUP(CONCATENATE(INDIRECT(ADDRESS(2,COLUMN()-1)),"O3",A51),DATA!D2:L872,3,FALSE))</f>
        <v>0</v>
      </c>
      <c r="DQ51" s="11">
        <f>IF(ISERROR(VLOOKUP(CONCATENATE(INDIRECT(ADDRESS(2,COLUMN()-2)),"O3",A51),DATA!D2:L872,4,FALSE)),0,VLOOKUP(CONCATENATE(INDIRECT(ADDRESS(2,COLUMN()-2)),"O3",A51),DATA!D2:L872,4,FALSE))</f>
        <v>0</v>
      </c>
      <c r="DR51" s="11">
        <f>IF(ISERROR(VLOOKUP(CONCATENATE(INDIRECT(ADDRESS(2,COLUMN())),"O3",A51),DATA!D2:L872,2,FALSE)),0,VLOOKUP(CONCATENATE(INDIRECT(ADDRESS(2,COLUMN())),"O3",A51),DATA!D2:L872,2,FALSE))</f>
        <v>0</v>
      </c>
      <c r="DS51" s="11">
        <f>IF(ISERROR(VLOOKUP(CONCATENATE(INDIRECT(ADDRESS(2,COLUMN()-1)),"O3",A51),DATA!D2:L872,3,FALSE)),0,VLOOKUP(CONCATENATE(INDIRECT(ADDRESS(2,COLUMN()-1)),"O3",A51),DATA!D2:L872,3,FALSE))</f>
        <v>0</v>
      </c>
      <c r="DT51" s="11">
        <f>IF(ISERROR(VLOOKUP(CONCATENATE(INDIRECT(ADDRESS(2,COLUMN()-2)),"O3",A51),DATA!D2:L872,4,FALSE)),0,VLOOKUP(CONCATENATE(INDIRECT(ADDRESS(2,COLUMN()-2)),"O3",A51),DATA!D2:L872,4,FALSE))</f>
        <v>0</v>
      </c>
      <c r="DU51" s="11">
        <f>IF(ISERROR(VLOOKUP(CONCATENATE(INDIRECT(ADDRESS(2,COLUMN())),"O3",A51),DATA!D2:L872,2,FALSE)),0,VLOOKUP(CONCATENATE(INDIRECT(ADDRESS(2,COLUMN())),"O3",A51),DATA!D2:L872,2,FALSE))</f>
        <v>0</v>
      </c>
      <c r="DV51" s="11">
        <f>IF(ISERROR(VLOOKUP(CONCATENATE(INDIRECT(ADDRESS(2,COLUMN()-1)),"O3",A51),DATA!D2:L872,3,FALSE)),0,VLOOKUP(CONCATENATE(INDIRECT(ADDRESS(2,COLUMN()-1)),"O3",A51),DATA!D2:L872,3,FALSE))</f>
        <v>0</v>
      </c>
      <c r="DW51" s="11">
        <f>IF(ISERROR(VLOOKUP(CONCATENATE(INDIRECT(ADDRESS(2,COLUMN()-2)),"O3",A51),DATA!D2:L872,4,FALSE)),0,VLOOKUP(CONCATENATE(INDIRECT(ADDRESS(2,COLUMN()-2)),"O3",A51),DATA!D2:L872,4,FALSE))</f>
        <v>0</v>
      </c>
      <c r="DX51" s="62">
        <f>SUM(B51:INDIRECT(ADDRESS(51,127)))</f>
        <v>7.9499999999999987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  <c r="IW51" s="24"/>
      <c r="IX51" s="24"/>
      <c r="IY51" s="24"/>
      <c r="IZ51" s="24"/>
      <c r="JA51" s="24"/>
      <c r="JB51" s="24"/>
      <c r="JC51" s="24"/>
      <c r="JD51" s="24"/>
      <c r="JE51" s="24"/>
      <c r="JF51" s="24"/>
      <c r="JG51" s="24"/>
      <c r="JH51" s="24"/>
      <c r="JI51" s="24"/>
      <c r="JJ51" s="24"/>
      <c r="JK51" s="24"/>
      <c r="JL51" s="24"/>
      <c r="JM51" s="24"/>
      <c r="JN51" s="24"/>
      <c r="JO51" s="24"/>
      <c r="JP51" s="24"/>
      <c r="JQ51" s="24"/>
      <c r="JR51" s="24"/>
      <c r="JS51" s="24"/>
      <c r="JT51" s="24"/>
      <c r="JU51" s="24"/>
      <c r="JV51" s="24"/>
      <c r="JW51" s="24"/>
      <c r="JX51" s="24"/>
      <c r="JY51" s="24"/>
      <c r="JZ51" s="24"/>
      <c r="KA51" s="24"/>
      <c r="KB51" s="24"/>
      <c r="KC51" s="24"/>
      <c r="KD51" s="24"/>
      <c r="KE51" s="24"/>
      <c r="KF51" s="24"/>
      <c r="KG51" s="24"/>
      <c r="KH51" s="24"/>
      <c r="KI51" s="24"/>
      <c r="KJ51" s="24"/>
      <c r="KK51" s="24"/>
      <c r="KL51" s="24"/>
      <c r="KM51" s="24"/>
      <c r="KN51" s="24"/>
      <c r="KO51" s="24"/>
      <c r="KP51" s="24"/>
      <c r="KQ51" s="24"/>
      <c r="KR51" s="24"/>
      <c r="KS51" s="24"/>
      <c r="KT51" s="24"/>
      <c r="KU51" s="24"/>
      <c r="KV51" s="24"/>
      <c r="KW51" s="24"/>
      <c r="KX51" s="24"/>
      <c r="KY51" s="24"/>
      <c r="KZ51" s="24"/>
    </row>
    <row r="52" ht="16.5" thickBot="1">
      <c r="A52" s="23" t="s">
        <v>96</v>
      </c>
      <c r="B52" s="11">
        <f>IF(ISERROR(VLOOKUP(CONCATENATE(INDIRECT(ADDRESS(2,COLUMN())),"O3",A52),DATA!D2:L872,2,FALSE)),0,VLOOKUP(CONCATENATE(INDIRECT(ADDRESS(2,COLUMN())),"O3",A52),DATA!D2:L872,2,FALSE))</f>
        <v>118.3</v>
      </c>
      <c r="C52" s="11">
        <f>IF(ISERROR(VLOOKUP(CONCATENATE(INDIRECT(ADDRESS(2,COLUMN()-1)),"O3",A52),DATA!D2:L872,3,FALSE)),0,VLOOKUP(CONCATENATE(INDIRECT(ADDRESS(2,COLUMN()-1)),"O3",A52),DATA!D2:L872,3,FALSE))</f>
        <v>0</v>
      </c>
      <c r="D52" s="11">
        <f>IF(ISERROR(VLOOKUP(CONCATENATE(INDIRECT(ADDRESS(2,COLUMN()-2)),"O3",A52),DATA!D2:L872,4,FALSE)),0,VLOOKUP(CONCATENATE(INDIRECT(ADDRESS(2,COLUMN()-2)),"O3",A52),DATA!D2:L872,4,FALSE))</f>
        <v>0</v>
      </c>
      <c r="E52" s="11">
        <f>IF(ISERROR(VLOOKUP(CONCATENATE(INDIRECT(ADDRESS(2,COLUMN())),"O3",A52),DATA!D2:L872,2,FALSE)),0,VLOOKUP(CONCATENATE(INDIRECT(ADDRESS(2,COLUMN())),"O3",A52),DATA!D2:L872,2,FALSE))</f>
        <v>19</v>
      </c>
      <c r="F52" s="11">
        <f>IF(ISERROR(VLOOKUP(CONCATENATE(INDIRECT(ADDRESS(2,COLUMN()-1)),"O3",A52),DATA!D2:L872,3,FALSE)),0,VLOOKUP(CONCATENATE(INDIRECT(ADDRESS(2,COLUMN()-1)),"O3",A52),DATA!D2:L872,3,FALSE))</f>
        <v>0</v>
      </c>
      <c r="G52" s="11">
        <f>IF(ISERROR(VLOOKUP(CONCATENATE(INDIRECT(ADDRESS(2,COLUMN()-2)),"O3",A52),DATA!D2:L872,4,FALSE)),0,VLOOKUP(CONCATENATE(INDIRECT(ADDRESS(2,COLUMN()-2)),"O3",A52),DATA!D2:L872,4,FALSE))</f>
        <v>0</v>
      </c>
      <c r="H52" s="11">
        <f>IF(ISERROR(VLOOKUP(CONCATENATE(INDIRECT(ADDRESS(2,COLUMN())),"O3",A52),DATA!D2:L872,2,FALSE)),0,VLOOKUP(CONCATENATE(INDIRECT(ADDRESS(2,COLUMN())),"O3",A52),DATA!D2:L872,2,FALSE))</f>
        <v>63</v>
      </c>
      <c r="I52" s="11">
        <f>IF(ISERROR(VLOOKUP(CONCATENATE(INDIRECT(ADDRESS(2,COLUMN()-1)),"O3",A52),DATA!D2:L872,3,FALSE)),0,VLOOKUP(CONCATENATE(INDIRECT(ADDRESS(2,COLUMN()-1)),"O3",A52),DATA!D2:L872,3,FALSE))</f>
        <v>0</v>
      </c>
      <c r="J52" s="11">
        <f>IF(ISERROR(VLOOKUP(CONCATENATE(INDIRECT(ADDRESS(2,COLUMN()-2)),"O3",A52),DATA!D2:L872,4,FALSE)),0,VLOOKUP(CONCATENATE(INDIRECT(ADDRESS(2,COLUMN()-2)),"O3",A52),DATA!D2:L872,4,FALSE))</f>
        <v>0</v>
      </c>
      <c r="K52" s="11">
        <f>IF(ISERROR(VLOOKUP(CONCATENATE(INDIRECT(ADDRESS(2,COLUMN())),"O3",A52),DATA!D2:L872,2,FALSE)),0,VLOOKUP(CONCATENATE(INDIRECT(ADDRESS(2,COLUMN())),"O3",A52),DATA!D2:L872,2,FALSE))</f>
        <v>38</v>
      </c>
      <c r="L52" s="11">
        <f>IF(ISERROR(VLOOKUP(CONCATENATE(INDIRECT(ADDRESS(2,COLUMN()-1)),"O3",A52),DATA!D2:L872,3,FALSE)),0,VLOOKUP(CONCATENATE(INDIRECT(ADDRESS(2,COLUMN()-1)),"O3",A52),DATA!D2:L872,3,FALSE))</f>
        <v>0</v>
      </c>
      <c r="M52" s="11">
        <f>IF(ISERROR(VLOOKUP(CONCATENATE(INDIRECT(ADDRESS(2,COLUMN()-2)),"O3",A52),DATA!D2:L872,4,FALSE)),0,VLOOKUP(CONCATENATE(INDIRECT(ADDRESS(2,COLUMN()-2)),"O3",A52),DATA!D2:L872,4,FALSE))</f>
        <v>0</v>
      </c>
      <c r="N52" s="11">
        <f>IF(ISERROR(VLOOKUP(CONCATENATE(INDIRECT(ADDRESS(2,COLUMN())),"O3",A52),DATA!D2:L872,2,FALSE)),0,VLOOKUP(CONCATENATE(INDIRECT(ADDRESS(2,COLUMN())),"O3",A52),DATA!D2:L872,2,FALSE))</f>
        <v>0</v>
      </c>
      <c r="O52" s="11">
        <f>IF(ISERROR(VLOOKUP(CONCATENATE(INDIRECT(ADDRESS(2,COLUMN()-1)),"O3",A52),DATA!D2:L872,3,FALSE)),0,VLOOKUP(CONCATENATE(INDIRECT(ADDRESS(2,COLUMN()-1)),"O3",A52),DATA!D2:L872,3,FALSE))</f>
        <v>0</v>
      </c>
      <c r="P52" s="11">
        <f>IF(ISERROR(VLOOKUP(CONCATENATE(INDIRECT(ADDRESS(2,COLUMN()-2)),"O3",A52),DATA!D2:L872,4,FALSE)),0,VLOOKUP(CONCATENATE(INDIRECT(ADDRESS(2,COLUMN()-2)),"O3",A52),DATA!D2:L872,4,FALSE))</f>
        <v>0</v>
      </c>
      <c r="Q52" s="11">
        <f>IF(ISERROR(VLOOKUP(CONCATENATE(INDIRECT(ADDRESS(2,COLUMN())),"O3",A52),DATA!D2:L872,2,FALSE)),0,VLOOKUP(CONCATENATE(INDIRECT(ADDRESS(2,COLUMN())),"O3",A52),DATA!D2:L872,2,FALSE))</f>
        <v>61</v>
      </c>
      <c r="R52" s="11">
        <f>IF(ISERROR(VLOOKUP(CONCATENATE(INDIRECT(ADDRESS(2,COLUMN()-1)),"O3",A52),DATA!D2:L872,3,FALSE)),0,VLOOKUP(CONCATENATE(INDIRECT(ADDRESS(2,COLUMN()-1)),"O3",A52),DATA!D2:L872,3,FALSE))</f>
        <v>0</v>
      </c>
      <c r="S52" s="11">
        <f>IF(ISERROR(VLOOKUP(CONCATENATE(INDIRECT(ADDRESS(2,COLUMN()-2)),"O3",A52),DATA!D2:L872,4,FALSE)),0,VLOOKUP(CONCATENATE(INDIRECT(ADDRESS(2,COLUMN()-2)),"O3",A52),DATA!D2:L872,4,FALSE))</f>
        <v>0</v>
      </c>
      <c r="T52" s="11">
        <f>IF(ISERROR(VLOOKUP(CONCATENATE(INDIRECT(ADDRESS(2,COLUMN())),"O3",A52),DATA!D2:L872,2,FALSE)),0,VLOOKUP(CONCATENATE(INDIRECT(ADDRESS(2,COLUMN())),"O3",A52),DATA!D2:L872,2,FALSE))</f>
        <v>22</v>
      </c>
      <c r="U52" s="11">
        <f>IF(ISERROR(VLOOKUP(CONCATENATE(INDIRECT(ADDRESS(2,COLUMN()-1)),"O3",A52),DATA!D2:L872,3,FALSE)),0,VLOOKUP(CONCATENATE(INDIRECT(ADDRESS(2,COLUMN()-1)),"O3",A52),DATA!D2:L872,3,FALSE))</f>
        <v>0</v>
      </c>
      <c r="V52" s="11">
        <f>IF(ISERROR(VLOOKUP(CONCATENATE(INDIRECT(ADDRESS(2,COLUMN()-2)),"O3",A52),DATA!D2:L872,4,FALSE)),0,VLOOKUP(CONCATENATE(INDIRECT(ADDRESS(2,COLUMN()-2)),"O3",A52),DATA!D2:L872,4,FALSE))</f>
        <v>0</v>
      </c>
      <c r="W52" s="11">
        <f>IF(ISERROR(VLOOKUP(CONCATENATE(INDIRECT(ADDRESS(2,COLUMN())),"O3",A52),DATA!D2:L872,2,FALSE)),0,VLOOKUP(CONCATENATE(INDIRECT(ADDRESS(2,COLUMN())),"O3",A52),DATA!D2:L872,2,FALSE))</f>
        <v>50.85</v>
      </c>
      <c r="X52" s="11">
        <f>IF(ISERROR(VLOOKUP(CONCATENATE(INDIRECT(ADDRESS(2,COLUMN()-1)),"O3",A52),DATA!D2:L872,3,FALSE)),0,VLOOKUP(CONCATENATE(INDIRECT(ADDRESS(2,COLUMN()-1)),"O3",A52),DATA!D2:L872,3,FALSE))</f>
        <v>0</v>
      </c>
      <c r="Y52" s="11">
        <f>IF(ISERROR(VLOOKUP(CONCATENATE(INDIRECT(ADDRESS(2,COLUMN()-2)),"O3",A52),DATA!D2:L872,4,FALSE)),0,VLOOKUP(CONCATENATE(INDIRECT(ADDRESS(2,COLUMN()-2)),"O3",A52),DATA!D2:L872,4,FALSE))</f>
        <v>0</v>
      </c>
      <c r="Z52" s="11">
        <f>IF(ISERROR(VLOOKUP(CONCATENATE(INDIRECT(ADDRESS(2,COLUMN())),"O3",A52),DATA!D2:L872,2,FALSE)),0,VLOOKUP(CONCATENATE(INDIRECT(ADDRESS(2,COLUMN())),"O3",A52),DATA!D2:L872,2,FALSE))</f>
        <v>2</v>
      </c>
      <c r="AA52" s="11">
        <f>IF(ISERROR(VLOOKUP(CONCATENATE(INDIRECT(ADDRESS(2,COLUMN()-1)),"O3",A52),DATA!D2:L872,3,FALSE)),0,VLOOKUP(CONCATENATE(INDIRECT(ADDRESS(2,COLUMN()-1)),"O3",A52),DATA!D2:L872,3,FALSE))</f>
        <v>0</v>
      </c>
      <c r="AB52" s="11">
        <f>IF(ISERROR(VLOOKUP(CONCATENATE(INDIRECT(ADDRESS(2,COLUMN()-2)),"O3",A52),DATA!D2:L872,4,FALSE)),0,VLOOKUP(CONCATENATE(INDIRECT(ADDRESS(2,COLUMN()-2)),"O3",A52),DATA!D2:L872,4,FALSE))</f>
        <v>0</v>
      </c>
      <c r="AC52" s="11">
        <f>IF(ISERROR(VLOOKUP(CONCATENATE(INDIRECT(ADDRESS(2,COLUMN())),"O3",A52),DATA!D2:L872,2,FALSE)),0,VLOOKUP(CONCATENATE(INDIRECT(ADDRESS(2,COLUMN())),"O3",A52),DATA!D2:L872,2,FALSE))</f>
        <v>4</v>
      </c>
      <c r="AD52" s="11">
        <f>IF(ISERROR(VLOOKUP(CONCATENATE(INDIRECT(ADDRESS(2,COLUMN()-1)),"O3",A52),DATA!D2:L872,3,FALSE)),0,VLOOKUP(CONCATENATE(INDIRECT(ADDRESS(2,COLUMN()-1)),"O3",A52),DATA!D2:L872,3,FALSE))</f>
        <v>0</v>
      </c>
      <c r="AE52" s="11">
        <f>IF(ISERROR(VLOOKUP(CONCATENATE(INDIRECT(ADDRESS(2,COLUMN()-2)),"O3",A52),DATA!D2:L872,4,FALSE)),0,VLOOKUP(CONCATENATE(INDIRECT(ADDRESS(2,COLUMN()-2)),"O3",A52),DATA!D2:L872,4,FALSE))</f>
        <v>0</v>
      </c>
      <c r="AF52" s="11">
        <f>IF(ISERROR(VLOOKUP(CONCATENATE(INDIRECT(ADDRESS(2,COLUMN())),"O3",A52),DATA!D2:L872,2,FALSE)),0,VLOOKUP(CONCATENATE(INDIRECT(ADDRESS(2,COLUMN())),"O3",A52),DATA!D2:L872,2,FALSE))</f>
        <v>1.25</v>
      </c>
      <c r="AG52" s="11">
        <f>IF(ISERROR(VLOOKUP(CONCATENATE(INDIRECT(ADDRESS(2,COLUMN()-1)),"O3",A52),DATA!D2:L872,3,FALSE)),0,VLOOKUP(CONCATENATE(INDIRECT(ADDRESS(2,COLUMN()-1)),"O3",A52),DATA!D2:L872,3,FALSE))</f>
        <v>0</v>
      </c>
      <c r="AH52" s="11">
        <f>IF(ISERROR(VLOOKUP(CONCATENATE(INDIRECT(ADDRESS(2,COLUMN()-2)),"O3",A52),DATA!D2:L872,4,FALSE)),0,VLOOKUP(CONCATENATE(INDIRECT(ADDRESS(2,COLUMN()-2)),"O3",A52),DATA!D2:L872,4,FALSE))</f>
        <v>0</v>
      </c>
      <c r="AI52" s="11">
        <f>IF(ISERROR(VLOOKUP(CONCATENATE(INDIRECT(ADDRESS(2,COLUMN())),"O3",A52),DATA!D2:L872,2,FALSE)),0,VLOOKUP(CONCATENATE(INDIRECT(ADDRESS(2,COLUMN())),"O3",A52),DATA!D2:L872,2,FALSE))</f>
        <v>13</v>
      </c>
      <c r="AJ52" s="11">
        <f>IF(ISERROR(VLOOKUP(CONCATENATE(INDIRECT(ADDRESS(2,COLUMN()-1)),"O3",A52),DATA!D2:L872,3,FALSE)),0,VLOOKUP(CONCATENATE(INDIRECT(ADDRESS(2,COLUMN()-1)),"O3",A52),DATA!D2:L872,3,FALSE))</f>
        <v>0</v>
      </c>
      <c r="AK52" s="11">
        <f>IF(ISERROR(VLOOKUP(CONCATENATE(INDIRECT(ADDRESS(2,COLUMN()-2)),"O3",A52),DATA!D2:L872,4,FALSE)),0,VLOOKUP(CONCATENATE(INDIRECT(ADDRESS(2,COLUMN()-2)),"O3",A52),DATA!D2:L872,4,FALSE))</f>
        <v>0</v>
      </c>
      <c r="AL52" s="11">
        <f>IF(ISERROR(VLOOKUP(CONCATENATE(INDIRECT(ADDRESS(2,COLUMN())),"O3",A52),DATA!D2:L872,2,FALSE)),0,VLOOKUP(CONCATENATE(INDIRECT(ADDRESS(2,COLUMN())),"O3",A52),DATA!D2:L872,2,FALSE))</f>
        <v>0</v>
      </c>
      <c r="AM52" s="11">
        <f>IF(ISERROR(VLOOKUP(CONCATENATE(INDIRECT(ADDRESS(2,COLUMN()-1)),"O3",A52),DATA!D2:L872,3,FALSE)),0,VLOOKUP(CONCATENATE(INDIRECT(ADDRESS(2,COLUMN()-1)),"O3",A52),DATA!D2:L872,3,FALSE))</f>
        <v>0</v>
      </c>
      <c r="AN52" s="11">
        <f>IF(ISERROR(VLOOKUP(CONCATENATE(INDIRECT(ADDRESS(2,COLUMN()-2)),"O3",A52),DATA!D2:L872,4,FALSE)),0,VLOOKUP(CONCATENATE(INDIRECT(ADDRESS(2,COLUMN()-2)),"O3",A52),DATA!D2:L872,4,FALSE))</f>
        <v>0</v>
      </c>
      <c r="AO52" s="11">
        <f>IF(ISERROR(VLOOKUP(CONCATENATE(INDIRECT(ADDRESS(2,COLUMN())),"O3",A52),DATA!D2:L872,2,FALSE)),0,VLOOKUP(CONCATENATE(INDIRECT(ADDRESS(2,COLUMN())),"O3",A52),DATA!D2:L872,2,FALSE))</f>
        <v>0</v>
      </c>
      <c r="AP52" s="11">
        <f>IF(ISERROR(VLOOKUP(CONCATENATE(INDIRECT(ADDRESS(2,COLUMN()-1)),"O3",A52),DATA!D2:L872,3,FALSE)),0,VLOOKUP(CONCATENATE(INDIRECT(ADDRESS(2,COLUMN()-1)),"O3",A52),DATA!D2:L872,3,FALSE))</f>
        <v>0</v>
      </c>
      <c r="AQ52" s="11">
        <f>IF(ISERROR(VLOOKUP(CONCATENATE(INDIRECT(ADDRESS(2,COLUMN()-2)),"O3",A52),DATA!D2:L872,4,FALSE)),0,VLOOKUP(CONCATENATE(INDIRECT(ADDRESS(2,COLUMN()-2)),"O3",A52),DATA!D2:L872,4,FALSE))</f>
        <v>0</v>
      </c>
      <c r="AR52" s="11">
        <f>IF(ISERROR(VLOOKUP(CONCATENATE(INDIRECT(ADDRESS(2,COLUMN())),"O3",A52),DATA!D2:L872,2,FALSE)),0,VLOOKUP(CONCATENATE(INDIRECT(ADDRESS(2,COLUMN())),"O3",A52),DATA!D2:L872,2,FALSE))</f>
        <v>28</v>
      </c>
      <c r="AS52" s="11">
        <f>IF(ISERROR(VLOOKUP(CONCATENATE(INDIRECT(ADDRESS(2,COLUMN()-1)),"O3",A52),DATA!D2:L872,3,FALSE)),0,VLOOKUP(CONCATENATE(INDIRECT(ADDRESS(2,COLUMN()-1)),"O3",A52),DATA!D2:L872,3,FALSE))</f>
        <v>0</v>
      </c>
      <c r="AT52" s="11">
        <f>IF(ISERROR(VLOOKUP(CONCATENATE(INDIRECT(ADDRESS(2,COLUMN()-2)),"O3",A52),DATA!D2:L872,4,FALSE)),0,VLOOKUP(CONCATENATE(INDIRECT(ADDRESS(2,COLUMN()-2)),"O3",A52),DATA!D2:L872,4,FALSE))</f>
        <v>0</v>
      </c>
      <c r="AU52" s="11">
        <f>IF(ISERROR(VLOOKUP(CONCATENATE(INDIRECT(ADDRESS(2,COLUMN())),"O3",A52),DATA!D2:L872,2,FALSE)),0,VLOOKUP(CONCATENATE(INDIRECT(ADDRESS(2,COLUMN())),"O3",A52),DATA!D2:L872,2,FALSE))</f>
        <v>8.3</v>
      </c>
      <c r="AV52" s="11">
        <f>IF(ISERROR(VLOOKUP(CONCATENATE(INDIRECT(ADDRESS(2,COLUMN()-1)),"O3",A52),DATA!D2:L872,3,FALSE)),0,VLOOKUP(CONCATENATE(INDIRECT(ADDRESS(2,COLUMN()-1)),"O3",A52),DATA!D2:L872,3,FALSE))</f>
        <v>0</v>
      </c>
      <c r="AW52" s="11">
        <f>IF(ISERROR(VLOOKUP(CONCATENATE(INDIRECT(ADDRESS(2,COLUMN()-2)),"O3",A52),DATA!D2:L872,4,FALSE)),0,VLOOKUP(CONCATENATE(INDIRECT(ADDRESS(2,COLUMN()-2)),"O3",A52),DATA!D2:L872,4,FALSE))</f>
        <v>0</v>
      </c>
      <c r="AX52" s="11">
        <f>IF(ISERROR(VLOOKUP(CONCATENATE(INDIRECT(ADDRESS(2,COLUMN())),"O3",A52),DATA!D2:L872,2,FALSE)),0,VLOOKUP(CONCATENATE(INDIRECT(ADDRESS(2,COLUMN())),"O3",A52),DATA!D2:L872,2,FALSE))</f>
        <v>8</v>
      </c>
      <c r="AY52" s="11">
        <f>IF(ISERROR(VLOOKUP(CONCATENATE(INDIRECT(ADDRESS(2,COLUMN()-1)),"O3",A52),DATA!D2:L872,3,FALSE)),0,VLOOKUP(CONCATENATE(INDIRECT(ADDRESS(2,COLUMN()-1)),"O3",A52),DATA!D2:L872,3,FALSE))</f>
        <v>0</v>
      </c>
      <c r="AZ52" s="11">
        <f>IF(ISERROR(VLOOKUP(CONCATENATE(INDIRECT(ADDRESS(2,COLUMN()-2)),"O3",A52),DATA!D2:L872,4,FALSE)),0,VLOOKUP(CONCATENATE(INDIRECT(ADDRESS(2,COLUMN()-2)),"O3",A52),DATA!D2:L872,4,FALSE))</f>
        <v>0</v>
      </c>
      <c r="BA52" s="11">
        <f>IF(ISERROR(VLOOKUP(CONCATENATE(INDIRECT(ADDRESS(2,COLUMN())),"O3",A52),DATA!D2:L872,2,FALSE)),0,VLOOKUP(CONCATENATE(INDIRECT(ADDRESS(2,COLUMN())),"O3",A52),DATA!D2:L872,2,FALSE))</f>
        <v>25</v>
      </c>
      <c r="BB52" s="11">
        <f>IF(ISERROR(VLOOKUP(CONCATENATE(INDIRECT(ADDRESS(2,COLUMN()-1)),"O3",A52),DATA!D2:L872,3,FALSE)),0,VLOOKUP(CONCATENATE(INDIRECT(ADDRESS(2,COLUMN()-1)),"O3",A52),DATA!D2:L872,3,FALSE))</f>
        <v>0</v>
      </c>
      <c r="BC52" s="11">
        <f>IF(ISERROR(VLOOKUP(CONCATENATE(INDIRECT(ADDRESS(2,COLUMN()-2)),"O3",A52),DATA!D2:L872,4,FALSE)),0,VLOOKUP(CONCATENATE(INDIRECT(ADDRESS(2,COLUMN()-2)),"O3",A52),DATA!D2:L872,4,FALSE))</f>
        <v>0</v>
      </c>
      <c r="BD52" s="11">
        <f>IF(ISERROR(VLOOKUP(CONCATENATE(INDIRECT(ADDRESS(2,COLUMN())),"O3",A52),DATA!D2:L872,2,FALSE)),0,VLOOKUP(CONCATENATE(INDIRECT(ADDRESS(2,COLUMN())),"O3",A52),DATA!D2:L872,2,FALSE))</f>
        <v>12.5</v>
      </c>
      <c r="BE52" s="11">
        <f>IF(ISERROR(VLOOKUP(CONCATENATE(INDIRECT(ADDRESS(2,COLUMN()-1)),"O3",A52),DATA!D2:L872,3,FALSE)),0,VLOOKUP(CONCATENATE(INDIRECT(ADDRESS(2,COLUMN()-1)),"O3",A52),DATA!D2:L872,3,FALSE))</f>
        <v>0</v>
      </c>
      <c r="BF52" s="11">
        <f>IF(ISERROR(VLOOKUP(CONCATENATE(INDIRECT(ADDRESS(2,COLUMN()-2)),"O3",A52),DATA!D2:L872,4,FALSE)),0,VLOOKUP(CONCATENATE(INDIRECT(ADDRESS(2,COLUMN()-2)),"O3",A52),DATA!D2:L872,4,FALSE))</f>
        <v>0</v>
      </c>
      <c r="BG52" s="11">
        <f>IF(ISERROR(VLOOKUP(CONCATENATE(INDIRECT(ADDRESS(2,COLUMN())),"O3",A52),DATA!D2:L872,2,FALSE)),0,VLOOKUP(CONCATENATE(INDIRECT(ADDRESS(2,COLUMN())),"O3",A52),DATA!D2:L872,2,FALSE))</f>
        <v>1</v>
      </c>
      <c r="BH52" s="11">
        <f>IF(ISERROR(VLOOKUP(CONCATENATE(INDIRECT(ADDRESS(2,COLUMN()-1)),"O3",A52),DATA!D2:L872,3,FALSE)),0,VLOOKUP(CONCATENATE(INDIRECT(ADDRESS(2,COLUMN()-1)),"O3",A52),DATA!D2:L872,3,FALSE))</f>
        <v>0</v>
      </c>
      <c r="BI52" s="11">
        <f>IF(ISERROR(VLOOKUP(CONCATENATE(INDIRECT(ADDRESS(2,COLUMN()-2)),"O3",A52),DATA!D2:L872,4,FALSE)),0,VLOOKUP(CONCATENATE(INDIRECT(ADDRESS(2,COLUMN()-2)),"O3",A52),DATA!D2:L872,4,FALSE))</f>
        <v>0</v>
      </c>
      <c r="BJ52" s="11">
        <f>IF(ISERROR(VLOOKUP(CONCATENATE(INDIRECT(ADDRESS(2,COLUMN())),"O3",A52),DATA!D2:L872,2,FALSE)),0,VLOOKUP(CONCATENATE(INDIRECT(ADDRESS(2,COLUMN())),"O3",A52),DATA!D2:L872,2,FALSE))</f>
        <v>2</v>
      </c>
      <c r="BK52" s="11">
        <f>IF(ISERROR(VLOOKUP(CONCATENATE(INDIRECT(ADDRESS(2,COLUMN()-1)),"O3",A52),DATA!D2:L872,3,FALSE)),0,VLOOKUP(CONCATENATE(INDIRECT(ADDRESS(2,COLUMN()-1)),"O3",A52),DATA!D2:L872,3,FALSE))</f>
        <v>0</v>
      </c>
      <c r="BL52" s="11">
        <f>IF(ISERROR(VLOOKUP(CONCATENATE(INDIRECT(ADDRESS(2,COLUMN()-2)),"O3",A52),DATA!D2:L872,4,FALSE)),0,VLOOKUP(CONCATENATE(INDIRECT(ADDRESS(2,COLUMN()-2)),"O3",A52),DATA!D2:L872,4,FALSE))</f>
        <v>0</v>
      </c>
      <c r="BM52" s="11">
        <f>IF(ISERROR(VLOOKUP(CONCATENATE(INDIRECT(ADDRESS(2,COLUMN())),"O3",A52),DATA!D2:L872,2,FALSE)),0,VLOOKUP(CONCATENATE(INDIRECT(ADDRESS(2,COLUMN())),"O3",A52),DATA!D2:L872,2,FALSE))</f>
        <v>0</v>
      </c>
      <c r="BN52" s="11">
        <f>IF(ISERROR(VLOOKUP(CONCATENATE(INDIRECT(ADDRESS(2,COLUMN()-1)),"O3",A52),DATA!D2:L872,3,FALSE)),0,VLOOKUP(CONCATENATE(INDIRECT(ADDRESS(2,COLUMN()-1)),"O3",A52),DATA!D2:L872,3,FALSE))</f>
        <v>0</v>
      </c>
      <c r="BO52" s="11">
        <f>IF(ISERROR(VLOOKUP(CONCATENATE(INDIRECT(ADDRESS(2,COLUMN()-2)),"O3",A52),DATA!D2:L872,4,FALSE)),0,VLOOKUP(CONCATENATE(INDIRECT(ADDRESS(2,COLUMN()-2)),"O3",A52),DATA!D2:L872,4,FALSE))</f>
        <v>0</v>
      </c>
      <c r="BP52" s="11">
        <f>IF(ISERROR(VLOOKUP(CONCATENATE(INDIRECT(ADDRESS(2,COLUMN())),"O3",A52),DATA!D2:L872,2,FALSE)),0,VLOOKUP(CONCATENATE(INDIRECT(ADDRESS(2,COLUMN())),"O3",A52),DATA!D2:L872,2,FALSE))</f>
        <v>0</v>
      </c>
      <c r="BQ52" s="11">
        <f>IF(ISERROR(VLOOKUP(CONCATENATE(INDIRECT(ADDRESS(2,COLUMN()-1)),"O3",A52),DATA!D2:L872,3,FALSE)),0,VLOOKUP(CONCATENATE(INDIRECT(ADDRESS(2,COLUMN()-1)),"O3",A52),DATA!D2:L872,3,FALSE))</f>
        <v>0</v>
      </c>
      <c r="BR52" s="11">
        <f>IF(ISERROR(VLOOKUP(CONCATENATE(INDIRECT(ADDRESS(2,COLUMN()-2)),"O3",A52),DATA!D2:L872,4,FALSE)),0,VLOOKUP(CONCATENATE(INDIRECT(ADDRESS(2,COLUMN()-2)),"O3",A52),DATA!D2:L872,4,FALSE))</f>
        <v>0</v>
      </c>
      <c r="BS52" s="11">
        <f>IF(ISERROR(VLOOKUP(CONCATENATE(INDIRECT(ADDRESS(2,COLUMN())),"O3",A52),DATA!D2:L872,2,FALSE)),0,VLOOKUP(CONCATENATE(INDIRECT(ADDRESS(2,COLUMN())),"O3",A52),DATA!D2:L872,2,FALSE))</f>
        <v>1</v>
      </c>
      <c r="BT52" s="11">
        <f>IF(ISERROR(VLOOKUP(CONCATENATE(INDIRECT(ADDRESS(2,COLUMN()-1)),"O3",A52),DATA!D2:L872,3,FALSE)),0,VLOOKUP(CONCATENATE(INDIRECT(ADDRESS(2,COLUMN()-1)),"O3",A52),DATA!D2:L872,3,FALSE))</f>
        <v>0</v>
      </c>
      <c r="BU52" s="11">
        <f>IF(ISERROR(VLOOKUP(CONCATENATE(INDIRECT(ADDRESS(2,COLUMN()-2)),"O3",A52),DATA!D2:L872,4,FALSE)),0,VLOOKUP(CONCATENATE(INDIRECT(ADDRESS(2,COLUMN()-2)),"O3",A52),DATA!D2:L872,4,FALSE))</f>
        <v>0</v>
      </c>
      <c r="BV52" s="11">
        <f>IF(ISERROR(VLOOKUP(CONCATENATE(INDIRECT(ADDRESS(2,COLUMN())),"O3",A52),DATA!D2:L872,2,FALSE)),0,VLOOKUP(CONCATENATE(INDIRECT(ADDRESS(2,COLUMN())),"O3",A52),DATA!D2:L872,2,FALSE))</f>
        <v>1</v>
      </c>
      <c r="BW52" s="11">
        <f>IF(ISERROR(VLOOKUP(CONCATENATE(INDIRECT(ADDRESS(2,COLUMN()-1)),"O3",A52),DATA!D2:L872,3,FALSE)),0,VLOOKUP(CONCATENATE(INDIRECT(ADDRESS(2,COLUMN()-1)),"O3",A52),DATA!D2:L872,3,FALSE))</f>
        <v>0</v>
      </c>
      <c r="BX52" s="11">
        <f>IF(ISERROR(VLOOKUP(CONCATENATE(INDIRECT(ADDRESS(2,COLUMN()-2)),"O3",A52),DATA!D2:L872,4,FALSE)),0,VLOOKUP(CONCATENATE(INDIRECT(ADDRESS(2,COLUMN()-2)),"O3",A52),DATA!D2:L872,4,FALSE))</f>
        <v>0</v>
      </c>
      <c r="BY52" s="11">
        <f>IF(ISERROR(VLOOKUP(CONCATENATE(INDIRECT(ADDRESS(2,COLUMN())),"O3",A52),DATA!D2:L872,2,FALSE)),0,VLOOKUP(CONCATENATE(INDIRECT(ADDRESS(2,COLUMN())),"O3",A52),DATA!D2:L872,2,FALSE))</f>
        <v>1</v>
      </c>
      <c r="BZ52" s="11">
        <f>IF(ISERROR(VLOOKUP(CONCATENATE(INDIRECT(ADDRESS(2,COLUMN()-1)),"O3",A52),DATA!D2:L872,3,FALSE)),0,VLOOKUP(CONCATENATE(INDIRECT(ADDRESS(2,COLUMN()-1)),"O3",A52),DATA!D2:L872,3,FALSE))</f>
        <v>0</v>
      </c>
      <c r="CA52" s="11">
        <f>IF(ISERROR(VLOOKUP(CONCATENATE(INDIRECT(ADDRESS(2,COLUMN()-2)),"O3",A52),DATA!D2:L872,4,FALSE)),0,VLOOKUP(CONCATENATE(INDIRECT(ADDRESS(2,COLUMN()-2)),"O3",A52),DATA!D2:L872,4,FALSE))</f>
        <v>0</v>
      </c>
      <c r="CB52" s="11">
        <f>IF(ISERROR(VLOOKUP(CONCATENATE(INDIRECT(ADDRESS(2,COLUMN())),"O3",A52),DATA!D2:L872,2,FALSE)),0,VLOOKUP(CONCATENATE(INDIRECT(ADDRESS(2,COLUMN())),"O3",A52),DATA!D2:L872,2,FALSE))</f>
        <v>0</v>
      </c>
      <c r="CC52" s="11">
        <f>IF(ISERROR(VLOOKUP(CONCATENATE(INDIRECT(ADDRESS(2,COLUMN()-1)),"O3",A52),DATA!D2:L872,3,FALSE)),0,VLOOKUP(CONCATENATE(INDIRECT(ADDRESS(2,COLUMN()-1)),"O3",A52),DATA!D2:L872,3,FALSE))</f>
        <v>0</v>
      </c>
      <c r="CD52" s="11">
        <f>IF(ISERROR(VLOOKUP(CONCATENATE(INDIRECT(ADDRESS(2,COLUMN()-2)),"O3",A52),DATA!D2:L872,4,FALSE)),0,VLOOKUP(CONCATENATE(INDIRECT(ADDRESS(2,COLUMN()-2)),"O3",A52),DATA!D2:L872,4,FALSE))</f>
        <v>0</v>
      </c>
      <c r="CE52" s="11">
        <f>IF(ISERROR(VLOOKUP(CONCATENATE(INDIRECT(ADDRESS(2,COLUMN())),"O3",A52),DATA!D2:L872,2,FALSE)),0,VLOOKUP(CONCATENATE(INDIRECT(ADDRESS(2,COLUMN())),"O3",A52),DATA!D2:L872,2,FALSE))</f>
        <v>0</v>
      </c>
      <c r="CF52" s="11">
        <f>IF(ISERROR(VLOOKUP(CONCATENATE(INDIRECT(ADDRESS(2,COLUMN()-1)),"O3",A52),DATA!D2:L872,3,FALSE)),0,VLOOKUP(CONCATENATE(INDIRECT(ADDRESS(2,COLUMN()-1)),"O3",A52),DATA!D2:L872,3,FALSE))</f>
        <v>0</v>
      </c>
      <c r="CG52" s="11">
        <f>IF(ISERROR(VLOOKUP(CONCATENATE(INDIRECT(ADDRESS(2,COLUMN()-2)),"O3",A52),DATA!D2:L872,4,FALSE)),0,VLOOKUP(CONCATENATE(INDIRECT(ADDRESS(2,COLUMN()-2)),"O3",A52),DATA!D2:L872,4,FALSE))</f>
        <v>0</v>
      </c>
      <c r="CH52" s="11">
        <f>IF(ISERROR(VLOOKUP(CONCATENATE(INDIRECT(ADDRESS(2,COLUMN())),"O3",A52),DATA!D2:L872,2,FALSE)),0,VLOOKUP(CONCATENATE(INDIRECT(ADDRESS(2,COLUMN())),"O3",A52),DATA!D2:L872,2,FALSE))</f>
        <v>0</v>
      </c>
      <c r="CI52" s="11">
        <f>IF(ISERROR(VLOOKUP(CONCATENATE(INDIRECT(ADDRESS(2,COLUMN()-1)),"O3",A52),DATA!D2:L872,3,FALSE)),0,VLOOKUP(CONCATENATE(INDIRECT(ADDRESS(2,COLUMN()-1)),"O3",A52),DATA!D2:L872,3,FALSE))</f>
        <v>0</v>
      </c>
      <c r="CJ52" s="11">
        <f>IF(ISERROR(VLOOKUP(CONCATENATE(INDIRECT(ADDRESS(2,COLUMN()-2)),"O3",A52),DATA!D2:L872,4,FALSE)),0,VLOOKUP(CONCATENATE(INDIRECT(ADDRESS(2,COLUMN()-2)),"O3",A52),DATA!D2:L872,4,FALSE))</f>
        <v>0</v>
      </c>
      <c r="CK52" s="11">
        <f>IF(ISERROR(VLOOKUP(CONCATENATE(INDIRECT(ADDRESS(2,COLUMN())),"O3",A52),DATA!D2:L872,2,FALSE)),0,VLOOKUP(CONCATENATE(INDIRECT(ADDRESS(2,COLUMN())),"O3",A52),DATA!D2:L872,2,FALSE))</f>
        <v>0</v>
      </c>
      <c r="CL52" s="11">
        <f>IF(ISERROR(VLOOKUP(CONCATENATE(INDIRECT(ADDRESS(2,COLUMN()-1)),"O3",A52),DATA!D2:L872,3,FALSE)),0,VLOOKUP(CONCATENATE(INDIRECT(ADDRESS(2,COLUMN()-1)),"O3",A52),DATA!D2:L872,3,FALSE))</f>
        <v>0</v>
      </c>
      <c r="CM52" s="11">
        <f>IF(ISERROR(VLOOKUP(CONCATENATE(INDIRECT(ADDRESS(2,COLUMN()-2)),"O3",A52),DATA!D2:L872,4,FALSE)),0,VLOOKUP(CONCATENATE(INDIRECT(ADDRESS(2,COLUMN()-2)),"O3",A52),DATA!D2:L872,4,FALSE))</f>
        <v>0</v>
      </c>
      <c r="CN52" s="11">
        <f>IF(ISERROR(VLOOKUP(CONCATENATE(INDIRECT(ADDRESS(2,COLUMN())),"O3",A52),DATA!D2:L872,2,FALSE)),0,VLOOKUP(CONCATENATE(INDIRECT(ADDRESS(2,COLUMN())),"O3",A52),DATA!D2:L872,2,FALSE))</f>
        <v>0</v>
      </c>
      <c r="CO52" s="11">
        <f>IF(ISERROR(VLOOKUP(CONCATENATE(INDIRECT(ADDRESS(2,COLUMN()-1)),"O3",A52),DATA!D2:L872,3,FALSE)),0,VLOOKUP(CONCATENATE(INDIRECT(ADDRESS(2,COLUMN()-1)),"O3",A52),DATA!D2:L872,3,FALSE))</f>
        <v>0</v>
      </c>
      <c r="CP52" s="11">
        <f>IF(ISERROR(VLOOKUP(CONCATENATE(INDIRECT(ADDRESS(2,COLUMN()-2)),"O3",A52),DATA!D2:L872,4,FALSE)),0,VLOOKUP(CONCATENATE(INDIRECT(ADDRESS(2,COLUMN()-2)),"O3",A52),DATA!D2:L872,4,FALSE))</f>
        <v>0</v>
      </c>
      <c r="CQ52" s="11">
        <f>IF(ISERROR(VLOOKUP(CONCATENATE(INDIRECT(ADDRESS(2,COLUMN())),"O3",A52),DATA!D2:L872,2,FALSE)),0,VLOOKUP(CONCATENATE(INDIRECT(ADDRESS(2,COLUMN())),"O3",A52),DATA!D2:L872,2,FALSE))</f>
        <v>0</v>
      </c>
      <c r="CR52" s="11">
        <f>IF(ISERROR(VLOOKUP(CONCATENATE(INDIRECT(ADDRESS(2,COLUMN()-1)),"O3",A52),DATA!D2:L872,3,FALSE)),0,VLOOKUP(CONCATENATE(INDIRECT(ADDRESS(2,COLUMN()-1)),"O3",A52),DATA!D2:L872,3,FALSE))</f>
        <v>0</v>
      </c>
      <c r="CS52" s="11">
        <f>IF(ISERROR(VLOOKUP(CONCATENATE(INDIRECT(ADDRESS(2,COLUMN()-2)),"O3",A52),DATA!D2:L872,4,FALSE)),0,VLOOKUP(CONCATENATE(INDIRECT(ADDRESS(2,COLUMN()-2)),"O3",A52),DATA!D2:L872,4,FALSE))</f>
        <v>0</v>
      </c>
      <c r="CT52" s="11">
        <f>IF(ISERROR(VLOOKUP(CONCATENATE(INDIRECT(ADDRESS(2,COLUMN())),"O3",A52),DATA!D2:L872,2,FALSE)),0,VLOOKUP(CONCATENATE(INDIRECT(ADDRESS(2,COLUMN())),"O3",A52),DATA!D2:L872,2,FALSE))</f>
        <v>0</v>
      </c>
      <c r="CU52" s="11">
        <f>IF(ISERROR(VLOOKUP(CONCATENATE(INDIRECT(ADDRESS(2,COLUMN()-1)),"O3",A52),DATA!D2:L872,3,FALSE)),0,VLOOKUP(CONCATENATE(INDIRECT(ADDRESS(2,COLUMN()-1)),"O3",A52),DATA!D2:L872,3,FALSE))</f>
        <v>0</v>
      </c>
      <c r="CV52" s="11">
        <f>IF(ISERROR(VLOOKUP(CONCATENATE(INDIRECT(ADDRESS(2,COLUMN()-2)),"O3",A52),DATA!D2:L872,4,FALSE)),0,VLOOKUP(CONCATENATE(INDIRECT(ADDRESS(2,COLUMN()-2)),"O3",A52),DATA!D2:L872,4,FALSE))</f>
        <v>0</v>
      </c>
      <c r="CW52" s="11">
        <f>IF(ISERROR(VLOOKUP(CONCATENATE(INDIRECT(ADDRESS(2,COLUMN())),"O3",A52),DATA!D2:L872,2,FALSE)),0,VLOOKUP(CONCATENATE(INDIRECT(ADDRESS(2,COLUMN())),"O3",A52),DATA!D2:L872,2,FALSE))</f>
        <v>0</v>
      </c>
      <c r="CX52" s="11">
        <f>IF(ISERROR(VLOOKUP(CONCATENATE(INDIRECT(ADDRESS(2,COLUMN()-1)),"O3",A52),DATA!D2:L872,3,FALSE)),0,VLOOKUP(CONCATENATE(INDIRECT(ADDRESS(2,COLUMN()-1)),"O3",A52),DATA!D2:L872,3,FALSE))</f>
        <v>0</v>
      </c>
      <c r="CY52" s="11">
        <f>IF(ISERROR(VLOOKUP(CONCATENATE(INDIRECT(ADDRESS(2,COLUMN()-2)),"O3",A52),DATA!D2:L872,4,FALSE)),0,VLOOKUP(CONCATENATE(INDIRECT(ADDRESS(2,COLUMN()-2)),"O3",A52),DATA!D2:L872,4,FALSE))</f>
        <v>0</v>
      </c>
      <c r="CZ52" s="11">
        <f>IF(ISERROR(VLOOKUP(CONCATENATE(INDIRECT(ADDRESS(2,COLUMN())),"O3",A52),DATA!D2:L872,2,FALSE)),0,VLOOKUP(CONCATENATE(INDIRECT(ADDRESS(2,COLUMN())),"O3",A52),DATA!D2:L872,2,FALSE))</f>
        <v>0</v>
      </c>
      <c r="DA52" s="11">
        <f>IF(ISERROR(VLOOKUP(CONCATENATE(INDIRECT(ADDRESS(2,COLUMN()-1)),"O3",A52),DATA!D2:L872,3,FALSE)),0,VLOOKUP(CONCATENATE(INDIRECT(ADDRESS(2,COLUMN()-1)),"O3",A52),DATA!D2:L872,3,FALSE))</f>
        <v>0</v>
      </c>
      <c r="DB52" s="11">
        <f>IF(ISERROR(VLOOKUP(CONCATENATE(INDIRECT(ADDRESS(2,COLUMN()-2)),"O3",A52),DATA!D2:L872,4,FALSE)),0,VLOOKUP(CONCATENATE(INDIRECT(ADDRESS(2,COLUMN()-2)),"O3",A52),DATA!D2:L872,4,FALSE))</f>
        <v>0</v>
      </c>
      <c r="DC52" s="11">
        <f>IF(ISERROR(VLOOKUP(CONCATENATE(INDIRECT(ADDRESS(2,COLUMN())),"O3",A52),DATA!D2:L872,2,FALSE)),0,VLOOKUP(CONCATENATE(INDIRECT(ADDRESS(2,COLUMN())),"O3",A52),DATA!D2:L872,2,FALSE))</f>
        <v>0</v>
      </c>
      <c r="DD52" s="11">
        <f>IF(ISERROR(VLOOKUP(CONCATENATE(INDIRECT(ADDRESS(2,COLUMN()-1)),"O3",A52),DATA!D2:L872,3,FALSE)),0,VLOOKUP(CONCATENATE(INDIRECT(ADDRESS(2,COLUMN()-1)),"O3",A52),DATA!D2:L872,3,FALSE))</f>
        <v>0</v>
      </c>
      <c r="DE52" s="11">
        <f>IF(ISERROR(VLOOKUP(CONCATENATE(INDIRECT(ADDRESS(2,COLUMN()-2)),"O3",A52),DATA!D2:L872,4,FALSE)),0,VLOOKUP(CONCATENATE(INDIRECT(ADDRESS(2,COLUMN()-2)),"O3",A52),DATA!D2:L872,4,FALSE))</f>
        <v>0</v>
      </c>
      <c r="DF52" s="11">
        <f>IF(ISERROR(VLOOKUP(CONCATENATE(INDIRECT(ADDRESS(2,COLUMN())),"O3",A52),DATA!D2:L872,2,FALSE)),0,VLOOKUP(CONCATENATE(INDIRECT(ADDRESS(2,COLUMN())),"O3",A52),DATA!D2:L872,2,FALSE))</f>
        <v>0</v>
      </c>
      <c r="DG52" s="11">
        <f>IF(ISERROR(VLOOKUP(CONCATENATE(INDIRECT(ADDRESS(2,COLUMN()-1)),"O3",A52),DATA!D2:L872,3,FALSE)),0,VLOOKUP(CONCATENATE(INDIRECT(ADDRESS(2,COLUMN()-1)),"O3",A52),DATA!D2:L872,3,FALSE))</f>
        <v>0</v>
      </c>
      <c r="DH52" s="11">
        <f>IF(ISERROR(VLOOKUP(CONCATENATE(INDIRECT(ADDRESS(2,COLUMN()-2)),"O3",A52),DATA!D2:L872,4,FALSE)),0,VLOOKUP(CONCATENATE(INDIRECT(ADDRESS(2,COLUMN()-2)),"O3",A52),DATA!D2:L872,4,FALSE))</f>
        <v>0</v>
      </c>
      <c r="DI52" s="11">
        <f>IF(ISERROR(VLOOKUP(CONCATENATE(INDIRECT(ADDRESS(2,COLUMN())),"O3",A52),DATA!D2:L872,2,FALSE)),0,VLOOKUP(CONCATENATE(INDIRECT(ADDRESS(2,COLUMN())),"O3",A52),DATA!D2:L872,2,FALSE))</f>
        <v>0</v>
      </c>
      <c r="DJ52" s="11">
        <f>IF(ISERROR(VLOOKUP(CONCATENATE(INDIRECT(ADDRESS(2,COLUMN()-1)),"O3",A52),DATA!D2:L872,3,FALSE)),0,VLOOKUP(CONCATENATE(INDIRECT(ADDRESS(2,COLUMN()-1)),"O3",A52),DATA!D2:L872,3,FALSE))</f>
        <v>0</v>
      </c>
      <c r="DK52" s="11">
        <f>IF(ISERROR(VLOOKUP(CONCATENATE(INDIRECT(ADDRESS(2,COLUMN()-2)),"O3",A52),DATA!D2:L872,4,FALSE)),0,VLOOKUP(CONCATENATE(INDIRECT(ADDRESS(2,COLUMN()-2)),"O3",A52),DATA!D2:L872,4,FALSE))</f>
        <v>0</v>
      </c>
      <c r="DL52" s="11">
        <f>IF(ISERROR(VLOOKUP(CONCATENATE(INDIRECT(ADDRESS(2,COLUMN())),"O3",A52),DATA!D2:L872,2,FALSE)),0,VLOOKUP(CONCATENATE(INDIRECT(ADDRESS(2,COLUMN())),"O3",A52),DATA!D2:L872,2,FALSE))</f>
        <v>0</v>
      </c>
      <c r="DM52" s="11">
        <f>IF(ISERROR(VLOOKUP(CONCATENATE(INDIRECT(ADDRESS(2,COLUMN()-1)),"O3",A52),DATA!D2:L872,3,FALSE)),0,VLOOKUP(CONCATENATE(INDIRECT(ADDRESS(2,COLUMN()-1)),"O3",A52),DATA!D2:L872,3,FALSE))</f>
        <v>0</v>
      </c>
      <c r="DN52" s="11">
        <f>IF(ISERROR(VLOOKUP(CONCATENATE(INDIRECT(ADDRESS(2,COLUMN()-2)),"O3",A52),DATA!D2:L872,4,FALSE)),0,VLOOKUP(CONCATENATE(INDIRECT(ADDRESS(2,COLUMN()-2)),"O3",A52),DATA!D2:L872,4,FALSE))</f>
        <v>0</v>
      </c>
      <c r="DO52" s="11">
        <f>IF(ISERROR(VLOOKUP(CONCATENATE(INDIRECT(ADDRESS(2,COLUMN())),"O3",A52),DATA!D2:L872,2,FALSE)),0,VLOOKUP(CONCATENATE(INDIRECT(ADDRESS(2,COLUMN())),"O3",A52),DATA!D2:L872,2,FALSE))</f>
        <v>0</v>
      </c>
      <c r="DP52" s="11">
        <f>IF(ISERROR(VLOOKUP(CONCATENATE(INDIRECT(ADDRESS(2,COLUMN()-1)),"O3",A52),DATA!D2:L872,3,FALSE)),0,VLOOKUP(CONCATENATE(INDIRECT(ADDRESS(2,COLUMN()-1)),"O3",A52),DATA!D2:L872,3,FALSE))</f>
        <v>0</v>
      </c>
      <c r="DQ52" s="11">
        <f>IF(ISERROR(VLOOKUP(CONCATENATE(INDIRECT(ADDRESS(2,COLUMN()-2)),"O3",A52),DATA!D2:L872,4,FALSE)),0,VLOOKUP(CONCATENATE(INDIRECT(ADDRESS(2,COLUMN()-2)),"O3",A52),DATA!D2:L872,4,FALSE))</f>
        <v>0</v>
      </c>
      <c r="DR52" s="11">
        <f>IF(ISERROR(VLOOKUP(CONCATENATE(INDIRECT(ADDRESS(2,COLUMN())),"O3",A52),DATA!D2:L872,2,FALSE)),0,VLOOKUP(CONCATENATE(INDIRECT(ADDRESS(2,COLUMN())),"O3",A52),DATA!D2:L872,2,FALSE))</f>
        <v>0</v>
      </c>
      <c r="DS52" s="11">
        <f>IF(ISERROR(VLOOKUP(CONCATENATE(INDIRECT(ADDRESS(2,COLUMN()-1)),"O3",A52),DATA!D2:L872,3,FALSE)),0,VLOOKUP(CONCATENATE(INDIRECT(ADDRESS(2,COLUMN()-1)),"O3",A52),DATA!D2:L872,3,FALSE))</f>
        <v>0</v>
      </c>
      <c r="DT52" s="11">
        <f>IF(ISERROR(VLOOKUP(CONCATENATE(INDIRECT(ADDRESS(2,COLUMN()-2)),"O3",A52),DATA!D2:L872,4,FALSE)),0,VLOOKUP(CONCATENATE(INDIRECT(ADDRESS(2,COLUMN()-2)),"O3",A52),DATA!D2:L872,4,FALSE))</f>
        <v>0</v>
      </c>
      <c r="DU52" s="11">
        <f>IF(ISERROR(VLOOKUP(CONCATENATE(INDIRECT(ADDRESS(2,COLUMN())),"O3",A52),DATA!D2:L872,2,FALSE)),0,VLOOKUP(CONCATENATE(INDIRECT(ADDRESS(2,COLUMN())),"O3",A52),DATA!D2:L872,2,FALSE))</f>
        <v>0.5</v>
      </c>
      <c r="DV52" s="11">
        <f>IF(ISERROR(VLOOKUP(CONCATENATE(INDIRECT(ADDRESS(2,COLUMN()-1)),"O3",A52),DATA!D2:L872,3,FALSE)),0,VLOOKUP(CONCATENATE(INDIRECT(ADDRESS(2,COLUMN()-1)),"O3",A52),DATA!D2:L872,3,FALSE))</f>
        <v>0</v>
      </c>
      <c r="DW52" s="11">
        <f>IF(ISERROR(VLOOKUP(CONCATENATE(INDIRECT(ADDRESS(2,COLUMN()-2)),"O3",A52),DATA!D2:L872,4,FALSE)),0,VLOOKUP(CONCATENATE(INDIRECT(ADDRESS(2,COLUMN()-2)),"O3",A52),DATA!D2:L872,4,FALSE))</f>
        <v>0</v>
      </c>
      <c r="DX52" s="62">
        <f>SUM(B52:INDIRECT(ADDRESS(52,127)))</f>
        <v>480.7</v>
      </c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  <c r="IW52" s="24"/>
      <c r="IX52" s="24"/>
      <c r="IY52" s="24"/>
      <c r="IZ52" s="24"/>
      <c r="JA52" s="24"/>
      <c r="JB52" s="24"/>
      <c r="JC52" s="24"/>
      <c r="JD52" s="24"/>
      <c r="JE52" s="24"/>
      <c r="JF52" s="24"/>
      <c r="JG52" s="24"/>
      <c r="JH52" s="24"/>
      <c r="JI52" s="24"/>
      <c r="JJ52" s="24"/>
      <c r="JK52" s="24"/>
      <c r="JL52" s="24"/>
      <c r="JM52" s="24"/>
      <c r="JN52" s="24"/>
      <c r="JO52" s="24"/>
      <c r="JP52" s="24"/>
      <c r="JQ52" s="24"/>
      <c r="JR52" s="24"/>
      <c r="JS52" s="24"/>
      <c r="JT52" s="24"/>
      <c r="JU52" s="24"/>
      <c r="JV52" s="24"/>
      <c r="JW52" s="24"/>
      <c r="JX52" s="24"/>
      <c r="JY52" s="24"/>
      <c r="JZ52" s="24"/>
      <c r="KA52" s="24"/>
      <c r="KB52" s="24"/>
      <c r="KC52" s="24"/>
      <c r="KD52" s="24"/>
      <c r="KE52" s="24"/>
      <c r="KF52" s="24"/>
      <c r="KG52" s="24"/>
      <c r="KH52" s="24"/>
      <c r="KI52" s="24"/>
      <c r="KJ52" s="24"/>
      <c r="KK52" s="24"/>
      <c r="KL52" s="24"/>
      <c r="KM52" s="24"/>
      <c r="KN52" s="24"/>
      <c r="KO52" s="24"/>
      <c r="KP52" s="24"/>
      <c r="KQ52" s="24"/>
      <c r="KR52" s="24"/>
      <c r="KS52" s="24"/>
      <c r="KT52" s="24"/>
      <c r="KU52" s="24"/>
      <c r="KV52" s="24"/>
      <c r="KW52" s="24"/>
      <c r="KX52" s="24"/>
      <c r="KY52" s="24"/>
      <c r="KZ52" s="24"/>
    </row>
    <row r="53" s="5" customFormat="1" ht="16.5" thickBot="1">
      <c r="A53" s="34" t="s">
        <v>18</v>
      </c>
      <c r="B53" s="105">
        <f>IF(COLUMN()&lt;DATA!$O$1*3+3,SUM(B54,B62)," ")</f>
        <v>214.94831</v>
      </c>
      <c r="C53" s="105">
        <f>IF(COLUMN()&lt;DATA!$O$1*3+3,SUM(C54,C62)," ")</f>
        <v>0</v>
      </c>
      <c r="D53" s="105">
        <f>IF(COLUMN()&lt;DATA!$O$1*3+3,SUM(D54,D62)," ")</f>
        <v>10.10968</v>
      </c>
      <c r="E53" s="105">
        <f>IF(COLUMN()&lt;DATA!$O$1*3+3,SUM(E54,E62)," ")</f>
        <v>104.15552</v>
      </c>
      <c r="F53" s="105">
        <f>IF(COLUMN()&lt;DATA!$O$1*3+3,SUM(F54,F62)," ")</f>
        <v>0</v>
      </c>
      <c r="G53" s="105">
        <f>IF(COLUMN()&lt;DATA!$O$1*3+3,SUM(G54,G62)," ")</f>
        <v>2.0313</v>
      </c>
      <c r="H53" s="105">
        <f>IF(COLUMN()&lt;DATA!$O$1*3+3,SUM(H54,H62)," ")</f>
        <v>93.61043</v>
      </c>
      <c r="I53" s="105">
        <f>IF(COLUMN()&lt;DATA!$O$1*3+3,SUM(I54,I62)," ")</f>
        <v>0</v>
      </c>
      <c r="J53" s="105">
        <f>IF(COLUMN()&lt;DATA!$O$1*3+3,SUM(J54,J62)," ")</f>
        <v>10</v>
      </c>
      <c r="K53" s="105">
        <f>IF(COLUMN()&lt;DATA!$O$1*3+3,SUM(K54,K62)," ")</f>
        <v>89.35049</v>
      </c>
      <c r="L53" s="105">
        <f>IF(COLUMN()&lt;DATA!$O$1*3+3,SUM(L54,L62)," ")</f>
        <v>1</v>
      </c>
      <c r="M53" s="105">
        <f>IF(COLUMN()&lt;DATA!$O$1*3+3,SUM(M54,M62)," ")</f>
        <v>4</v>
      </c>
      <c r="N53" s="105">
        <f>IF(COLUMN()&lt;DATA!$O$1*3+3,SUM(N54,N62)," ")</f>
        <v>25.54</v>
      </c>
      <c r="O53" s="105">
        <f>IF(COLUMN()&lt;DATA!$O$1*3+3,SUM(O54,O62)," ")</f>
        <v>0</v>
      </c>
      <c r="P53" s="105">
        <f>IF(COLUMN()&lt;DATA!$O$1*3+3,SUM(P54,P62)," ")</f>
        <v>0</v>
      </c>
      <c r="Q53" s="105">
        <f>IF(COLUMN()&lt;DATA!$O$1*3+3,SUM(Q54,Q62)," ")</f>
        <v>73.145000000000013</v>
      </c>
      <c r="R53" s="105">
        <f>IF(COLUMN()&lt;DATA!$O$1*3+3,SUM(R54,R62)," ")</f>
        <v>2</v>
      </c>
      <c r="S53" s="105">
        <f>IF(COLUMN()&lt;DATA!$O$1*3+3,SUM(S54,S62)," ")</f>
        <v>2</v>
      </c>
      <c r="T53" s="105">
        <f>IF(COLUMN()&lt;DATA!$O$1*3+3,SUM(T54,T62)," ")</f>
        <v>70.29876</v>
      </c>
      <c r="U53" s="105">
        <f>IF(COLUMN()&lt;DATA!$O$1*3+3,SUM(U54,U62)," ")</f>
        <v>1</v>
      </c>
      <c r="V53" s="105">
        <f>IF(COLUMN()&lt;DATA!$O$1*3+3,SUM(V54,V62)," ")</f>
        <v>2.65</v>
      </c>
      <c r="W53" s="105">
        <f>IF(COLUMN()&lt;DATA!$O$1*3+3,SUM(W54,W62)," ")</f>
        <v>70.10337</v>
      </c>
      <c r="X53" s="105">
        <f>IF(COLUMN()&lt;DATA!$O$1*3+3,SUM(X54,X62)," ")</f>
        <v>0</v>
      </c>
      <c r="Y53" s="105">
        <f>IF(COLUMN()&lt;DATA!$O$1*3+3,SUM(Y54,Y62)," ")</f>
        <v>3.1102</v>
      </c>
      <c r="Z53" s="105">
        <f>IF(COLUMN()&lt;DATA!$O$1*3+3,SUM(Z54,Z62)," ")</f>
        <v>87.777</v>
      </c>
      <c r="AA53" s="105">
        <f>IF(COLUMN()&lt;DATA!$O$1*3+3,SUM(AA54,AA62)," ")</f>
        <v>0</v>
      </c>
      <c r="AB53" s="105">
        <f>IF(COLUMN()&lt;DATA!$O$1*3+3,SUM(AB54,AB62)," ")</f>
        <v>0</v>
      </c>
      <c r="AC53" s="105">
        <f>IF(COLUMN()&lt;DATA!$O$1*3+3,SUM(AC54,AC62)," ")</f>
        <v>37.53467</v>
      </c>
      <c r="AD53" s="105">
        <f>IF(COLUMN()&lt;DATA!$O$1*3+3,SUM(AD54,AD62)," ")</f>
        <v>0</v>
      </c>
      <c r="AE53" s="105">
        <f>IF(COLUMN()&lt;DATA!$O$1*3+3,SUM(AE54,AE62)," ")</f>
        <v>0</v>
      </c>
      <c r="AF53" s="105">
        <f>IF(COLUMN()&lt;DATA!$O$1*3+3,SUM(AF54,AF62)," ")</f>
        <v>3.85</v>
      </c>
      <c r="AG53" s="105">
        <f>IF(COLUMN()&lt;DATA!$O$1*3+3,SUM(AG54,AG62)," ")</f>
        <v>0</v>
      </c>
      <c r="AH53" s="105">
        <f>IF(COLUMN()&lt;DATA!$O$1*3+3,SUM(AH54,AH62)," ")</f>
        <v>0</v>
      </c>
      <c r="AI53" s="105">
        <f>IF(COLUMN()&lt;DATA!$O$1*3+3,SUM(AI54,AI62)," ")</f>
        <v>40.6862</v>
      </c>
      <c r="AJ53" s="105">
        <f>IF(COLUMN()&lt;DATA!$O$1*3+3,SUM(AJ54,AJ62)," ")</f>
        <v>0</v>
      </c>
      <c r="AK53" s="105">
        <f>IF(COLUMN()&lt;DATA!$O$1*3+3,SUM(AK54,AK62)," ")</f>
        <v>0</v>
      </c>
      <c r="AL53" s="105">
        <f>IF(COLUMN()&lt;DATA!$O$1*3+3,SUM(AL54,AL62)," ")</f>
        <v>47.9714</v>
      </c>
      <c r="AM53" s="105">
        <f>IF(COLUMN()&lt;DATA!$O$1*3+3,SUM(AM54,AM62)," ")</f>
        <v>0</v>
      </c>
      <c r="AN53" s="105">
        <f>IF(COLUMN()&lt;DATA!$O$1*3+3,SUM(AN54,AN62)," ")</f>
        <v>0</v>
      </c>
      <c r="AO53" s="105">
        <f>IF(COLUMN()&lt;DATA!$O$1*3+3,SUM(AO54,AO62)," ")</f>
        <v>11.67</v>
      </c>
      <c r="AP53" s="105">
        <f>IF(COLUMN()&lt;DATA!$O$1*3+3,SUM(AP54,AP62)," ")</f>
        <v>0</v>
      </c>
      <c r="AQ53" s="105">
        <f>IF(COLUMN()&lt;DATA!$O$1*3+3,SUM(AQ54,AQ62)," ")</f>
        <v>4</v>
      </c>
      <c r="AR53" s="105">
        <f>IF(COLUMN()&lt;DATA!$O$1*3+3,SUM(AR54,AR62)," ")</f>
        <v>0</v>
      </c>
      <c r="AS53" s="105">
        <f>IF(COLUMN()&lt;DATA!$O$1*3+3,SUM(AS54,AS62)," ")</f>
        <v>0</v>
      </c>
      <c r="AT53" s="105">
        <f>IF(COLUMN()&lt;DATA!$O$1*3+3,SUM(AT54,AT62)," ")</f>
        <v>0</v>
      </c>
      <c r="AU53" s="105">
        <f>IF(COLUMN()&lt;DATA!$O$1*3+3,SUM(AU54,AU62)," ")</f>
        <v>0</v>
      </c>
      <c r="AV53" s="105">
        <f>IF(COLUMN()&lt;DATA!$O$1*3+3,SUM(AV54,AV62)," ")</f>
        <v>0</v>
      </c>
      <c r="AW53" s="105">
        <f>IF(COLUMN()&lt;DATA!$O$1*3+3,SUM(AW54,AW62)," ")</f>
        <v>0</v>
      </c>
      <c r="AX53" s="105">
        <f>IF(COLUMN()&lt;DATA!$O$1*3+3,SUM(AX54,AX62)," ")</f>
        <v>1</v>
      </c>
      <c r="AY53" s="105">
        <f>IF(COLUMN()&lt;DATA!$O$1*3+3,SUM(AY54,AY62)," ")</f>
        <v>0</v>
      </c>
      <c r="AZ53" s="105">
        <f>IF(COLUMN()&lt;DATA!$O$1*3+3,SUM(AZ54,AZ62)," ")</f>
        <v>0</v>
      </c>
      <c r="BA53" s="105">
        <f>IF(COLUMN()&lt;DATA!$O$1*3+3,SUM(BA54,BA62)," ")</f>
        <v>32.51969</v>
      </c>
      <c r="BB53" s="105">
        <f>IF(COLUMN()&lt;DATA!$O$1*3+3,SUM(BB54,BB62)," ")</f>
        <v>0</v>
      </c>
      <c r="BC53" s="105">
        <f>IF(COLUMN()&lt;DATA!$O$1*3+3,SUM(BC54,BC62)," ")</f>
        <v>2</v>
      </c>
      <c r="BD53" s="105">
        <f>IF(COLUMN()&lt;DATA!$O$1*3+3,SUM(BD54,BD62)," ")</f>
        <v>17.380000000000003</v>
      </c>
      <c r="BE53" s="105">
        <f>IF(COLUMN()&lt;DATA!$O$1*3+3,SUM(BE54,BE62)," ")</f>
        <v>0</v>
      </c>
      <c r="BF53" s="105">
        <f>IF(COLUMN()&lt;DATA!$O$1*3+3,SUM(BF54,BF62)," ")</f>
        <v>1</v>
      </c>
      <c r="BG53" s="105">
        <f>IF(COLUMN()&lt;DATA!$O$1*3+3,SUM(BG54,BG62)," ")</f>
        <v>76.14415</v>
      </c>
      <c r="BH53" s="105">
        <f>IF(COLUMN()&lt;DATA!$O$1*3+3,SUM(BH54,BH62)," ")</f>
        <v>1</v>
      </c>
      <c r="BI53" s="105">
        <f>IF(COLUMN()&lt;DATA!$O$1*3+3,SUM(BI54,BI62)," ")</f>
        <v>1.5</v>
      </c>
      <c r="BJ53" s="105">
        <f>IF(COLUMN()&lt;DATA!$O$1*3+3,SUM(BJ54,BJ62)," ")</f>
        <v>6.83</v>
      </c>
      <c r="BK53" s="105">
        <f>IF(COLUMN()&lt;DATA!$O$1*3+3,SUM(BK54,BK62)," ")</f>
        <v>0</v>
      </c>
      <c r="BL53" s="105">
        <f>IF(COLUMN()&lt;DATA!$O$1*3+3,SUM(BL54,BL62)," ")</f>
        <v>0</v>
      </c>
      <c r="BM53" s="105">
        <f>IF(COLUMN()&lt;DATA!$O$1*3+3,SUM(BM54,BM62)," ")</f>
        <v>0</v>
      </c>
      <c r="BN53" s="105">
        <f>IF(COLUMN()&lt;DATA!$O$1*3+3,SUM(BN54,BN62)," ")</f>
        <v>0</v>
      </c>
      <c r="BO53" s="105">
        <f>IF(COLUMN()&lt;DATA!$O$1*3+3,SUM(BO54,BO62)," ")</f>
        <v>0</v>
      </c>
      <c r="BP53" s="105">
        <f>IF(COLUMN()&lt;DATA!$O$1*3+3,SUM(BP54,BP62)," ")</f>
        <v>0</v>
      </c>
      <c r="BQ53" s="105">
        <f>IF(COLUMN()&lt;DATA!$O$1*3+3,SUM(BQ54,BQ62)," ")</f>
        <v>0</v>
      </c>
      <c r="BR53" s="105">
        <f>IF(COLUMN()&lt;DATA!$O$1*3+3,SUM(BR54,BR62)," ")</f>
        <v>0</v>
      </c>
      <c r="BS53" s="105">
        <f>IF(COLUMN()&lt;DATA!$O$1*3+3,SUM(BS54,BS62)," ")</f>
        <v>17.95</v>
      </c>
      <c r="BT53" s="105">
        <f>IF(COLUMN()&lt;DATA!$O$1*3+3,SUM(BT54,BT62)," ")</f>
        <v>0</v>
      </c>
      <c r="BU53" s="105">
        <f>IF(COLUMN()&lt;DATA!$O$1*3+3,SUM(BU54,BU62)," ")</f>
        <v>0</v>
      </c>
      <c r="BV53" s="105">
        <f>IF(COLUMN()&lt;DATA!$O$1*3+3,SUM(BV54,BV62)," ")</f>
        <v>10.370000000000002</v>
      </c>
      <c r="BW53" s="105">
        <f>IF(COLUMN()&lt;DATA!$O$1*3+3,SUM(BW54,BW62)," ")</f>
        <v>0</v>
      </c>
      <c r="BX53" s="105">
        <f>IF(COLUMN()&lt;DATA!$O$1*3+3,SUM(BX54,BX62)," ")</f>
        <v>0</v>
      </c>
      <c r="BY53" s="105">
        <f>IF(COLUMN()&lt;DATA!$O$1*3+3,SUM(BY54,BY62)," ")</f>
        <v>8.1</v>
      </c>
      <c r="BZ53" s="105">
        <f>IF(COLUMN()&lt;DATA!$O$1*3+3,SUM(BZ54,BZ62)," ")</f>
        <v>0</v>
      </c>
      <c r="CA53" s="105">
        <f>IF(COLUMN()&lt;DATA!$O$1*3+3,SUM(CA54,CA62)," ")</f>
        <v>0</v>
      </c>
      <c r="CB53" s="105">
        <f>IF(COLUMN()&lt;DATA!$O$1*3+3,SUM(CB54,CB62)," ")</f>
        <v>2.33334</v>
      </c>
      <c r="CC53" s="105">
        <f>IF(COLUMN()&lt;DATA!$O$1*3+3,SUM(CC54,CC62)," ")</f>
        <v>0</v>
      </c>
      <c r="CD53" s="105">
        <f>IF(COLUMN()&lt;DATA!$O$1*3+3,SUM(CD54,CD62)," ")</f>
        <v>0</v>
      </c>
      <c r="CE53" s="105">
        <f>IF(COLUMN()&lt;DATA!$O$1*3+3,SUM(CE54,CE62)," ")</f>
        <v>0</v>
      </c>
      <c r="CF53" s="105">
        <f>IF(COLUMN()&lt;DATA!$O$1*3+3,SUM(CF54,CF62)," ")</f>
        <v>0</v>
      </c>
      <c r="CG53" s="105">
        <f>IF(COLUMN()&lt;DATA!$O$1*3+3,SUM(CG54,CG62)," ")</f>
        <v>0</v>
      </c>
      <c r="CH53" s="105">
        <f>IF(COLUMN()&lt;DATA!$O$1*3+3,SUM(CH54,CH62)," ")</f>
        <v>5.5</v>
      </c>
      <c r="CI53" s="105">
        <f>IF(COLUMN()&lt;DATA!$O$1*3+3,SUM(CI54,CI62)," ")</f>
        <v>0</v>
      </c>
      <c r="CJ53" s="105">
        <f>IF(COLUMN()&lt;DATA!$O$1*3+3,SUM(CJ54,CJ62)," ")</f>
        <v>0</v>
      </c>
      <c r="CK53" s="105">
        <f>IF(COLUMN()&lt;DATA!$O$1*3+3,SUM(CK54,CK62)," ")</f>
        <v>1</v>
      </c>
      <c r="CL53" s="105">
        <f>IF(COLUMN()&lt;DATA!$O$1*3+3,SUM(CL54,CL62)," ")</f>
        <v>0</v>
      </c>
      <c r="CM53" s="105">
        <f>IF(COLUMN()&lt;DATA!$O$1*3+3,SUM(CM54,CM62)," ")</f>
        <v>0</v>
      </c>
      <c r="CN53" s="105">
        <f>IF(COLUMN()&lt;DATA!$O$1*3+3,SUM(CN54,CN62)," ")</f>
        <v>5.82</v>
      </c>
      <c r="CO53" s="105">
        <f>IF(COLUMN()&lt;DATA!$O$1*3+3,SUM(CO54,CO62)," ")</f>
        <v>0</v>
      </c>
      <c r="CP53" s="105">
        <f>IF(COLUMN()&lt;DATA!$O$1*3+3,SUM(CP54,CP62)," ")</f>
        <v>0.3053</v>
      </c>
      <c r="CQ53" s="105">
        <f>IF(COLUMN()&lt;DATA!$O$1*3+3,SUM(CQ54,CQ62)," ")</f>
        <v>4.95</v>
      </c>
      <c r="CR53" s="105">
        <f>IF(COLUMN()&lt;DATA!$O$1*3+3,SUM(CR54,CR62)," ")</f>
        <v>0</v>
      </c>
      <c r="CS53" s="105">
        <f>IF(COLUMN()&lt;DATA!$O$1*3+3,SUM(CS54,CS62)," ")</f>
        <v>0</v>
      </c>
      <c r="CT53" s="105">
        <f>IF(COLUMN()&lt;DATA!$O$1*3+3,SUM(CT54,CT62)," ")</f>
        <v>0</v>
      </c>
      <c r="CU53" s="105">
        <f>IF(COLUMN()&lt;DATA!$O$1*3+3,SUM(CU54,CU62)," ")</f>
        <v>0</v>
      </c>
      <c r="CV53" s="105">
        <f>IF(COLUMN()&lt;DATA!$O$1*3+3,SUM(CV54,CV62)," ")</f>
        <v>0</v>
      </c>
      <c r="CW53" s="105">
        <f>IF(COLUMN()&lt;DATA!$O$1*3+3,SUM(CW54,CW62)," ")</f>
        <v>0</v>
      </c>
      <c r="CX53" s="105">
        <f>IF(COLUMN()&lt;DATA!$O$1*3+3,SUM(CX54,CX62)," ")</f>
        <v>0</v>
      </c>
      <c r="CY53" s="105">
        <f>IF(COLUMN()&lt;DATA!$O$1*3+3,SUM(CY54,CY62)," ")</f>
        <v>0</v>
      </c>
      <c r="CZ53" s="105">
        <f>IF(COLUMN()&lt;DATA!$O$1*3+3,SUM(CZ54,CZ62)," ")</f>
        <v>0.1225</v>
      </c>
      <c r="DA53" s="105">
        <f>IF(COLUMN()&lt;DATA!$O$1*3+3,SUM(DA54,DA62)," ")</f>
        <v>0</v>
      </c>
      <c r="DB53" s="105">
        <f>IF(COLUMN()&lt;DATA!$O$1*3+3,SUM(DB54,DB62)," ")</f>
        <v>0</v>
      </c>
      <c r="DC53" s="105">
        <f>IF(COLUMN()&lt;DATA!$O$1*3+3,SUM(DC54,DC62)," ")</f>
        <v>0</v>
      </c>
      <c r="DD53" s="105">
        <f>IF(COLUMN()&lt;DATA!$O$1*3+3,SUM(DD54,DD62)," ")</f>
        <v>0</v>
      </c>
      <c r="DE53" s="105">
        <f>IF(COLUMN()&lt;DATA!$O$1*3+3,SUM(DE54,DE62)," ")</f>
        <v>0</v>
      </c>
      <c r="DF53" s="105">
        <f>IF(COLUMN()&lt;DATA!$O$1*3+3,SUM(DF54,DF62)," ")</f>
        <v>0</v>
      </c>
      <c r="DG53" s="105">
        <f>IF(COLUMN()&lt;DATA!$O$1*3+3,SUM(DG54,DG62)," ")</f>
        <v>0</v>
      </c>
      <c r="DH53" s="105">
        <f>IF(COLUMN()&lt;DATA!$O$1*3+3,SUM(DH54,DH62)," ")</f>
        <v>0</v>
      </c>
      <c r="DI53" s="105">
        <f>IF(COLUMN()&lt;DATA!$O$1*3+3,SUM(DI54,DI62)," ")</f>
        <v>0</v>
      </c>
      <c r="DJ53" s="105">
        <f>IF(COLUMN()&lt;DATA!$O$1*3+3,SUM(DJ54,DJ62)," ")</f>
        <v>0</v>
      </c>
      <c r="DK53" s="105">
        <f>IF(COLUMN()&lt;DATA!$O$1*3+3,SUM(DK54,DK62)," ")</f>
        <v>0</v>
      </c>
      <c r="DL53" s="105">
        <f>IF(COLUMN()&lt;DATA!$O$1*3+3,SUM(DL54,DL62)," ")</f>
        <v>0</v>
      </c>
      <c r="DM53" s="105">
        <f>IF(COLUMN()&lt;DATA!$O$1*3+3,SUM(DM54,DM62)," ")</f>
        <v>0</v>
      </c>
      <c r="DN53" s="105">
        <f>IF(COLUMN()&lt;DATA!$O$1*3+3,SUM(DN54,DN62)," ")</f>
        <v>0</v>
      </c>
      <c r="DO53" s="105">
        <f>IF(COLUMN()&lt;DATA!$O$1*3+3,SUM(DO54,DO62)," ")</f>
        <v>0</v>
      </c>
      <c r="DP53" s="105">
        <f>IF(COLUMN()&lt;DATA!$O$1*3+3,SUM(DP54,DP62)," ")</f>
        <v>0</v>
      </c>
      <c r="DQ53" s="105">
        <f>IF(COLUMN()&lt;DATA!$O$1*3+3,SUM(DQ54,DQ62)," ")</f>
        <v>0</v>
      </c>
      <c r="DR53" s="105">
        <f>IF(COLUMN()&lt;DATA!$O$1*3+3,SUM(DR54,DR62)," ")</f>
        <v>0</v>
      </c>
      <c r="DS53" s="105">
        <f>IF(COLUMN()&lt;DATA!$O$1*3+3,SUM(DS54,DS62)," ")</f>
        <v>0</v>
      </c>
      <c r="DT53" s="105">
        <f>IF(COLUMN()&lt;DATA!$O$1*3+3,SUM(DT54,DT62)," ")</f>
        <v>0</v>
      </c>
      <c r="DU53" s="105">
        <f>IF(COLUMN()&lt;DATA!$O$1*3+3,SUM(DU54,DU62)," ")</f>
        <v>0.5</v>
      </c>
      <c r="DV53" s="105">
        <f>IF(COLUMN()&lt;DATA!$O$1*3+3,SUM(DV54,DV62)," ")</f>
        <v>0</v>
      </c>
      <c r="DW53" s="105">
        <f>IF(COLUMN()&lt;DATA!$O$1*3+3,SUM(DW54,DW62)," ")</f>
        <v>0</v>
      </c>
      <c r="DX53" s="105">
        <f>IF(COLUMN()&lt;DATA!$O$1*3+3,SUM(DX54,DX62)," ")</f>
        <v>1208.86731</v>
      </c>
      <c r="DY53" s="38" t="str">
        <f>IF(COLUMN()&lt;DATA!$O$1*3+3,SUM(DY54,DY62)," ")</f>
        <v xml:space="preserve"> </v>
      </c>
      <c r="DZ53" s="38" t="str">
        <f>IF(COLUMN()&lt;DATA!$O$1*3+3,SUM(DZ54,DZ62)," ")</f>
        <v xml:space="preserve"> </v>
      </c>
      <c r="EA53" s="38" t="str">
        <f>IF(COLUMN()&lt;DATA!$O$1*3+3,SUM(EA54,EA62)," ")</f>
        <v xml:space="preserve"> </v>
      </c>
      <c r="EB53" s="38" t="str">
        <f>IF(COLUMN()&lt;DATA!$O$1*3+3,SUM(EB54,EB62)," ")</f>
        <v xml:space="preserve"> </v>
      </c>
      <c r="EC53" s="38" t="str">
        <f>IF(COLUMN()&lt;DATA!$O$1*3+3,SUM(EC54,EC62)," ")</f>
        <v xml:space="preserve"> </v>
      </c>
      <c r="ED53" s="38" t="str">
        <f>IF(COLUMN()&lt;DATA!$O$1*3+3,SUM(ED54,ED62)," ")</f>
        <v xml:space="preserve"> </v>
      </c>
      <c r="EE53" s="38" t="str">
        <f>IF(COLUMN()&lt;DATA!$O$1*3+3,SUM(EE54,EE62)," ")</f>
        <v xml:space="preserve"> </v>
      </c>
      <c r="EF53" s="38" t="str">
        <f>IF(COLUMN()&lt;DATA!$O$1*3+3,SUM(EF54,EF62)," ")</f>
        <v xml:space="preserve"> </v>
      </c>
      <c r="EG53" s="38" t="str">
        <f>IF(COLUMN()&lt;DATA!$O$1*3+3,SUM(EG54,EG62)," ")</f>
        <v xml:space="preserve"> </v>
      </c>
      <c r="EH53" s="38" t="str">
        <f>IF(COLUMN()&lt;DATA!$O$1*3+3,SUM(EH54,EH62)," ")</f>
        <v xml:space="preserve"> </v>
      </c>
      <c r="EI53" s="38" t="str">
        <f>IF(COLUMN()&lt;DATA!$O$1*3+3,SUM(EI54,EI62)," ")</f>
        <v xml:space="preserve"> </v>
      </c>
      <c r="EJ53" s="38" t="str">
        <f>IF(COLUMN()&lt;DATA!$O$1*3+3,SUM(EJ54,EJ62)," ")</f>
        <v xml:space="preserve"> </v>
      </c>
      <c r="EK53" s="38" t="str">
        <f>IF(COLUMN()&lt;DATA!$O$1*3+3,SUM(EK54,EK62)," ")</f>
        <v xml:space="preserve"> </v>
      </c>
      <c r="EL53" s="38" t="str">
        <f>IF(COLUMN()&lt;DATA!$O$1*3+3,SUM(EL54,EL62)," ")</f>
        <v xml:space="preserve"> </v>
      </c>
      <c r="EM53" s="38" t="str">
        <f>IF(COLUMN()&lt;DATA!$O$1*3+3,SUM(EM54,EM62)," ")</f>
        <v xml:space="preserve"> </v>
      </c>
      <c r="EN53" s="38" t="str">
        <f>IF(COLUMN()&lt;DATA!$O$1*3+3,SUM(EN54,EN62)," ")</f>
        <v xml:space="preserve"> </v>
      </c>
      <c r="EO53" s="38" t="str">
        <f>IF(COLUMN()&lt;DATA!$O$1*3+3,SUM(EO54,EO62)," ")</f>
        <v xml:space="preserve"> </v>
      </c>
      <c r="EP53" s="38" t="str">
        <f>IF(COLUMN()&lt;DATA!$O$1*3+3,SUM(EP54,EP62)," ")</f>
        <v xml:space="preserve"> </v>
      </c>
      <c r="EQ53" s="38" t="str">
        <f>IF(COLUMN()&lt;DATA!$O$1*3+3,SUM(EQ54,EQ62)," ")</f>
        <v xml:space="preserve"> </v>
      </c>
      <c r="ER53" s="38" t="str">
        <f>IF(COLUMN()&lt;DATA!$O$1*3+3,SUM(ER54,ER62)," ")</f>
        <v xml:space="preserve"> </v>
      </c>
      <c r="ES53" s="38" t="str">
        <f>IF(COLUMN()&lt;DATA!$O$1*3+3,SUM(ES54,ES62)," ")</f>
        <v xml:space="preserve"> </v>
      </c>
      <c r="ET53" s="38" t="str">
        <f>IF(COLUMN()&lt;DATA!$O$1*3+3,SUM(ET54,ET62)," ")</f>
        <v xml:space="preserve"> </v>
      </c>
      <c r="EU53" s="38" t="str">
        <f>IF(COLUMN()&lt;DATA!$O$1*3+3,SUM(EU54,EU62)," ")</f>
        <v xml:space="preserve"> </v>
      </c>
      <c r="EV53" s="38" t="str">
        <f>IF(COLUMN()&lt;DATA!$O$1*3+3,SUM(EV54,EV62)," ")</f>
        <v xml:space="preserve"> </v>
      </c>
      <c r="EW53" s="38" t="str">
        <f>IF(COLUMN()&lt;DATA!$O$1*3+3,SUM(EW54,EW62)," ")</f>
        <v xml:space="preserve"> </v>
      </c>
      <c r="EX53" s="38" t="str">
        <f>IF(COLUMN()&lt;DATA!$O$1*3+3,SUM(EX54,EX62)," ")</f>
        <v xml:space="preserve"> </v>
      </c>
      <c r="EY53" s="38" t="str">
        <f>IF(COLUMN()&lt;DATA!$O$1*3+3,SUM(EY54,EY62)," ")</f>
        <v xml:space="preserve"> </v>
      </c>
      <c r="EZ53" s="38" t="str">
        <f>IF(COLUMN()&lt;DATA!$O$1*3+3,SUM(EZ54,EZ62)," ")</f>
        <v xml:space="preserve"> </v>
      </c>
      <c r="FA53" s="38" t="str">
        <f>IF(COLUMN()&lt;DATA!$O$1*3+3,SUM(FA54,FA62)," ")</f>
        <v xml:space="preserve"> </v>
      </c>
      <c r="FB53" s="38" t="str">
        <f>IF(COLUMN()&lt;DATA!$O$1*3+3,SUM(FB54,FB62)," ")</f>
        <v xml:space="preserve"> </v>
      </c>
      <c r="FC53" s="38" t="str">
        <f>IF(COLUMN()&lt;DATA!$O$1*3+3,SUM(FC54,FC62)," ")</f>
        <v xml:space="preserve"> </v>
      </c>
      <c r="FD53" s="38" t="str">
        <f>IF(COLUMN()&lt;DATA!$O$1*3+3,SUM(FD54,FD62)," ")</f>
        <v xml:space="preserve"> </v>
      </c>
      <c r="FE53" s="38" t="str">
        <f>IF(COLUMN()&lt;DATA!$O$1*3+3,SUM(FE54,FE62)," ")</f>
        <v xml:space="preserve"> </v>
      </c>
      <c r="FF53" s="38" t="str">
        <f>IF(COLUMN()&lt;DATA!$O$1*3+3,SUM(FF54,FF62)," ")</f>
        <v xml:space="preserve"> </v>
      </c>
      <c r="FG53" s="38" t="str">
        <f>IF(COLUMN()&lt;DATA!$O$1*3+3,SUM(FG54,FG62)," ")</f>
        <v xml:space="preserve"> </v>
      </c>
      <c r="FH53" s="38" t="str">
        <f>IF(COLUMN()&lt;DATA!$O$1*3+3,SUM(FH54,FH62)," ")</f>
        <v xml:space="preserve"> </v>
      </c>
      <c r="FI53" s="38" t="str">
        <f>IF(COLUMN()&lt;DATA!$O$1*3+3,SUM(FI54,FI62)," ")</f>
        <v xml:space="preserve"> </v>
      </c>
      <c r="FJ53" s="38" t="str">
        <f>IF(COLUMN()&lt;DATA!$O$1*3+3,SUM(FJ54,FJ62)," ")</f>
        <v xml:space="preserve"> </v>
      </c>
      <c r="FK53" s="38" t="str">
        <f>IF(COLUMN()&lt;DATA!$O$1*3+3,SUM(FK54,FK62)," ")</f>
        <v xml:space="preserve"> </v>
      </c>
      <c r="FL53" s="38" t="str">
        <f>IF(COLUMN()&lt;DATA!$O$1*3+3,SUM(FL54,FL62)," ")</f>
        <v xml:space="preserve"> </v>
      </c>
      <c r="FM53" s="37" t="str">
        <f>IF(COLUMN()&lt;DATA!$O$1*3+3,SUM(FM54,FM62)," ")</f>
        <v xml:space="preserve"> </v>
      </c>
      <c r="FN53" s="37" t="str">
        <f>IF(COLUMN()&lt;DATA!$O$1*3+3,SUM(FN54,FN62)," ")</f>
        <v xml:space="preserve"> </v>
      </c>
      <c r="FO53" s="37" t="str">
        <f>IF(COLUMN()&lt;DATA!$O$1*3+3,SUM(FO54,FO62)," ")</f>
        <v xml:space="preserve"> </v>
      </c>
      <c r="FP53" s="37" t="str">
        <f>IF(COLUMN()&lt;DATA!$O$1*3+3,SUM(FP54,FP62)," ")</f>
        <v xml:space="preserve"> </v>
      </c>
      <c r="FQ53" s="37" t="str">
        <f>IF(COLUMN()&lt;DATA!$O$1*3+3,SUM(FQ54,FQ62)," ")</f>
        <v xml:space="preserve"> </v>
      </c>
      <c r="FR53" s="37" t="str">
        <f>IF(COLUMN()&lt;DATA!$O$1*3+3,SUM(FR54,FR62)," ")</f>
        <v xml:space="preserve"> </v>
      </c>
      <c r="FS53" s="37" t="str">
        <f>IF(COLUMN()&lt;DATA!$O$1*3+3,SUM(FS54,FS62)," ")</f>
        <v xml:space="preserve"> </v>
      </c>
      <c r="FT53" s="37" t="str">
        <f>IF(COLUMN()&lt;DATA!$O$1*3+3,SUM(FT54,FT62)," ")</f>
        <v xml:space="preserve"> </v>
      </c>
      <c r="FU53" s="37" t="str">
        <f>IF(COLUMN()&lt;DATA!$O$1*3+3,SUM(FU54,FU62)," ")</f>
        <v xml:space="preserve"> </v>
      </c>
      <c r="FV53" s="37" t="str">
        <f>IF(COLUMN()&lt;DATA!$O$1*3+3,SUM(FV54,FV62)," ")</f>
        <v xml:space="preserve"> </v>
      </c>
      <c r="FW53" s="37" t="str">
        <f>IF(COLUMN()&lt;DATA!$O$1*3+3,SUM(FW54,FW62)," ")</f>
        <v xml:space="preserve"> </v>
      </c>
      <c r="FX53" s="37" t="str">
        <f>IF(COLUMN()&lt;DATA!$O$1*3+3,SUM(FX54,FX62)," ")</f>
        <v xml:space="preserve"> </v>
      </c>
      <c r="FY53" s="5" t="str">
        <f>IF(COLUMN()&lt;DATA!$O$1*3+3,SUM(FY54,FY62)," ")</f>
        <v xml:space="preserve"> </v>
      </c>
      <c r="FZ53" s="5" t="str">
        <f>IF(COLUMN()&lt;DATA!$O$1*3+3,SUM(FZ54,FZ62)," ")</f>
        <v xml:space="preserve"> </v>
      </c>
      <c r="GA53" s="5" t="str">
        <f>IF(COLUMN()&lt;DATA!$O$1*3+3,SUM(GA54,GA62)," ")</f>
        <v xml:space="preserve"> </v>
      </c>
      <c r="GB53" s="5" t="str">
        <f>IF(COLUMN()&lt;DATA!$O$1*3+3,SUM(GB54,GB62)," ")</f>
        <v xml:space="preserve"> </v>
      </c>
      <c r="GC53" s="5" t="str">
        <f>IF(COLUMN()&lt;DATA!$O$1*3+3,SUM(GC54,GC62)," ")</f>
        <v xml:space="preserve"> </v>
      </c>
      <c r="GD53" s="5" t="str">
        <f>IF(COLUMN()&lt;DATA!$O$1*3+3,SUM(GD54,GD62)," ")</f>
        <v xml:space="preserve"> </v>
      </c>
      <c r="GE53" s="5" t="str">
        <f>IF(COLUMN()&lt;DATA!$O$1*3+3,SUM(GE54,GE62)," ")</f>
        <v xml:space="preserve"> </v>
      </c>
      <c r="GF53" s="5" t="str">
        <f>IF(COLUMN()&lt;DATA!$O$1*3+3,SUM(GF54,GF62)," ")</f>
        <v xml:space="preserve"> </v>
      </c>
      <c r="GG53" s="5" t="str">
        <f>IF(COLUMN()&lt;DATA!$O$1*3+3,SUM(GG54,GG62)," ")</f>
        <v xml:space="preserve"> </v>
      </c>
      <c r="GH53" s="5" t="str">
        <f>IF(COLUMN()&lt;DATA!$O$1*3+3,SUM(GH54,GH62)," ")</f>
        <v xml:space="preserve"> </v>
      </c>
      <c r="GI53" s="5" t="str">
        <f>IF(COLUMN()&lt;DATA!$O$1*3+3,SUM(GI54,GI62)," ")</f>
        <v xml:space="preserve"> </v>
      </c>
      <c r="GJ53" s="5" t="str">
        <f>IF(COLUMN()&lt;DATA!$O$1*3+3,SUM(GJ54,GJ62)," ")</f>
        <v xml:space="preserve"> </v>
      </c>
      <c r="GK53" s="5" t="str">
        <f>IF(COLUMN()&lt;DATA!$O$1*3+3,SUM(GK54,GK62)," ")</f>
        <v xml:space="preserve"> </v>
      </c>
      <c r="GL53" s="5" t="str">
        <f>IF(COLUMN()&lt;DATA!$O$1*3+3,SUM(GL54,GL62)," ")</f>
        <v xml:space="preserve"> </v>
      </c>
      <c r="GM53" s="5" t="str">
        <f>IF(COLUMN()&lt;DATA!$O$1*3+3,SUM(GM54,GM62)," ")</f>
        <v xml:space="preserve"> </v>
      </c>
      <c r="GN53" s="5" t="str">
        <f>IF(COLUMN()&lt;DATA!$O$1*3+3,SUM(GN54,GN62)," ")</f>
        <v xml:space="preserve"> </v>
      </c>
      <c r="GO53" s="5" t="str">
        <f>IF(COLUMN()&lt;DATA!$O$1*3+3,SUM(GO54,GO62)," ")</f>
        <v xml:space="preserve"> </v>
      </c>
      <c r="GP53" s="5" t="str">
        <f>IF(COLUMN()&lt;DATA!$O$1*3+3,SUM(GP54,GP62)," ")</f>
        <v xml:space="preserve"> </v>
      </c>
      <c r="GQ53" s="5" t="str">
        <f>IF(COLUMN()&lt;DATA!$O$1*3+3,SUM(GQ54,GQ62)," ")</f>
        <v xml:space="preserve"> </v>
      </c>
      <c r="GR53" s="5" t="str">
        <f>IF(COLUMN()&lt;DATA!$O$1*3+3,SUM(GR54,GR62)," ")</f>
        <v xml:space="preserve"> </v>
      </c>
      <c r="GS53" s="5" t="str">
        <f>IF(COLUMN()&lt;DATA!$O$1*3+3,SUM(GS54,GS62)," ")</f>
        <v xml:space="preserve"> </v>
      </c>
      <c r="GT53" s="5" t="str">
        <f>IF(COLUMN()&lt;DATA!$O$1*3+3,SUM(GT54,GT62)," ")</f>
        <v xml:space="preserve"> </v>
      </c>
      <c r="GU53" s="5" t="str">
        <f>IF(COLUMN()&lt;DATA!$O$1*3+3,SUM(GU54,GU62)," ")</f>
        <v xml:space="preserve"> </v>
      </c>
      <c r="GV53" s="5" t="str">
        <f>IF(COLUMN()&lt;DATA!$O$1*3+3,SUM(GV54,GV62)," ")</f>
        <v xml:space="preserve"> </v>
      </c>
      <c r="GW53" s="5" t="str">
        <f>IF(COLUMN()&lt;DATA!$O$1*3+3,SUM(GW54,GW62)," ")</f>
        <v xml:space="preserve"> </v>
      </c>
      <c r="GX53" s="5" t="str">
        <f>IF(COLUMN()&lt;DATA!$O$1*3+3,SUM(GX54,GX62)," ")</f>
        <v xml:space="preserve"> </v>
      </c>
      <c r="GY53" s="5" t="str">
        <f>IF(COLUMN()&lt;DATA!$O$1*3+3,SUM(GY54,GY62)," ")</f>
        <v xml:space="preserve"> </v>
      </c>
      <c r="GZ53" s="5" t="str">
        <f>IF(COLUMN()&lt;DATA!$O$1*3+3,SUM(GZ54,GZ62)," ")</f>
        <v xml:space="preserve"> </v>
      </c>
      <c r="HA53" s="5" t="str">
        <f>IF(COLUMN()&lt;DATA!$O$1*3+3,SUM(HA54,HA62)," ")</f>
        <v xml:space="preserve"> </v>
      </c>
      <c r="HB53" s="5" t="str">
        <f>IF(COLUMN()&lt;DATA!$O$1*3+3,SUM(HB54,HB62)," ")</f>
        <v xml:space="preserve"> </v>
      </c>
      <c r="HC53" s="5" t="str">
        <f>IF(COLUMN()&lt;DATA!$O$1*3+3,SUM(HC54,HC62)," ")</f>
        <v xml:space="preserve"> </v>
      </c>
      <c r="HD53" s="5" t="str">
        <f>IF(COLUMN()&lt;DATA!$O$1*3+3,SUM(HD54,HD62)," ")</f>
        <v xml:space="preserve"> </v>
      </c>
      <c r="HE53" s="5" t="str">
        <f>IF(COLUMN()&lt;DATA!$O$1*3+3,SUM(HE54,HE62)," ")</f>
        <v xml:space="preserve"> </v>
      </c>
      <c r="HF53" s="5" t="str">
        <f>IF(COLUMN()&lt;DATA!$O$1*3+3,SUM(HF54,HF62)," ")</f>
        <v xml:space="preserve"> </v>
      </c>
      <c r="HG53" s="5" t="str">
        <f>IF(COLUMN()&lt;DATA!$O$1*3+3,SUM(HG54,HG62)," ")</f>
        <v xml:space="preserve"> </v>
      </c>
      <c r="HH53" s="5" t="str">
        <f>IF(COLUMN()&lt;DATA!$O$1*3+3,SUM(HH54,HH62)," ")</f>
        <v xml:space="preserve"> </v>
      </c>
      <c r="HI53" s="5" t="str">
        <f>IF(COLUMN()&lt;DATA!$O$1*3+3,SUM(HI54,HI62)," ")</f>
        <v xml:space="preserve"> </v>
      </c>
      <c r="HJ53" s="5" t="str">
        <f>IF(COLUMN()&lt;DATA!$O$1*3+3,SUM(HJ54,HJ62)," ")</f>
        <v xml:space="preserve"> </v>
      </c>
      <c r="HK53" s="5" t="str">
        <f>IF(COLUMN()&lt;DATA!$O$1*3+3,SUM(HK54,HK62)," ")</f>
        <v xml:space="preserve"> </v>
      </c>
      <c r="HL53" s="5" t="str">
        <f>IF(COLUMN()&lt;DATA!$O$1*3+3,SUM(HL54,HL62)," ")</f>
        <v xml:space="preserve"> </v>
      </c>
      <c r="HM53" s="5" t="str">
        <f>IF(COLUMN()&lt;DATA!$O$1*3+3,SUM(HM54,HM62)," ")</f>
        <v xml:space="preserve"> </v>
      </c>
      <c r="HN53" s="5" t="str">
        <f>IF(COLUMN()&lt;DATA!$O$1*3+3,SUM(HN54,HN62)," ")</f>
        <v xml:space="preserve"> </v>
      </c>
      <c r="HO53" s="5" t="str">
        <f>IF(COLUMN()&lt;DATA!$O$1*3+3,SUM(HO54,HO62)," ")</f>
        <v xml:space="preserve"> </v>
      </c>
      <c r="HP53" s="5" t="str">
        <f>IF(COLUMN()&lt;DATA!$O$1*3+3,SUM(HP54,HP62)," ")</f>
        <v xml:space="preserve"> </v>
      </c>
      <c r="HQ53" s="5" t="str">
        <f>IF(COLUMN()&lt;DATA!$O$1*3+3,SUM(HQ54,HQ62)," ")</f>
        <v xml:space="preserve"> </v>
      </c>
      <c r="HR53" s="5" t="str">
        <f>IF(COLUMN()&lt;DATA!$O$1*3+3,SUM(HR54,HR62)," ")</f>
        <v xml:space="preserve"> </v>
      </c>
      <c r="HS53" s="5" t="str">
        <f>IF(COLUMN()&lt;DATA!$O$1*3+3,SUM(HS54,HS62)," ")</f>
        <v xml:space="preserve"> </v>
      </c>
      <c r="HT53" s="5" t="str">
        <f>IF(COLUMN()&lt;DATA!$O$1*3+3,SUM(HT54,HT62)," ")</f>
        <v xml:space="preserve"> </v>
      </c>
      <c r="HU53" s="5" t="str">
        <f>IF(COLUMN()&lt;DATA!$O$1*3+3,SUM(HU54,HU62)," ")</f>
        <v xml:space="preserve"> </v>
      </c>
      <c r="HV53" s="5" t="str">
        <f>IF(COLUMN()&lt;DATA!$O$1*3+3,SUM(HV54,HV62)," ")</f>
        <v xml:space="preserve"> </v>
      </c>
      <c r="HW53" s="5" t="str">
        <f>IF(COLUMN()&lt;DATA!$O$1*3+3,SUM(HW54,HW62)," ")</f>
        <v xml:space="preserve"> </v>
      </c>
      <c r="HX53" s="5" t="str">
        <f>IF(COLUMN()&lt;DATA!$O$1*3+3,SUM(HX54,HX62)," ")</f>
        <v xml:space="preserve"> </v>
      </c>
      <c r="HY53" s="5" t="str">
        <f>IF(COLUMN()&lt;DATA!$O$1*3+3,SUM(HY54,HY62)," ")</f>
        <v xml:space="preserve"> </v>
      </c>
      <c r="HZ53" s="5" t="str">
        <f>IF(COLUMN()&lt;DATA!$O$1*3+3,SUM(HZ54,HZ62)," ")</f>
        <v xml:space="preserve"> </v>
      </c>
      <c r="IA53" s="5" t="str">
        <f>IF(COLUMN()&lt;DATA!$O$1*3+3,SUM(IA54,IA62)," ")</f>
        <v xml:space="preserve"> </v>
      </c>
      <c r="IB53" s="5" t="str">
        <f>IF(COLUMN()&lt;DATA!$O$1*3+3,SUM(IB54,IB62)," ")</f>
        <v xml:space="preserve"> </v>
      </c>
      <c r="IC53" s="5" t="str">
        <f>IF(COLUMN()&lt;DATA!$O$1*3+3,SUM(IC54,IC62)," ")</f>
        <v xml:space="preserve"> </v>
      </c>
      <c r="ID53" s="5" t="str">
        <f>IF(COLUMN()&lt;DATA!$O$1*3+3,SUM(ID54,ID62)," ")</f>
        <v xml:space="preserve"> </v>
      </c>
      <c r="IE53" s="5" t="str">
        <f>IF(COLUMN()&lt;DATA!$O$1*3+3,SUM(IE54,IE62)," ")</f>
        <v xml:space="preserve"> </v>
      </c>
      <c r="IF53" s="5" t="str">
        <f>IF(COLUMN()&lt;DATA!$O$1*3+3,SUM(IF54,IF62)," ")</f>
        <v xml:space="preserve"> </v>
      </c>
      <c r="IG53" s="5" t="str">
        <f>IF(COLUMN()&lt;DATA!$O$1*3+3,SUM(IG54,IG62)," ")</f>
        <v xml:space="preserve"> </v>
      </c>
      <c r="IH53" s="5" t="str">
        <f>IF(COLUMN()&lt;DATA!$O$1*3+3,SUM(IH54,IH62)," ")</f>
        <v xml:space="preserve"> </v>
      </c>
      <c r="II53" s="5" t="str">
        <f>IF(COLUMN()&lt;DATA!$O$1*3+3,SUM(II54,II62)," ")</f>
        <v xml:space="preserve"> </v>
      </c>
      <c r="IJ53" s="5" t="str">
        <f>IF(COLUMN()&lt;DATA!$O$1*3+3,SUM(IJ54,IJ62)," ")</f>
        <v xml:space="preserve"> </v>
      </c>
      <c r="IK53" s="5" t="str">
        <f>IF(COLUMN()&lt;DATA!$O$1*3+3,SUM(IK54,IK62)," ")</f>
        <v xml:space="preserve"> </v>
      </c>
      <c r="IL53" s="5" t="str">
        <f>IF(COLUMN()&lt;DATA!$O$1*3+3,SUM(IL54,IL62)," ")</f>
        <v xml:space="preserve"> </v>
      </c>
      <c r="IM53" s="5" t="str">
        <f>IF(COLUMN()&lt;DATA!$O$1*3+3,SUM(IM54,IM62)," ")</f>
        <v xml:space="preserve"> </v>
      </c>
      <c r="IN53" s="5" t="str">
        <f>IF(COLUMN()&lt;DATA!$O$1*3+3,SUM(IN54,IN62)," ")</f>
        <v xml:space="preserve"> </v>
      </c>
      <c r="IO53" s="5" t="str">
        <f>IF(COLUMN()&lt;DATA!$O$1*3+3,SUM(IO54,IO62)," ")</f>
        <v xml:space="preserve"> </v>
      </c>
      <c r="IP53" s="5" t="str">
        <f>IF(COLUMN()&lt;DATA!$O$1*3+3,SUM(IP54,IP62)," ")</f>
        <v xml:space="preserve"> </v>
      </c>
      <c r="IQ53" s="5" t="str">
        <f>IF(COLUMN()&lt;DATA!$O$1*3+3,SUM(IQ54,IQ62)," ")</f>
        <v xml:space="preserve"> </v>
      </c>
      <c r="IR53" s="5" t="str">
        <f>IF(COLUMN()&lt;DATA!$O$1*3+3,SUM(IR54,IR62)," ")</f>
        <v xml:space="preserve"> </v>
      </c>
      <c r="IS53" s="5" t="str">
        <f>IF(COLUMN()&lt;DATA!$O$1*3+3,SUM(IS54,IS62)," ")</f>
        <v xml:space="preserve"> </v>
      </c>
      <c r="IT53" s="5" t="str">
        <f>IF(COLUMN()&lt;DATA!$O$1*3+3,SUM(IT54,IT62)," ")</f>
        <v xml:space="preserve"> </v>
      </c>
      <c r="IU53" s="5" t="str">
        <f>IF(COLUMN()&lt;DATA!$O$1*3+3,SUM(IU54,IU62)," ")</f>
        <v xml:space="preserve"> </v>
      </c>
      <c r="IV53" s="5" t="str">
        <f>IF(COLUMN()&lt;DATA!$O$1*3+3,SUM(IV54,IV62)," ")</f>
        <v xml:space="preserve"> </v>
      </c>
      <c r="IW53" s="5" t="str">
        <f>IF(COLUMN()&lt;DATA!$O$1*3+3,SUM(IW54,IW62)," ")</f>
        <v xml:space="preserve"> </v>
      </c>
      <c r="IX53" s="5" t="str">
        <f>IF(COLUMN()&lt;DATA!$O$1*3+3,SUM(IX54,IX62)," ")</f>
        <v xml:space="preserve"> </v>
      </c>
      <c r="IY53" s="5" t="str">
        <f>IF(COLUMN()&lt;DATA!$O$1*3+3,SUM(IY54,IY62)," ")</f>
        <v xml:space="preserve"> </v>
      </c>
      <c r="IZ53" s="5" t="str">
        <f>IF(COLUMN()&lt;DATA!$O$1*3+3,SUM(IZ54,IZ62)," ")</f>
        <v xml:space="preserve"> </v>
      </c>
      <c r="JA53" s="5" t="str">
        <f>IF(COLUMN()&lt;DATA!$O$1*3+3,SUM(JA54,JA62)," ")</f>
        <v xml:space="preserve"> </v>
      </c>
      <c r="JB53" s="5" t="str">
        <f>IF(COLUMN()&lt;DATA!$O$1*3+3,SUM(JB54,JB62)," ")</f>
        <v xml:space="preserve"> </v>
      </c>
      <c r="JC53" s="5" t="str">
        <f>IF(COLUMN()&lt;DATA!$O$1*3+3,SUM(JC54,JC62)," ")</f>
        <v xml:space="preserve"> </v>
      </c>
      <c r="JD53" s="5" t="str">
        <f>IF(COLUMN()&lt;DATA!$O$1*3+3,SUM(JD54,JD62)," ")</f>
        <v xml:space="preserve"> </v>
      </c>
      <c r="JE53" s="5" t="str">
        <f>IF(COLUMN()&lt;DATA!$O$1*3+3,SUM(JE54,JE62)," ")</f>
        <v xml:space="preserve"> </v>
      </c>
      <c r="JF53" s="5" t="str">
        <f>IF(COLUMN()&lt;DATA!$O$1*3+3,SUM(JF54,JF62)," ")</f>
        <v xml:space="preserve"> </v>
      </c>
      <c r="JG53" s="5" t="str">
        <f>IF(COLUMN()&lt;DATA!$O$1*3+3,SUM(JG54,JG62)," ")</f>
        <v xml:space="preserve"> </v>
      </c>
      <c r="JH53" s="5" t="str">
        <f>IF(COLUMN()&lt;DATA!$O$1*3+3,SUM(JH54,JH62)," ")</f>
        <v xml:space="preserve"> </v>
      </c>
      <c r="JI53" s="5" t="str">
        <f>IF(COLUMN()&lt;DATA!$O$1*3+3,SUM(JI54,JI62)," ")</f>
        <v xml:space="preserve"> </v>
      </c>
      <c r="JJ53" s="5" t="str">
        <f>IF(COLUMN()&lt;DATA!$O$1*3+3,SUM(JJ54,JJ62)," ")</f>
        <v xml:space="preserve"> </v>
      </c>
      <c r="JK53" s="5" t="str">
        <f>IF(COLUMN()&lt;DATA!$O$1*3+3,SUM(JK54,JK62)," ")</f>
        <v xml:space="preserve"> </v>
      </c>
      <c r="JL53" s="5" t="str">
        <f>IF(COLUMN()&lt;DATA!$O$1*3+3,SUM(JL54,JL62)," ")</f>
        <v xml:space="preserve"> </v>
      </c>
      <c r="JM53" s="5" t="str">
        <f>IF(COLUMN()&lt;DATA!$O$1*3+3,SUM(JM54,JM62)," ")</f>
        <v xml:space="preserve"> </v>
      </c>
      <c r="JN53" s="5" t="str">
        <f>IF(COLUMN()&lt;DATA!$O$1*3+3,SUM(JN54,JN62)," ")</f>
        <v xml:space="preserve"> </v>
      </c>
      <c r="JO53" s="5" t="str">
        <f>IF(COLUMN()&lt;DATA!$O$1*3+3,SUM(JO54,JO62)," ")</f>
        <v xml:space="preserve"> </v>
      </c>
      <c r="JP53" s="5" t="str">
        <f>IF(COLUMN()&lt;DATA!$O$1*3+3,SUM(JP54,JP62)," ")</f>
        <v xml:space="preserve"> </v>
      </c>
      <c r="JQ53" s="5" t="str">
        <f>IF(COLUMN()&lt;DATA!$O$1*3+3,SUM(JQ54,JQ62)," ")</f>
        <v xml:space="preserve"> </v>
      </c>
      <c r="JR53" s="5" t="str">
        <f>IF(COLUMN()&lt;DATA!$O$1*3+3,SUM(JR54,JR62)," ")</f>
        <v xml:space="preserve"> </v>
      </c>
      <c r="JS53" s="5" t="str">
        <f>IF(COLUMN()&lt;DATA!$O$1*3+3,SUM(JS54,JS62)," ")</f>
        <v xml:space="preserve"> </v>
      </c>
      <c r="JT53" s="5" t="str">
        <f>IF(COLUMN()&lt;DATA!$O$1*3+3,SUM(JT54,JT62)," ")</f>
        <v xml:space="preserve"> </v>
      </c>
      <c r="JU53" s="5" t="str">
        <f>IF(COLUMN()&lt;DATA!$O$1*3+3,SUM(JU54,JU62)," ")</f>
        <v xml:space="preserve"> </v>
      </c>
      <c r="JV53" s="5" t="str">
        <f>IF(COLUMN()&lt;DATA!$O$1*3+3,SUM(JV54,JV62)," ")</f>
        <v xml:space="preserve"> </v>
      </c>
      <c r="JW53" s="5" t="str">
        <f>IF(COLUMN()&lt;DATA!$O$1*3+3,SUM(JW54,JW62)," ")</f>
        <v xml:space="preserve"> </v>
      </c>
      <c r="JX53" s="5" t="str">
        <f>IF(COLUMN()&lt;DATA!$O$1*3+3,SUM(JX54,JX62)," ")</f>
        <v xml:space="preserve"> </v>
      </c>
      <c r="JY53" s="5" t="str">
        <f>IF(COLUMN()&lt;DATA!$O$1*3+3,SUM(JY54,JY62)," ")</f>
        <v xml:space="preserve"> </v>
      </c>
      <c r="JZ53" s="5" t="str">
        <f>IF(COLUMN()&lt;DATA!$O$1*3+3,SUM(JZ54,JZ62)," ")</f>
        <v xml:space="preserve"> </v>
      </c>
      <c r="KA53" s="5" t="str">
        <f>IF(COLUMN()&lt;DATA!$O$1*3+3,SUM(KA54,KA62)," ")</f>
        <v xml:space="preserve"> </v>
      </c>
      <c r="KB53" s="5" t="str">
        <f>IF(COLUMN()&lt;DATA!$O$1*3+3,SUM(KB54,KB62)," ")</f>
        <v xml:space="preserve"> </v>
      </c>
      <c r="KC53" s="5" t="str">
        <f>IF(COLUMN()&lt;DATA!$O$1*3+3,SUM(KC54,KC62)," ")</f>
        <v xml:space="preserve"> </v>
      </c>
      <c r="KD53" s="5" t="str">
        <f>IF(COLUMN()&lt;DATA!$O$1*3+3,SUM(KD54,KD62)," ")</f>
        <v xml:space="preserve"> </v>
      </c>
      <c r="KE53" s="5" t="str">
        <f>IF(COLUMN()&lt;DATA!$O$1*3+3,SUM(KE54,KE62)," ")</f>
        <v xml:space="preserve"> </v>
      </c>
      <c r="KF53" s="5" t="str">
        <f>IF(COLUMN()&lt;DATA!$O$1*3+3,SUM(KF54,KF62)," ")</f>
        <v xml:space="preserve"> </v>
      </c>
      <c r="KG53" s="5" t="str">
        <f>IF(COLUMN()&lt;DATA!$O$1*3+3,SUM(KG54,KG62)," ")</f>
        <v xml:space="preserve"> </v>
      </c>
      <c r="KH53" s="5" t="str">
        <f>IF(COLUMN()&lt;DATA!$O$1*3+3,SUM(KH54,KH62)," ")</f>
        <v xml:space="preserve"> </v>
      </c>
      <c r="KI53" s="5" t="str">
        <f>IF(COLUMN()&lt;DATA!$O$1*3+3,SUM(KI54,KI62)," ")</f>
        <v xml:space="preserve"> </v>
      </c>
      <c r="KJ53" s="5" t="str">
        <f>IF(COLUMN()&lt;DATA!$O$1*3+3,SUM(KJ54,KJ62)," ")</f>
        <v xml:space="preserve"> </v>
      </c>
      <c r="KK53" s="5" t="str">
        <f>IF(COLUMN()&lt;DATA!$O$1*3+3,SUM(KK54,KK62)," ")</f>
        <v xml:space="preserve"> </v>
      </c>
      <c r="KL53" s="5" t="str">
        <f>IF(COLUMN()&lt;DATA!$O$1*3+3,SUM(KL54,KL62)," ")</f>
        <v xml:space="preserve"> </v>
      </c>
      <c r="KM53" s="5" t="str">
        <f>IF(COLUMN()&lt;DATA!$O$1*3+3,SUM(KM54,KM62)," ")</f>
        <v xml:space="preserve"> </v>
      </c>
      <c r="KN53" s="5" t="str">
        <f>IF(COLUMN()&lt;DATA!$O$1*3+3,SUM(KN54,KN62)," ")</f>
        <v xml:space="preserve"> </v>
      </c>
      <c r="KO53" s="5" t="str">
        <f>IF(COLUMN()&lt;DATA!$O$1*3+3,SUM(KO54,KO62)," ")</f>
        <v xml:space="preserve"> </v>
      </c>
      <c r="KP53" s="5" t="str">
        <f>IF(COLUMN()&lt;DATA!$O$1*3+3,SUM(KP54,KP62)," ")</f>
        <v xml:space="preserve"> </v>
      </c>
      <c r="KQ53" s="5" t="str">
        <f>IF(COLUMN()&lt;DATA!$O$1*3+3,SUM(KQ54,KQ62)," ")</f>
        <v xml:space="preserve"> </v>
      </c>
      <c r="KR53" s="5" t="str">
        <f>IF(COLUMN()&lt;DATA!$O$1*3+3,SUM(KR54,KR62)," ")</f>
        <v xml:space="preserve"> </v>
      </c>
      <c r="KS53" s="5" t="str">
        <f>IF(COLUMN()&lt;DATA!$O$1*3+3,SUM(KS54,KS62)," ")</f>
        <v xml:space="preserve"> </v>
      </c>
      <c r="KT53" s="5" t="str">
        <f>IF(COLUMN()&lt;DATA!$O$1*3+3,SUM(KT54,KT62)," ")</f>
        <v xml:space="preserve"> </v>
      </c>
      <c r="KU53" s="5" t="str">
        <f>IF(COLUMN()&lt;DATA!$O$1*3+3,SUM(KU54,KU62)," ")</f>
        <v xml:space="preserve"> </v>
      </c>
      <c r="KV53" s="5" t="str">
        <f>IF(COLUMN()&lt;DATA!$O$1*3+3,SUM(KV54,KV62)," ")</f>
        <v xml:space="preserve"> </v>
      </c>
      <c r="KW53" s="5" t="str">
        <f>IF(COLUMN()&lt;DATA!$O$1*3+3,SUM(KW54,KW62)," ")</f>
        <v xml:space="preserve"> </v>
      </c>
      <c r="KX53" s="5" t="str">
        <f>IF(COLUMN()&lt;DATA!$O$1*3+3,SUM(KX54,KX62)," ")</f>
        <v xml:space="preserve"> </v>
      </c>
      <c r="KY53" s="5" t="str">
        <f>IF(COLUMN()&lt;DATA!$O$1*3+3,SUM(KY54,KY62)," ")</f>
        <v xml:space="preserve"> </v>
      </c>
      <c r="KZ53" s="5" t="str">
        <f>IF(COLUMN()&lt;DATA!$O$1*3+3,SUM(KZ54,KZ62)," ")</f>
        <v xml:space="preserve"> </v>
      </c>
    </row>
    <row r="54" s="5" customFormat="1" ht="15.75">
      <c r="A54" s="30" t="s">
        <v>69</v>
      </c>
      <c r="B54" s="110">
        <f>IF(COLUMN()&lt;DATA!$O$1*3+3,SUM(B55:B61)," ")</f>
        <v>113.16311999999998</v>
      </c>
      <c r="C54" s="110">
        <f>IF(COLUMN()&lt;DATA!$O$1*3+3,SUM(C55:C61)," ")</f>
        <v>0</v>
      </c>
      <c r="D54" s="110">
        <f>IF(COLUMN()&lt;DATA!$O$1*3+3,SUM(D55:D61)," ")</f>
        <v>10.10968</v>
      </c>
      <c r="E54" s="110">
        <f>IF(COLUMN()&lt;DATA!$O$1*3+3,SUM(E55:E61)," ")</f>
        <v>30.9655</v>
      </c>
      <c r="F54" s="110">
        <f>IF(COLUMN()&lt;DATA!$O$1*3+3,SUM(F55:F61)," ")</f>
        <v>0</v>
      </c>
      <c r="G54" s="110">
        <f>IF(COLUMN()&lt;DATA!$O$1*3+3,SUM(G55:G61)," ")</f>
        <v>2.0313</v>
      </c>
      <c r="H54" s="110">
        <f>IF(COLUMN()&lt;DATA!$O$1*3+3,SUM(H55:H61)," ")</f>
        <v>92.61043</v>
      </c>
      <c r="I54" s="110">
        <f>IF(COLUMN()&lt;DATA!$O$1*3+3,SUM(I55:I61)," ")</f>
        <v>0</v>
      </c>
      <c r="J54" s="110">
        <f>IF(COLUMN()&lt;DATA!$O$1*3+3,SUM(J55:J61)," ")</f>
        <v>10</v>
      </c>
      <c r="K54" s="110">
        <f>IF(COLUMN()&lt;DATA!$O$1*3+3,SUM(K55:K61)," ")</f>
        <v>67.767159999999987</v>
      </c>
      <c r="L54" s="110">
        <f>IF(COLUMN()&lt;DATA!$O$1*3+3,SUM(L55:L61)," ")</f>
        <v>1</v>
      </c>
      <c r="M54" s="110">
        <f>IF(COLUMN()&lt;DATA!$O$1*3+3,SUM(M55:M61)," ")</f>
        <v>4</v>
      </c>
      <c r="N54" s="110">
        <f>IF(COLUMN()&lt;DATA!$O$1*3+3,SUM(N55:N61)," ")</f>
        <v>25.54</v>
      </c>
      <c r="O54" s="110">
        <f>IF(COLUMN()&lt;DATA!$O$1*3+3,SUM(O55:O61)," ")</f>
        <v>0</v>
      </c>
      <c r="P54" s="110">
        <f>IF(COLUMN()&lt;DATA!$O$1*3+3,SUM(P55:P61)," ")</f>
        <v>0</v>
      </c>
      <c r="Q54" s="110">
        <f>IF(COLUMN()&lt;DATA!$O$1*3+3,SUM(Q55:Q61)," ")</f>
        <v>64.145000000000013</v>
      </c>
      <c r="R54" s="110">
        <f>IF(COLUMN()&lt;DATA!$O$1*3+3,SUM(R55:R61)," ")</f>
        <v>2</v>
      </c>
      <c r="S54" s="110">
        <f>IF(COLUMN()&lt;DATA!$O$1*3+3,SUM(S55:S61)," ")</f>
        <v>2</v>
      </c>
      <c r="T54" s="110">
        <f>IF(COLUMN()&lt;DATA!$O$1*3+3,SUM(T55:T61)," ")</f>
        <v>45.050560000000006</v>
      </c>
      <c r="U54" s="110">
        <f>IF(COLUMN()&lt;DATA!$O$1*3+3,SUM(U55:U61)," ")</f>
        <v>1</v>
      </c>
      <c r="V54" s="110">
        <f>IF(COLUMN()&lt;DATA!$O$1*3+3,SUM(V55:V61)," ")</f>
        <v>2.65</v>
      </c>
      <c r="W54" s="110">
        <f>IF(COLUMN()&lt;DATA!$O$1*3+3,SUM(W55:W61)," ")</f>
        <v>32.77337</v>
      </c>
      <c r="X54" s="110">
        <f>IF(COLUMN()&lt;DATA!$O$1*3+3,SUM(X55:X61)," ")</f>
        <v>0</v>
      </c>
      <c r="Y54" s="110">
        <f>IF(COLUMN()&lt;DATA!$O$1*3+3,SUM(Y55:Y61)," ")</f>
        <v>3.1102</v>
      </c>
      <c r="Z54" s="110">
        <f>IF(COLUMN()&lt;DATA!$O$1*3+3,SUM(Z55:Z61)," ")</f>
        <v>87.777</v>
      </c>
      <c r="AA54" s="110">
        <f>IF(COLUMN()&lt;DATA!$O$1*3+3,SUM(AA55:AA61)," ")</f>
        <v>0</v>
      </c>
      <c r="AB54" s="110">
        <f>IF(COLUMN()&lt;DATA!$O$1*3+3,SUM(AB55:AB61)," ")</f>
        <v>0</v>
      </c>
      <c r="AC54" s="110">
        <f>IF(COLUMN()&lt;DATA!$O$1*3+3,SUM(AC55:AC61)," ")</f>
        <v>35.53467</v>
      </c>
      <c r="AD54" s="110">
        <f>IF(COLUMN()&lt;DATA!$O$1*3+3,SUM(AD55:AD61)," ")</f>
        <v>0</v>
      </c>
      <c r="AE54" s="110">
        <f>IF(COLUMN()&lt;DATA!$O$1*3+3,SUM(AE55:AE61)," ")</f>
        <v>0</v>
      </c>
      <c r="AF54" s="110">
        <f>IF(COLUMN()&lt;DATA!$O$1*3+3,SUM(AF55:AF61)," ")</f>
        <v>3.85</v>
      </c>
      <c r="AG54" s="110">
        <f>IF(COLUMN()&lt;DATA!$O$1*3+3,SUM(AG55:AG61)," ")</f>
        <v>0</v>
      </c>
      <c r="AH54" s="110">
        <f>IF(COLUMN()&lt;DATA!$O$1*3+3,SUM(AH55:AH61)," ")</f>
        <v>0</v>
      </c>
      <c r="AI54" s="110">
        <f>IF(COLUMN()&lt;DATA!$O$1*3+3,SUM(AI55:AI61)," ")</f>
        <v>39.6862</v>
      </c>
      <c r="AJ54" s="110">
        <f>IF(COLUMN()&lt;DATA!$O$1*3+3,SUM(AJ55:AJ61)," ")</f>
        <v>0</v>
      </c>
      <c r="AK54" s="110">
        <f>IF(COLUMN()&lt;DATA!$O$1*3+3,SUM(AK55:AK61)," ")</f>
        <v>0</v>
      </c>
      <c r="AL54" s="110">
        <f>IF(COLUMN()&lt;DATA!$O$1*3+3,SUM(AL55:AL61)," ")</f>
        <v>47.9714</v>
      </c>
      <c r="AM54" s="110">
        <f>IF(COLUMN()&lt;DATA!$O$1*3+3,SUM(AM55:AM61)," ")</f>
        <v>0</v>
      </c>
      <c r="AN54" s="110">
        <f>IF(COLUMN()&lt;DATA!$O$1*3+3,SUM(AN55:AN61)," ")</f>
        <v>0</v>
      </c>
      <c r="AO54" s="110">
        <f>IF(COLUMN()&lt;DATA!$O$1*3+3,SUM(AO55:AO61)," ")</f>
        <v>10.67</v>
      </c>
      <c r="AP54" s="110">
        <f>IF(COLUMN()&lt;DATA!$O$1*3+3,SUM(AP55:AP61)," ")</f>
        <v>0</v>
      </c>
      <c r="AQ54" s="110">
        <f>IF(COLUMN()&lt;DATA!$O$1*3+3,SUM(AQ55:AQ61)," ")</f>
        <v>4</v>
      </c>
      <c r="AR54" s="110">
        <f>IF(COLUMN()&lt;DATA!$O$1*3+3,SUM(AR55:AR61)," ")</f>
        <v>0</v>
      </c>
      <c r="AS54" s="110">
        <f>IF(COLUMN()&lt;DATA!$O$1*3+3,SUM(AS55:AS61)," ")</f>
        <v>0</v>
      </c>
      <c r="AT54" s="110">
        <f>IF(COLUMN()&lt;DATA!$O$1*3+3,SUM(AT55:AT61)," ")</f>
        <v>0</v>
      </c>
      <c r="AU54" s="110">
        <f>IF(COLUMN()&lt;DATA!$O$1*3+3,SUM(AU55:AU61)," ")</f>
        <v>0</v>
      </c>
      <c r="AV54" s="110">
        <f>IF(COLUMN()&lt;DATA!$O$1*3+3,SUM(AV55:AV61)," ")</f>
        <v>0</v>
      </c>
      <c r="AW54" s="110">
        <f>IF(COLUMN()&lt;DATA!$O$1*3+3,SUM(AW55:AW61)," ")</f>
        <v>0</v>
      </c>
      <c r="AX54" s="110">
        <f>IF(COLUMN()&lt;DATA!$O$1*3+3,SUM(AX55:AX61)," ")</f>
        <v>1</v>
      </c>
      <c r="AY54" s="110">
        <f>IF(COLUMN()&lt;DATA!$O$1*3+3,SUM(AY55:AY61)," ")</f>
        <v>0</v>
      </c>
      <c r="AZ54" s="110">
        <f>IF(COLUMN()&lt;DATA!$O$1*3+3,SUM(AZ55:AZ61)," ")</f>
        <v>0</v>
      </c>
      <c r="BA54" s="110">
        <f>IF(COLUMN()&lt;DATA!$O$1*3+3,SUM(BA55:BA61)," ")</f>
        <v>28.51969</v>
      </c>
      <c r="BB54" s="110">
        <f>IF(COLUMN()&lt;DATA!$O$1*3+3,SUM(BB55:BB61)," ")</f>
        <v>0</v>
      </c>
      <c r="BC54" s="110">
        <f>IF(COLUMN()&lt;DATA!$O$1*3+3,SUM(BC55:BC61)," ")</f>
        <v>2</v>
      </c>
      <c r="BD54" s="110">
        <f>IF(COLUMN()&lt;DATA!$O$1*3+3,SUM(BD55:BD61)," ")</f>
        <v>14.88</v>
      </c>
      <c r="BE54" s="110">
        <f>IF(COLUMN()&lt;DATA!$O$1*3+3,SUM(BE55:BE61)," ")</f>
        <v>0</v>
      </c>
      <c r="BF54" s="110">
        <f>IF(COLUMN()&lt;DATA!$O$1*3+3,SUM(BF55:BF61)," ")</f>
        <v>1</v>
      </c>
      <c r="BG54" s="110">
        <f>IF(COLUMN()&lt;DATA!$O$1*3+3,SUM(BG55:BG61)," ")</f>
        <v>47.89415</v>
      </c>
      <c r="BH54" s="110">
        <f>IF(COLUMN()&lt;DATA!$O$1*3+3,SUM(BH55:BH61)," ")</f>
        <v>1</v>
      </c>
      <c r="BI54" s="110">
        <f>IF(COLUMN()&lt;DATA!$O$1*3+3,SUM(BI55:BI61)," ")</f>
        <v>1.5</v>
      </c>
      <c r="BJ54" s="110">
        <f>IF(COLUMN()&lt;DATA!$O$1*3+3,SUM(BJ55:BJ61)," ")</f>
        <v>6.83</v>
      </c>
      <c r="BK54" s="110">
        <f>IF(COLUMN()&lt;DATA!$O$1*3+3,SUM(BK55:BK61)," ")</f>
        <v>0</v>
      </c>
      <c r="BL54" s="110">
        <f>IF(COLUMN()&lt;DATA!$O$1*3+3,SUM(BL55:BL61)," ")</f>
        <v>0</v>
      </c>
      <c r="BM54" s="110">
        <f>IF(COLUMN()&lt;DATA!$O$1*3+3,SUM(BM55:BM61)," ")</f>
        <v>0</v>
      </c>
      <c r="BN54" s="110">
        <f>IF(COLUMN()&lt;DATA!$O$1*3+3,SUM(BN55:BN61)," ")</f>
        <v>0</v>
      </c>
      <c r="BO54" s="110">
        <f>IF(COLUMN()&lt;DATA!$O$1*3+3,SUM(BO55:BO61)," ")</f>
        <v>0</v>
      </c>
      <c r="BP54" s="110">
        <f>IF(COLUMN()&lt;DATA!$O$1*3+3,SUM(BP55:BP61)," ")</f>
        <v>0</v>
      </c>
      <c r="BQ54" s="110">
        <f>IF(COLUMN()&lt;DATA!$O$1*3+3,SUM(BQ55:BQ61)," ")</f>
        <v>0</v>
      </c>
      <c r="BR54" s="110">
        <f>IF(COLUMN()&lt;DATA!$O$1*3+3,SUM(BR55:BR61)," ")</f>
        <v>0</v>
      </c>
      <c r="BS54" s="110">
        <f>IF(COLUMN()&lt;DATA!$O$1*3+3,SUM(BS55:BS61)," ")</f>
        <v>3.95</v>
      </c>
      <c r="BT54" s="110">
        <f>IF(COLUMN()&lt;DATA!$O$1*3+3,SUM(BT55:BT61)," ")</f>
        <v>0</v>
      </c>
      <c r="BU54" s="110">
        <f>IF(COLUMN()&lt;DATA!$O$1*3+3,SUM(BU55:BU61)," ")</f>
        <v>0</v>
      </c>
      <c r="BV54" s="110">
        <f>IF(COLUMN()&lt;DATA!$O$1*3+3,SUM(BV55:BV61)," ")</f>
        <v>2.37</v>
      </c>
      <c r="BW54" s="110">
        <f>IF(COLUMN()&lt;DATA!$O$1*3+3,SUM(BW55:BW61)," ")</f>
        <v>0</v>
      </c>
      <c r="BX54" s="110">
        <f>IF(COLUMN()&lt;DATA!$O$1*3+3,SUM(BX55:BX61)," ")</f>
        <v>0</v>
      </c>
      <c r="BY54" s="110">
        <f>IF(COLUMN()&lt;DATA!$O$1*3+3,SUM(BY55:BY61)," ")</f>
        <v>8.1</v>
      </c>
      <c r="BZ54" s="110">
        <f>IF(COLUMN()&lt;DATA!$O$1*3+3,SUM(BZ55:BZ61)," ")</f>
        <v>0</v>
      </c>
      <c r="CA54" s="110">
        <f>IF(COLUMN()&lt;DATA!$O$1*3+3,SUM(CA55:CA61)," ")</f>
        <v>0</v>
      </c>
      <c r="CB54" s="110">
        <f>IF(COLUMN()&lt;DATA!$O$1*3+3,SUM(CB55:CB61)," ")</f>
        <v>2.33334</v>
      </c>
      <c r="CC54" s="110">
        <f>IF(COLUMN()&lt;DATA!$O$1*3+3,SUM(CC55:CC61)," ")</f>
        <v>0</v>
      </c>
      <c r="CD54" s="110">
        <f>IF(COLUMN()&lt;DATA!$O$1*3+3,SUM(CD55:CD61)," ")</f>
        <v>0</v>
      </c>
      <c r="CE54" s="110">
        <f>IF(COLUMN()&lt;DATA!$O$1*3+3,SUM(CE55:CE61)," ")</f>
        <v>0</v>
      </c>
      <c r="CF54" s="110">
        <f>IF(COLUMN()&lt;DATA!$O$1*3+3,SUM(CF55:CF61)," ")</f>
        <v>0</v>
      </c>
      <c r="CG54" s="110">
        <f>IF(COLUMN()&lt;DATA!$O$1*3+3,SUM(CG55:CG61)," ")</f>
        <v>0</v>
      </c>
      <c r="CH54" s="110">
        <f>IF(COLUMN()&lt;DATA!$O$1*3+3,SUM(CH55:CH61)," ")</f>
        <v>5.5</v>
      </c>
      <c r="CI54" s="110">
        <f>IF(COLUMN()&lt;DATA!$O$1*3+3,SUM(CI55:CI61)," ")</f>
        <v>0</v>
      </c>
      <c r="CJ54" s="110">
        <f>IF(COLUMN()&lt;DATA!$O$1*3+3,SUM(CJ55:CJ61)," ")</f>
        <v>0</v>
      </c>
      <c r="CK54" s="110">
        <f>IF(COLUMN()&lt;DATA!$O$1*3+3,SUM(CK55:CK61)," ")</f>
        <v>1</v>
      </c>
      <c r="CL54" s="110">
        <f>IF(COLUMN()&lt;DATA!$O$1*3+3,SUM(CL55:CL61)," ")</f>
        <v>0</v>
      </c>
      <c r="CM54" s="110">
        <f>IF(COLUMN()&lt;DATA!$O$1*3+3,SUM(CM55:CM61)," ")</f>
        <v>0</v>
      </c>
      <c r="CN54" s="110">
        <f>IF(COLUMN()&lt;DATA!$O$1*3+3,SUM(CN55:CN61)," ")</f>
        <v>4.82</v>
      </c>
      <c r="CO54" s="110">
        <f>IF(COLUMN()&lt;DATA!$O$1*3+3,SUM(CO55:CO61)," ")</f>
        <v>0</v>
      </c>
      <c r="CP54" s="110">
        <f>IF(COLUMN()&lt;DATA!$O$1*3+3,SUM(CP55:CP61)," ")</f>
        <v>0.3053</v>
      </c>
      <c r="CQ54" s="110">
        <f>IF(COLUMN()&lt;DATA!$O$1*3+3,SUM(CQ55:CQ61)," ")</f>
        <v>4.95</v>
      </c>
      <c r="CR54" s="110">
        <f>IF(COLUMN()&lt;DATA!$O$1*3+3,SUM(CR55:CR61)," ")</f>
        <v>0</v>
      </c>
      <c r="CS54" s="110">
        <f>IF(COLUMN()&lt;DATA!$O$1*3+3,SUM(CS55:CS61)," ")</f>
        <v>0</v>
      </c>
      <c r="CT54" s="110">
        <f>IF(COLUMN()&lt;DATA!$O$1*3+3,SUM(CT55:CT61)," ")</f>
        <v>0</v>
      </c>
      <c r="CU54" s="110">
        <f>IF(COLUMN()&lt;DATA!$O$1*3+3,SUM(CU55:CU61)," ")</f>
        <v>0</v>
      </c>
      <c r="CV54" s="110">
        <f>IF(COLUMN()&lt;DATA!$O$1*3+3,SUM(CV55:CV61)," ")</f>
        <v>0</v>
      </c>
      <c r="CW54" s="110">
        <f>IF(COLUMN()&lt;DATA!$O$1*3+3,SUM(CW55:CW61)," ")</f>
        <v>0</v>
      </c>
      <c r="CX54" s="110">
        <f>IF(COLUMN()&lt;DATA!$O$1*3+3,SUM(CX55:CX61)," ")</f>
        <v>0</v>
      </c>
      <c r="CY54" s="110">
        <f>IF(COLUMN()&lt;DATA!$O$1*3+3,SUM(CY55:CY61)," ")</f>
        <v>0</v>
      </c>
      <c r="CZ54" s="110">
        <f>IF(COLUMN()&lt;DATA!$O$1*3+3,SUM(CZ55:CZ61)," ")</f>
        <v>0.1225</v>
      </c>
      <c r="DA54" s="110">
        <f>IF(COLUMN()&lt;DATA!$O$1*3+3,SUM(DA55:DA61)," ")</f>
        <v>0</v>
      </c>
      <c r="DB54" s="110">
        <f>IF(COLUMN()&lt;DATA!$O$1*3+3,SUM(DB55:DB61)," ")</f>
        <v>0</v>
      </c>
      <c r="DC54" s="110">
        <f>IF(COLUMN()&lt;DATA!$O$1*3+3,SUM(DC55:DC61)," ")</f>
        <v>0</v>
      </c>
      <c r="DD54" s="110">
        <f>IF(COLUMN()&lt;DATA!$O$1*3+3,SUM(DD55:DD61)," ")</f>
        <v>0</v>
      </c>
      <c r="DE54" s="110">
        <f>IF(COLUMN()&lt;DATA!$O$1*3+3,SUM(DE55:DE61)," ")</f>
        <v>0</v>
      </c>
      <c r="DF54" s="110">
        <f>IF(COLUMN()&lt;DATA!$O$1*3+3,SUM(DF55:DF61)," ")</f>
        <v>0</v>
      </c>
      <c r="DG54" s="110">
        <f>IF(COLUMN()&lt;DATA!$O$1*3+3,SUM(DG55:DG61)," ")</f>
        <v>0</v>
      </c>
      <c r="DH54" s="110">
        <f>IF(COLUMN()&lt;DATA!$O$1*3+3,SUM(DH55:DH61)," ")</f>
        <v>0</v>
      </c>
      <c r="DI54" s="110">
        <f>IF(COLUMN()&lt;DATA!$O$1*3+3,SUM(DI55:DI61)," ")</f>
        <v>0</v>
      </c>
      <c r="DJ54" s="110">
        <f>IF(COLUMN()&lt;DATA!$O$1*3+3,SUM(DJ55:DJ61)," ")</f>
        <v>0</v>
      </c>
      <c r="DK54" s="110">
        <f>IF(COLUMN()&lt;DATA!$O$1*3+3,SUM(DK55:DK61)," ")</f>
        <v>0</v>
      </c>
      <c r="DL54" s="110">
        <f>IF(COLUMN()&lt;DATA!$O$1*3+3,SUM(DL55:DL61)," ")</f>
        <v>0</v>
      </c>
      <c r="DM54" s="110">
        <f>IF(COLUMN()&lt;DATA!$O$1*3+3,SUM(DM55:DM61)," ")</f>
        <v>0</v>
      </c>
      <c r="DN54" s="110">
        <f>IF(COLUMN()&lt;DATA!$O$1*3+3,SUM(DN55:DN61)," ")</f>
        <v>0</v>
      </c>
      <c r="DO54" s="110">
        <f>IF(COLUMN()&lt;DATA!$O$1*3+3,SUM(DO55:DO61)," ")</f>
        <v>0</v>
      </c>
      <c r="DP54" s="110">
        <f>IF(COLUMN()&lt;DATA!$O$1*3+3,SUM(DP55:DP61)," ")</f>
        <v>0</v>
      </c>
      <c r="DQ54" s="110">
        <f>IF(COLUMN()&lt;DATA!$O$1*3+3,SUM(DQ55:DQ61)," ")</f>
        <v>0</v>
      </c>
      <c r="DR54" s="110">
        <f>IF(COLUMN()&lt;DATA!$O$1*3+3,SUM(DR55:DR61)," ")</f>
        <v>0</v>
      </c>
      <c r="DS54" s="110">
        <f>IF(COLUMN()&lt;DATA!$O$1*3+3,SUM(DS55:DS61)," ")</f>
        <v>0</v>
      </c>
      <c r="DT54" s="110">
        <f>IF(COLUMN()&lt;DATA!$O$1*3+3,SUM(DT55:DT61)," ")</f>
        <v>0</v>
      </c>
      <c r="DU54" s="110">
        <f>IF(COLUMN()&lt;DATA!$O$1*3+3,SUM(DU55:DU61)," ")</f>
        <v>0.5</v>
      </c>
      <c r="DV54" s="110">
        <f>IF(COLUMN()&lt;DATA!$O$1*3+3,SUM(DV55:DV61)," ")</f>
        <v>0</v>
      </c>
      <c r="DW54" s="110">
        <f>IF(COLUMN()&lt;DATA!$O$1*3+3,SUM(DW55:DW61)," ")</f>
        <v>0</v>
      </c>
      <c r="DX54" s="110">
        <f>IF(COLUMN()&lt;DATA!$O$1*3+3,SUM(DX55:DX61)," ")</f>
        <v>877.98057000000013</v>
      </c>
      <c r="DY54" s="38" t="str">
        <f>IF(COLUMN()&lt;DATA!$O$1*3+3,SUM(DY55:DY61)," ")</f>
        <v xml:space="preserve"> </v>
      </c>
      <c r="DZ54" s="38" t="str">
        <f>IF(COLUMN()&lt;DATA!$O$1*3+3,SUM(DZ55:DZ61)," ")</f>
        <v xml:space="preserve"> </v>
      </c>
      <c r="EA54" s="38" t="str">
        <f>IF(COLUMN()&lt;DATA!$O$1*3+3,SUM(EA55:EA61)," ")</f>
        <v xml:space="preserve"> </v>
      </c>
      <c r="EB54" s="38" t="str">
        <f>IF(COLUMN()&lt;DATA!$O$1*3+3,SUM(EB55:EB61)," ")</f>
        <v xml:space="preserve"> </v>
      </c>
      <c r="EC54" s="38" t="str">
        <f>IF(COLUMN()&lt;DATA!$O$1*3+3,SUM(EC55:EC61)," ")</f>
        <v xml:space="preserve"> </v>
      </c>
      <c r="ED54" s="38" t="str">
        <f>IF(COLUMN()&lt;DATA!$O$1*3+3,SUM(ED55:ED61)," ")</f>
        <v xml:space="preserve"> </v>
      </c>
      <c r="EE54" s="38" t="str">
        <f>IF(COLUMN()&lt;DATA!$O$1*3+3,SUM(EE55:EE61)," ")</f>
        <v xml:space="preserve"> </v>
      </c>
      <c r="EF54" s="38" t="str">
        <f>IF(COLUMN()&lt;DATA!$O$1*3+3,SUM(EF55:EF61)," ")</f>
        <v xml:space="preserve"> </v>
      </c>
      <c r="EG54" s="38" t="str">
        <f>IF(COLUMN()&lt;DATA!$O$1*3+3,SUM(EG55:EG61)," ")</f>
        <v xml:space="preserve"> </v>
      </c>
      <c r="EH54" s="38" t="str">
        <f>IF(COLUMN()&lt;DATA!$O$1*3+3,SUM(EH55:EH61)," ")</f>
        <v xml:space="preserve"> </v>
      </c>
      <c r="EI54" s="38" t="str">
        <f>IF(COLUMN()&lt;DATA!$O$1*3+3,SUM(EI55:EI61)," ")</f>
        <v xml:space="preserve"> </v>
      </c>
      <c r="EJ54" s="38" t="str">
        <f>IF(COLUMN()&lt;DATA!$O$1*3+3,SUM(EJ55:EJ61)," ")</f>
        <v xml:space="preserve"> </v>
      </c>
      <c r="EK54" s="38" t="str">
        <f>IF(COLUMN()&lt;DATA!$O$1*3+3,SUM(EK55:EK61)," ")</f>
        <v xml:space="preserve"> </v>
      </c>
      <c r="EL54" s="38" t="str">
        <f>IF(COLUMN()&lt;DATA!$O$1*3+3,SUM(EL55:EL61)," ")</f>
        <v xml:space="preserve"> </v>
      </c>
      <c r="EM54" s="38" t="str">
        <f>IF(COLUMN()&lt;DATA!$O$1*3+3,SUM(EM55:EM61)," ")</f>
        <v xml:space="preserve"> </v>
      </c>
      <c r="EN54" s="38" t="str">
        <f>IF(COLUMN()&lt;DATA!$O$1*3+3,SUM(EN55:EN61)," ")</f>
        <v xml:space="preserve"> </v>
      </c>
      <c r="EO54" s="38" t="str">
        <f>IF(COLUMN()&lt;DATA!$O$1*3+3,SUM(EO55:EO61)," ")</f>
        <v xml:space="preserve"> </v>
      </c>
      <c r="EP54" s="38" t="str">
        <f>IF(COLUMN()&lt;DATA!$O$1*3+3,SUM(EP55:EP61)," ")</f>
        <v xml:space="preserve"> </v>
      </c>
      <c r="EQ54" s="38" t="str">
        <f>IF(COLUMN()&lt;DATA!$O$1*3+3,SUM(EQ55:EQ61)," ")</f>
        <v xml:space="preserve"> </v>
      </c>
      <c r="ER54" s="38" t="str">
        <f>IF(COLUMN()&lt;DATA!$O$1*3+3,SUM(ER55:ER61)," ")</f>
        <v xml:space="preserve"> </v>
      </c>
      <c r="ES54" s="38" t="str">
        <f>IF(COLUMN()&lt;DATA!$O$1*3+3,SUM(ES55:ES61)," ")</f>
        <v xml:space="preserve"> </v>
      </c>
      <c r="ET54" s="38" t="str">
        <f>IF(COLUMN()&lt;DATA!$O$1*3+3,SUM(ET55:ET61)," ")</f>
        <v xml:space="preserve"> </v>
      </c>
      <c r="EU54" s="38" t="str">
        <f>IF(COLUMN()&lt;DATA!$O$1*3+3,SUM(EU55:EU61)," ")</f>
        <v xml:space="preserve"> </v>
      </c>
      <c r="EV54" s="38" t="str">
        <f>IF(COLUMN()&lt;DATA!$O$1*3+3,SUM(EV55:EV61)," ")</f>
        <v xml:space="preserve"> </v>
      </c>
      <c r="EW54" s="38" t="str">
        <f>IF(COLUMN()&lt;DATA!$O$1*3+3,SUM(EW55:EW61)," ")</f>
        <v xml:space="preserve"> </v>
      </c>
      <c r="EX54" s="38" t="str">
        <f>IF(COLUMN()&lt;DATA!$O$1*3+3,SUM(EX55:EX61)," ")</f>
        <v xml:space="preserve"> </v>
      </c>
      <c r="EY54" s="38" t="str">
        <f>IF(COLUMN()&lt;DATA!$O$1*3+3,SUM(EY55:EY61)," ")</f>
        <v xml:space="preserve"> </v>
      </c>
      <c r="EZ54" s="38" t="str">
        <f>IF(COLUMN()&lt;DATA!$O$1*3+3,SUM(EZ55:EZ61)," ")</f>
        <v xml:space="preserve"> </v>
      </c>
      <c r="FA54" s="38" t="str">
        <f>IF(COLUMN()&lt;DATA!$O$1*3+3,SUM(FA55:FA61)," ")</f>
        <v xml:space="preserve"> </v>
      </c>
      <c r="FB54" s="38" t="str">
        <f>IF(COLUMN()&lt;DATA!$O$1*3+3,SUM(FB55:FB61)," ")</f>
        <v xml:space="preserve"> </v>
      </c>
      <c r="FC54" s="38" t="str">
        <f>IF(COLUMN()&lt;DATA!$O$1*3+3,SUM(FC55:FC61)," ")</f>
        <v xml:space="preserve"> </v>
      </c>
      <c r="FD54" s="38" t="str">
        <f>IF(COLUMN()&lt;DATA!$O$1*3+3,SUM(FD55:FD61)," ")</f>
        <v xml:space="preserve"> </v>
      </c>
      <c r="FE54" s="38" t="str">
        <f>IF(COLUMN()&lt;DATA!$O$1*3+3,SUM(FE55:FE61)," ")</f>
        <v xml:space="preserve"> </v>
      </c>
      <c r="FF54" s="38" t="str">
        <f>IF(COLUMN()&lt;DATA!$O$1*3+3,SUM(FF55:FF61)," ")</f>
        <v xml:space="preserve"> </v>
      </c>
      <c r="FG54" s="38" t="str">
        <f>IF(COLUMN()&lt;DATA!$O$1*3+3,SUM(FG55:FG61)," ")</f>
        <v xml:space="preserve"> </v>
      </c>
      <c r="FH54" s="38" t="str">
        <f>IF(COLUMN()&lt;DATA!$O$1*3+3,SUM(FH55:FH61)," ")</f>
        <v xml:space="preserve"> </v>
      </c>
      <c r="FI54" s="38" t="str">
        <f>IF(COLUMN()&lt;DATA!$O$1*3+3,SUM(FI55:FI61)," ")</f>
        <v xml:space="preserve"> </v>
      </c>
      <c r="FJ54" s="38" t="str">
        <f>IF(COLUMN()&lt;DATA!$O$1*3+3,SUM(FJ55:FJ61)," ")</f>
        <v xml:space="preserve"> </v>
      </c>
      <c r="FK54" s="38" t="str">
        <f>IF(COLUMN()&lt;DATA!$O$1*3+3,SUM(FK55:FK61)," ")</f>
        <v xml:space="preserve"> </v>
      </c>
      <c r="FL54" s="38" t="str">
        <f>IF(COLUMN()&lt;DATA!$O$1*3+3,SUM(FL55:FL61)," ")</f>
        <v xml:space="preserve"> </v>
      </c>
      <c r="FM54" s="37" t="str">
        <f>IF(COLUMN()&lt;DATA!$O$1*3+3,SUM(FM55:FM61)," ")</f>
        <v xml:space="preserve"> </v>
      </c>
      <c r="FN54" s="37" t="str">
        <f>IF(COLUMN()&lt;DATA!$O$1*3+3,SUM(FN55:FN61)," ")</f>
        <v xml:space="preserve"> </v>
      </c>
      <c r="FO54" s="37" t="str">
        <f>IF(COLUMN()&lt;DATA!$O$1*3+3,SUM(FO55:FO61)," ")</f>
        <v xml:space="preserve"> </v>
      </c>
      <c r="FP54" s="37" t="str">
        <f>IF(COLUMN()&lt;DATA!$O$1*3+3,SUM(FP55:FP61)," ")</f>
        <v xml:space="preserve"> </v>
      </c>
      <c r="FQ54" s="37" t="str">
        <f>IF(COLUMN()&lt;DATA!$O$1*3+3,SUM(FQ55:FQ61)," ")</f>
        <v xml:space="preserve"> </v>
      </c>
      <c r="FR54" s="37" t="str">
        <f>IF(COLUMN()&lt;DATA!$O$1*3+3,SUM(FR55:FR61)," ")</f>
        <v xml:space="preserve"> </v>
      </c>
      <c r="FS54" s="37" t="str">
        <f>IF(COLUMN()&lt;DATA!$O$1*3+3,SUM(FS55:FS61)," ")</f>
        <v xml:space="preserve"> </v>
      </c>
      <c r="FT54" s="37" t="str">
        <f>IF(COLUMN()&lt;DATA!$O$1*3+3,SUM(FT55:FT61)," ")</f>
        <v xml:space="preserve"> </v>
      </c>
      <c r="FU54" s="37" t="str">
        <f>IF(COLUMN()&lt;DATA!$O$1*3+3,SUM(FU55:FU61)," ")</f>
        <v xml:space="preserve"> </v>
      </c>
      <c r="FV54" s="37" t="str">
        <f>IF(COLUMN()&lt;DATA!$O$1*3+3,SUM(FV55:FV61)," ")</f>
        <v xml:space="preserve"> </v>
      </c>
      <c r="FW54" s="37" t="str">
        <f>IF(COLUMN()&lt;DATA!$O$1*3+3,SUM(FW55:FW61)," ")</f>
        <v xml:space="preserve"> </v>
      </c>
      <c r="FX54" s="37" t="str">
        <f>IF(COLUMN()&lt;DATA!$O$1*3+3,SUM(FX55:FX61)," ")</f>
        <v xml:space="preserve"> </v>
      </c>
      <c r="FY54" s="5" t="str">
        <f>IF(COLUMN()&lt;DATA!$O$1*3+3,SUM(FY55:FY61)," ")</f>
        <v xml:space="preserve"> </v>
      </c>
      <c r="FZ54" s="5" t="str">
        <f>IF(COLUMN()&lt;DATA!$O$1*3+3,SUM(FZ55:FZ61)," ")</f>
        <v xml:space="preserve"> </v>
      </c>
      <c r="GA54" s="5" t="str">
        <f>IF(COLUMN()&lt;DATA!$O$1*3+3,SUM(GA55:GA61)," ")</f>
        <v xml:space="preserve"> </v>
      </c>
      <c r="GB54" s="5" t="str">
        <f>IF(COLUMN()&lt;DATA!$O$1*3+3,SUM(GB55:GB61)," ")</f>
        <v xml:space="preserve"> </v>
      </c>
      <c r="GC54" s="5" t="str">
        <f>IF(COLUMN()&lt;DATA!$O$1*3+3,SUM(GC55:GC61)," ")</f>
        <v xml:space="preserve"> </v>
      </c>
      <c r="GD54" s="5" t="str">
        <f>IF(COLUMN()&lt;DATA!$O$1*3+3,SUM(GD55:GD61)," ")</f>
        <v xml:space="preserve"> </v>
      </c>
      <c r="GE54" s="5" t="str">
        <f>IF(COLUMN()&lt;DATA!$O$1*3+3,SUM(GE55:GE61)," ")</f>
        <v xml:space="preserve"> </v>
      </c>
      <c r="GF54" s="5" t="str">
        <f>IF(COLUMN()&lt;DATA!$O$1*3+3,SUM(GF55:GF61)," ")</f>
        <v xml:space="preserve"> </v>
      </c>
      <c r="GG54" s="5" t="str">
        <f>IF(COLUMN()&lt;DATA!$O$1*3+3,SUM(GG55:GG61)," ")</f>
        <v xml:space="preserve"> </v>
      </c>
      <c r="GH54" s="5" t="str">
        <f>IF(COLUMN()&lt;DATA!$O$1*3+3,SUM(GH55:GH61)," ")</f>
        <v xml:space="preserve"> </v>
      </c>
      <c r="GI54" s="5" t="str">
        <f>IF(COLUMN()&lt;DATA!$O$1*3+3,SUM(GI55:GI61)," ")</f>
        <v xml:space="preserve"> </v>
      </c>
      <c r="GJ54" s="5" t="str">
        <f>IF(COLUMN()&lt;DATA!$O$1*3+3,SUM(GJ55:GJ61)," ")</f>
        <v xml:space="preserve"> </v>
      </c>
      <c r="GK54" s="5" t="str">
        <f>IF(COLUMN()&lt;DATA!$O$1*3+3,SUM(GK55:GK61)," ")</f>
        <v xml:space="preserve"> </v>
      </c>
      <c r="GL54" s="5" t="str">
        <f>IF(COLUMN()&lt;DATA!$O$1*3+3,SUM(GL55:GL61)," ")</f>
        <v xml:space="preserve"> </v>
      </c>
      <c r="GM54" s="5" t="str">
        <f>IF(COLUMN()&lt;DATA!$O$1*3+3,SUM(GM55:GM61)," ")</f>
        <v xml:space="preserve"> </v>
      </c>
      <c r="GN54" s="5" t="str">
        <f>IF(COLUMN()&lt;DATA!$O$1*3+3,SUM(GN55:GN61)," ")</f>
        <v xml:space="preserve"> </v>
      </c>
      <c r="GO54" s="5" t="str">
        <f>IF(COLUMN()&lt;DATA!$O$1*3+3,SUM(GO55:GO61)," ")</f>
        <v xml:space="preserve"> </v>
      </c>
      <c r="GP54" s="5" t="str">
        <f>IF(COLUMN()&lt;DATA!$O$1*3+3,SUM(GP55:GP61)," ")</f>
        <v xml:space="preserve"> </v>
      </c>
      <c r="GQ54" s="5" t="str">
        <f>IF(COLUMN()&lt;DATA!$O$1*3+3,SUM(GQ55:GQ61)," ")</f>
        <v xml:space="preserve"> </v>
      </c>
      <c r="GR54" s="5" t="str">
        <f>IF(COLUMN()&lt;DATA!$O$1*3+3,SUM(GR55:GR61)," ")</f>
        <v xml:space="preserve"> </v>
      </c>
      <c r="GS54" s="5" t="str">
        <f>IF(COLUMN()&lt;DATA!$O$1*3+3,SUM(GS55:GS61)," ")</f>
        <v xml:space="preserve"> </v>
      </c>
      <c r="GT54" s="5" t="str">
        <f>IF(COLUMN()&lt;DATA!$O$1*3+3,SUM(GT55:GT61)," ")</f>
        <v xml:space="preserve"> </v>
      </c>
      <c r="GU54" s="5" t="str">
        <f>IF(COLUMN()&lt;DATA!$O$1*3+3,SUM(GU55:GU61)," ")</f>
        <v xml:space="preserve"> </v>
      </c>
      <c r="GV54" s="5" t="str">
        <f>IF(COLUMN()&lt;DATA!$O$1*3+3,SUM(GV55:GV61)," ")</f>
        <v xml:space="preserve"> </v>
      </c>
      <c r="GW54" s="5" t="str">
        <f>IF(COLUMN()&lt;DATA!$O$1*3+3,SUM(GW55:GW61)," ")</f>
        <v xml:space="preserve"> </v>
      </c>
      <c r="GX54" s="5" t="str">
        <f>IF(COLUMN()&lt;DATA!$O$1*3+3,SUM(GX55:GX61)," ")</f>
        <v xml:space="preserve"> </v>
      </c>
      <c r="GY54" s="5" t="str">
        <f>IF(COLUMN()&lt;DATA!$O$1*3+3,SUM(GY55:GY61)," ")</f>
        <v xml:space="preserve"> </v>
      </c>
      <c r="GZ54" s="5" t="str">
        <f>IF(COLUMN()&lt;DATA!$O$1*3+3,SUM(GZ55:GZ61)," ")</f>
        <v xml:space="preserve"> </v>
      </c>
      <c r="HA54" s="5" t="str">
        <f>IF(COLUMN()&lt;DATA!$O$1*3+3,SUM(HA55:HA61)," ")</f>
        <v xml:space="preserve"> </v>
      </c>
      <c r="HB54" s="5" t="str">
        <f>IF(COLUMN()&lt;DATA!$O$1*3+3,SUM(HB55:HB61)," ")</f>
        <v xml:space="preserve"> </v>
      </c>
      <c r="HC54" s="5" t="str">
        <f>IF(COLUMN()&lt;DATA!$O$1*3+3,SUM(HC55:HC61)," ")</f>
        <v xml:space="preserve"> </v>
      </c>
      <c r="HD54" s="5" t="str">
        <f>IF(COLUMN()&lt;DATA!$O$1*3+3,SUM(HD55:HD61)," ")</f>
        <v xml:space="preserve"> </v>
      </c>
      <c r="HE54" s="5" t="str">
        <f>IF(COLUMN()&lt;DATA!$O$1*3+3,SUM(HE55:HE61)," ")</f>
        <v xml:space="preserve"> </v>
      </c>
      <c r="HF54" s="5" t="str">
        <f>IF(COLUMN()&lt;DATA!$O$1*3+3,SUM(HF55:HF61)," ")</f>
        <v xml:space="preserve"> </v>
      </c>
      <c r="HG54" s="5" t="str">
        <f>IF(COLUMN()&lt;DATA!$O$1*3+3,SUM(HG55:HG61)," ")</f>
        <v xml:space="preserve"> </v>
      </c>
      <c r="HH54" s="5" t="str">
        <f>IF(COLUMN()&lt;DATA!$O$1*3+3,SUM(HH55:HH61)," ")</f>
        <v xml:space="preserve"> </v>
      </c>
      <c r="HI54" s="5" t="str">
        <f>IF(COLUMN()&lt;DATA!$O$1*3+3,SUM(HI55:HI61)," ")</f>
        <v xml:space="preserve"> </v>
      </c>
      <c r="HJ54" s="5" t="str">
        <f>IF(COLUMN()&lt;DATA!$O$1*3+3,SUM(HJ55:HJ61)," ")</f>
        <v xml:space="preserve"> </v>
      </c>
      <c r="HK54" s="5" t="str">
        <f>IF(COLUMN()&lt;DATA!$O$1*3+3,SUM(HK55:HK61)," ")</f>
        <v xml:space="preserve"> </v>
      </c>
      <c r="HL54" s="5" t="str">
        <f>IF(COLUMN()&lt;DATA!$O$1*3+3,SUM(HL55:HL61)," ")</f>
        <v xml:space="preserve"> </v>
      </c>
      <c r="HM54" s="5" t="str">
        <f>IF(COLUMN()&lt;DATA!$O$1*3+3,SUM(HM55:HM61)," ")</f>
        <v xml:space="preserve"> </v>
      </c>
      <c r="HN54" s="5" t="str">
        <f>IF(COLUMN()&lt;DATA!$O$1*3+3,SUM(HN55:HN61)," ")</f>
        <v xml:space="preserve"> </v>
      </c>
      <c r="HO54" s="5" t="str">
        <f>IF(COLUMN()&lt;DATA!$O$1*3+3,SUM(HO55:HO61)," ")</f>
        <v xml:space="preserve"> </v>
      </c>
      <c r="HP54" s="5" t="str">
        <f>IF(COLUMN()&lt;DATA!$O$1*3+3,SUM(HP55:HP61)," ")</f>
        <v xml:space="preserve"> </v>
      </c>
      <c r="HQ54" s="5" t="str">
        <f>IF(COLUMN()&lt;DATA!$O$1*3+3,SUM(HQ55:HQ61)," ")</f>
        <v xml:space="preserve"> </v>
      </c>
      <c r="HR54" s="5" t="str">
        <f>IF(COLUMN()&lt;DATA!$O$1*3+3,SUM(HR55:HR61)," ")</f>
        <v xml:space="preserve"> </v>
      </c>
      <c r="HS54" s="5" t="str">
        <f>IF(COLUMN()&lt;DATA!$O$1*3+3,SUM(HS55:HS61)," ")</f>
        <v xml:space="preserve"> </v>
      </c>
      <c r="HT54" s="5" t="str">
        <f>IF(COLUMN()&lt;DATA!$O$1*3+3,SUM(HT55:HT61)," ")</f>
        <v xml:space="preserve"> </v>
      </c>
      <c r="HU54" s="5" t="str">
        <f>IF(COLUMN()&lt;DATA!$O$1*3+3,SUM(HU55:HU61)," ")</f>
        <v xml:space="preserve"> </v>
      </c>
      <c r="HV54" s="5" t="str">
        <f>IF(COLUMN()&lt;DATA!$O$1*3+3,SUM(HV55:HV61)," ")</f>
        <v xml:space="preserve"> </v>
      </c>
      <c r="HW54" s="5" t="str">
        <f>IF(COLUMN()&lt;DATA!$O$1*3+3,SUM(HW55:HW61)," ")</f>
        <v xml:space="preserve"> </v>
      </c>
      <c r="HX54" s="5" t="str">
        <f>IF(COLUMN()&lt;DATA!$O$1*3+3,SUM(HX55:HX61)," ")</f>
        <v xml:space="preserve"> </v>
      </c>
      <c r="HY54" s="5" t="str">
        <f>IF(COLUMN()&lt;DATA!$O$1*3+3,SUM(HY55:HY61)," ")</f>
        <v xml:space="preserve"> </v>
      </c>
      <c r="HZ54" s="5" t="str">
        <f>IF(COLUMN()&lt;DATA!$O$1*3+3,SUM(HZ55:HZ61)," ")</f>
        <v xml:space="preserve"> </v>
      </c>
      <c r="IA54" s="5" t="str">
        <f>IF(COLUMN()&lt;DATA!$O$1*3+3,SUM(IA55:IA61)," ")</f>
        <v xml:space="preserve"> </v>
      </c>
      <c r="IB54" s="5" t="str">
        <f>IF(COLUMN()&lt;DATA!$O$1*3+3,SUM(IB55:IB61)," ")</f>
        <v xml:space="preserve"> </v>
      </c>
      <c r="IC54" s="5" t="str">
        <f>IF(COLUMN()&lt;DATA!$O$1*3+3,SUM(IC55:IC61)," ")</f>
        <v xml:space="preserve"> </v>
      </c>
      <c r="ID54" s="5" t="str">
        <f>IF(COLUMN()&lt;DATA!$O$1*3+3,SUM(ID55:ID61)," ")</f>
        <v xml:space="preserve"> </v>
      </c>
      <c r="IE54" s="5" t="str">
        <f>IF(COLUMN()&lt;DATA!$O$1*3+3,SUM(IE55:IE61)," ")</f>
        <v xml:space="preserve"> </v>
      </c>
      <c r="IF54" s="5" t="str">
        <f>IF(COLUMN()&lt;DATA!$O$1*3+3,SUM(IF55:IF61)," ")</f>
        <v xml:space="preserve"> </v>
      </c>
      <c r="IG54" s="5" t="str">
        <f>IF(COLUMN()&lt;DATA!$O$1*3+3,SUM(IG55:IG61)," ")</f>
        <v xml:space="preserve"> </v>
      </c>
      <c r="IH54" s="5" t="str">
        <f>IF(COLUMN()&lt;DATA!$O$1*3+3,SUM(IH55:IH61)," ")</f>
        <v xml:space="preserve"> </v>
      </c>
      <c r="II54" s="5" t="str">
        <f>IF(COLUMN()&lt;DATA!$O$1*3+3,SUM(II55:II61)," ")</f>
        <v xml:space="preserve"> </v>
      </c>
      <c r="IJ54" s="5" t="str">
        <f>IF(COLUMN()&lt;DATA!$O$1*3+3,SUM(IJ55:IJ61)," ")</f>
        <v xml:space="preserve"> </v>
      </c>
      <c r="IK54" s="5" t="str">
        <f>IF(COLUMN()&lt;DATA!$O$1*3+3,SUM(IK55:IK61)," ")</f>
        <v xml:space="preserve"> </v>
      </c>
      <c r="IL54" s="5" t="str">
        <f>IF(COLUMN()&lt;DATA!$O$1*3+3,SUM(IL55:IL61)," ")</f>
        <v xml:space="preserve"> </v>
      </c>
      <c r="IM54" s="5" t="str">
        <f>IF(COLUMN()&lt;DATA!$O$1*3+3,SUM(IM55:IM61)," ")</f>
        <v xml:space="preserve"> </v>
      </c>
      <c r="IN54" s="5" t="str">
        <f>IF(COLUMN()&lt;DATA!$O$1*3+3,SUM(IN55:IN61)," ")</f>
        <v xml:space="preserve"> </v>
      </c>
      <c r="IO54" s="5" t="str">
        <f>IF(COLUMN()&lt;DATA!$O$1*3+3,SUM(IO55:IO61)," ")</f>
        <v xml:space="preserve"> </v>
      </c>
      <c r="IP54" s="5" t="str">
        <f>IF(COLUMN()&lt;DATA!$O$1*3+3,SUM(IP55:IP61)," ")</f>
        <v xml:space="preserve"> </v>
      </c>
      <c r="IQ54" s="5" t="str">
        <f>IF(COLUMN()&lt;DATA!$O$1*3+3,SUM(IQ55:IQ61)," ")</f>
        <v xml:space="preserve"> </v>
      </c>
      <c r="IR54" s="5" t="str">
        <f>IF(COLUMN()&lt;DATA!$O$1*3+3,SUM(IR55:IR61)," ")</f>
        <v xml:space="preserve"> </v>
      </c>
      <c r="IS54" s="5" t="str">
        <f>IF(COLUMN()&lt;DATA!$O$1*3+3,SUM(IS55:IS61)," ")</f>
        <v xml:space="preserve"> </v>
      </c>
      <c r="IT54" s="5" t="str">
        <f>IF(COLUMN()&lt;DATA!$O$1*3+3,SUM(IT55:IT61)," ")</f>
        <v xml:space="preserve"> </v>
      </c>
      <c r="IU54" s="5" t="str">
        <f>IF(COLUMN()&lt;DATA!$O$1*3+3,SUM(IU55:IU61)," ")</f>
        <v xml:space="preserve"> </v>
      </c>
      <c r="IV54" s="5" t="str">
        <f>IF(COLUMN()&lt;DATA!$O$1*3+3,SUM(IV55:IV61)," ")</f>
        <v xml:space="preserve"> </v>
      </c>
      <c r="IW54" s="5" t="str">
        <f>IF(COLUMN()&lt;DATA!$O$1*3+3,SUM(IW55:IW61)," ")</f>
        <v xml:space="preserve"> </v>
      </c>
      <c r="IX54" s="5" t="str">
        <f>IF(COLUMN()&lt;DATA!$O$1*3+3,SUM(IX55:IX61)," ")</f>
        <v xml:space="preserve"> </v>
      </c>
      <c r="IY54" s="5" t="str">
        <f>IF(COLUMN()&lt;DATA!$O$1*3+3,SUM(IY55:IY61)," ")</f>
        <v xml:space="preserve"> </v>
      </c>
      <c r="IZ54" s="5" t="str">
        <f>IF(COLUMN()&lt;DATA!$O$1*3+3,SUM(IZ55:IZ61)," ")</f>
        <v xml:space="preserve"> </v>
      </c>
      <c r="JA54" s="5" t="str">
        <f>IF(COLUMN()&lt;DATA!$O$1*3+3,SUM(JA55:JA61)," ")</f>
        <v xml:space="preserve"> </v>
      </c>
      <c r="JB54" s="5" t="str">
        <f>IF(COLUMN()&lt;DATA!$O$1*3+3,SUM(JB55:JB61)," ")</f>
        <v xml:space="preserve"> </v>
      </c>
      <c r="JC54" s="5" t="str">
        <f>IF(COLUMN()&lt;DATA!$O$1*3+3,SUM(JC55:JC61)," ")</f>
        <v xml:space="preserve"> </v>
      </c>
      <c r="JD54" s="5" t="str">
        <f>IF(COLUMN()&lt;DATA!$O$1*3+3,SUM(JD55:JD61)," ")</f>
        <v xml:space="preserve"> </v>
      </c>
      <c r="JE54" s="5" t="str">
        <f>IF(COLUMN()&lt;DATA!$O$1*3+3,SUM(JE55:JE61)," ")</f>
        <v xml:space="preserve"> </v>
      </c>
      <c r="JF54" s="5" t="str">
        <f>IF(COLUMN()&lt;DATA!$O$1*3+3,SUM(JF55:JF61)," ")</f>
        <v xml:space="preserve"> </v>
      </c>
      <c r="JG54" s="5" t="str">
        <f>IF(COLUMN()&lt;DATA!$O$1*3+3,SUM(JG55:JG61)," ")</f>
        <v xml:space="preserve"> </v>
      </c>
      <c r="JH54" s="5" t="str">
        <f>IF(COLUMN()&lt;DATA!$O$1*3+3,SUM(JH55:JH61)," ")</f>
        <v xml:space="preserve"> </v>
      </c>
      <c r="JI54" s="5" t="str">
        <f>IF(COLUMN()&lt;DATA!$O$1*3+3,SUM(JI55:JI61)," ")</f>
        <v xml:space="preserve"> </v>
      </c>
      <c r="JJ54" s="5" t="str">
        <f>IF(COLUMN()&lt;DATA!$O$1*3+3,SUM(JJ55:JJ61)," ")</f>
        <v xml:space="preserve"> </v>
      </c>
      <c r="JK54" s="5" t="str">
        <f>IF(COLUMN()&lt;DATA!$O$1*3+3,SUM(JK55:JK61)," ")</f>
        <v xml:space="preserve"> </v>
      </c>
      <c r="JL54" s="5" t="str">
        <f>IF(COLUMN()&lt;DATA!$O$1*3+3,SUM(JL55:JL61)," ")</f>
        <v xml:space="preserve"> </v>
      </c>
      <c r="JM54" s="5" t="str">
        <f>IF(COLUMN()&lt;DATA!$O$1*3+3,SUM(JM55:JM61)," ")</f>
        <v xml:space="preserve"> </v>
      </c>
      <c r="JN54" s="5" t="str">
        <f>IF(COLUMN()&lt;DATA!$O$1*3+3,SUM(JN55:JN61)," ")</f>
        <v xml:space="preserve"> </v>
      </c>
      <c r="JO54" s="5" t="str">
        <f>IF(COLUMN()&lt;DATA!$O$1*3+3,SUM(JO55:JO61)," ")</f>
        <v xml:space="preserve"> </v>
      </c>
      <c r="JP54" s="5" t="str">
        <f>IF(COLUMN()&lt;DATA!$O$1*3+3,SUM(JP55:JP61)," ")</f>
        <v xml:space="preserve"> </v>
      </c>
      <c r="JQ54" s="5" t="str">
        <f>IF(COLUMN()&lt;DATA!$O$1*3+3,SUM(JQ55:JQ61)," ")</f>
        <v xml:space="preserve"> </v>
      </c>
      <c r="JR54" s="5" t="str">
        <f>IF(COLUMN()&lt;DATA!$O$1*3+3,SUM(JR55:JR61)," ")</f>
        <v xml:space="preserve"> </v>
      </c>
      <c r="JS54" s="5" t="str">
        <f>IF(COLUMN()&lt;DATA!$O$1*3+3,SUM(JS55:JS61)," ")</f>
        <v xml:space="preserve"> </v>
      </c>
      <c r="JT54" s="5" t="str">
        <f>IF(COLUMN()&lt;DATA!$O$1*3+3,SUM(JT55:JT61)," ")</f>
        <v xml:space="preserve"> </v>
      </c>
      <c r="JU54" s="5" t="str">
        <f>IF(COLUMN()&lt;DATA!$O$1*3+3,SUM(JU55:JU61)," ")</f>
        <v xml:space="preserve"> </v>
      </c>
      <c r="JV54" s="5" t="str">
        <f>IF(COLUMN()&lt;DATA!$O$1*3+3,SUM(JV55:JV61)," ")</f>
        <v xml:space="preserve"> </v>
      </c>
      <c r="JW54" s="5" t="str">
        <f>IF(COLUMN()&lt;DATA!$O$1*3+3,SUM(JW55:JW61)," ")</f>
        <v xml:space="preserve"> </v>
      </c>
      <c r="JX54" s="5" t="str">
        <f>IF(COLUMN()&lt;DATA!$O$1*3+3,SUM(JX55:JX61)," ")</f>
        <v xml:space="preserve"> </v>
      </c>
      <c r="JY54" s="5" t="str">
        <f>IF(COLUMN()&lt;DATA!$O$1*3+3,SUM(JY55:JY61)," ")</f>
        <v xml:space="preserve"> </v>
      </c>
      <c r="JZ54" s="5" t="str">
        <f>IF(COLUMN()&lt;DATA!$O$1*3+3,SUM(JZ55:JZ61)," ")</f>
        <v xml:space="preserve"> </v>
      </c>
      <c r="KA54" s="5" t="str">
        <f>IF(COLUMN()&lt;DATA!$O$1*3+3,SUM(KA55:KA61)," ")</f>
        <v xml:space="preserve"> </v>
      </c>
      <c r="KB54" s="5" t="str">
        <f>IF(COLUMN()&lt;DATA!$O$1*3+3,SUM(KB55:KB61)," ")</f>
        <v xml:space="preserve"> </v>
      </c>
      <c r="KC54" s="5" t="str">
        <f>IF(COLUMN()&lt;DATA!$O$1*3+3,SUM(KC55:KC61)," ")</f>
        <v xml:space="preserve"> </v>
      </c>
      <c r="KD54" s="5" t="str">
        <f>IF(COLUMN()&lt;DATA!$O$1*3+3,SUM(KD55:KD61)," ")</f>
        <v xml:space="preserve"> </v>
      </c>
      <c r="KE54" s="5" t="str">
        <f>IF(COLUMN()&lt;DATA!$O$1*3+3,SUM(KE55:KE61)," ")</f>
        <v xml:space="preserve"> </v>
      </c>
      <c r="KF54" s="5" t="str">
        <f>IF(COLUMN()&lt;DATA!$O$1*3+3,SUM(KF55:KF61)," ")</f>
        <v xml:space="preserve"> </v>
      </c>
      <c r="KG54" s="5" t="str">
        <f>IF(COLUMN()&lt;DATA!$O$1*3+3,SUM(KG55:KG61)," ")</f>
        <v xml:space="preserve"> </v>
      </c>
      <c r="KH54" s="5" t="str">
        <f>IF(COLUMN()&lt;DATA!$O$1*3+3,SUM(KH55:KH61)," ")</f>
        <v xml:space="preserve"> </v>
      </c>
      <c r="KI54" s="5" t="str">
        <f>IF(COLUMN()&lt;DATA!$O$1*3+3,SUM(KI55:KI61)," ")</f>
        <v xml:space="preserve"> </v>
      </c>
      <c r="KJ54" s="5" t="str">
        <f>IF(COLUMN()&lt;DATA!$O$1*3+3,SUM(KJ55:KJ61)," ")</f>
        <v xml:space="preserve"> </v>
      </c>
      <c r="KK54" s="5" t="str">
        <f>IF(COLUMN()&lt;DATA!$O$1*3+3,SUM(KK55:KK61)," ")</f>
        <v xml:space="preserve"> </v>
      </c>
      <c r="KL54" s="5" t="str">
        <f>IF(COLUMN()&lt;DATA!$O$1*3+3,SUM(KL55:KL61)," ")</f>
        <v xml:space="preserve"> </v>
      </c>
      <c r="KM54" s="5" t="str">
        <f>IF(COLUMN()&lt;DATA!$O$1*3+3,SUM(KM55:KM61)," ")</f>
        <v xml:space="preserve"> </v>
      </c>
      <c r="KN54" s="5" t="str">
        <f>IF(COLUMN()&lt;DATA!$O$1*3+3,SUM(KN55:KN61)," ")</f>
        <v xml:space="preserve"> </v>
      </c>
      <c r="KO54" s="5" t="str">
        <f>IF(COLUMN()&lt;DATA!$O$1*3+3,SUM(KO55:KO61)," ")</f>
        <v xml:space="preserve"> </v>
      </c>
      <c r="KP54" s="5" t="str">
        <f>IF(COLUMN()&lt;DATA!$O$1*3+3,SUM(KP55:KP61)," ")</f>
        <v xml:space="preserve"> </v>
      </c>
      <c r="KQ54" s="5" t="str">
        <f>IF(COLUMN()&lt;DATA!$O$1*3+3,SUM(KQ55:KQ61)," ")</f>
        <v xml:space="preserve"> </v>
      </c>
      <c r="KR54" s="5" t="str">
        <f>IF(COLUMN()&lt;DATA!$O$1*3+3,SUM(KR55:KR61)," ")</f>
        <v xml:space="preserve"> </v>
      </c>
      <c r="KS54" s="5" t="str">
        <f>IF(COLUMN()&lt;DATA!$O$1*3+3,SUM(KS55:KS61)," ")</f>
        <v xml:space="preserve"> </v>
      </c>
      <c r="KT54" s="5" t="str">
        <f>IF(COLUMN()&lt;DATA!$O$1*3+3,SUM(KT55:KT61)," ")</f>
        <v xml:space="preserve"> </v>
      </c>
      <c r="KU54" s="5" t="str">
        <f>IF(COLUMN()&lt;DATA!$O$1*3+3,SUM(KU55:KU61)," ")</f>
        <v xml:space="preserve"> </v>
      </c>
      <c r="KV54" s="5" t="str">
        <f>IF(COLUMN()&lt;DATA!$O$1*3+3,SUM(KV55:KV61)," ")</f>
        <v xml:space="preserve"> </v>
      </c>
      <c r="KW54" s="5" t="str">
        <f>IF(COLUMN()&lt;DATA!$O$1*3+3,SUM(KW55:KW61)," ")</f>
        <v xml:space="preserve"> </v>
      </c>
      <c r="KX54" s="5" t="str">
        <f>IF(COLUMN()&lt;DATA!$O$1*3+3,SUM(KX55:KX61)," ")</f>
        <v xml:space="preserve"> </v>
      </c>
      <c r="KY54" s="5" t="str">
        <f>IF(COLUMN()&lt;DATA!$O$1*3+3,SUM(KY55:KY61)," ")</f>
        <v xml:space="preserve"> </v>
      </c>
      <c r="KZ54" s="5" t="str">
        <f>IF(COLUMN()&lt;DATA!$O$1*3+3,SUM(KZ55:KZ61)," ")</f>
        <v xml:space="preserve"> </v>
      </c>
    </row>
    <row r="55" ht="15.75">
      <c r="A55" s="20" t="s">
        <v>36</v>
      </c>
      <c r="B55" s="11">
        <f>IF(ISERROR(VLOOKUP(CONCATENATE(INDIRECT(ADDRESS(2,COLUMN())),"P1",A55),DATA!D2:L872,2,FALSE)),0,VLOOKUP(CONCATENATE(INDIRECT(ADDRESS(2,COLUMN())),"P1",A55),DATA!D2:L872,2,FALSE))</f>
        <v>51.38409</v>
      </c>
      <c r="C55" s="11">
        <f>IF(ISERROR(VLOOKUP(CONCATENATE(INDIRECT(ADDRESS(2,COLUMN()-1)),"P1",A55),DATA!D2:L872,3,FALSE)),0,VLOOKUP(CONCATENATE(INDIRECT(ADDRESS(2,COLUMN()-1)),"P1",A55),DATA!D2:L872,3,FALSE))</f>
        <v>0</v>
      </c>
      <c r="D55" s="11">
        <f>IF(ISERROR(VLOOKUP(CONCATENATE(INDIRECT(ADDRESS(2,COLUMN()-2)),"P1",A55),DATA!D2:L872,4,FALSE)),0,VLOOKUP(CONCATENATE(INDIRECT(ADDRESS(2,COLUMN()-2)),"P1",A55),DATA!D2:L872,4,FALSE))</f>
        <v>4.10968</v>
      </c>
      <c r="E55" s="11">
        <f>IF(ISERROR(VLOOKUP(CONCATENATE(INDIRECT(ADDRESS(2,COLUMN())),"P1",A55),DATA!D2:L872,2,FALSE)),0,VLOOKUP(CONCATENATE(INDIRECT(ADDRESS(2,COLUMN())),"P1",A55),DATA!D2:L872,2,FALSE))</f>
        <v>17.2355</v>
      </c>
      <c r="F55" s="11">
        <f>IF(ISERROR(VLOOKUP(CONCATENATE(INDIRECT(ADDRESS(2,COLUMN()-1)),"P1",A55),DATA!D2:L872,3,FALSE)),0,VLOOKUP(CONCATENATE(INDIRECT(ADDRESS(2,COLUMN()-1)),"P1",A55),DATA!D2:L872,3,FALSE))</f>
        <v>0</v>
      </c>
      <c r="G55" s="11">
        <f>IF(ISERROR(VLOOKUP(CONCATENATE(INDIRECT(ADDRESS(2,COLUMN()-2)),"P1",A55),DATA!D2:L872,4,FALSE)),0,VLOOKUP(CONCATENATE(INDIRECT(ADDRESS(2,COLUMN()-2)),"P1",A55),DATA!D2:L872,4,FALSE))</f>
        <v>2.0313</v>
      </c>
      <c r="H55" s="11">
        <f>IF(ISERROR(VLOOKUP(CONCATENATE(INDIRECT(ADDRESS(2,COLUMN())),"P1",A55),DATA!D2:L872,2,FALSE)),0,VLOOKUP(CONCATENATE(INDIRECT(ADDRESS(2,COLUMN())),"P1",A55),DATA!D2:L872,2,FALSE))</f>
        <v>47.09</v>
      </c>
      <c r="I55" s="11">
        <f>IF(ISERROR(VLOOKUP(CONCATENATE(INDIRECT(ADDRESS(2,COLUMN()-1)),"P1",A55),DATA!D2:L872,3,FALSE)),0,VLOOKUP(CONCATENATE(INDIRECT(ADDRESS(2,COLUMN()-1)),"P1",A55),DATA!D2:L872,3,FALSE))</f>
        <v>0</v>
      </c>
      <c r="J55" s="11">
        <f>IF(ISERROR(VLOOKUP(CONCATENATE(INDIRECT(ADDRESS(2,COLUMN()-2)),"P1",A55),DATA!D2:L872,4,FALSE)),0,VLOOKUP(CONCATENATE(INDIRECT(ADDRESS(2,COLUMN()-2)),"P1",A55),DATA!D2:L872,4,FALSE))</f>
        <v>4</v>
      </c>
      <c r="K55" s="11">
        <f>IF(ISERROR(VLOOKUP(CONCATENATE(INDIRECT(ADDRESS(2,COLUMN())),"P1",A55),DATA!D2:L872,2,FALSE)),0,VLOOKUP(CONCATENATE(INDIRECT(ADDRESS(2,COLUMN())),"P1",A55),DATA!D2:L872,2,FALSE))</f>
        <v>55.07</v>
      </c>
      <c r="L55" s="11">
        <f>IF(ISERROR(VLOOKUP(CONCATENATE(INDIRECT(ADDRESS(2,COLUMN()-1)),"P1",A55),DATA!D2:L872,3,FALSE)),0,VLOOKUP(CONCATENATE(INDIRECT(ADDRESS(2,COLUMN()-1)),"P1",A55),DATA!D2:L872,3,FALSE))</f>
        <v>0</v>
      </c>
      <c r="M55" s="11">
        <f>IF(ISERROR(VLOOKUP(CONCATENATE(INDIRECT(ADDRESS(2,COLUMN()-2)),"P1",A55),DATA!D2:L872,4,FALSE)),0,VLOOKUP(CONCATENATE(INDIRECT(ADDRESS(2,COLUMN()-2)),"P1",A55),DATA!D2:L872,4,FALSE))</f>
        <v>1</v>
      </c>
      <c r="N55" s="11">
        <f>IF(ISERROR(VLOOKUP(CONCATENATE(INDIRECT(ADDRESS(2,COLUMN())),"P1",A55),DATA!D2:L872,2,FALSE)),0,VLOOKUP(CONCATENATE(INDIRECT(ADDRESS(2,COLUMN())),"P1",A55),DATA!D2:L872,2,FALSE))</f>
        <v>15.54</v>
      </c>
      <c r="O55" s="11">
        <f>IF(ISERROR(VLOOKUP(CONCATENATE(INDIRECT(ADDRESS(2,COLUMN()-1)),"P1",A55),DATA!D2:L872,3,FALSE)),0,VLOOKUP(CONCATENATE(INDIRECT(ADDRESS(2,COLUMN()-1)),"P1",A55),DATA!D2:L872,3,FALSE))</f>
        <v>0</v>
      </c>
      <c r="P55" s="11">
        <f>IF(ISERROR(VLOOKUP(CONCATENATE(INDIRECT(ADDRESS(2,COLUMN()-2)),"P1",A55),DATA!D2:L872,4,FALSE)),0,VLOOKUP(CONCATENATE(INDIRECT(ADDRESS(2,COLUMN()-2)),"P1",A55),DATA!D2:L872,4,FALSE))</f>
        <v>0</v>
      </c>
      <c r="Q55" s="11">
        <f>IF(ISERROR(VLOOKUP(CONCATENATE(INDIRECT(ADDRESS(2,COLUMN())),"P1",A55),DATA!D2:L872,2,FALSE)),0,VLOOKUP(CONCATENATE(INDIRECT(ADDRESS(2,COLUMN())),"P1",A55),DATA!D2:L872,2,FALSE))</f>
        <v>34.11</v>
      </c>
      <c r="R55" s="11">
        <f>IF(ISERROR(VLOOKUP(CONCATENATE(INDIRECT(ADDRESS(2,COLUMN()-1)),"P1",A55),DATA!D2:L872,3,FALSE)),0,VLOOKUP(CONCATENATE(INDIRECT(ADDRESS(2,COLUMN()-1)),"P1",A55),DATA!D2:L872,3,FALSE))</f>
        <v>0</v>
      </c>
      <c r="S55" s="11">
        <f>IF(ISERROR(VLOOKUP(CONCATENATE(INDIRECT(ADDRESS(2,COLUMN()-2)),"P1",A55),DATA!D2:L872,4,FALSE)),0,VLOOKUP(CONCATENATE(INDIRECT(ADDRESS(2,COLUMN()-2)),"P1",A55),DATA!D2:L872,4,FALSE))</f>
        <v>0</v>
      </c>
      <c r="T55" s="11">
        <f>IF(ISERROR(VLOOKUP(CONCATENATE(INDIRECT(ADDRESS(2,COLUMN())),"P1",A55),DATA!D2:L872,2,FALSE)),0,VLOOKUP(CONCATENATE(INDIRECT(ADDRESS(2,COLUMN())),"P1",A55),DATA!D2:L872,2,FALSE))</f>
        <v>17.1217</v>
      </c>
      <c r="U55" s="11">
        <f>IF(ISERROR(VLOOKUP(CONCATENATE(INDIRECT(ADDRESS(2,COLUMN()-1)),"P1",A55),DATA!D2:L872,3,FALSE)),0,VLOOKUP(CONCATENATE(INDIRECT(ADDRESS(2,COLUMN()-1)),"P1",A55),DATA!D2:L872,3,FALSE))</f>
        <v>0</v>
      </c>
      <c r="V55" s="11">
        <f>IF(ISERROR(VLOOKUP(CONCATENATE(INDIRECT(ADDRESS(2,COLUMN()-2)),"P1",A55),DATA!D2:L872,4,FALSE)),0,VLOOKUP(CONCATENATE(INDIRECT(ADDRESS(2,COLUMN()-2)),"P1",A55),DATA!D2:L872,4,FALSE))</f>
        <v>1.25</v>
      </c>
      <c r="W55" s="11">
        <f>IF(ISERROR(VLOOKUP(CONCATENATE(INDIRECT(ADDRESS(2,COLUMN())),"P1",A55),DATA!D2:L872,2,FALSE)),0,VLOOKUP(CONCATENATE(INDIRECT(ADDRESS(2,COLUMN())),"P1",A55),DATA!D2:L872,2,FALSE))</f>
        <v>12.0551</v>
      </c>
      <c r="X55" s="11">
        <f>IF(ISERROR(VLOOKUP(CONCATENATE(INDIRECT(ADDRESS(2,COLUMN()-1)),"P1",A55),DATA!D2:L872,3,FALSE)),0,VLOOKUP(CONCATENATE(INDIRECT(ADDRESS(2,COLUMN()-1)),"P1",A55),DATA!D2:L872,3,FALSE))</f>
        <v>0</v>
      </c>
      <c r="Y55" s="11">
        <f>IF(ISERROR(VLOOKUP(CONCATENATE(INDIRECT(ADDRESS(2,COLUMN()-2)),"P1",A55),DATA!D2:L872,4,FALSE)),0,VLOOKUP(CONCATENATE(INDIRECT(ADDRESS(2,COLUMN()-2)),"P1",A55),DATA!D2:L872,4,FALSE))</f>
        <v>2.1102</v>
      </c>
      <c r="Z55" s="11">
        <f>IF(ISERROR(VLOOKUP(CONCATENATE(INDIRECT(ADDRESS(2,COLUMN())),"P1",A55),DATA!D2:L872,2,FALSE)),0,VLOOKUP(CONCATENATE(INDIRECT(ADDRESS(2,COLUMN())),"P1",A55),DATA!D2:L872,2,FALSE))</f>
        <v>56.3</v>
      </c>
      <c r="AA55" s="11">
        <f>IF(ISERROR(VLOOKUP(CONCATENATE(INDIRECT(ADDRESS(2,COLUMN()-1)),"P1",A55),DATA!D2:L872,3,FALSE)),0,VLOOKUP(CONCATENATE(INDIRECT(ADDRESS(2,COLUMN()-1)),"P1",A55),DATA!D2:L872,3,FALSE))</f>
        <v>0</v>
      </c>
      <c r="AB55" s="11">
        <f>IF(ISERROR(VLOOKUP(CONCATENATE(INDIRECT(ADDRESS(2,COLUMN()-2)),"P1",A55),DATA!D2:L872,4,FALSE)),0,VLOOKUP(CONCATENATE(INDIRECT(ADDRESS(2,COLUMN()-2)),"P1",A55),DATA!D2:L872,4,FALSE))</f>
        <v>0</v>
      </c>
      <c r="AC55" s="11">
        <f>IF(ISERROR(VLOOKUP(CONCATENATE(INDIRECT(ADDRESS(2,COLUMN())),"P1",A55),DATA!D2:L872,2,FALSE)),0,VLOOKUP(CONCATENATE(INDIRECT(ADDRESS(2,COLUMN())),"P1",A55),DATA!D2:L872,2,FALSE))</f>
        <v>19.65967</v>
      </c>
      <c r="AD55" s="11">
        <f>IF(ISERROR(VLOOKUP(CONCATENATE(INDIRECT(ADDRESS(2,COLUMN()-1)),"P1",A55),DATA!D2:L872,3,FALSE)),0,VLOOKUP(CONCATENATE(INDIRECT(ADDRESS(2,COLUMN()-1)),"P1",A55),DATA!D2:L872,3,FALSE))</f>
        <v>0</v>
      </c>
      <c r="AE55" s="11">
        <f>IF(ISERROR(VLOOKUP(CONCATENATE(INDIRECT(ADDRESS(2,COLUMN()-2)),"P1",A55),DATA!D2:L872,4,FALSE)),0,VLOOKUP(CONCATENATE(INDIRECT(ADDRESS(2,COLUMN()-2)),"P1",A55),DATA!D2:L872,4,FALSE))</f>
        <v>0</v>
      </c>
      <c r="AF55" s="11">
        <f>IF(ISERROR(VLOOKUP(CONCATENATE(INDIRECT(ADDRESS(2,COLUMN())),"P1",A55),DATA!D2:L872,2,FALSE)),0,VLOOKUP(CONCATENATE(INDIRECT(ADDRESS(2,COLUMN())),"P1",A55),DATA!D2:L872,2,FALSE))</f>
        <v>2.85</v>
      </c>
      <c r="AG55" s="11">
        <f>IF(ISERROR(VLOOKUP(CONCATENATE(INDIRECT(ADDRESS(2,COLUMN()-1)),"P1",A55),DATA!D2:L872,3,FALSE)),0,VLOOKUP(CONCATENATE(INDIRECT(ADDRESS(2,COLUMN()-1)),"P1",A55),DATA!D2:L872,3,FALSE))</f>
        <v>0</v>
      </c>
      <c r="AH55" s="11">
        <f>IF(ISERROR(VLOOKUP(CONCATENATE(INDIRECT(ADDRESS(2,COLUMN()-2)),"P1",A55),DATA!D2:L872,4,FALSE)),0,VLOOKUP(CONCATENATE(INDIRECT(ADDRESS(2,COLUMN()-2)),"P1",A55),DATA!D2:L872,4,FALSE))</f>
        <v>0</v>
      </c>
      <c r="AI55" s="11">
        <f>IF(ISERROR(VLOOKUP(CONCATENATE(INDIRECT(ADDRESS(2,COLUMN())),"P1",A55),DATA!D2:L872,2,FALSE)),0,VLOOKUP(CONCATENATE(INDIRECT(ADDRESS(2,COLUMN())),"P1",A55),DATA!D2:L872,2,FALSE))</f>
        <v>22.2862</v>
      </c>
      <c r="AJ55" s="11">
        <f>IF(ISERROR(VLOOKUP(CONCATENATE(INDIRECT(ADDRESS(2,COLUMN()-1)),"P1",A55),DATA!D2:L872,3,FALSE)),0,VLOOKUP(CONCATENATE(INDIRECT(ADDRESS(2,COLUMN()-1)),"P1",A55),DATA!D2:L872,3,FALSE))</f>
        <v>0</v>
      </c>
      <c r="AK55" s="11">
        <f>IF(ISERROR(VLOOKUP(CONCATENATE(INDIRECT(ADDRESS(2,COLUMN()-2)),"P1",A55),DATA!D2:L872,4,FALSE)),0,VLOOKUP(CONCATENATE(INDIRECT(ADDRESS(2,COLUMN()-2)),"P1",A55),DATA!D2:L872,4,FALSE))</f>
        <v>0</v>
      </c>
      <c r="AL55" s="11">
        <f>IF(ISERROR(VLOOKUP(CONCATENATE(INDIRECT(ADDRESS(2,COLUMN())),"P1",A55),DATA!D2:L872,2,FALSE)),0,VLOOKUP(CONCATENATE(INDIRECT(ADDRESS(2,COLUMN())),"P1",A55),DATA!D2:L872,2,FALSE))</f>
        <v>24.7634</v>
      </c>
      <c r="AM55" s="11">
        <f>IF(ISERROR(VLOOKUP(CONCATENATE(INDIRECT(ADDRESS(2,COLUMN()-1)),"P1",A55),DATA!D2:L872,3,FALSE)),0,VLOOKUP(CONCATENATE(INDIRECT(ADDRESS(2,COLUMN()-1)),"P1",A55),DATA!D2:L872,3,FALSE))</f>
        <v>0</v>
      </c>
      <c r="AN55" s="11">
        <f>IF(ISERROR(VLOOKUP(CONCATENATE(INDIRECT(ADDRESS(2,COLUMN()-2)),"P1",A55),DATA!D2:L872,4,FALSE)),0,VLOOKUP(CONCATENATE(INDIRECT(ADDRESS(2,COLUMN()-2)),"P1",A55),DATA!D2:L872,4,FALSE))</f>
        <v>0</v>
      </c>
      <c r="AO55" s="11">
        <f>IF(ISERROR(VLOOKUP(CONCATENATE(INDIRECT(ADDRESS(2,COLUMN())),"P1",A55),DATA!D2:L872,2,FALSE)),0,VLOOKUP(CONCATENATE(INDIRECT(ADDRESS(2,COLUMN())),"P1",A55),DATA!D2:L872,2,FALSE))</f>
        <v>3</v>
      </c>
      <c r="AP55" s="11">
        <f>IF(ISERROR(VLOOKUP(CONCATENATE(INDIRECT(ADDRESS(2,COLUMN()-1)),"P1",A55),DATA!D2:L872,3,FALSE)),0,VLOOKUP(CONCATENATE(INDIRECT(ADDRESS(2,COLUMN()-1)),"P1",A55),DATA!D2:L872,3,FALSE))</f>
        <v>0</v>
      </c>
      <c r="AQ55" s="11">
        <f>IF(ISERROR(VLOOKUP(CONCATENATE(INDIRECT(ADDRESS(2,COLUMN()-2)),"P1",A55),DATA!D2:L872,4,FALSE)),0,VLOOKUP(CONCATENATE(INDIRECT(ADDRESS(2,COLUMN()-2)),"P1",A55),DATA!D2:L872,4,FALSE))</f>
        <v>2</v>
      </c>
      <c r="AR55" s="11">
        <f>IF(ISERROR(VLOOKUP(CONCATENATE(INDIRECT(ADDRESS(2,COLUMN())),"P1",A55),DATA!D2:L872,2,FALSE)),0,VLOOKUP(CONCATENATE(INDIRECT(ADDRESS(2,COLUMN())),"P1",A55),DATA!D2:L872,2,FALSE))</f>
        <v>0</v>
      </c>
      <c r="AS55" s="11">
        <f>IF(ISERROR(VLOOKUP(CONCATENATE(INDIRECT(ADDRESS(2,COLUMN()-1)),"P1",A55),DATA!D2:L872,3,FALSE)),0,VLOOKUP(CONCATENATE(INDIRECT(ADDRESS(2,COLUMN()-1)),"P1",A55),DATA!D2:L872,3,FALSE))</f>
        <v>0</v>
      </c>
      <c r="AT55" s="11">
        <f>IF(ISERROR(VLOOKUP(CONCATENATE(INDIRECT(ADDRESS(2,COLUMN()-2)),"P1",A55),DATA!D2:L872,4,FALSE)),0,VLOOKUP(CONCATENATE(INDIRECT(ADDRESS(2,COLUMN()-2)),"P1",A55),DATA!D2:L872,4,FALSE))</f>
        <v>0</v>
      </c>
      <c r="AU55" s="11">
        <f>IF(ISERROR(VLOOKUP(CONCATENATE(INDIRECT(ADDRESS(2,COLUMN())),"P1",A55),DATA!D2:L872,2,FALSE)),0,VLOOKUP(CONCATENATE(INDIRECT(ADDRESS(2,COLUMN())),"P1",A55),DATA!D2:L872,2,FALSE))</f>
        <v>0</v>
      </c>
      <c r="AV55" s="11">
        <f>IF(ISERROR(VLOOKUP(CONCATENATE(INDIRECT(ADDRESS(2,COLUMN()-1)),"P1",A55),DATA!D2:L872,3,FALSE)),0,VLOOKUP(CONCATENATE(INDIRECT(ADDRESS(2,COLUMN()-1)),"P1",A55),DATA!D2:L872,3,FALSE))</f>
        <v>0</v>
      </c>
      <c r="AW55" s="11">
        <f>IF(ISERROR(VLOOKUP(CONCATENATE(INDIRECT(ADDRESS(2,COLUMN()-2)),"P1",A55),DATA!D2:L872,4,FALSE)),0,VLOOKUP(CONCATENATE(INDIRECT(ADDRESS(2,COLUMN()-2)),"P1",A55),DATA!D2:L872,4,FALSE))</f>
        <v>0</v>
      </c>
      <c r="AX55" s="11">
        <f>IF(ISERROR(VLOOKUP(CONCATENATE(INDIRECT(ADDRESS(2,COLUMN())),"P1",A55),DATA!D2:L872,2,FALSE)),0,VLOOKUP(CONCATENATE(INDIRECT(ADDRESS(2,COLUMN())),"P1",A55),DATA!D2:L872,2,FALSE))</f>
        <v>0</v>
      </c>
      <c r="AY55" s="11">
        <f>IF(ISERROR(VLOOKUP(CONCATENATE(INDIRECT(ADDRESS(2,COLUMN()-1)),"P1",A55),DATA!D2:L872,3,FALSE)),0,VLOOKUP(CONCATENATE(INDIRECT(ADDRESS(2,COLUMN()-1)),"P1",A55),DATA!D2:L872,3,FALSE))</f>
        <v>0</v>
      </c>
      <c r="AZ55" s="11">
        <f>IF(ISERROR(VLOOKUP(CONCATENATE(INDIRECT(ADDRESS(2,COLUMN()-2)),"P1",A55),DATA!D2:L872,4,FALSE)),0,VLOOKUP(CONCATENATE(INDIRECT(ADDRESS(2,COLUMN()-2)),"P1",A55),DATA!D2:L872,4,FALSE))</f>
        <v>0</v>
      </c>
      <c r="BA55" s="11">
        <f>IF(ISERROR(VLOOKUP(CONCATENATE(INDIRECT(ADDRESS(2,COLUMN())),"P1",A55),DATA!D2:L872,2,FALSE)),0,VLOOKUP(CONCATENATE(INDIRECT(ADDRESS(2,COLUMN())),"P1",A55),DATA!D2:L872,2,FALSE))</f>
        <v>13.9126</v>
      </c>
      <c r="BB55" s="11">
        <f>IF(ISERROR(VLOOKUP(CONCATENATE(INDIRECT(ADDRESS(2,COLUMN()-1)),"P1",A55),DATA!D2:L872,3,FALSE)),0,VLOOKUP(CONCATENATE(INDIRECT(ADDRESS(2,COLUMN()-1)),"P1",A55),DATA!D2:L872,3,FALSE))</f>
        <v>0</v>
      </c>
      <c r="BC55" s="11">
        <f>IF(ISERROR(VLOOKUP(CONCATENATE(INDIRECT(ADDRESS(2,COLUMN()-2)),"P1",A55),DATA!D2:L872,4,FALSE)),0,VLOOKUP(CONCATENATE(INDIRECT(ADDRESS(2,COLUMN()-2)),"P1",A55),DATA!D2:L872,4,FALSE))</f>
        <v>1</v>
      </c>
      <c r="BD55" s="11">
        <f>IF(ISERROR(VLOOKUP(CONCATENATE(INDIRECT(ADDRESS(2,COLUMN())),"P1",A55),DATA!D2:L872,2,FALSE)),0,VLOOKUP(CONCATENATE(INDIRECT(ADDRESS(2,COLUMN())),"P1",A55),DATA!D2:L872,2,FALSE))</f>
        <v>7.4</v>
      </c>
      <c r="BE55" s="11">
        <f>IF(ISERROR(VLOOKUP(CONCATENATE(INDIRECT(ADDRESS(2,COLUMN()-1)),"P1",A55),DATA!D2:L872,3,FALSE)),0,VLOOKUP(CONCATENATE(INDIRECT(ADDRESS(2,COLUMN()-1)),"P1",A55),DATA!D2:L872,3,FALSE))</f>
        <v>0</v>
      </c>
      <c r="BF55" s="11">
        <f>IF(ISERROR(VLOOKUP(CONCATENATE(INDIRECT(ADDRESS(2,COLUMN()-2)),"P1",A55),DATA!D2:L872,4,FALSE)),0,VLOOKUP(CONCATENATE(INDIRECT(ADDRESS(2,COLUMN()-2)),"P1",A55),DATA!D2:L872,4,FALSE))</f>
        <v>1</v>
      </c>
      <c r="BG55" s="11">
        <f>IF(ISERROR(VLOOKUP(CONCATENATE(INDIRECT(ADDRESS(2,COLUMN())),"P1",A55),DATA!D2:L872,2,FALSE)),0,VLOOKUP(CONCATENATE(INDIRECT(ADDRESS(2,COLUMN())),"P1",A55),DATA!D2:L872,2,FALSE))</f>
        <v>22.27347</v>
      </c>
      <c r="BH55" s="11">
        <f>IF(ISERROR(VLOOKUP(CONCATENATE(INDIRECT(ADDRESS(2,COLUMN()-1)),"P1",A55),DATA!D2:L872,3,FALSE)),0,VLOOKUP(CONCATENATE(INDIRECT(ADDRESS(2,COLUMN()-1)),"P1",A55),DATA!D2:L872,3,FALSE))</f>
        <v>0</v>
      </c>
      <c r="BI55" s="11">
        <f>IF(ISERROR(VLOOKUP(CONCATENATE(INDIRECT(ADDRESS(2,COLUMN()-2)),"P1",A55),DATA!D2:L872,4,FALSE)),0,VLOOKUP(CONCATENATE(INDIRECT(ADDRESS(2,COLUMN()-2)),"P1",A55),DATA!D2:L872,4,FALSE))</f>
        <v>1.5</v>
      </c>
      <c r="BJ55" s="11">
        <f>IF(ISERROR(VLOOKUP(CONCATENATE(INDIRECT(ADDRESS(2,COLUMN())),"P1",A55),DATA!D2:L872,2,FALSE)),0,VLOOKUP(CONCATENATE(INDIRECT(ADDRESS(2,COLUMN())),"P1",A55),DATA!D2:L872,2,FALSE))</f>
        <v>3.33</v>
      </c>
      <c r="BK55" s="11">
        <f>IF(ISERROR(VLOOKUP(CONCATENATE(INDIRECT(ADDRESS(2,COLUMN()-1)),"P1",A55),DATA!D2:L872,3,FALSE)),0,VLOOKUP(CONCATENATE(INDIRECT(ADDRESS(2,COLUMN()-1)),"P1",A55),DATA!D2:L872,3,FALSE))</f>
        <v>0</v>
      </c>
      <c r="BL55" s="11">
        <f>IF(ISERROR(VLOOKUP(CONCATENATE(INDIRECT(ADDRESS(2,COLUMN()-2)),"P1",A55),DATA!D2:L872,4,FALSE)),0,VLOOKUP(CONCATENATE(INDIRECT(ADDRESS(2,COLUMN()-2)),"P1",A55),DATA!D2:L872,4,FALSE))</f>
        <v>0</v>
      </c>
      <c r="BM55" s="11">
        <f>IF(ISERROR(VLOOKUP(CONCATENATE(INDIRECT(ADDRESS(2,COLUMN())),"P1",A55),DATA!D2:L872,2,FALSE)),0,VLOOKUP(CONCATENATE(INDIRECT(ADDRESS(2,COLUMN())),"P1",A55),DATA!D2:L872,2,FALSE))</f>
        <v>0</v>
      </c>
      <c r="BN55" s="11">
        <f>IF(ISERROR(VLOOKUP(CONCATENATE(INDIRECT(ADDRESS(2,COLUMN()-1)),"P1",A55),DATA!D2:L872,3,FALSE)),0,VLOOKUP(CONCATENATE(INDIRECT(ADDRESS(2,COLUMN()-1)),"P1",A55),DATA!D2:L872,3,FALSE))</f>
        <v>0</v>
      </c>
      <c r="BO55" s="11">
        <f>IF(ISERROR(VLOOKUP(CONCATENATE(INDIRECT(ADDRESS(2,COLUMN()-2)),"P1",A55),DATA!D2:L872,4,FALSE)),0,VLOOKUP(CONCATENATE(INDIRECT(ADDRESS(2,COLUMN()-2)),"P1",A55),DATA!D2:L872,4,FALSE))</f>
        <v>0</v>
      </c>
      <c r="BP55" s="11">
        <f>IF(ISERROR(VLOOKUP(CONCATENATE(INDIRECT(ADDRESS(2,COLUMN())),"P1",A55),DATA!D2:L872,2,FALSE)),0,VLOOKUP(CONCATENATE(INDIRECT(ADDRESS(2,COLUMN())),"P1",A55),DATA!D2:L872,2,FALSE))</f>
        <v>0</v>
      </c>
      <c r="BQ55" s="11">
        <f>IF(ISERROR(VLOOKUP(CONCATENATE(INDIRECT(ADDRESS(2,COLUMN()-1)),"P1",A55),DATA!D2:L872,3,FALSE)),0,VLOOKUP(CONCATENATE(INDIRECT(ADDRESS(2,COLUMN()-1)),"P1",A55),DATA!D2:L872,3,FALSE))</f>
        <v>0</v>
      </c>
      <c r="BR55" s="11">
        <f>IF(ISERROR(VLOOKUP(CONCATENATE(INDIRECT(ADDRESS(2,COLUMN()-2)),"P1",A55),DATA!D2:L872,4,FALSE)),0,VLOOKUP(CONCATENATE(INDIRECT(ADDRESS(2,COLUMN()-2)),"P1",A55),DATA!D2:L872,4,FALSE))</f>
        <v>0</v>
      </c>
      <c r="BS55" s="11">
        <f>IF(ISERROR(VLOOKUP(CONCATENATE(INDIRECT(ADDRESS(2,COLUMN())),"P1",A55),DATA!D2:L872,2,FALSE)),0,VLOOKUP(CONCATENATE(INDIRECT(ADDRESS(2,COLUMN())),"P1",A55),DATA!D2:L872,2,FALSE))</f>
        <v>1.95</v>
      </c>
      <c r="BT55" s="11">
        <f>IF(ISERROR(VLOOKUP(CONCATENATE(INDIRECT(ADDRESS(2,COLUMN()-1)),"P1",A55),DATA!D2:L872,3,FALSE)),0,VLOOKUP(CONCATENATE(INDIRECT(ADDRESS(2,COLUMN()-1)),"P1",A55),DATA!D2:L872,3,FALSE))</f>
        <v>0</v>
      </c>
      <c r="BU55" s="11">
        <f>IF(ISERROR(VLOOKUP(CONCATENATE(INDIRECT(ADDRESS(2,COLUMN()-2)),"P1",A55),DATA!D2:L872,4,FALSE)),0,VLOOKUP(CONCATENATE(INDIRECT(ADDRESS(2,COLUMN()-2)),"P1",A55),DATA!D2:L872,4,FALSE))</f>
        <v>0</v>
      </c>
      <c r="BV55" s="11">
        <f>IF(ISERROR(VLOOKUP(CONCATENATE(INDIRECT(ADDRESS(2,COLUMN())),"P1",A55),DATA!D2:L872,2,FALSE)),0,VLOOKUP(CONCATENATE(INDIRECT(ADDRESS(2,COLUMN())),"P1",A55),DATA!D2:L872,2,FALSE))</f>
        <v>0.67</v>
      </c>
      <c r="BW55" s="11">
        <f>IF(ISERROR(VLOOKUP(CONCATENATE(INDIRECT(ADDRESS(2,COLUMN()-1)),"P1",A55),DATA!D2:L872,3,FALSE)),0,VLOOKUP(CONCATENATE(INDIRECT(ADDRESS(2,COLUMN()-1)),"P1",A55),DATA!D2:L872,3,FALSE))</f>
        <v>0</v>
      </c>
      <c r="BX55" s="11">
        <f>IF(ISERROR(VLOOKUP(CONCATENATE(INDIRECT(ADDRESS(2,COLUMN()-2)),"P1",A55),DATA!D2:L872,4,FALSE)),0,VLOOKUP(CONCATENATE(INDIRECT(ADDRESS(2,COLUMN()-2)),"P1",A55),DATA!D2:L872,4,FALSE))</f>
        <v>0</v>
      </c>
      <c r="BY55" s="11">
        <f>IF(ISERROR(VLOOKUP(CONCATENATE(INDIRECT(ADDRESS(2,COLUMN())),"P1",A55),DATA!D2:L872,2,FALSE)),0,VLOOKUP(CONCATENATE(INDIRECT(ADDRESS(2,COLUMN())),"P1",A55),DATA!D2:L872,2,FALSE))</f>
        <v>5.1</v>
      </c>
      <c r="BZ55" s="11">
        <f>IF(ISERROR(VLOOKUP(CONCATENATE(INDIRECT(ADDRESS(2,COLUMN()-1)),"P1",A55),DATA!D2:L872,3,FALSE)),0,VLOOKUP(CONCATENATE(INDIRECT(ADDRESS(2,COLUMN()-1)),"P1",A55),DATA!D2:L872,3,FALSE))</f>
        <v>0</v>
      </c>
      <c r="CA55" s="11">
        <f>IF(ISERROR(VLOOKUP(CONCATENATE(INDIRECT(ADDRESS(2,COLUMN()-2)),"P1",A55),DATA!D2:L872,4,FALSE)),0,VLOOKUP(CONCATENATE(INDIRECT(ADDRESS(2,COLUMN()-2)),"P1",A55),DATA!D2:L872,4,FALSE))</f>
        <v>0</v>
      </c>
      <c r="CB55" s="11">
        <f>IF(ISERROR(VLOOKUP(CONCATENATE(INDIRECT(ADDRESS(2,COLUMN())),"P1",A55),DATA!D2:L872,2,FALSE)),0,VLOOKUP(CONCATENATE(INDIRECT(ADDRESS(2,COLUMN())),"P1",A55),DATA!D2:L872,2,FALSE))</f>
        <v>1</v>
      </c>
      <c r="CC55" s="11">
        <f>IF(ISERROR(VLOOKUP(CONCATENATE(INDIRECT(ADDRESS(2,COLUMN()-1)),"P1",A55),DATA!D2:L872,3,FALSE)),0,VLOOKUP(CONCATENATE(INDIRECT(ADDRESS(2,COLUMN()-1)),"P1",A55),DATA!D2:L872,3,FALSE))</f>
        <v>0</v>
      </c>
      <c r="CD55" s="11">
        <f>IF(ISERROR(VLOOKUP(CONCATENATE(INDIRECT(ADDRESS(2,COLUMN()-2)),"P1",A55),DATA!D2:L872,4,FALSE)),0,VLOOKUP(CONCATENATE(INDIRECT(ADDRESS(2,COLUMN()-2)),"P1",A55),DATA!D2:L872,4,FALSE))</f>
        <v>0</v>
      </c>
      <c r="CE55" s="11">
        <f>IF(ISERROR(VLOOKUP(CONCATENATE(INDIRECT(ADDRESS(2,COLUMN())),"P1",A55),DATA!D2:L872,2,FALSE)),0,VLOOKUP(CONCATENATE(INDIRECT(ADDRESS(2,COLUMN())),"P1",A55),DATA!D2:L872,2,FALSE))</f>
        <v>0</v>
      </c>
      <c r="CF55" s="11">
        <f>IF(ISERROR(VLOOKUP(CONCATENATE(INDIRECT(ADDRESS(2,COLUMN()-1)),"P1",A55),DATA!D2:L872,3,FALSE)),0,VLOOKUP(CONCATENATE(INDIRECT(ADDRESS(2,COLUMN()-1)),"P1",A55),DATA!D2:L872,3,FALSE))</f>
        <v>0</v>
      </c>
      <c r="CG55" s="11">
        <f>IF(ISERROR(VLOOKUP(CONCATENATE(INDIRECT(ADDRESS(2,COLUMN()-2)),"P1",A55),DATA!D2:L872,4,FALSE)),0,VLOOKUP(CONCATENATE(INDIRECT(ADDRESS(2,COLUMN()-2)),"P1",A55),DATA!D2:L872,4,FALSE))</f>
        <v>0</v>
      </c>
      <c r="CH55" s="11">
        <f>IF(ISERROR(VLOOKUP(CONCATENATE(INDIRECT(ADDRESS(2,COLUMN())),"P1",A55),DATA!D2:L872,2,FALSE)),0,VLOOKUP(CONCATENATE(INDIRECT(ADDRESS(2,COLUMN())),"P1",A55),DATA!D2:L872,2,FALSE))</f>
        <v>0</v>
      </c>
      <c r="CI55" s="11">
        <f>IF(ISERROR(VLOOKUP(CONCATENATE(INDIRECT(ADDRESS(2,COLUMN()-1)),"P1",A55),DATA!D2:L872,3,FALSE)),0,VLOOKUP(CONCATENATE(INDIRECT(ADDRESS(2,COLUMN()-1)),"P1",A55),DATA!D2:L872,3,FALSE))</f>
        <v>0</v>
      </c>
      <c r="CJ55" s="11">
        <f>IF(ISERROR(VLOOKUP(CONCATENATE(INDIRECT(ADDRESS(2,COLUMN()-2)),"P1",A55),DATA!D2:L872,4,FALSE)),0,VLOOKUP(CONCATENATE(INDIRECT(ADDRESS(2,COLUMN()-2)),"P1",A55),DATA!D2:L872,4,FALSE))</f>
        <v>0</v>
      </c>
      <c r="CK55" s="11">
        <f>IF(ISERROR(VLOOKUP(CONCATENATE(INDIRECT(ADDRESS(2,COLUMN())),"P1",A55),DATA!D2:L872,2,FALSE)),0,VLOOKUP(CONCATENATE(INDIRECT(ADDRESS(2,COLUMN())),"P1",A55),DATA!D2:L872,2,FALSE))</f>
        <v>1</v>
      </c>
      <c r="CL55" s="11">
        <f>IF(ISERROR(VLOOKUP(CONCATENATE(INDIRECT(ADDRESS(2,COLUMN()-1)),"P1",A55),DATA!D2:L872,3,FALSE)),0,VLOOKUP(CONCATENATE(INDIRECT(ADDRESS(2,COLUMN()-1)),"P1",A55),DATA!D2:L872,3,FALSE))</f>
        <v>0</v>
      </c>
      <c r="CM55" s="11">
        <f>IF(ISERROR(VLOOKUP(CONCATENATE(INDIRECT(ADDRESS(2,COLUMN()-2)),"P1",A55),DATA!D2:L872,4,FALSE)),0,VLOOKUP(CONCATENATE(INDIRECT(ADDRESS(2,COLUMN()-2)),"P1",A55),DATA!D2:L872,4,FALSE))</f>
        <v>0</v>
      </c>
      <c r="CN55" s="11">
        <f>IF(ISERROR(VLOOKUP(CONCATENATE(INDIRECT(ADDRESS(2,COLUMN())),"P1",A55),DATA!D2:L872,2,FALSE)),0,VLOOKUP(CONCATENATE(INDIRECT(ADDRESS(2,COLUMN())),"P1",A55),DATA!D2:L872,2,FALSE))</f>
        <v>1.82</v>
      </c>
      <c r="CO55" s="11">
        <f>IF(ISERROR(VLOOKUP(CONCATENATE(INDIRECT(ADDRESS(2,COLUMN()-1)),"P1",A55),DATA!D2:L872,3,FALSE)),0,VLOOKUP(CONCATENATE(INDIRECT(ADDRESS(2,COLUMN()-1)),"P1",A55),DATA!D2:L872,3,FALSE))</f>
        <v>0</v>
      </c>
      <c r="CP55" s="11">
        <f>IF(ISERROR(VLOOKUP(CONCATENATE(INDIRECT(ADDRESS(2,COLUMN()-2)),"P1",A55),DATA!D2:L872,4,FALSE)),0,VLOOKUP(CONCATENATE(INDIRECT(ADDRESS(2,COLUMN()-2)),"P1",A55),DATA!D2:L872,4,FALSE))</f>
        <v>0.3053</v>
      </c>
      <c r="CQ55" s="11">
        <f>IF(ISERROR(VLOOKUP(CONCATENATE(INDIRECT(ADDRESS(2,COLUMN())),"P1",A55),DATA!D2:L872,2,FALSE)),0,VLOOKUP(CONCATENATE(INDIRECT(ADDRESS(2,COLUMN())),"P1",A55),DATA!D2:L872,2,FALSE))</f>
        <v>2.45</v>
      </c>
      <c r="CR55" s="11">
        <f>IF(ISERROR(VLOOKUP(CONCATENATE(INDIRECT(ADDRESS(2,COLUMN()-1)),"P1",A55),DATA!D2:L872,3,FALSE)),0,VLOOKUP(CONCATENATE(INDIRECT(ADDRESS(2,COLUMN()-1)),"P1",A55),DATA!D2:L872,3,FALSE))</f>
        <v>0</v>
      </c>
      <c r="CS55" s="11">
        <f>IF(ISERROR(VLOOKUP(CONCATENATE(INDIRECT(ADDRESS(2,COLUMN()-2)),"P1",A55),DATA!D2:L872,4,FALSE)),0,VLOOKUP(CONCATENATE(INDIRECT(ADDRESS(2,COLUMN()-2)),"P1",A55),DATA!D2:L872,4,FALSE))</f>
        <v>0</v>
      </c>
      <c r="CT55" s="11">
        <f>IF(ISERROR(VLOOKUP(CONCATENATE(INDIRECT(ADDRESS(2,COLUMN())),"P1",A55),DATA!D2:L872,2,FALSE)),0,VLOOKUP(CONCATENATE(INDIRECT(ADDRESS(2,COLUMN())),"P1",A55),DATA!D2:L872,2,FALSE))</f>
        <v>0</v>
      </c>
      <c r="CU55" s="11">
        <f>IF(ISERROR(VLOOKUP(CONCATENATE(INDIRECT(ADDRESS(2,COLUMN()-1)),"P1",A55),DATA!D2:L872,3,FALSE)),0,VLOOKUP(CONCATENATE(INDIRECT(ADDRESS(2,COLUMN()-1)),"P1",A55),DATA!D2:L872,3,FALSE))</f>
        <v>0</v>
      </c>
      <c r="CV55" s="11">
        <f>IF(ISERROR(VLOOKUP(CONCATENATE(INDIRECT(ADDRESS(2,COLUMN()-2)),"P1",A55),DATA!D2:L872,4,FALSE)),0,VLOOKUP(CONCATENATE(INDIRECT(ADDRESS(2,COLUMN()-2)),"P1",A55),DATA!D2:L872,4,FALSE))</f>
        <v>0</v>
      </c>
      <c r="CW55" s="11">
        <f>IF(ISERROR(VLOOKUP(CONCATENATE(INDIRECT(ADDRESS(2,COLUMN())),"P1",A55),DATA!D2:L872,2,FALSE)),0,VLOOKUP(CONCATENATE(INDIRECT(ADDRESS(2,COLUMN())),"P1",A55),DATA!D2:L872,2,FALSE))</f>
        <v>0</v>
      </c>
      <c r="CX55" s="11">
        <f>IF(ISERROR(VLOOKUP(CONCATENATE(INDIRECT(ADDRESS(2,COLUMN()-1)),"P1",A55),DATA!D2:L872,3,FALSE)),0,VLOOKUP(CONCATENATE(INDIRECT(ADDRESS(2,COLUMN()-1)),"P1",A55),DATA!D2:L872,3,FALSE))</f>
        <v>0</v>
      </c>
      <c r="CY55" s="11">
        <f>IF(ISERROR(VLOOKUP(CONCATENATE(INDIRECT(ADDRESS(2,COLUMN()-2)),"P1",A55),DATA!D2:L872,4,FALSE)),0,VLOOKUP(CONCATENATE(INDIRECT(ADDRESS(2,COLUMN()-2)),"P1",A55),DATA!D2:L872,4,FALSE))</f>
        <v>0</v>
      </c>
      <c r="CZ55" s="11">
        <f>IF(ISERROR(VLOOKUP(CONCATENATE(INDIRECT(ADDRESS(2,COLUMN())),"P1",A55),DATA!D2:L872,2,FALSE)),0,VLOOKUP(CONCATENATE(INDIRECT(ADDRESS(2,COLUMN())),"P1",A55),DATA!D2:L872,2,FALSE))</f>
        <v>0</v>
      </c>
      <c r="DA55" s="11">
        <f>IF(ISERROR(VLOOKUP(CONCATENATE(INDIRECT(ADDRESS(2,COLUMN()-1)),"P1",A55),DATA!D2:L872,3,FALSE)),0,VLOOKUP(CONCATENATE(INDIRECT(ADDRESS(2,COLUMN()-1)),"P1",A55),DATA!D2:L872,3,FALSE))</f>
        <v>0</v>
      </c>
      <c r="DB55" s="11">
        <f>IF(ISERROR(VLOOKUP(CONCATENATE(INDIRECT(ADDRESS(2,COLUMN()-2)),"P1",A55),DATA!D2:L872,4,FALSE)),0,VLOOKUP(CONCATENATE(INDIRECT(ADDRESS(2,COLUMN()-2)),"P1",A55),DATA!D2:L872,4,FALSE))</f>
        <v>0</v>
      </c>
      <c r="DC55" s="11">
        <f>IF(ISERROR(VLOOKUP(CONCATENATE(INDIRECT(ADDRESS(2,COLUMN())),"P1",A55),DATA!D2:L872,2,FALSE)),0,VLOOKUP(CONCATENATE(INDIRECT(ADDRESS(2,COLUMN())),"P1",A55),DATA!D2:L872,2,FALSE))</f>
        <v>0</v>
      </c>
      <c r="DD55" s="11">
        <f>IF(ISERROR(VLOOKUP(CONCATENATE(INDIRECT(ADDRESS(2,COLUMN()-1)),"P1",A55),DATA!D2:L872,3,FALSE)),0,VLOOKUP(CONCATENATE(INDIRECT(ADDRESS(2,COLUMN()-1)),"P1",A55),DATA!D2:L872,3,FALSE))</f>
        <v>0</v>
      </c>
      <c r="DE55" s="11">
        <f>IF(ISERROR(VLOOKUP(CONCATENATE(INDIRECT(ADDRESS(2,COLUMN()-2)),"P1",A55),DATA!D2:L872,4,FALSE)),0,VLOOKUP(CONCATENATE(INDIRECT(ADDRESS(2,COLUMN()-2)),"P1",A55),DATA!D2:L872,4,FALSE))</f>
        <v>0</v>
      </c>
      <c r="DF55" s="11">
        <f>IF(ISERROR(VLOOKUP(CONCATENATE(INDIRECT(ADDRESS(2,COLUMN())),"P1",A55),DATA!D2:L872,2,FALSE)),0,VLOOKUP(CONCATENATE(INDIRECT(ADDRESS(2,COLUMN())),"P1",A55),DATA!D2:L872,2,FALSE))</f>
        <v>0</v>
      </c>
      <c r="DG55" s="11">
        <f>IF(ISERROR(VLOOKUP(CONCATENATE(INDIRECT(ADDRESS(2,COLUMN()-1)),"P1",A55),DATA!D2:L872,3,FALSE)),0,VLOOKUP(CONCATENATE(INDIRECT(ADDRESS(2,COLUMN()-1)),"P1",A55),DATA!D2:L872,3,FALSE))</f>
        <v>0</v>
      </c>
      <c r="DH55" s="11">
        <f>IF(ISERROR(VLOOKUP(CONCATENATE(INDIRECT(ADDRESS(2,COLUMN()-2)),"P1",A55),DATA!D2:L872,4,FALSE)),0,VLOOKUP(CONCATENATE(INDIRECT(ADDRESS(2,COLUMN()-2)),"P1",A55),DATA!D2:L872,4,FALSE))</f>
        <v>0</v>
      </c>
      <c r="DI55" s="11">
        <f>IF(ISERROR(VLOOKUP(CONCATENATE(INDIRECT(ADDRESS(2,COLUMN())),"P1",A55),DATA!D2:L872,2,FALSE)),0,VLOOKUP(CONCATENATE(INDIRECT(ADDRESS(2,COLUMN())),"P1",A55),DATA!D2:L872,2,FALSE))</f>
        <v>0</v>
      </c>
      <c r="DJ55" s="11">
        <f>IF(ISERROR(VLOOKUP(CONCATENATE(INDIRECT(ADDRESS(2,COLUMN()-1)),"P1",A55),DATA!D2:L872,3,FALSE)),0,VLOOKUP(CONCATENATE(INDIRECT(ADDRESS(2,COLUMN()-1)),"P1",A55),DATA!D2:L872,3,FALSE))</f>
        <v>0</v>
      </c>
      <c r="DK55" s="11">
        <f>IF(ISERROR(VLOOKUP(CONCATENATE(INDIRECT(ADDRESS(2,COLUMN()-2)),"P1",A55),DATA!D2:L872,4,FALSE)),0,VLOOKUP(CONCATENATE(INDIRECT(ADDRESS(2,COLUMN()-2)),"P1",A55),DATA!D2:L872,4,FALSE))</f>
        <v>0</v>
      </c>
      <c r="DL55" s="11">
        <f>IF(ISERROR(VLOOKUP(CONCATENATE(INDIRECT(ADDRESS(2,COLUMN())),"P1",A55),DATA!D2:L872,2,FALSE)),0,VLOOKUP(CONCATENATE(INDIRECT(ADDRESS(2,COLUMN())),"P1",A55),DATA!D2:L872,2,FALSE))</f>
        <v>0</v>
      </c>
      <c r="DM55" s="11">
        <f>IF(ISERROR(VLOOKUP(CONCATENATE(INDIRECT(ADDRESS(2,COLUMN()-1)),"P1",A55),DATA!D2:L872,3,FALSE)),0,VLOOKUP(CONCATENATE(INDIRECT(ADDRESS(2,COLUMN()-1)),"P1",A55),DATA!D2:L872,3,FALSE))</f>
        <v>0</v>
      </c>
      <c r="DN55" s="11">
        <f>IF(ISERROR(VLOOKUP(CONCATENATE(INDIRECT(ADDRESS(2,COLUMN()-2)),"P1",A55),DATA!D2:L872,4,FALSE)),0,VLOOKUP(CONCATENATE(INDIRECT(ADDRESS(2,COLUMN()-2)),"P1",A55),DATA!D2:L872,4,FALSE))</f>
        <v>0</v>
      </c>
      <c r="DO55" s="11">
        <f>IF(ISERROR(VLOOKUP(CONCATENATE(INDIRECT(ADDRESS(2,COLUMN())),"P1",A55),DATA!D2:L872,2,FALSE)),0,VLOOKUP(CONCATENATE(INDIRECT(ADDRESS(2,COLUMN())),"P1",A55),DATA!D2:L872,2,FALSE))</f>
        <v>0</v>
      </c>
      <c r="DP55" s="11">
        <f>IF(ISERROR(VLOOKUP(CONCATENATE(INDIRECT(ADDRESS(2,COLUMN()-1)),"P1",A55),DATA!D2:L872,3,FALSE)),0,VLOOKUP(CONCATENATE(INDIRECT(ADDRESS(2,COLUMN()-1)),"P1",A55),DATA!D2:L872,3,FALSE))</f>
        <v>0</v>
      </c>
      <c r="DQ55" s="11">
        <f>IF(ISERROR(VLOOKUP(CONCATENATE(INDIRECT(ADDRESS(2,COLUMN()-2)),"P1",A55),DATA!D2:L872,4,FALSE)),0,VLOOKUP(CONCATENATE(INDIRECT(ADDRESS(2,COLUMN()-2)),"P1",A55),DATA!D2:L872,4,FALSE))</f>
        <v>0</v>
      </c>
      <c r="DR55" s="11">
        <f>IF(ISERROR(VLOOKUP(CONCATENATE(INDIRECT(ADDRESS(2,COLUMN())),"P1",A55),DATA!D2:L872,2,FALSE)),0,VLOOKUP(CONCATENATE(INDIRECT(ADDRESS(2,COLUMN())),"P1",A55),DATA!D2:L872,2,FALSE))</f>
        <v>0</v>
      </c>
      <c r="DS55" s="11">
        <f>IF(ISERROR(VLOOKUP(CONCATENATE(INDIRECT(ADDRESS(2,COLUMN()-1)),"P1",A55),DATA!D2:L872,3,FALSE)),0,VLOOKUP(CONCATENATE(INDIRECT(ADDRESS(2,COLUMN()-1)),"P1",A55),DATA!D2:L872,3,FALSE))</f>
        <v>0</v>
      </c>
      <c r="DT55" s="11">
        <f>IF(ISERROR(VLOOKUP(CONCATENATE(INDIRECT(ADDRESS(2,COLUMN()-2)),"P1",A55),DATA!D2:L872,4,FALSE)),0,VLOOKUP(CONCATENATE(INDIRECT(ADDRESS(2,COLUMN()-2)),"P1",A55),DATA!D2:L872,4,FALSE))</f>
        <v>0</v>
      </c>
      <c r="DU55" s="11">
        <f>IF(ISERROR(VLOOKUP(CONCATENATE(INDIRECT(ADDRESS(2,COLUMN())),"P1",A55),DATA!D2:L872,2,FALSE)),0,VLOOKUP(CONCATENATE(INDIRECT(ADDRESS(2,COLUMN())),"P1",A55),DATA!D2:L872,2,FALSE))</f>
        <v>0</v>
      </c>
      <c r="DV55" s="11">
        <f>IF(ISERROR(VLOOKUP(CONCATENATE(INDIRECT(ADDRESS(2,COLUMN()-1)),"P1",A55),DATA!D2:L872,3,FALSE)),0,VLOOKUP(CONCATENATE(INDIRECT(ADDRESS(2,COLUMN()-1)),"P1",A55),DATA!D2:L872,3,FALSE))</f>
        <v>0</v>
      </c>
      <c r="DW55" s="11">
        <f>IF(ISERROR(VLOOKUP(CONCATENATE(INDIRECT(ADDRESS(2,COLUMN()-2)),"P1",A55),DATA!D2:L872,4,FALSE)),0,VLOOKUP(CONCATENATE(INDIRECT(ADDRESS(2,COLUMN()-2)),"P1",A55),DATA!D2:L872,4,FALSE))</f>
        <v>0</v>
      </c>
      <c r="DX55" s="62">
        <f>SUM(B55:INDIRECT(ADDRESS(55,127)))</f>
        <v>459.67821000000006</v>
      </c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</row>
    <row r="56" ht="15.75">
      <c r="A56" s="20" t="s">
        <v>37</v>
      </c>
      <c r="B56" s="11">
        <f>IF(ISERROR(VLOOKUP(CONCATENATE(INDIRECT(ADDRESS(2,COLUMN())),"P1",A56),DATA!D2:L872,2,FALSE)),0,VLOOKUP(CONCATENATE(INDIRECT(ADDRESS(2,COLUMN())),"P1",A56),DATA!D2:L872,2,FALSE))</f>
        <v>1.5</v>
      </c>
      <c r="C56" s="11">
        <f>IF(ISERROR(VLOOKUP(CONCATENATE(INDIRECT(ADDRESS(2,COLUMN()-1)),"P1",A56),DATA!D2:L872,3,FALSE)),0,VLOOKUP(CONCATENATE(INDIRECT(ADDRESS(2,COLUMN()-1)),"P1",A56),DATA!D2:L872,3,FALSE))</f>
        <v>0</v>
      </c>
      <c r="D56" s="11">
        <f>IF(ISERROR(VLOOKUP(CONCATENATE(INDIRECT(ADDRESS(2,COLUMN()-2)),"P1",A56),DATA!D2:L872,4,FALSE)),0,VLOOKUP(CONCATENATE(INDIRECT(ADDRESS(2,COLUMN()-2)),"P1",A56),DATA!D2:L872,4,FALSE))</f>
        <v>0</v>
      </c>
      <c r="E56" s="11">
        <f>IF(ISERROR(VLOOKUP(CONCATENATE(INDIRECT(ADDRESS(2,COLUMN())),"P1",A56),DATA!D2:L872,2,FALSE)),0,VLOOKUP(CONCATENATE(INDIRECT(ADDRESS(2,COLUMN())),"P1",A56),DATA!D2:L872,2,FALSE))</f>
        <v>0</v>
      </c>
      <c r="F56" s="11">
        <f>IF(ISERROR(VLOOKUP(CONCATENATE(INDIRECT(ADDRESS(2,COLUMN()-1)),"P1",A56),DATA!D2:L872,3,FALSE)),0,VLOOKUP(CONCATENATE(INDIRECT(ADDRESS(2,COLUMN()-1)),"P1",A56),DATA!D2:L872,3,FALSE))</f>
        <v>0</v>
      </c>
      <c r="G56" s="11">
        <f>IF(ISERROR(VLOOKUP(CONCATENATE(INDIRECT(ADDRESS(2,COLUMN()-2)),"P1",A56),DATA!D2:L872,4,FALSE)),0,VLOOKUP(CONCATENATE(INDIRECT(ADDRESS(2,COLUMN()-2)),"P1",A56),DATA!D2:L872,4,FALSE))</f>
        <v>0</v>
      </c>
      <c r="H56" s="11">
        <f>IF(ISERROR(VLOOKUP(CONCATENATE(INDIRECT(ADDRESS(2,COLUMN())),"P1",A56),DATA!D2:L872,2,FALSE)),0,VLOOKUP(CONCATENATE(INDIRECT(ADDRESS(2,COLUMN())),"P1",A56),DATA!D2:L872,2,FALSE))</f>
        <v>0.93</v>
      </c>
      <c r="I56" s="11">
        <f>IF(ISERROR(VLOOKUP(CONCATENATE(INDIRECT(ADDRESS(2,COLUMN()-1)),"P1",A56),DATA!D2:L872,3,FALSE)),0,VLOOKUP(CONCATENATE(INDIRECT(ADDRESS(2,COLUMN()-1)),"P1",A56),DATA!D2:L872,3,FALSE))</f>
        <v>0</v>
      </c>
      <c r="J56" s="11">
        <f>IF(ISERROR(VLOOKUP(CONCATENATE(INDIRECT(ADDRESS(2,COLUMN()-2)),"P1",A56),DATA!D2:L872,4,FALSE)),0,VLOOKUP(CONCATENATE(INDIRECT(ADDRESS(2,COLUMN()-2)),"P1",A56),DATA!D2:L872,4,FALSE))</f>
        <v>0</v>
      </c>
      <c r="K56" s="11">
        <f>IF(ISERROR(VLOOKUP(CONCATENATE(INDIRECT(ADDRESS(2,COLUMN())),"P1",A56),DATA!D2:L872,2,FALSE)),0,VLOOKUP(CONCATENATE(INDIRECT(ADDRESS(2,COLUMN())),"P1",A56),DATA!D2:L872,2,FALSE))</f>
        <v>1</v>
      </c>
      <c r="L56" s="11">
        <f>IF(ISERROR(VLOOKUP(CONCATENATE(INDIRECT(ADDRESS(2,COLUMN()-1)),"P1",A56),DATA!D2:L872,3,FALSE)),0,VLOOKUP(CONCATENATE(INDIRECT(ADDRESS(2,COLUMN()-1)),"P1",A56),DATA!D2:L872,3,FALSE))</f>
        <v>0</v>
      </c>
      <c r="M56" s="11">
        <f>IF(ISERROR(VLOOKUP(CONCATENATE(INDIRECT(ADDRESS(2,COLUMN()-2)),"P1",A56),DATA!D2:L872,4,FALSE)),0,VLOOKUP(CONCATENATE(INDIRECT(ADDRESS(2,COLUMN()-2)),"P1",A56),DATA!D2:L872,4,FALSE))</f>
        <v>0</v>
      </c>
      <c r="N56" s="11">
        <f>IF(ISERROR(VLOOKUP(CONCATENATE(INDIRECT(ADDRESS(2,COLUMN())),"P1",A56),DATA!D2:L872,2,FALSE)),0,VLOOKUP(CONCATENATE(INDIRECT(ADDRESS(2,COLUMN())),"P1",A56),DATA!D2:L872,2,FALSE))</f>
        <v>0</v>
      </c>
      <c r="O56" s="11">
        <f>IF(ISERROR(VLOOKUP(CONCATENATE(INDIRECT(ADDRESS(2,COLUMN()-1)),"P1",A56),DATA!D2:L872,3,FALSE)),0,VLOOKUP(CONCATENATE(INDIRECT(ADDRESS(2,COLUMN()-1)),"P1",A56),DATA!D2:L872,3,FALSE))</f>
        <v>0</v>
      </c>
      <c r="P56" s="11">
        <f>IF(ISERROR(VLOOKUP(CONCATENATE(INDIRECT(ADDRESS(2,COLUMN()-2)),"P1",A56),DATA!D2:L872,4,FALSE)),0,VLOOKUP(CONCATENATE(INDIRECT(ADDRESS(2,COLUMN()-2)),"P1",A56),DATA!D2:L872,4,FALSE))</f>
        <v>0</v>
      </c>
      <c r="Q56" s="11">
        <f>IF(ISERROR(VLOOKUP(CONCATENATE(INDIRECT(ADDRESS(2,COLUMN())),"P1",A56),DATA!D2:L872,2,FALSE)),0,VLOOKUP(CONCATENATE(INDIRECT(ADDRESS(2,COLUMN())),"P1",A56),DATA!D2:L872,2,FALSE))</f>
        <v>2.34</v>
      </c>
      <c r="R56" s="11">
        <f>IF(ISERROR(VLOOKUP(CONCATENATE(INDIRECT(ADDRESS(2,COLUMN()-1)),"P1",A56),DATA!D2:L872,3,FALSE)),0,VLOOKUP(CONCATENATE(INDIRECT(ADDRESS(2,COLUMN()-1)),"P1",A56),DATA!D2:L872,3,FALSE))</f>
        <v>0</v>
      </c>
      <c r="S56" s="11">
        <f>IF(ISERROR(VLOOKUP(CONCATENATE(INDIRECT(ADDRESS(2,COLUMN()-2)),"P1",A56),DATA!D2:L872,4,FALSE)),0,VLOOKUP(CONCATENATE(INDIRECT(ADDRESS(2,COLUMN()-2)),"P1",A56),DATA!D2:L872,4,FALSE))</f>
        <v>0</v>
      </c>
      <c r="T56" s="11">
        <f>IF(ISERROR(VLOOKUP(CONCATENATE(INDIRECT(ADDRESS(2,COLUMN())),"P1",A56),DATA!D2:L872,2,FALSE)),0,VLOOKUP(CONCATENATE(INDIRECT(ADDRESS(2,COLUMN())),"P1",A56),DATA!D2:L872,2,FALSE))</f>
        <v>0.66666</v>
      </c>
      <c r="U56" s="11">
        <f>IF(ISERROR(VLOOKUP(CONCATENATE(INDIRECT(ADDRESS(2,COLUMN()-1)),"P1",A56),DATA!D2:L872,3,FALSE)),0,VLOOKUP(CONCATENATE(INDIRECT(ADDRESS(2,COLUMN()-1)),"P1",A56),DATA!D2:L872,3,FALSE))</f>
        <v>0</v>
      </c>
      <c r="V56" s="11">
        <f>IF(ISERROR(VLOOKUP(CONCATENATE(INDIRECT(ADDRESS(2,COLUMN()-2)),"P1",A56),DATA!D2:L872,4,FALSE)),0,VLOOKUP(CONCATENATE(INDIRECT(ADDRESS(2,COLUMN()-2)),"P1",A56),DATA!D2:L872,4,FALSE))</f>
        <v>0</v>
      </c>
      <c r="W56" s="11">
        <f>IF(ISERROR(VLOOKUP(CONCATENATE(INDIRECT(ADDRESS(2,COLUMN())),"P1",A56),DATA!D2:L872,2,FALSE)),0,VLOOKUP(CONCATENATE(INDIRECT(ADDRESS(2,COLUMN())),"P1",A56),DATA!D2:L872,2,FALSE))</f>
        <v>0</v>
      </c>
      <c r="X56" s="11">
        <f>IF(ISERROR(VLOOKUP(CONCATENATE(INDIRECT(ADDRESS(2,COLUMN()-1)),"P1",A56),DATA!D2:L872,3,FALSE)),0,VLOOKUP(CONCATENATE(INDIRECT(ADDRESS(2,COLUMN()-1)),"P1",A56),DATA!D2:L872,3,FALSE))</f>
        <v>0</v>
      </c>
      <c r="Y56" s="11">
        <f>IF(ISERROR(VLOOKUP(CONCATENATE(INDIRECT(ADDRESS(2,COLUMN()-2)),"P1",A56),DATA!D2:L872,4,FALSE)),0,VLOOKUP(CONCATENATE(INDIRECT(ADDRESS(2,COLUMN()-2)),"P1",A56),DATA!D2:L872,4,FALSE))</f>
        <v>0</v>
      </c>
      <c r="Z56" s="11">
        <f>IF(ISERROR(VLOOKUP(CONCATENATE(INDIRECT(ADDRESS(2,COLUMN())),"P1",A56),DATA!D2:L872,2,FALSE)),0,VLOOKUP(CONCATENATE(INDIRECT(ADDRESS(2,COLUMN())),"P1",A56),DATA!D2:L872,2,FALSE))</f>
        <v>0.9</v>
      </c>
      <c r="AA56" s="11">
        <f>IF(ISERROR(VLOOKUP(CONCATENATE(INDIRECT(ADDRESS(2,COLUMN()-1)),"P1",A56),DATA!D2:L872,3,FALSE)),0,VLOOKUP(CONCATENATE(INDIRECT(ADDRESS(2,COLUMN()-1)),"P1",A56),DATA!D2:L872,3,FALSE))</f>
        <v>0</v>
      </c>
      <c r="AB56" s="11">
        <f>IF(ISERROR(VLOOKUP(CONCATENATE(INDIRECT(ADDRESS(2,COLUMN()-2)),"P1",A56),DATA!D2:L872,4,FALSE)),0,VLOOKUP(CONCATENATE(INDIRECT(ADDRESS(2,COLUMN()-2)),"P1",A56),DATA!D2:L872,4,FALSE))</f>
        <v>0</v>
      </c>
      <c r="AC56" s="11">
        <f>IF(ISERROR(VLOOKUP(CONCATENATE(INDIRECT(ADDRESS(2,COLUMN())),"P1",A56),DATA!D2:L872,2,FALSE)),0,VLOOKUP(CONCATENATE(INDIRECT(ADDRESS(2,COLUMN())),"P1",A56),DATA!D2:L872,2,FALSE))</f>
        <v>0.27</v>
      </c>
      <c r="AD56" s="11">
        <f>IF(ISERROR(VLOOKUP(CONCATENATE(INDIRECT(ADDRESS(2,COLUMN()-1)),"P1",A56),DATA!D2:L872,3,FALSE)),0,VLOOKUP(CONCATENATE(INDIRECT(ADDRESS(2,COLUMN()-1)),"P1",A56),DATA!D2:L872,3,FALSE))</f>
        <v>0</v>
      </c>
      <c r="AE56" s="11">
        <f>IF(ISERROR(VLOOKUP(CONCATENATE(INDIRECT(ADDRESS(2,COLUMN()-2)),"P1",A56),DATA!D2:L872,4,FALSE)),0,VLOOKUP(CONCATENATE(INDIRECT(ADDRESS(2,COLUMN()-2)),"P1",A56),DATA!D2:L872,4,FALSE))</f>
        <v>0</v>
      </c>
      <c r="AF56" s="11">
        <f>IF(ISERROR(VLOOKUP(CONCATENATE(INDIRECT(ADDRESS(2,COLUMN())),"P1",A56),DATA!D2:L872,2,FALSE)),0,VLOOKUP(CONCATENATE(INDIRECT(ADDRESS(2,COLUMN())),"P1",A56),DATA!D2:L872,2,FALSE))</f>
        <v>0</v>
      </c>
      <c r="AG56" s="11">
        <f>IF(ISERROR(VLOOKUP(CONCATENATE(INDIRECT(ADDRESS(2,COLUMN()-1)),"P1",A56),DATA!D2:L872,3,FALSE)),0,VLOOKUP(CONCATENATE(INDIRECT(ADDRESS(2,COLUMN()-1)),"P1",A56),DATA!D2:L872,3,FALSE))</f>
        <v>0</v>
      </c>
      <c r="AH56" s="11">
        <f>IF(ISERROR(VLOOKUP(CONCATENATE(INDIRECT(ADDRESS(2,COLUMN()-2)),"P1",A56),DATA!D2:L872,4,FALSE)),0,VLOOKUP(CONCATENATE(INDIRECT(ADDRESS(2,COLUMN()-2)),"P1",A56),DATA!D2:L872,4,FALSE))</f>
        <v>0</v>
      </c>
      <c r="AI56" s="11">
        <f>IF(ISERROR(VLOOKUP(CONCATENATE(INDIRECT(ADDRESS(2,COLUMN())),"P1",A56),DATA!D2:L872,2,FALSE)),0,VLOOKUP(CONCATENATE(INDIRECT(ADDRESS(2,COLUMN())),"P1",A56),DATA!D2:L872,2,FALSE))</f>
        <v>0</v>
      </c>
      <c r="AJ56" s="11">
        <f>IF(ISERROR(VLOOKUP(CONCATENATE(INDIRECT(ADDRESS(2,COLUMN()-1)),"P1",A56),DATA!D2:L872,3,FALSE)),0,VLOOKUP(CONCATENATE(INDIRECT(ADDRESS(2,COLUMN()-1)),"P1",A56),DATA!D2:L872,3,FALSE))</f>
        <v>0</v>
      </c>
      <c r="AK56" s="11">
        <f>IF(ISERROR(VLOOKUP(CONCATENATE(INDIRECT(ADDRESS(2,COLUMN()-2)),"P1",A56),DATA!D2:L872,4,FALSE)),0,VLOOKUP(CONCATENATE(INDIRECT(ADDRESS(2,COLUMN()-2)),"P1",A56),DATA!D2:L872,4,FALSE))</f>
        <v>0</v>
      </c>
      <c r="AL56" s="11">
        <f>IF(ISERROR(VLOOKUP(CONCATENATE(INDIRECT(ADDRESS(2,COLUMN())),"P1",A56),DATA!D2:L872,2,FALSE)),0,VLOOKUP(CONCATENATE(INDIRECT(ADDRESS(2,COLUMN())),"P1",A56),DATA!D2:L872,2,FALSE))</f>
        <v>1</v>
      </c>
      <c r="AM56" s="11">
        <f>IF(ISERROR(VLOOKUP(CONCATENATE(INDIRECT(ADDRESS(2,COLUMN()-1)),"P1",A56),DATA!D2:L872,3,FALSE)),0,VLOOKUP(CONCATENATE(INDIRECT(ADDRESS(2,COLUMN()-1)),"P1",A56),DATA!D2:L872,3,FALSE))</f>
        <v>0</v>
      </c>
      <c r="AN56" s="11">
        <f>IF(ISERROR(VLOOKUP(CONCATENATE(INDIRECT(ADDRESS(2,COLUMN()-2)),"P1",A56),DATA!D2:L872,4,FALSE)),0,VLOOKUP(CONCATENATE(INDIRECT(ADDRESS(2,COLUMN()-2)),"P1",A56),DATA!D2:L872,4,FALSE))</f>
        <v>0</v>
      </c>
      <c r="AO56" s="11">
        <f>IF(ISERROR(VLOOKUP(CONCATENATE(INDIRECT(ADDRESS(2,COLUMN())),"P1",A56),DATA!D2:L872,2,FALSE)),0,VLOOKUP(CONCATENATE(INDIRECT(ADDRESS(2,COLUMN())),"P1",A56),DATA!D2:L872,2,FALSE))</f>
        <v>0</v>
      </c>
      <c r="AP56" s="11">
        <f>IF(ISERROR(VLOOKUP(CONCATENATE(INDIRECT(ADDRESS(2,COLUMN()-1)),"P1",A56),DATA!D2:L872,3,FALSE)),0,VLOOKUP(CONCATENATE(INDIRECT(ADDRESS(2,COLUMN()-1)),"P1",A56),DATA!D2:L872,3,FALSE))</f>
        <v>0</v>
      </c>
      <c r="AQ56" s="11">
        <f>IF(ISERROR(VLOOKUP(CONCATENATE(INDIRECT(ADDRESS(2,COLUMN()-2)),"P1",A56),DATA!D2:L872,4,FALSE)),0,VLOOKUP(CONCATENATE(INDIRECT(ADDRESS(2,COLUMN()-2)),"P1",A56),DATA!D2:L872,4,FALSE))</f>
        <v>0</v>
      </c>
      <c r="AR56" s="11">
        <f>IF(ISERROR(VLOOKUP(CONCATENATE(INDIRECT(ADDRESS(2,COLUMN())),"P1",A56),DATA!D2:L872,2,FALSE)),0,VLOOKUP(CONCATENATE(INDIRECT(ADDRESS(2,COLUMN())),"P1",A56),DATA!D2:L872,2,FALSE))</f>
        <v>0</v>
      </c>
      <c r="AS56" s="11">
        <f>IF(ISERROR(VLOOKUP(CONCATENATE(INDIRECT(ADDRESS(2,COLUMN()-1)),"P1",A56),DATA!D2:L872,3,FALSE)),0,VLOOKUP(CONCATENATE(INDIRECT(ADDRESS(2,COLUMN()-1)),"P1",A56),DATA!D2:L872,3,FALSE))</f>
        <v>0</v>
      </c>
      <c r="AT56" s="11">
        <f>IF(ISERROR(VLOOKUP(CONCATENATE(INDIRECT(ADDRESS(2,COLUMN()-2)),"P1",A56),DATA!D2:L872,4,FALSE)),0,VLOOKUP(CONCATENATE(INDIRECT(ADDRESS(2,COLUMN()-2)),"P1",A56),DATA!D2:L872,4,FALSE))</f>
        <v>0</v>
      </c>
      <c r="AU56" s="11">
        <f>IF(ISERROR(VLOOKUP(CONCATENATE(INDIRECT(ADDRESS(2,COLUMN())),"P1",A56),DATA!D2:L872,2,FALSE)),0,VLOOKUP(CONCATENATE(INDIRECT(ADDRESS(2,COLUMN())),"P1",A56),DATA!D2:L872,2,FALSE))</f>
        <v>0</v>
      </c>
      <c r="AV56" s="11">
        <f>IF(ISERROR(VLOOKUP(CONCATENATE(INDIRECT(ADDRESS(2,COLUMN()-1)),"P1",A56),DATA!D2:L872,3,FALSE)),0,VLOOKUP(CONCATENATE(INDIRECT(ADDRESS(2,COLUMN()-1)),"P1",A56),DATA!D2:L872,3,FALSE))</f>
        <v>0</v>
      </c>
      <c r="AW56" s="11">
        <f>IF(ISERROR(VLOOKUP(CONCATENATE(INDIRECT(ADDRESS(2,COLUMN()-2)),"P1",A56),DATA!D2:L872,4,FALSE)),0,VLOOKUP(CONCATENATE(INDIRECT(ADDRESS(2,COLUMN()-2)),"P1",A56),DATA!D2:L872,4,FALSE))</f>
        <v>0</v>
      </c>
      <c r="AX56" s="11">
        <f>IF(ISERROR(VLOOKUP(CONCATENATE(INDIRECT(ADDRESS(2,COLUMN())),"P1",A56),DATA!D2:L872,2,FALSE)),0,VLOOKUP(CONCATENATE(INDIRECT(ADDRESS(2,COLUMN())),"P1",A56),DATA!D2:L872,2,FALSE))</f>
        <v>0</v>
      </c>
      <c r="AY56" s="11">
        <f>IF(ISERROR(VLOOKUP(CONCATENATE(INDIRECT(ADDRESS(2,COLUMN()-1)),"P1",A56),DATA!D2:L872,3,FALSE)),0,VLOOKUP(CONCATENATE(INDIRECT(ADDRESS(2,COLUMN()-1)),"P1",A56),DATA!D2:L872,3,FALSE))</f>
        <v>0</v>
      </c>
      <c r="AZ56" s="11">
        <f>IF(ISERROR(VLOOKUP(CONCATENATE(INDIRECT(ADDRESS(2,COLUMN()-2)),"P1",A56),DATA!D2:L872,4,FALSE)),0,VLOOKUP(CONCATENATE(INDIRECT(ADDRESS(2,COLUMN()-2)),"P1",A56),DATA!D2:L872,4,FALSE))</f>
        <v>0</v>
      </c>
      <c r="BA56" s="11">
        <f>IF(ISERROR(VLOOKUP(CONCATENATE(INDIRECT(ADDRESS(2,COLUMN())),"P1",A56),DATA!D2:L872,2,FALSE)),0,VLOOKUP(CONCATENATE(INDIRECT(ADDRESS(2,COLUMN())),"P1",A56),DATA!D2:L872,2,FALSE))</f>
        <v>1.56666</v>
      </c>
      <c r="BB56" s="11">
        <f>IF(ISERROR(VLOOKUP(CONCATENATE(INDIRECT(ADDRESS(2,COLUMN()-1)),"P1",A56),DATA!D2:L872,3,FALSE)),0,VLOOKUP(CONCATENATE(INDIRECT(ADDRESS(2,COLUMN()-1)),"P1",A56),DATA!D2:L872,3,FALSE))</f>
        <v>0</v>
      </c>
      <c r="BC56" s="11">
        <f>IF(ISERROR(VLOOKUP(CONCATENATE(INDIRECT(ADDRESS(2,COLUMN()-2)),"P1",A56),DATA!D2:L872,4,FALSE)),0,VLOOKUP(CONCATENATE(INDIRECT(ADDRESS(2,COLUMN()-2)),"P1",A56),DATA!D2:L872,4,FALSE))</f>
        <v>0</v>
      </c>
      <c r="BD56" s="11">
        <f>IF(ISERROR(VLOOKUP(CONCATENATE(INDIRECT(ADDRESS(2,COLUMN())),"P1",A56),DATA!D2:L872,2,FALSE)),0,VLOOKUP(CONCATENATE(INDIRECT(ADDRESS(2,COLUMN())),"P1",A56),DATA!D2:L872,2,FALSE))</f>
        <v>0</v>
      </c>
      <c r="BE56" s="11">
        <f>IF(ISERROR(VLOOKUP(CONCATENATE(INDIRECT(ADDRESS(2,COLUMN()-1)),"P1",A56),DATA!D2:L872,3,FALSE)),0,VLOOKUP(CONCATENATE(INDIRECT(ADDRESS(2,COLUMN()-1)),"P1",A56),DATA!D2:L872,3,FALSE))</f>
        <v>0</v>
      </c>
      <c r="BF56" s="11">
        <f>IF(ISERROR(VLOOKUP(CONCATENATE(INDIRECT(ADDRESS(2,COLUMN()-2)),"P1",A56),DATA!D2:L872,4,FALSE)),0,VLOOKUP(CONCATENATE(INDIRECT(ADDRESS(2,COLUMN()-2)),"P1",A56),DATA!D2:L872,4,FALSE))</f>
        <v>0</v>
      </c>
      <c r="BG56" s="11">
        <f>IF(ISERROR(VLOOKUP(CONCATENATE(INDIRECT(ADDRESS(2,COLUMN())),"P1",A56),DATA!D2:L872,2,FALSE)),0,VLOOKUP(CONCATENATE(INDIRECT(ADDRESS(2,COLUMN())),"P1",A56),DATA!D2:L872,2,FALSE))</f>
        <v>2</v>
      </c>
      <c r="BH56" s="11">
        <f>IF(ISERROR(VLOOKUP(CONCATENATE(INDIRECT(ADDRESS(2,COLUMN()-1)),"P1",A56),DATA!D2:L872,3,FALSE)),0,VLOOKUP(CONCATENATE(INDIRECT(ADDRESS(2,COLUMN()-1)),"P1",A56),DATA!D2:L872,3,FALSE))</f>
        <v>0</v>
      </c>
      <c r="BI56" s="11">
        <f>IF(ISERROR(VLOOKUP(CONCATENATE(INDIRECT(ADDRESS(2,COLUMN()-2)),"P1",A56),DATA!D2:L872,4,FALSE)),0,VLOOKUP(CONCATENATE(INDIRECT(ADDRESS(2,COLUMN()-2)),"P1",A56),DATA!D2:L872,4,FALSE))</f>
        <v>0</v>
      </c>
      <c r="BJ56" s="11">
        <f>IF(ISERROR(VLOOKUP(CONCATENATE(INDIRECT(ADDRESS(2,COLUMN())),"P1",A56),DATA!D2:L872,2,FALSE)),0,VLOOKUP(CONCATENATE(INDIRECT(ADDRESS(2,COLUMN())),"P1",A56),DATA!D2:L872,2,FALSE))</f>
        <v>0</v>
      </c>
      <c r="BK56" s="11">
        <f>IF(ISERROR(VLOOKUP(CONCATENATE(INDIRECT(ADDRESS(2,COLUMN()-1)),"P1",A56),DATA!D2:L872,3,FALSE)),0,VLOOKUP(CONCATENATE(INDIRECT(ADDRESS(2,COLUMN()-1)),"P1",A56),DATA!D2:L872,3,FALSE))</f>
        <v>0</v>
      </c>
      <c r="BL56" s="11">
        <f>IF(ISERROR(VLOOKUP(CONCATENATE(INDIRECT(ADDRESS(2,COLUMN()-2)),"P1",A56),DATA!D2:L872,4,FALSE)),0,VLOOKUP(CONCATENATE(INDIRECT(ADDRESS(2,COLUMN()-2)),"P1",A56),DATA!D2:L872,4,FALSE))</f>
        <v>0</v>
      </c>
      <c r="BM56" s="11">
        <f>IF(ISERROR(VLOOKUP(CONCATENATE(INDIRECT(ADDRESS(2,COLUMN())),"P1",A56),DATA!D2:L872,2,FALSE)),0,VLOOKUP(CONCATENATE(INDIRECT(ADDRESS(2,COLUMN())),"P1",A56),DATA!D2:L872,2,FALSE))</f>
        <v>0</v>
      </c>
      <c r="BN56" s="11">
        <f>IF(ISERROR(VLOOKUP(CONCATENATE(INDIRECT(ADDRESS(2,COLUMN()-1)),"P1",A56),DATA!D2:L872,3,FALSE)),0,VLOOKUP(CONCATENATE(INDIRECT(ADDRESS(2,COLUMN()-1)),"P1",A56),DATA!D2:L872,3,FALSE))</f>
        <v>0</v>
      </c>
      <c r="BO56" s="11">
        <f>IF(ISERROR(VLOOKUP(CONCATENATE(INDIRECT(ADDRESS(2,COLUMN()-2)),"P1",A56),DATA!D2:L872,4,FALSE)),0,VLOOKUP(CONCATENATE(INDIRECT(ADDRESS(2,COLUMN()-2)),"P1",A56),DATA!D2:L872,4,FALSE))</f>
        <v>0</v>
      </c>
      <c r="BP56" s="11">
        <f>IF(ISERROR(VLOOKUP(CONCATENATE(INDIRECT(ADDRESS(2,COLUMN())),"P1",A56),DATA!D2:L872,2,FALSE)),0,VLOOKUP(CONCATENATE(INDIRECT(ADDRESS(2,COLUMN())),"P1",A56),DATA!D2:L872,2,FALSE))</f>
        <v>0</v>
      </c>
      <c r="BQ56" s="11">
        <f>IF(ISERROR(VLOOKUP(CONCATENATE(INDIRECT(ADDRESS(2,COLUMN()-1)),"P1",A56),DATA!D2:L872,3,FALSE)),0,VLOOKUP(CONCATENATE(INDIRECT(ADDRESS(2,COLUMN()-1)),"P1",A56),DATA!D2:L872,3,FALSE))</f>
        <v>0</v>
      </c>
      <c r="BR56" s="11">
        <f>IF(ISERROR(VLOOKUP(CONCATENATE(INDIRECT(ADDRESS(2,COLUMN()-2)),"P1",A56),DATA!D2:L872,4,FALSE)),0,VLOOKUP(CONCATENATE(INDIRECT(ADDRESS(2,COLUMN()-2)),"P1",A56),DATA!D2:L872,4,FALSE))</f>
        <v>0</v>
      </c>
      <c r="BS56" s="11">
        <f>IF(ISERROR(VLOOKUP(CONCATENATE(INDIRECT(ADDRESS(2,COLUMN())),"P1",A56),DATA!D2:L872,2,FALSE)),0,VLOOKUP(CONCATENATE(INDIRECT(ADDRESS(2,COLUMN())),"P1",A56),DATA!D2:L872,2,FALSE))</f>
        <v>0</v>
      </c>
      <c r="BT56" s="11">
        <f>IF(ISERROR(VLOOKUP(CONCATENATE(INDIRECT(ADDRESS(2,COLUMN()-1)),"P1",A56),DATA!D2:L872,3,FALSE)),0,VLOOKUP(CONCATENATE(INDIRECT(ADDRESS(2,COLUMN()-1)),"P1",A56),DATA!D2:L872,3,FALSE))</f>
        <v>0</v>
      </c>
      <c r="BU56" s="11">
        <f>IF(ISERROR(VLOOKUP(CONCATENATE(INDIRECT(ADDRESS(2,COLUMN()-2)),"P1",A56),DATA!D2:L872,4,FALSE)),0,VLOOKUP(CONCATENATE(INDIRECT(ADDRESS(2,COLUMN()-2)),"P1",A56),DATA!D2:L872,4,FALSE))</f>
        <v>0</v>
      </c>
      <c r="BV56" s="11">
        <f>IF(ISERROR(VLOOKUP(CONCATENATE(INDIRECT(ADDRESS(2,COLUMN())),"P1",A56),DATA!D2:L872,2,FALSE)),0,VLOOKUP(CONCATENATE(INDIRECT(ADDRESS(2,COLUMN())),"P1",A56),DATA!D2:L872,2,FALSE))</f>
        <v>0</v>
      </c>
      <c r="BW56" s="11">
        <f>IF(ISERROR(VLOOKUP(CONCATENATE(INDIRECT(ADDRESS(2,COLUMN()-1)),"P1",A56),DATA!D2:L872,3,FALSE)),0,VLOOKUP(CONCATENATE(INDIRECT(ADDRESS(2,COLUMN()-1)),"P1",A56),DATA!D2:L872,3,FALSE))</f>
        <v>0</v>
      </c>
      <c r="BX56" s="11">
        <f>IF(ISERROR(VLOOKUP(CONCATENATE(INDIRECT(ADDRESS(2,COLUMN()-2)),"P1",A56),DATA!D2:L872,4,FALSE)),0,VLOOKUP(CONCATENATE(INDIRECT(ADDRESS(2,COLUMN()-2)),"P1",A56),DATA!D2:L872,4,FALSE))</f>
        <v>0</v>
      </c>
      <c r="BY56" s="11">
        <f>IF(ISERROR(VLOOKUP(CONCATENATE(INDIRECT(ADDRESS(2,COLUMN())),"P1",A56),DATA!D2:L872,2,FALSE)),0,VLOOKUP(CONCATENATE(INDIRECT(ADDRESS(2,COLUMN())),"P1",A56),DATA!D2:L872,2,FALSE))</f>
        <v>0</v>
      </c>
      <c r="BZ56" s="11">
        <f>IF(ISERROR(VLOOKUP(CONCATENATE(INDIRECT(ADDRESS(2,COLUMN()-1)),"P1",A56),DATA!D2:L872,3,FALSE)),0,VLOOKUP(CONCATENATE(INDIRECT(ADDRESS(2,COLUMN()-1)),"P1",A56),DATA!D2:L872,3,FALSE))</f>
        <v>0</v>
      </c>
      <c r="CA56" s="11">
        <f>IF(ISERROR(VLOOKUP(CONCATENATE(INDIRECT(ADDRESS(2,COLUMN()-2)),"P1",A56),DATA!D2:L872,4,FALSE)),0,VLOOKUP(CONCATENATE(INDIRECT(ADDRESS(2,COLUMN()-2)),"P1",A56),DATA!D2:L872,4,FALSE))</f>
        <v>0</v>
      </c>
      <c r="CB56" s="11">
        <f>IF(ISERROR(VLOOKUP(CONCATENATE(INDIRECT(ADDRESS(2,COLUMN())),"P1",A56),DATA!D2:L872,2,FALSE)),0,VLOOKUP(CONCATENATE(INDIRECT(ADDRESS(2,COLUMN())),"P1",A56),DATA!D2:L872,2,FALSE))</f>
        <v>0</v>
      </c>
      <c r="CC56" s="11">
        <f>IF(ISERROR(VLOOKUP(CONCATENATE(INDIRECT(ADDRESS(2,COLUMN()-1)),"P1",A56),DATA!D2:L872,3,FALSE)),0,VLOOKUP(CONCATENATE(INDIRECT(ADDRESS(2,COLUMN()-1)),"P1",A56),DATA!D2:L872,3,FALSE))</f>
        <v>0</v>
      </c>
      <c r="CD56" s="11">
        <f>IF(ISERROR(VLOOKUP(CONCATENATE(INDIRECT(ADDRESS(2,COLUMN()-2)),"P1",A56),DATA!D2:L872,4,FALSE)),0,VLOOKUP(CONCATENATE(INDIRECT(ADDRESS(2,COLUMN()-2)),"P1",A56),DATA!D2:L872,4,FALSE))</f>
        <v>0</v>
      </c>
      <c r="CE56" s="11">
        <f>IF(ISERROR(VLOOKUP(CONCATENATE(INDIRECT(ADDRESS(2,COLUMN())),"P1",A56),DATA!D2:L872,2,FALSE)),0,VLOOKUP(CONCATENATE(INDIRECT(ADDRESS(2,COLUMN())),"P1",A56),DATA!D2:L872,2,FALSE))</f>
        <v>0</v>
      </c>
      <c r="CF56" s="11">
        <f>IF(ISERROR(VLOOKUP(CONCATENATE(INDIRECT(ADDRESS(2,COLUMN()-1)),"P1",A56),DATA!D2:L872,3,FALSE)),0,VLOOKUP(CONCATENATE(INDIRECT(ADDRESS(2,COLUMN()-1)),"P1",A56),DATA!D2:L872,3,FALSE))</f>
        <v>0</v>
      </c>
      <c r="CG56" s="11">
        <f>IF(ISERROR(VLOOKUP(CONCATENATE(INDIRECT(ADDRESS(2,COLUMN()-2)),"P1",A56),DATA!D2:L872,4,FALSE)),0,VLOOKUP(CONCATENATE(INDIRECT(ADDRESS(2,COLUMN()-2)),"P1",A56),DATA!D2:L872,4,FALSE))</f>
        <v>0</v>
      </c>
      <c r="CH56" s="11">
        <f>IF(ISERROR(VLOOKUP(CONCATENATE(INDIRECT(ADDRESS(2,COLUMN())),"P1",A56),DATA!D2:L872,2,FALSE)),0,VLOOKUP(CONCATENATE(INDIRECT(ADDRESS(2,COLUMN())),"P1",A56),DATA!D2:L872,2,FALSE))</f>
        <v>0</v>
      </c>
      <c r="CI56" s="11">
        <f>IF(ISERROR(VLOOKUP(CONCATENATE(INDIRECT(ADDRESS(2,COLUMN()-1)),"P1",A56),DATA!D2:L872,3,FALSE)),0,VLOOKUP(CONCATENATE(INDIRECT(ADDRESS(2,COLUMN()-1)),"P1",A56),DATA!D2:L872,3,FALSE))</f>
        <v>0</v>
      </c>
      <c r="CJ56" s="11">
        <f>IF(ISERROR(VLOOKUP(CONCATENATE(INDIRECT(ADDRESS(2,COLUMN()-2)),"P1",A56),DATA!D2:L872,4,FALSE)),0,VLOOKUP(CONCATENATE(INDIRECT(ADDRESS(2,COLUMN()-2)),"P1",A56),DATA!D2:L872,4,FALSE))</f>
        <v>0</v>
      </c>
      <c r="CK56" s="11">
        <f>IF(ISERROR(VLOOKUP(CONCATENATE(INDIRECT(ADDRESS(2,COLUMN())),"P1",A56),DATA!D2:L872,2,FALSE)),0,VLOOKUP(CONCATENATE(INDIRECT(ADDRESS(2,COLUMN())),"P1",A56),DATA!D2:L872,2,FALSE))</f>
        <v>0</v>
      </c>
      <c r="CL56" s="11">
        <f>IF(ISERROR(VLOOKUP(CONCATENATE(INDIRECT(ADDRESS(2,COLUMN()-1)),"P1",A56),DATA!D2:L872,3,FALSE)),0,VLOOKUP(CONCATENATE(INDIRECT(ADDRESS(2,COLUMN()-1)),"P1",A56),DATA!D2:L872,3,FALSE))</f>
        <v>0</v>
      </c>
      <c r="CM56" s="11">
        <f>IF(ISERROR(VLOOKUP(CONCATENATE(INDIRECT(ADDRESS(2,COLUMN()-2)),"P1",A56),DATA!D2:L872,4,FALSE)),0,VLOOKUP(CONCATENATE(INDIRECT(ADDRESS(2,COLUMN()-2)),"P1",A56),DATA!D2:L872,4,FALSE))</f>
        <v>0</v>
      </c>
      <c r="CN56" s="11">
        <f>IF(ISERROR(VLOOKUP(CONCATENATE(INDIRECT(ADDRESS(2,COLUMN())),"P1",A56),DATA!D2:L872,2,FALSE)),0,VLOOKUP(CONCATENATE(INDIRECT(ADDRESS(2,COLUMN())),"P1",A56),DATA!D2:L872,2,FALSE))</f>
        <v>0</v>
      </c>
      <c r="CO56" s="11">
        <f>IF(ISERROR(VLOOKUP(CONCATENATE(INDIRECT(ADDRESS(2,COLUMN()-1)),"P1",A56),DATA!D2:L872,3,FALSE)),0,VLOOKUP(CONCATENATE(INDIRECT(ADDRESS(2,COLUMN()-1)),"P1",A56),DATA!D2:L872,3,FALSE))</f>
        <v>0</v>
      </c>
      <c r="CP56" s="11">
        <f>IF(ISERROR(VLOOKUP(CONCATENATE(INDIRECT(ADDRESS(2,COLUMN()-2)),"P1",A56),DATA!D2:L872,4,FALSE)),0,VLOOKUP(CONCATENATE(INDIRECT(ADDRESS(2,COLUMN()-2)),"P1",A56),DATA!D2:L872,4,FALSE))</f>
        <v>0</v>
      </c>
      <c r="CQ56" s="11">
        <f>IF(ISERROR(VLOOKUP(CONCATENATE(INDIRECT(ADDRESS(2,COLUMN())),"P1",A56),DATA!D2:L872,2,FALSE)),0,VLOOKUP(CONCATENATE(INDIRECT(ADDRESS(2,COLUMN())),"P1",A56),DATA!D2:L872,2,FALSE))</f>
        <v>0</v>
      </c>
      <c r="CR56" s="11">
        <f>IF(ISERROR(VLOOKUP(CONCATENATE(INDIRECT(ADDRESS(2,COLUMN()-1)),"P1",A56),DATA!D2:L872,3,FALSE)),0,VLOOKUP(CONCATENATE(INDIRECT(ADDRESS(2,COLUMN()-1)),"P1",A56),DATA!D2:L872,3,FALSE))</f>
        <v>0</v>
      </c>
      <c r="CS56" s="11">
        <f>IF(ISERROR(VLOOKUP(CONCATENATE(INDIRECT(ADDRESS(2,COLUMN()-2)),"P1",A56),DATA!D2:L872,4,FALSE)),0,VLOOKUP(CONCATENATE(INDIRECT(ADDRESS(2,COLUMN()-2)),"P1",A56),DATA!D2:L872,4,FALSE))</f>
        <v>0</v>
      </c>
      <c r="CT56" s="11">
        <f>IF(ISERROR(VLOOKUP(CONCATENATE(INDIRECT(ADDRESS(2,COLUMN())),"P1",A56),DATA!D2:L872,2,FALSE)),0,VLOOKUP(CONCATENATE(INDIRECT(ADDRESS(2,COLUMN())),"P1",A56),DATA!D2:L872,2,FALSE))</f>
        <v>0</v>
      </c>
      <c r="CU56" s="11">
        <f>IF(ISERROR(VLOOKUP(CONCATENATE(INDIRECT(ADDRESS(2,COLUMN()-1)),"P1",A56),DATA!D2:L872,3,FALSE)),0,VLOOKUP(CONCATENATE(INDIRECT(ADDRESS(2,COLUMN()-1)),"P1",A56),DATA!D2:L872,3,FALSE))</f>
        <v>0</v>
      </c>
      <c r="CV56" s="11">
        <f>IF(ISERROR(VLOOKUP(CONCATENATE(INDIRECT(ADDRESS(2,COLUMN()-2)),"P1",A56),DATA!D2:L872,4,FALSE)),0,VLOOKUP(CONCATENATE(INDIRECT(ADDRESS(2,COLUMN()-2)),"P1",A56),DATA!D2:L872,4,FALSE))</f>
        <v>0</v>
      </c>
      <c r="CW56" s="11">
        <f>IF(ISERROR(VLOOKUP(CONCATENATE(INDIRECT(ADDRESS(2,COLUMN())),"P1",A56),DATA!D2:L872,2,FALSE)),0,VLOOKUP(CONCATENATE(INDIRECT(ADDRESS(2,COLUMN())),"P1",A56),DATA!D2:L872,2,FALSE))</f>
        <v>0</v>
      </c>
      <c r="CX56" s="11">
        <f>IF(ISERROR(VLOOKUP(CONCATENATE(INDIRECT(ADDRESS(2,COLUMN()-1)),"P1",A56),DATA!D2:L872,3,FALSE)),0,VLOOKUP(CONCATENATE(INDIRECT(ADDRESS(2,COLUMN()-1)),"P1",A56),DATA!D2:L872,3,FALSE))</f>
        <v>0</v>
      </c>
      <c r="CY56" s="11">
        <f>IF(ISERROR(VLOOKUP(CONCATENATE(INDIRECT(ADDRESS(2,COLUMN()-2)),"P1",A56),DATA!D2:L872,4,FALSE)),0,VLOOKUP(CONCATENATE(INDIRECT(ADDRESS(2,COLUMN()-2)),"P1",A56),DATA!D2:L872,4,FALSE))</f>
        <v>0</v>
      </c>
      <c r="CZ56" s="11">
        <f>IF(ISERROR(VLOOKUP(CONCATENATE(INDIRECT(ADDRESS(2,COLUMN())),"P1",A56),DATA!D2:L872,2,FALSE)),0,VLOOKUP(CONCATENATE(INDIRECT(ADDRESS(2,COLUMN())),"P1",A56),DATA!D2:L872,2,FALSE))</f>
        <v>0</v>
      </c>
      <c r="DA56" s="11">
        <f>IF(ISERROR(VLOOKUP(CONCATENATE(INDIRECT(ADDRESS(2,COLUMN()-1)),"P1",A56),DATA!D2:L872,3,FALSE)),0,VLOOKUP(CONCATENATE(INDIRECT(ADDRESS(2,COLUMN()-1)),"P1",A56),DATA!D2:L872,3,FALSE))</f>
        <v>0</v>
      </c>
      <c r="DB56" s="11">
        <f>IF(ISERROR(VLOOKUP(CONCATENATE(INDIRECT(ADDRESS(2,COLUMN()-2)),"P1",A56),DATA!D2:L872,4,FALSE)),0,VLOOKUP(CONCATENATE(INDIRECT(ADDRESS(2,COLUMN()-2)),"P1",A56),DATA!D2:L872,4,FALSE))</f>
        <v>0</v>
      </c>
      <c r="DC56" s="11">
        <f>IF(ISERROR(VLOOKUP(CONCATENATE(INDIRECT(ADDRESS(2,COLUMN())),"P1",A56),DATA!D2:L872,2,FALSE)),0,VLOOKUP(CONCATENATE(INDIRECT(ADDRESS(2,COLUMN())),"P1",A56),DATA!D2:L872,2,FALSE))</f>
        <v>0</v>
      </c>
      <c r="DD56" s="11">
        <f>IF(ISERROR(VLOOKUP(CONCATENATE(INDIRECT(ADDRESS(2,COLUMN()-1)),"P1",A56),DATA!D2:L872,3,FALSE)),0,VLOOKUP(CONCATENATE(INDIRECT(ADDRESS(2,COLUMN()-1)),"P1",A56),DATA!D2:L872,3,FALSE))</f>
        <v>0</v>
      </c>
      <c r="DE56" s="11">
        <f>IF(ISERROR(VLOOKUP(CONCATENATE(INDIRECT(ADDRESS(2,COLUMN()-2)),"P1",A56),DATA!D2:L872,4,FALSE)),0,VLOOKUP(CONCATENATE(INDIRECT(ADDRESS(2,COLUMN()-2)),"P1",A56),DATA!D2:L872,4,FALSE))</f>
        <v>0</v>
      </c>
      <c r="DF56" s="11">
        <f>IF(ISERROR(VLOOKUP(CONCATENATE(INDIRECT(ADDRESS(2,COLUMN())),"P1",A56),DATA!D2:L872,2,FALSE)),0,VLOOKUP(CONCATENATE(INDIRECT(ADDRESS(2,COLUMN())),"P1",A56),DATA!D2:L872,2,FALSE))</f>
        <v>0</v>
      </c>
      <c r="DG56" s="11">
        <f>IF(ISERROR(VLOOKUP(CONCATENATE(INDIRECT(ADDRESS(2,COLUMN()-1)),"P1",A56),DATA!D2:L872,3,FALSE)),0,VLOOKUP(CONCATENATE(INDIRECT(ADDRESS(2,COLUMN()-1)),"P1",A56),DATA!D2:L872,3,FALSE))</f>
        <v>0</v>
      </c>
      <c r="DH56" s="11">
        <f>IF(ISERROR(VLOOKUP(CONCATENATE(INDIRECT(ADDRESS(2,COLUMN()-2)),"P1",A56),DATA!D2:L872,4,FALSE)),0,VLOOKUP(CONCATENATE(INDIRECT(ADDRESS(2,COLUMN()-2)),"P1",A56),DATA!D2:L872,4,FALSE))</f>
        <v>0</v>
      </c>
      <c r="DI56" s="11">
        <f>IF(ISERROR(VLOOKUP(CONCATENATE(INDIRECT(ADDRESS(2,COLUMN())),"P1",A56),DATA!D2:L872,2,FALSE)),0,VLOOKUP(CONCATENATE(INDIRECT(ADDRESS(2,COLUMN())),"P1",A56),DATA!D2:L872,2,FALSE))</f>
        <v>0</v>
      </c>
      <c r="DJ56" s="11">
        <f>IF(ISERROR(VLOOKUP(CONCATENATE(INDIRECT(ADDRESS(2,COLUMN()-1)),"P1",A56),DATA!D2:L872,3,FALSE)),0,VLOOKUP(CONCATENATE(INDIRECT(ADDRESS(2,COLUMN()-1)),"P1",A56),DATA!D2:L872,3,FALSE))</f>
        <v>0</v>
      </c>
      <c r="DK56" s="11">
        <f>IF(ISERROR(VLOOKUP(CONCATENATE(INDIRECT(ADDRESS(2,COLUMN()-2)),"P1",A56),DATA!D2:L872,4,FALSE)),0,VLOOKUP(CONCATENATE(INDIRECT(ADDRESS(2,COLUMN()-2)),"P1",A56),DATA!D2:L872,4,FALSE))</f>
        <v>0</v>
      </c>
      <c r="DL56" s="11">
        <f>IF(ISERROR(VLOOKUP(CONCATENATE(INDIRECT(ADDRESS(2,COLUMN())),"P1",A56),DATA!D2:L872,2,FALSE)),0,VLOOKUP(CONCATENATE(INDIRECT(ADDRESS(2,COLUMN())),"P1",A56),DATA!D2:L872,2,FALSE))</f>
        <v>0</v>
      </c>
      <c r="DM56" s="11">
        <f>IF(ISERROR(VLOOKUP(CONCATENATE(INDIRECT(ADDRESS(2,COLUMN()-1)),"P1",A56),DATA!D2:L872,3,FALSE)),0,VLOOKUP(CONCATENATE(INDIRECT(ADDRESS(2,COLUMN()-1)),"P1",A56),DATA!D2:L872,3,FALSE))</f>
        <v>0</v>
      </c>
      <c r="DN56" s="11">
        <f>IF(ISERROR(VLOOKUP(CONCATENATE(INDIRECT(ADDRESS(2,COLUMN()-2)),"P1",A56),DATA!D2:L872,4,FALSE)),0,VLOOKUP(CONCATENATE(INDIRECT(ADDRESS(2,COLUMN()-2)),"P1",A56),DATA!D2:L872,4,FALSE))</f>
        <v>0</v>
      </c>
      <c r="DO56" s="11">
        <f>IF(ISERROR(VLOOKUP(CONCATENATE(INDIRECT(ADDRESS(2,COLUMN())),"P1",A56),DATA!D2:L872,2,FALSE)),0,VLOOKUP(CONCATENATE(INDIRECT(ADDRESS(2,COLUMN())),"P1",A56),DATA!D2:L872,2,FALSE))</f>
        <v>0</v>
      </c>
      <c r="DP56" s="11">
        <f>IF(ISERROR(VLOOKUP(CONCATENATE(INDIRECT(ADDRESS(2,COLUMN()-1)),"P1",A56),DATA!D2:L872,3,FALSE)),0,VLOOKUP(CONCATENATE(INDIRECT(ADDRESS(2,COLUMN()-1)),"P1",A56),DATA!D2:L872,3,FALSE))</f>
        <v>0</v>
      </c>
      <c r="DQ56" s="11">
        <f>IF(ISERROR(VLOOKUP(CONCATENATE(INDIRECT(ADDRESS(2,COLUMN()-2)),"P1",A56),DATA!D2:L872,4,FALSE)),0,VLOOKUP(CONCATENATE(INDIRECT(ADDRESS(2,COLUMN()-2)),"P1",A56),DATA!D2:L872,4,FALSE))</f>
        <v>0</v>
      </c>
      <c r="DR56" s="11">
        <f>IF(ISERROR(VLOOKUP(CONCATENATE(INDIRECT(ADDRESS(2,COLUMN())),"P1",A56),DATA!D2:L872,2,FALSE)),0,VLOOKUP(CONCATENATE(INDIRECT(ADDRESS(2,COLUMN())),"P1",A56),DATA!D2:L872,2,FALSE))</f>
        <v>0</v>
      </c>
      <c r="DS56" s="11">
        <f>IF(ISERROR(VLOOKUP(CONCATENATE(INDIRECT(ADDRESS(2,COLUMN()-1)),"P1",A56),DATA!D2:L872,3,FALSE)),0,VLOOKUP(CONCATENATE(INDIRECT(ADDRESS(2,COLUMN()-1)),"P1",A56),DATA!D2:L872,3,FALSE))</f>
        <v>0</v>
      </c>
      <c r="DT56" s="11">
        <f>IF(ISERROR(VLOOKUP(CONCATENATE(INDIRECT(ADDRESS(2,COLUMN()-2)),"P1",A56),DATA!D2:L872,4,FALSE)),0,VLOOKUP(CONCATENATE(INDIRECT(ADDRESS(2,COLUMN()-2)),"P1",A56),DATA!D2:L872,4,FALSE))</f>
        <v>0</v>
      </c>
      <c r="DU56" s="11">
        <f>IF(ISERROR(VLOOKUP(CONCATENATE(INDIRECT(ADDRESS(2,COLUMN())),"P1",A56),DATA!D2:L872,2,FALSE)),0,VLOOKUP(CONCATENATE(INDIRECT(ADDRESS(2,COLUMN())),"P1",A56),DATA!D2:L872,2,FALSE))</f>
        <v>0</v>
      </c>
      <c r="DV56" s="11">
        <f>IF(ISERROR(VLOOKUP(CONCATENATE(INDIRECT(ADDRESS(2,COLUMN()-1)),"P1",A56),DATA!D2:L872,3,FALSE)),0,VLOOKUP(CONCATENATE(INDIRECT(ADDRESS(2,COLUMN()-1)),"P1",A56),DATA!D2:L872,3,FALSE))</f>
        <v>0</v>
      </c>
      <c r="DW56" s="11">
        <f>IF(ISERROR(VLOOKUP(CONCATENATE(INDIRECT(ADDRESS(2,COLUMN()-2)),"P1",A56),DATA!D2:L872,4,FALSE)),0,VLOOKUP(CONCATENATE(INDIRECT(ADDRESS(2,COLUMN()-2)),"P1",A56),DATA!D2:L872,4,FALSE))</f>
        <v>0</v>
      </c>
      <c r="DX56" s="62">
        <f>SUM(B56:INDIRECT(ADDRESS(56,127)))</f>
        <v>12.17332</v>
      </c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</row>
    <row r="57" ht="15.75">
      <c r="A57" s="20" t="s">
        <v>38</v>
      </c>
      <c r="B57" s="11">
        <f>IF(ISERROR(VLOOKUP(CONCATENATE(INDIRECT(ADDRESS(2,COLUMN())),"P1",A57),DATA!D2:L872,2,FALSE)),0,VLOOKUP(CONCATENATE(INDIRECT(ADDRESS(2,COLUMN())),"P1",A57),DATA!D2:L872,2,FALSE))</f>
        <v>3.75</v>
      </c>
      <c r="C57" s="11">
        <f>IF(ISERROR(VLOOKUP(CONCATENATE(INDIRECT(ADDRESS(2,COLUMN()-1)),"P1",A57),DATA!D2:L872,3,FALSE)),0,VLOOKUP(CONCATENATE(INDIRECT(ADDRESS(2,COLUMN()-1)),"P1",A57),DATA!D2:L872,3,FALSE))</f>
        <v>0</v>
      </c>
      <c r="D57" s="11">
        <f>IF(ISERROR(VLOOKUP(CONCATENATE(INDIRECT(ADDRESS(2,COLUMN()-2)),"P1",A57),DATA!D2:L872,4,FALSE)),0,VLOOKUP(CONCATENATE(INDIRECT(ADDRESS(2,COLUMN()-2)),"P1",A57),DATA!D2:L872,4,FALSE))</f>
        <v>0</v>
      </c>
      <c r="E57" s="11">
        <f>IF(ISERROR(VLOOKUP(CONCATENATE(INDIRECT(ADDRESS(2,COLUMN())),"P1",A57),DATA!D2:L872,2,FALSE)),0,VLOOKUP(CONCATENATE(INDIRECT(ADDRESS(2,COLUMN())),"P1",A57),DATA!D2:L872,2,FALSE))</f>
        <v>0</v>
      </c>
      <c r="F57" s="11">
        <f>IF(ISERROR(VLOOKUP(CONCATENATE(INDIRECT(ADDRESS(2,COLUMN()-1)),"P1",A57),DATA!D2:L872,3,FALSE)),0,VLOOKUP(CONCATENATE(INDIRECT(ADDRESS(2,COLUMN()-1)),"P1",A57),DATA!D2:L872,3,FALSE))</f>
        <v>0</v>
      </c>
      <c r="G57" s="11">
        <f>IF(ISERROR(VLOOKUP(CONCATENATE(INDIRECT(ADDRESS(2,COLUMN()-2)),"P1",A57),DATA!D2:L872,4,FALSE)),0,VLOOKUP(CONCATENATE(INDIRECT(ADDRESS(2,COLUMN()-2)),"P1",A57),DATA!D2:L872,4,FALSE))</f>
        <v>0</v>
      </c>
      <c r="H57" s="11">
        <f>IF(ISERROR(VLOOKUP(CONCATENATE(INDIRECT(ADDRESS(2,COLUMN())),"P1",A57),DATA!D2:L872,2,FALSE)),0,VLOOKUP(CONCATENATE(INDIRECT(ADDRESS(2,COLUMN())),"P1",A57),DATA!D2:L872,2,FALSE))</f>
        <v>0.55</v>
      </c>
      <c r="I57" s="11">
        <f>IF(ISERROR(VLOOKUP(CONCATENATE(INDIRECT(ADDRESS(2,COLUMN()-1)),"P1",A57),DATA!D2:L872,3,FALSE)),0,VLOOKUP(CONCATENATE(INDIRECT(ADDRESS(2,COLUMN()-1)),"P1",A57),DATA!D2:L872,3,FALSE))</f>
        <v>0</v>
      </c>
      <c r="J57" s="11">
        <f>IF(ISERROR(VLOOKUP(CONCATENATE(INDIRECT(ADDRESS(2,COLUMN()-2)),"P1",A57),DATA!D2:L872,4,FALSE)),0,VLOOKUP(CONCATENATE(INDIRECT(ADDRESS(2,COLUMN()-2)),"P1",A57),DATA!D2:L872,4,FALSE))</f>
        <v>0</v>
      </c>
      <c r="K57" s="11">
        <f>IF(ISERROR(VLOOKUP(CONCATENATE(INDIRECT(ADDRESS(2,COLUMN())),"P1",A57),DATA!D2:L872,2,FALSE)),0,VLOOKUP(CONCATENATE(INDIRECT(ADDRESS(2,COLUMN())),"P1",A57),DATA!D2:L872,2,FALSE))</f>
        <v>0.13332</v>
      </c>
      <c r="L57" s="11">
        <f>IF(ISERROR(VLOOKUP(CONCATENATE(INDIRECT(ADDRESS(2,COLUMN()-1)),"P1",A57),DATA!D2:L872,3,FALSE)),0,VLOOKUP(CONCATENATE(INDIRECT(ADDRESS(2,COLUMN()-1)),"P1",A57),DATA!D2:L872,3,FALSE))</f>
        <v>0</v>
      </c>
      <c r="M57" s="11">
        <f>IF(ISERROR(VLOOKUP(CONCATENATE(INDIRECT(ADDRESS(2,COLUMN()-2)),"P1",A57),DATA!D2:L872,4,FALSE)),0,VLOOKUP(CONCATENATE(INDIRECT(ADDRESS(2,COLUMN()-2)),"P1",A57),DATA!D2:L872,4,FALSE))</f>
        <v>0</v>
      </c>
      <c r="N57" s="11">
        <f>IF(ISERROR(VLOOKUP(CONCATENATE(INDIRECT(ADDRESS(2,COLUMN())),"P1",A57),DATA!D2:L872,2,FALSE)),0,VLOOKUP(CONCATENATE(INDIRECT(ADDRESS(2,COLUMN())),"P1",A57),DATA!D2:L872,2,FALSE))</f>
        <v>0</v>
      </c>
      <c r="O57" s="11">
        <f>IF(ISERROR(VLOOKUP(CONCATENATE(INDIRECT(ADDRESS(2,COLUMN()-1)),"P1",A57),DATA!D2:L872,3,FALSE)),0,VLOOKUP(CONCATENATE(INDIRECT(ADDRESS(2,COLUMN()-1)),"P1",A57),DATA!D2:L872,3,FALSE))</f>
        <v>0</v>
      </c>
      <c r="P57" s="11">
        <f>IF(ISERROR(VLOOKUP(CONCATENATE(INDIRECT(ADDRESS(2,COLUMN()-2)),"P1",A57),DATA!D2:L872,4,FALSE)),0,VLOOKUP(CONCATENATE(INDIRECT(ADDRESS(2,COLUMN()-2)),"P1",A57),DATA!D2:L872,4,FALSE))</f>
        <v>0</v>
      </c>
      <c r="Q57" s="11">
        <f>IF(ISERROR(VLOOKUP(CONCATENATE(INDIRECT(ADDRESS(2,COLUMN())),"P1",A57),DATA!D2:L872,2,FALSE)),0,VLOOKUP(CONCATENATE(INDIRECT(ADDRESS(2,COLUMN())),"P1",A57),DATA!D2:L872,2,FALSE))</f>
        <v>1</v>
      </c>
      <c r="R57" s="11">
        <f>IF(ISERROR(VLOOKUP(CONCATENATE(INDIRECT(ADDRESS(2,COLUMN()-1)),"P1",A57),DATA!D2:L872,3,FALSE)),0,VLOOKUP(CONCATENATE(INDIRECT(ADDRESS(2,COLUMN()-1)),"P1",A57),DATA!D2:L872,3,FALSE))</f>
        <v>0</v>
      </c>
      <c r="S57" s="11">
        <f>IF(ISERROR(VLOOKUP(CONCATENATE(INDIRECT(ADDRESS(2,COLUMN()-2)),"P1",A57),DATA!D2:L872,4,FALSE)),0,VLOOKUP(CONCATENATE(INDIRECT(ADDRESS(2,COLUMN()-2)),"P1",A57),DATA!D2:L872,4,FALSE))</f>
        <v>0</v>
      </c>
      <c r="T57" s="11">
        <f>IF(ISERROR(VLOOKUP(CONCATENATE(INDIRECT(ADDRESS(2,COLUMN())),"P1",A57),DATA!D2:L872,2,FALSE)),0,VLOOKUP(CONCATENATE(INDIRECT(ADDRESS(2,COLUMN())),"P1",A57),DATA!D2:L872,2,FALSE))</f>
        <v>0.75</v>
      </c>
      <c r="U57" s="11">
        <f>IF(ISERROR(VLOOKUP(CONCATENATE(INDIRECT(ADDRESS(2,COLUMN()-1)),"P1",A57),DATA!D2:L872,3,FALSE)),0,VLOOKUP(CONCATENATE(INDIRECT(ADDRESS(2,COLUMN()-1)),"P1",A57),DATA!D2:L872,3,FALSE))</f>
        <v>0</v>
      </c>
      <c r="V57" s="11">
        <f>IF(ISERROR(VLOOKUP(CONCATENATE(INDIRECT(ADDRESS(2,COLUMN()-2)),"P1",A57),DATA!D2:L872,4,FALSE)),0,VLOOKUP(CONCATENATE(INDIRECT(ADDRESS(2,COLUMN()-2)),"P1",A57),DATA!D2:L872,4,FALSE))</f>
        <v>0</v>
      </c>
      <c r="W57" s="11">
        <f>IF(ISERROR(VLOOKUP(CONCATENATE(INDIRECT(ADDRESS(2,COLUMN())),"P1",A57),DATA!D2:L872,2,FALSE)),0,VLOOKUP(CONCATENATE(INDIRECT(ADDRESS(2,COLUMN())),"P1",A57),DATA!D2:L872,2,FALSE))</f>
        <v>2.65</v>
      </c>
      <c r="X57" s="11">
        <f>IF(ISERROR(VLOOKUP(CONCATENATE(INDIRECT(ADDRESS(2,COLUMN()-1)),"P1",A57),DATA!D2:L872,3,FALSE)),0,VLOOKUP(CONCATENATE(INDIRECT(ADDRESS(2,COLUMN()-1)),"P1",A57),DATA!D2:L872,3,FALSE))</f>
        <v>0</v>
      </c>
      <c r="Y57" s="11">
        <f>IF(ISERROR(VLOOKUP(CONCATENATE(INDIRECT(ADDRESS(2,COLUMN()-2)),"P1",A57),DATA!D2:L872,4,FALSE)),0,VLOOKUP(CONCATENATE(INDIRECT(ADDRESS(2,COLUMN()-2)),"P1",A57),DATA!D2:L872,4,FALSE))</f>
        <v>1</v>
      </c>
      <c r="Z57" s="11">
        <f>IF(ISERROR(VLOOKUP(CONCATENATE(INDIRECT(ADDRESS(2,COLUMN())),"P1",A57),DATA!D2:L872,2,FALSE)),0,VLOOKUP(CONCATENATE(INDIRECT(ADDRESS(2,COLUMN())),"P1",A57),DATA!D2:L872,2,FALSE))</f>
        <v>1.6</v>
      </c>
      <c r="AA57" s="11">
        <f>IF(ISERROR(VLOOKUP(CONCATENATE(INDIRECT(ADDRESS(2,COLUMN()-1)),"P1",A57),DATA!D2:L872,3,FALSE)),0,VLOOKUP(CONCATENATE(INDIRECT(ADDRESS(2,COLUMN()-1)),"P1",A57),DATA!D2:L872,3,FALSE))</f>
        <v>0</v>
      </c>
      <c r="AB57" s="11">
        <f>IF(ISERROR(VLOOKUP(CONCATENATE(INDIRECT(ADDRESS(2,COLUMN()-2)),"P1",A57),DATA!D2:L872,4,FALSE)),0,VLOOKUP(CONCATENATE(INDIRECT(ADDRESS(2,COLUMN()-2)),"P1",A57),DATA!D2:L872,4,FALSE))</f>
        <v>0</v>
      </c>
      <c r="AC57" s="11">
        <f>IF(ISERROR(VLOOKUP(CONCATENATE(INDIRECT(ADDRESS(2,COLUMN())),"P1",A57),DATA!D2:L872,2,FALSE)),0,VLOOKUP(CONCATENATE(INDIRECT(ADDRESS(2,COLUMN())),"P1",A57),DATA!D2:L872,2,FALSE))</f>
        <v>0</v>
      </c>
      <c r="AD57" s="11">
        <f>IF(ISERROR(VLOOKUP(CONCATENATE(INDIRECT(ADDRESS(2,COLUMN()-1)),"P1",A57),DATA!D2:L872,3,FALSE)),0,VLOOKUP(CONCATENATE(INDIRECT(ADDRESS(2,COLUMN()-1)),"P1",A57),DATA!D2:L872,3,FALSE))</f>
        <v>0</v>
      </c>
      <c r="AE57" s="11">
        <f>IF(ISERROR(VLOOKUP(CONCATENATE(INDIRECT(ADDRESS(2,COLUMN()-2)),"P1",A57),DATA!D2:L872,4,FALSE)),0,VLOOKUP(CONCATENATE(INDIRECT(ADDRESS(2,COLUMN()-2)),"P1",A57),DATA!D2:L872,4,FALSE))</f>
        <v>0</v>
      </c>
      <c r="AF57" s="11">
        <f>IF(ISERROR(VLOOKUP(CONCATENATE(INDIRECT(ADDRESS(2,COLUMN())),"P1",A57),DATA!D2:L872,2,FALSE)),0,VLOOKUP(CONCATENATE(INDIRECT(ADDRESS(2,COLUMN())),"P1",A57),DATA!D2:L872,2,FALSE))</f>
        <v>0</v>
      </c>
      <c r="AG57" s="11">
        <f>IF(ISERROR(VLOOKUP(CONCATENATE(INDIRECT(ADDRESS(2,COLUMN()-1)),"P1",A57),DATA!D2:L872,3,FALSE)),0,VLOOKUP(CONCATENATE(INDIRECT(ADDRESS(2,COLUMN()-1)),"P1",A57),DATA!D2:L872,3,FALSE))</f>
        <v>0</v>
      </c>
      <c r="AH57" s="11">
        <f>IF(ISERROR(VLOOKUP(CONCATENATE(INDIRECT(ADDRESS(2,COLUMN()-2)),"P1",A57),DATA!D2:L872,4,FALSE)),0,VLOOKUP(CONCATENATE(INDIRECT(ADDRESS(2,COLUMN()-2)),"P1",A57),DATA!D2:L872,4,FALSE))</f>
        <v>0</v>
      </c>
      <c r="AI57" s="11">
        <f>IF(ISERROR(VLOOKUP(CONCATENATE(INDIRECT(ADDRESS(2,COLUMN())),"P1",A57),DATA!D2:L872,2,FALSE)),0,VLOOKUP(CONCATENATE(INDIRECT(ADDRESS(2,COLUMN())),"P1",A57),DATA!D2:L872,2,FALSE))</f>
        <v>0.5</v>
      </c>
      <c r="AJ57" s="11">
        <f>IF(ISERROR(VLOOKUP(CONCATENATE(INDIRECT(ADDRESS(2,COLUMN()-1)),"P1",A57),DATA!D2:L872,3,FALSE)),0,VLOOKUP(CONCATENATE(INDIRECT(ADDRESS(2,COLUMN()-1)),"P1",A57),DATA!D2:L872,3,FALSE))</f>
        <v>0</v>
      </c>
      <c r="AK57" s="11">
        <f>IF(ISERROR(VLOOKUP(CONCATENATE(INDIRECT(ADDRESS(2,COLUMN()-2)),"P1",A57),DATA!D2:L872,4,FALSE)),0,VLOOKUP(CONCATENATE(INDIRECT(ADDRESS(2,COLUMN()-2)),"P1",A57),DATA!D2:L872,4,FALSE))</f>
        <v>0</v>
      </c>
      <c r="AL57" s="11">
        <f>IF(ISERROR(VLOOKUP(CONCATENATE(INDIRECT(ADDRESS(2,COLUMN())),"P1",A57),DATA!D2:L872,2,FALSE)),0,VLOOKUP(CONCATENATE(INDIRECT(ADDRESS(2,COLUMN())),"P1",A57),DATA!D2:L872,2,FALSE))</f>
        <v>0</v>
      </c>
      <c r="AM57" s="11">
        <f>IF(ISERROR(VLOOKUP(CONCATENATE(INDIRECT(ADDRESS(2,COLUMN()-1)),"P1",A57),DATA!D2:L872,3,FALSE)),0,VLOOKUP(CONCATENATE(INDIRECT(ADDRESS(2,COLUMN()-1)),"P1",A57),DATA!D2:L872,3,FALSE))</f>
        <v>0</v>
      </c>
      <c r="AN57" s="11">
        <f>IF(ISERROR(VLOOKUP(CONCATENATE(INDIRECT(ADDRESS(2,COLUMN()-2)),"P1",A57),DATA!D2:L872,4,FALSE)),0,VLOOKUP(CONCATENATE(INDIRECT(ADDRESS(2,COLUMN()-2)),"P1",A57),DATA!D2:L872,4,FALSE))</f>
        <v>0</v>
      </c>
      <c r="AO57" s="11">
        <f>IF(ISERROR(VLOOKUP(CONCATENATE(INDIRECT(ADDRESS(2,COLUMN())),"P1",A57),DATA!D2:L872,2,FALSE)),0,VLOOKUP(CONCATENATE(INDIRECT(ADDRESS(2,COLUMN())),"P1",A57),DATA!D2:L872,2,FALSE))</f>
        <v>0</v>
      </c>
      <c r="AP57" s="11">
        <f>IF(ISERROR(VLOOKUP(CONCATENATE(INDIRECT(ADDRESS(2,COLUMN()-1)),"P1",A57),DATA!D2:L872,3,FALSE)),0,VLOOKUP(CONCATENATE(INDIRECT(ADDRESS(2,COLUMN()-1)),"P1",A57),DATA!D2:L872,3,FALSE))</f>
        <v>0</v>
      </c>
      <c r="AQ57" s="11">
        <f>IF(ISERROR(VLOOKUP(CONCATENATE(INDIRECT(ADDRESS(2,COLUMN()-2)),"P1",A57),DATA!D2:L872,4,FALSE)),0,VLOOKUP(CONCATENATE(INDIRECT(ADDRESS(2,COLUMN()-2)),"P1",A57),DATA!D2:L872,4,FALSE))</f>
        <v>0</v>
      </c>
      <c r="AR57" s="11">
        <f>IF(ISERROR(VLOOKUP(CONCATENATE(INDIRECT(ADDRESS(2,COLUMN())),"P1",A57),DATA!D2:L872,2,FALSE)),0,VLOOKUP(CONCATENATE(INDIRECT(ADDRESS(2,COLUMN())),"P1",A57),DATA!D2:L872,2,FALSE))</f>
        <v>0</v>
      </c>
      <c r="AS57" s="11">
        <f>IF(ISERROR(VLOOKUP(CONCATENATE(INDIRECT(ADDRESS(2,COLUMN()-1)),"P1",A57),DATA!D2:L872,3,FALSE)),0,VLOOKUP(CONCATENATE(INDIRECT(ADDRESS(2,COLUMN()-1)),"P1",A57),DATA!D2:L872,3,FALSE))</f>
        <v>0</v>
      </c>
      <c r="AT57" s="11">
        <f>IF(ISERROR(VLOOKUP(CONCATENATE(INDIRECT(ADDRESS(2,COLUMN()-2)),"P1",A57),DATA!D2:L872,4,FALSE)),0,VLOOKUP(CONCATENATE(INDIRECT(ADDRESS(2,COLUMN()-2)),"P1",A57),DATA!D2:L872,4,FALSE))</f>
        <v>0</v>
      </c>
      <c r="AU57" s="11">
        <f>IF(ISERROR(VLOOKUP(CONCATENATE(INDIRECT(ADDRESS(2,COLUMN())),"P1",A57),DATA!D2:L872,2,FALSE)),0,VLOOKUP(CONCATENATE(INDIRECT(ADDRESS(2,COLUMN())),"P1",A57),DATA!D2:L872,2,FALSE))</f>
        <v>0</v>
      </c>
      <c r="AV57" s="11">
        <f>IF(ISERROR(VLOOKUP(CONCATENATE(INDIRECT(ADDRESS(2,COLUMN()-1)),"P1",A57),DATA!D2:L872,3,FALSE)),0,VLOOKUP(CONCATENATE(INDIRECT(ADDRESS(2,COLUMN()-1)),"P1",A57),DATA!D2:L872,3,FALSE))</f>
        <v>0</v>
      </c>
      <c r="AW57" s="11">
        <f>IF(ISERROR(VLOOKUP(CONCATENATE(INDIRECT(ADDRESS(2,COLUMN()-2)),"P1",A57),DATA!D2:L872,4,FALSE)),0,VLOOKUP(CONCATENATE(INDIRECT(ADDRESS(2,COLUMN()-2)),"P1",A57),DATA!D2:L872,4,FALSE))</f>
        <v>0</v>
      </c>
      <c r="AX57" s="11">
        <f>IF(ISERROR(VLOOKUP(CONCATENATE(INDIRECT(ADDRESS(2,COLUMN())),"P1",A57),DATA!D2:L872,2,FALSE)),0,VLOOKUP(CONCATENATE(INDIRECT(ADDRESS(2,COLUMN())),"P1",A57),DATA!D2:L872,2,FALSE))</f>
        <v>0</v>
      </c>
      <c r="AY57" s="11">
        <f>IF(ISERROR(VLOOKUP(CONCATENATE(INDIRECT(ADDRESS(2,COLUMN()-1)),"P1",A57),DATA!D2:L872,3,FALSE)),0,VLOOKUP(CONCATENATE(INDIRECT(ADDRESS(2,COLUMN()-1)),"P1",A57),DATA!D2:L872,3,FALSE))</f>
        <v>0</v>
      </c>
      <c r="AZ57" s="11">
        <f>IF(ISERROR(VLOOKUP(CONCATENATE(INDIRECT(ADDRESS(2,COLUMN()-2)),"P1",A57),DATA!D2:L872,4,FALSE)),0,VLOOKUP(CONCATENATE(INDIRECT(ADDRESS(2,COLUMN()-2)),"P1",A57),DATA!D2:L872,4,FALSE))</f>
        <v>0</v>
      </c>
      <c r="BA57" s="11">
        <f>IF(ISERROR(VLOOKUP(CONCATENATE(INDIRECT(ADDRESS(2,COLUMN())),"P1",A57),DATA!D2:L872,2,FALSE)),0,VLOOKUP(CONCATENATE(INDIRECT(ADDRESS(2,COLUMN())),"P1",A57),DATA!D2:L872,2,FALSE))</f>
        <v>0</v>
      </c>
      <c r="BB57" s="11">
        <f>IF(ISERROR(VLOOKUP(CONCATENATE(INDIRECT(ADDRESS(2,COLUMN()-1)),"P1",A57),DATA!D2:L872,3,FALSE)),0,VLOOKUP(CONCATENATE(INDIRECT(ADDRESS(2,COLUMN()-1)),"P1",A57),DATA!D2:L872,3,FALSE))</f>
        <v>0</v>
      </c>
      <c r="BC57" s="11">
        <f>IF(ISERROR(VLOOKUP(CONCATENATE(INDIRECT(ADDRESS(2,COLUMN()-2)),"P1",A57),DATA!D2:L872,4,FALSE)),0,VLOOKUP(CONCATENATE(INDIRECT(ADDRESS(2,COLUMN()-2)),"P1",A57),DATA!D2:L872,4,FALSE))</f>
        <v>0</v>
      </c>
      <c r="BD57" s="11">
        <f>IF(ISERROR(VLOOKUP(CONCATENATE(INDIRECT(ADDRESS(2,COLUMN())),"P1",A57),DATA!D2:L872,2,FALSE)),0,VLOOKUP(CONCATENATE(INDIRECT(ADDRESS(2,COLUMN())),"P1",A57),DATA!D2:L872,2,FALSE))</f>
        <v>0</v>
      </c>
      <c r="BE57" s="11">
        <f>IF(ISERROR(VLOOKUP(CONCATENATE(INDIRECT(ADDRESS(2,COLUMN()-1)),"P1",A57),DATA!D2:L872,3,FALSE)),0,VLOOKUP(CONCATENATE(INDIRECT(ADDRESS(2,COLUMN()-1)),"P1",A57),DATA!D2:L872,3,FALSE))</f>
        <v>0</v>
      </c>
      <c r="BF57" s="11">
        <f>IF(ISERROR(VLOOKUP(CONCATENATE(INDIRECT(ADDRESS(2,COLUMN()-2)),"P1",A57),DATA!D2:L872,4,FALSE)),0,VLOOKUP(CONCATENATE(INDIRECT(ADDRESS(2,COLUMN()-2)),"P1",A57),DATA!D2:L872,4,FALSE))</f>
        <v>0</v>
      </c>
      <c r="BG57" s="11">
        <f>IF(ISERROR(VLOOKUP(CONCATENATE(INDIRECT(ADDRESS(2,COLUMN())),"P1",A57),DATA!D2:L872,2,FALSE)),0,VLOOKUP(CONCATENATE(INDIRECT(ADDRESS(2,COLUMN())),"P1",A57),DATA!D2:L872,2,FALSE))</f>
        <v>0.06676</v>
      </c>
      <c r="BH57" s="11">
        <f>IF(ISERROR(VLOOKUP(CONCATENATE(INDIRECT(ADDRESS(2,COLUMN()-1)),"P1",A57),DATA!D2:L872,3,FALSE)),0,VLOOKUP(CONCATENATE(INDIRECT(ADDRESS(2,COLUMN()-1)),"P1",A57),DATA!D2:L872,3,FALSE))</f>
        <v>0</v>
      </c>
      <c r="BI57" s="11">
        <f>IF(ISERROR(VLOOKUP(CONCATENATE(INDIRECT(ADDRESS(2,COLUMN()-2)),"P1",A57),DATA!D2:L872,4,FALSE)),0,VLOOKUP(CONCATENATE(INDIRECT(ADDRESS(2,COLUMN()-2)),"P1",A57),DATA!D2:L872,4,FALSE))</f>
        <v>0</v>
      </c>
      <c r="BJ57" s="11">
        <f>IF(ISERROR(VLOOKUP(CONCATENATE(INDIRECT(ADDRESS(2,COLUMN())),"P1",A57),DATA!D2:L872,2,FALSE)),0,VLOOKUP(CONCATENATE(INDIRECT(ADDRESS(2,COLUMN())),"P1",A57),DATA!D2:L872,2,FALSE))</f>
        <v>0</v>
      </c>
      <c r="BK57" s="11">
        <f>IF(ISERROR(VLOOKUP(CONCATENATE(INDIRECT(ADDRESS(2,COLUMN()-1)),"P1",A57),DATA!D2:L872,3,FALSE)),0,VLOOKUP(CONCATENATE(INDIRECT(ADDRESS(2,COLUMN()-1)),"P1",A57),DATA!D2:L872,3,FALSE))</f>
        <v>0</v>
      </c>
      <c r="BL57" s="11">
        <f>IF(ISERROR(VLOOKUP(CONCATENATE(INDIRECT(ADDRESS(2,COLUMN()-2)),"P1",A57),DATA!D2:L872,4,FALSE)),0,VLOOKUP(CONCATENATE(INDIRECT(ADDRESS(2,COLUMN()-2)),"P1",A57),DATA!D2:L872,4,FALSE))</f>
        <v>0</v>
      </c>
      <c r="BM57" s="11">
        <f>IF(ISERROR(VLOOKUP(CONCATENATE(INDIRECT(ADDRESS(2,COLUMN())),"P1",A57),DATA!D2:L872,2,FALSE)),0,VLOOKUP(CONCATENATE(INDIRECT(ADDRESS(2,COLUMN())),"P1",A57),DATA!D2:L872,2,FALSE))</f>
        <v>0</v>
      </c>
      <c r="BN57" s="11">
        <f>IF(ISERROR(VLOOKUP(CONCATENATE(INDIRECT(ADDRESS(2,COLUMN()-1)),"P1",A57),DATA!D2:L872,3,FALSE)),0,VLOOKUP(CONCATENATE(INDIRECT(ADDRESS(2,COLUMN()-1)),"P1",A57),DATA!D2:L872,3,FALSE))</f>
        <v>0</v>
      </c>
      <c r="BO57" s="11">
        <f>IF(ISERROR(VLOOKUP(CONCATENATE(INDIRECT(ADDRESS(2,COLUMN()-2)),"P1",A57),DATA!D2:L872,4,FALSE)),0,VLOOKUP(CONCATENATE(INDIRECT(ADDRESS(2,COLUMN()-2)),"P1",A57),DATA!D2:L872,4,FALSE))</f>
        <v>0</v>
      </c>
      <c r="BP57" s="11">
        <f>IF(ISERROR(VLOOKUP(CONCATENATE(INDIRECT(ADDRESS(2,COLUMN())),"P1",A57),DATA!D2:L872,2,FALSE)),0,VLOOKUP(CONCATENATE(INDIRECT(ADDRESS(2,COLUMN())),"P1",A57),DATA!D2:L872,2,FALSE))</f>
        <v>0</v>
      </c>
      <c r="BQ57" s="11">
        <f>IF(ISERROR(VLOOKUP(CONCATENATE(INDIRECT(ADDRESS(2,COLUMN()-1)),"P1",A57),DATA!D2:L872,3,FALSE)),0,VLOOKUP(CONCATENATE(INDIRECT(ADDRESS(2,COLUMN()-1)),"P1",A57),DATA!D2:L872,3,FALSE))</f>
        <v>0</v>
      </c>
      <c r="BR57" s="11">
        <f>IF(ISERROR(VLOOKUP(CONCATENATE(INDIRECT(ADDRESS(2,COLUMN()-2)),"P1",A57),DATA!D2:L872,4,FALSE)),0,VLOOKUP(CONCATENATE(INDIRECT(ADDRESS(2,COLUMN()-2)),"P1",A57),DATA!D2:L872,4,FALSE))</f>
        <v>0</v>
      </c>
      <c r="BS57" s="11">
        <f>IF(ISERROR(VLOOKUP(CONCATENATE(INDIRECT(ADDRESS(2,COLUMN())),"P1",A57),DATA!D2:L872,2,FALSE)),0,VLOOKUP(CONCATENATE(INDIRECT(ADDRESS(2,COLUMN())),"P1",A57),DATA!D2:L872,2,FALSE))</f>
        <v>0</v>
      </c>
      <c r="BT57" s="11">
        <f>IF(ISERROR(VLOOKUP(CONCATENATE(INDIRECT(ADDRESS(2,COLUMN()-1)),"P1",A57),DATA!D2:L872,3,FALSE)),0,VLOOKUP(CONCATENATE(INDIRECT(ADDRESS(2,COLUMN()-1)),"P1",A57),DATA!D2:L872,3,FALSE))</f>
        <v>0</v>
      </c>
      <c r="BU57" s="11">
        <f>IF(ISERROR(VLOOKUP(CONCATENATE(INDIRECT(ADDRESS(2,COLUMN()-2)),"P1",A57),DATA!D2:L872,4,FALSE)),0,VLOOKUP(CONCATENATE(INDIRECT(ADDRESS(2,COLUMN()-2)),"P1",A57),DATA!D2:L872,4,FALSE))</f>
        <v>0</v>
      </c>
      <c r="BV57" s="11">
        <f>IF(ISERROR(VLOOKUP(CONCATENATE(INDIRECT(ADDRESS(2,COLUMN())),"P1",A57),DATA!D2:L872,2,FALSE)),0,VLOOKUP(CONCATENATE(INDIRECT(ADDRESS(2,COLUMN())),"P1",A57),DATA!D2:L872,2,FALSE))</f>
        <v>0</v>
      </c>
      <c r="BW57" s="11">
        <f>IF(ISERROR(VLOOKUP(CONCATENATE(INDIRECT(ADDRESS(2,COLUMN()-1)),"P1",A57),DATA!D2:L872,3,FALSE)),0,VLOOKUP(CONCATENATE(INDIRECT(ADDRESS(2,COLUMN()-1)),"P1",A57),DATA!D2:L872,3,FALSE))</f>
        <v>0</v>
      </c>
      <c r="BX57" s="11">
        <f>IF(ISERROR(VLOOKUP(CONCATENATE(INDIRECT(ADDRESS(2,COLUMN()-2)),"P1",A57),DATA!D2:L872,4,FALSE)),0,VLOOKUP(CONCATENATE(INDIRECT(ADDRESS(2,COLUMN()-2)),"P1",A57),DATA!D2:L872,4,FALSE))</f>
        <v>0</v>
      </c>
      <c r="BY57" s="11">
        <f>IF(ISERROR(VLOOKUP(CONCATENATE(INDIRECT(ADDRESS(2,COLUMN())),"P1",A57),DATA!D2:L872,2,FALSE)),0,VLOOKUP(CONCATENATE(INDIRECT(ADDRESS(2,COLUMN())),"P1",A57),DATA!D2:L872,2,FALSE))</f>
        <v>0</v>
      </c>
      <c r="BZ57" s="11">
        <f>IF(ISERROR(VLOOKUP(CONCATENATE(INDIRECT(ADDRESS(2,COLUMN()-1)),"P1",A57),DATA!D2:L872,3,FALSE)),0,VLOOKUP(CONCATENATE(INDIRECT(ADDRESS(2,COLUMN()-1)),"P1",A57),DATA!D2:L872,3,FALSE))</f>
        <v>0</v>
      </c>
      <c r="CA57" s="11">
        <f>IF(ISERROR(VLOOKUP(CONCATENATE(INDIRECT(ADDRESS(2,COLUMN()-2)),"P1",A57),DATA!D2:L872,4,FALSE)),0,VLOOKUP(CONCATENATE(INDIRECT(ADDRESS(2,COLUMN()-2)),"P1",A57),DATA!D2:L872,4,FALSE))</f>
        <v>0</v>
      </c>
      <c r="CB57" s="11">
        <f>IF(ISERROR(VLOOKUP(CONCATENATE(INDIRECT(ADDRESS(2,COLUMN())),"P1",A57),DATA!D2:L872,2,FALSE)),0,VLOOKUP(CONCATENATE(INDIRECT(ADDRESS(2,COLUMN())),"P1",A57),DATA!D2:L872,2,FALSE))</f>
        <v>0</v>
      </c>
      <c r="CC57" s="11">
        <f>IF(ISERROR(VLOOKUP(CONCATENATE(INDIRECT(ADDRESS(2,COLUMN()-1)),"P1",A57),DATA!D2:L872,3,FALSE)),0,VLOOKUP(CONCATENATE(INDIRECT(ADDRESS(2,COLUMN()-1)),"P1",A57),DATA!D2:L872,3,FALSE))</f>
        <v>0</v>
      </c>
      <c r="CD57" s="11">
        <f>IF(ISERROR(VLOOKUP(CONCATENATE(INDIRECT(ADDRESS(2,COLUMN()-2)),"P1",A57),DATA!D2:L872,4,FALSE)),0,VLOOKUP(CONCATENATE(INDIRECT(ADDRESS(2,COLUMN()-2)),"P1",A57),DATA!D2:L872,4,FALSE))</f>
        <v>0</v>
      </c>
      <c r="CE57" s="11">
        <f>IF(ISERROR(VLOOKUP(CONCATENATE(INDIRECT(ADDRESS(2,COLUMN())),"P1",A57),DATA!D2:L872,2,FALSE)),0,VLOOKUP(CONCATENATE(INDIRECT(ADDRESS(2,COLUMN())),"P1",A57),DATA!D2:L872,2,FALSE))</f>
        <v>0</v>
      </c>
      <c r="CF57" s="11">
        <f>IF(ISERROR(VLOOKUP(CONCATENATE(INDIRECT(ADDRESS(2,COLUMN()-1)),"P1",A57),DATA!D2:L872,3,FALSE)),0,VLOOKUP(CONCATENATE(INDIRECT(ADDRESS(2,COLUMN()-1)),"P1",A57),DATA!D2:L872,3,FALSE))</f>
        <v>0</v>
      </c>
      <c r="CG57" s="11">
        <f>IF(ISERROR(VLOOKUP(CONCATENATE(INDIRECT(ADDRESS(2,COLUMN()-2)),"P1",A57),DATA!D2:L872,4,FALSE)),0,VLOOKUP(CONCATENATE(INDIRECT(ADDRESS(2,COLUMN()-2)),"P1",A57),DATA!D2:L872,4,FALSE))</f>
        <v>0</v>
      </c>
      <c r="CH57" s="11">
        <f>IF(ISERROR(VLOOKUP(CONCATENATE(INDIRECT(ADDRESS(2,COLUMN())),"P1",A57),DATA!D2:L872,2,FALSE)),0,VLOOKUP(CONCATENATE(INDIRECT(ADDRESS(2,COLUMN())),"P1",A57),DATA!D2:L872,2,FALSE))</f>
        <v>0</v>
      </c>
      <c r="CI57" s="11">
        <f>IF(ISERROR(VLOOKUP(CONCATENATE(INDIRECT(ADDRESS(2,COLUMN()-1)),"P1",A57),DATA!D2:L872,3,FALSE)),0,VLOOKUP(CONCATENATE(INDIRECT(ADDRESS(2,COLUMN()-1)),"P1",A57),DATA!D2:L872,3,FALSE))</f>
        <v>0</v>
      </c>
      <c r="CJ57" s="11">
        <f>IF(ISERROR(VLOOKUP(CONCATENATE(INDIRECT(ADDRESS(2,COLUMN()-2)),"P1",A57),DATA!D2:L872,4,FALSE)),0,VLOOKUP(CONCATENATE(INDIRECT(ADDRESS(2,COLUMN()-2)),"P1",A57),DATA!D2:L872,4,FALSE))</f>
        <v>0</v>
      </c>
      <c r="CK57" s="11">
        <f>IF(ISERROR(VLOOKUP(CONCATENATE(INDIRECT(ADDRESS(2,COLUMN())),"P1",A57),DATA!D2:L872,2,FALSE)),0,VLOOKUP(CONCATENATE(INDIRECT(ADDRESS(2,COLUMN())),"P1",A57),DATA!D2:L872,2,FALSE))</f>
        <v>0</v>
      </c>
      <c r="CL57" s="11">
        <f>IF(ISERROR(VLOOKUP(CONCATENATE(INDIRECT(ADDRESS(2,COLUMN()-1)),"P1",A57),DATA!D2:L872,3,FALSE)),0,VLOOKUP(CONCATENATE(INDIRECT(ADDRESS(2,COLUMN()-1)),"P1",A57),DATA!D2:L872,3,FALSE))</f>
        <v>0</v>
      </c>
      <c r="CM57" s="11">
        <f>IF(ISERROR(VLOOKUP(CONCATENATE(INDIRECT(ADDRESS(2,COLUMN()-2)),"P1",A57),DATA!D2:L872,4,FALSE)),0,VLOOKUP(CONCATENATE(INDIRECT(ADDRESS(2,COLUMN()-2)),"P1",A57),DATA!D2:L872,4,FALSE))</f>
        <v>0</v>
      </c>
      <c r="CN57" s="11">
        <f>IF(ISERROR(VLOOKUP(CONCATENATE(INDIRECT(ADDRESS(2,COLUMN())),"P1",A57),DATA!D2:L872,2,FALSE)),0,VLOOKUP(CONCATENATE(INDIRECT(ADDRESS(2,COLUMN())),"P1",A57),DATA!D2:L872,2,FALSE))</f>
        <v>0</v>
      </c>
      <c r="CO57" s="11">
        <f>IF(ISERROR(VLOOKUP(CONCATENATE(INDIRECT(ADDRESS(2,COLUMN()-1)),"P1",A57),DATA!D2:L872,3,FALSE)),0,VLOOKUP(CONCATENATE(INDIRECT(ADDRESS(2,COLUMN()-1)),"P1",A57),DATA!D2:L872,3,FALSE))</f>
        <v>0</v>
      </c>
      <c r="CP57" s="11">
        <f>IF(ISERROR(VLOOKUP(CONCATENATE(INDIRECT(ADDRESS(2,COLUMN()-2)),"P1",A57),DATA!D2:L872,4,FALSE)),0,VLOOKUP(CONCATENATE(INDIRECT(ADDRESS(2,COLUMN()-2)),"P1",A57),DATA!D2:L872,4,FALSE))</f>
        <v>0</v>
      </c>
      <c r="CQ57" s="11">
        <f>IF(ISERROR(VLOOKUP(CONCATENATE(INDIRECT(ADDRESS(2,COLUMN())),"P1",A57),DATA!D2:L872,2,FALSE)),0,VLOOKUP(CONCATENATE(INDIRECT(ADDRESS(2,COLUMN())),"P1",A57),DATA!D2:L872,2,FALSE))</f>
        <v>0</v>
      </c>
      <c r="CR57" s="11">
        <f>IF(ISERROR(VLOOKUP(CONCATENATE(INDIRECT(ADDRESS(2,COLUMN()-1)),"P1",A57),DATA!D2:L872,3,FALSE)),0,VLOOKUP(CONCATENATE(INDIRECT(ADDRESS(2,COLUMN()-1)),"P1",A57),DATA!D2:L872,3,FALSE))</f>
        <v>0</v>
      </c>
      <c r="CS57" s="11">
        <f>IF(ISERROR(VLOOKUP(CONCATENATE(INDIRECT(ADDRESS(2,COLUMN()-2)),"P1",A57),DATA!D2:L872,4,FALSE)),0,VLOOKUP(CONCATENATE(INDIRECT(ADDRESS(2,COLUMN()-2)),"P1",A57),DATA!D2:L872,4,FALSE))</f>
        <v>0</v>
      </c>
      <c r="CT57" s="11">
        <f>IF(ISERROR(VLOOKUP(CONCATENATE(INDIRECT(ADDRESS(2,COLUMN())),"P1",A57),DATA!D2:L872,2,FALSE)),0,VLOOKUP(CONCATENATE(INDIRECT(ADDRESS(2,COLUMN())),"P1",A57),DATA!D2:L872,2,FALSE))</f>
        <v>0</v>
      </c>
      <c r="CU57" s="11">
        <f>IF(ISERROR(VLOOKUP(CONCATENATE(INDIRECT(ADDRESS(2,COLUMN()-1)),"P1",A57),DATA!D2:L872,3,FALSE)),0,VLOOKUP(CONCATENATE(INDIRECT(ADDRESS(2,COLUMN()-1)),"P1",A57),DATA!D2:L872,3,FALSE))</f>
        <v>0</v>
      </c>
      <c r="CV57" s="11">
        <f>IF(ISERROR(VLOOKUP(CONCATENATE(INDIRECT(ADDRESS(2,COLUMN()-2)),"P1",A57),DATA!D2:L872,4,FALSE)),0,VLOOKUP(CONCATENATE(INDIRECT(ADDRESS(2,COLUMN()-2)),"P1",A57),DATA!D2:L872,4,FALSE))</f>
        <v>0</v>
      </c>
      <c r="CW57" s="11">
        <f>IF(ISERROR(VLOOKUP(CONCATENATE(INDIRECT(ADDRESS(2,COLUMN())),"P1",A57),DATA!D2:L872,2,FALSE)),0,VLOOKUP(CONCATENATE(INDIRECT(ADDRESS(2,COLUMN())),"P1",A57),DATA!D2:L872,2,FALSE))</f>
        <v>0</v>
      </c>
      <c r="CX57" s="11">
        <f>IF(ISERROR(VLOOKUP(CONCATENATE(INDIRECT(ADDRESS(2,COLUMN()-1)),"P1",A57),DATA!D2:L872,3,FALSE)),0,VLOOKUP(CONCATENATE(INDIRECT(ADDRESS(2,COLUMN()-1)),"P1",A57),DATA!D2:L872,3,FALSE))</f>
        <v>0</v>
      </c>
      <c r="CY57" s="11">
        <f>IF(ISERROR(VLOOKUP(CONCATENATE(INDIRECT(ADDRESS(2,COLUMN()-2)),"P1",A57),DATA!D2:L872,4,FALSE)),0,VLOOKUP(CONCATENATE(INDIRECT(ADDRESS(2,COLUMN()-2)),"P1",A57),DATA!D2:L872,4,FALSE))</f>
        <v>0</v>
      </c>
      <c r="CZ57" s="11">
        <f>IF(ISERROR(VLOOKUP(CONCATENATE(INDIRECT(ADDRESS(2,COLUMN())),"P1",A57),DATA!D2:L872,2,FALSE)),0,VLOOKUP(CONCATENATE(INDIRECT(ADDRESS(2,COLUMN())),"P1",A57),DATA!D2:L872,2,FALSE))</f>
        <v>0</v>
      </c>
      <c r="DA57" s="11">
        <f>IF(ISERROR(VLOOKUP(CONCATENATE(INDIRECT(ADDRESS(2,COLUMN()-1)),"P1",A57),DATA!D2:L872,3,FALSE)),0,VLOOKUP(CONCATENATE(INDIRECT(ADDRESS(2,COLUMN()-1)),"P1",A57),DATA!D2:L872,3,FALSE))</f>
        <v>0</v>
      </c>
      <c r="DB57" s="11">
        <f>IF(ISERROR(VLOOKUP(CONCATENATE(INDIRECT(ADDRESS(2,COLUMN()-2)),"P1",A57),DATA!D2:L872,4,FALSE)),0,VLOOKUP(CONCATENATE(INDIRECT(ADDRESS(2,COLUMN()-2)),"P1",A57),DATA!D2:L872,4,FALSE))</f>
        <v>0</v>
      </c>
      <c r="DC57" s="11">
        <f>IF(ISERROR(VLOOKUP(CONCATENATE(INDIRECT(ADDRESS(2,COLUMN())),"P1",A57),DATA!D2:L872,2,FALSE)),0,VLOOKUP(CONCATENATE(INDIRECT(ADDRESS(2,COLUMN())),"P1",A57),DATA!D2:L872,2,FALSE))</f>
        <v>0</v>
      </c>
      <c r="DD57" s="11">
        <f>IF(ISERROR(VLOOKUP(CONCATENATE(INDIRECT(ADDRESS(2,COLUMN()-1)),"P1",A57),DATA!D2:L872,3,FALSE)),0,VLOOKUP(CONCATENATE(INDIRECT(ADDRESS(2,COLUMN()-1)),"P1",A57),DATA!D2:L872,3,FALSE))</f>
        <v>0</v>
      </c>
      <c r="DE57" s="11">
        <f>IF(ISERROR(VLOOKUP(CONCATENATE(INDIRECT(ADDRESS(2,COLUMN()-2)),"P1",A57),DATA!D2:L872,4,FALSE)),0,VLOOKUP(CONCATENATE(INDIRECT(ADDRESS(2,COLUMN()-2)),"P1",A57),DATA!D2:L872,4,FALSE))</f>
        <v>0</v>
      </c>
      <c r="DF57" s="11">
        <f>IF(ISERROR(VLOOKUP(CONCATENATE(INDIRECT(ADDRESS(2,COLUMN())),"P1",A57),DATA!D2:L872,2,FALSE)),0,VLOOKUP(CONCATENATE(INDIRECT(ADDRESS(2,COLUMN())),"P1",A57),DATA!D2:L872,2,FALSE))</f>
        <v>0</v>
      </c>
      <c r="DG57" s="11">
        <f>IF(ISERROR(VLOOKUP(CONCATENATE(INDIRECT(ADDRESS(2,COLUMN()-1)),"P1",A57),DATA!D2:L872,3,FALSE)),0,VLOOKUP(CONCATENATE(INDIRECT(ADDRESS(2,COLUMN()-1)),"P1",A57),DATA!D2:L872,3,FALSE))</f>
        <v>0</v>
      </c>
      <c r="DH57" s="11">
        <f>IF(ISERROR(VLOOKUP(CONCATENATE(INDIRECT(ADDRESS(2,COLUMN()-2)),"P1",A57),DATA!D2:L872,4,FALSE)),0,VLOOKUP(CONCATENATE(INDIRECT(ADDRESS(2,COLUMN()-2)),"P1",A57),DATA!D2:L872,4,FALSE))</f>
        <v>0</v>
      </c>
      <c r="DI57" s="11">
        <f>IF(ISERROR(VLOOKUP(CONCATENATE(INDIRECT(ADDRESS(2,COLUMN())),"P1",A57),DATA!D2:L872,2,FALSE)),0,VLOOKUP(CONCATENATE(INDIRECT(ADDRESS(2,COLUMN())),"P1",A57),DATA!D2:L872,2,FALSE))</f>
        <v>0</v>
      </c>
      <c r="DJ57" s="11">
        <f>IF(ISERROR(VLOOKUP(CONCATENATE(INDIRECT(ADDRESS(2,COLUMN()-1)),"P1",A57),DATA!D2:L872,3,FALSE)),0,VLOOKUP(CONCATENATE(INDIRECT(ADDRESS(2,COLUMN()-1)),"P1",A57),DATA!D2:L872,3,FALSE))</f>
        <v>0</v>
      </c>
      <c r="DK57" s="11">
        <f>IF(ISERROR(VLOOKUP(CONCATENATE(INDIRECT(ADDRESS(2,COLUMN()-2)),"P1",A57),DATA!D2:L872,4,FALSE)),0,VLOOKUP(CONCATENATE(INDIRECT(ADDRESS(2,COLUMN()-2)),"P1",A57),DATA!D2:L872,4,FALSE))</f>
        <v>0</v>
      </c>
      <c r="DL57" s="11">
        <f>IF(ISERROR(VLOOKUP(CONCATENATE(INDIRECT(ADDRESS(2,COLUMN())),"P1",A57),DATA!D2:L872,2,FALSE)),0,VLOOKUP(CONCATENATE(INDIRECT(ADDRESS(2,COLUMN())),"P1",A57),DATA!D2:L872,2,FALSE))</f>
        <v>0</v>
      </c>
      <c r="DM57" s="11">
        <f>IF(ISERROR(VLOOKUP(CONCATENATE(INDIRECT(ADDRESS(2,COLUMN()-1)),"P1",A57),DATA!D2:L872,3,FALSE)),0,VLOOKUP(CONCATENATE(INDIRECT(ADDRESS(2,COLUMN()-1)),"P1",A57),DATA!D2:L872,3,FALSE))</f>
        <v>0</v>
      </c>
      <c r="DN57" s="11">
        <f>IF(ISERROR(VLOOKUP(CONCATENATE(INDIRECT(ADDRESS(2,COLUMN()-2)),"P1",A57),DATA!D2:L872,4,FALSE)),0,VLOOKUP(CONCATENATE(INDIRECT(ADDRESS(2,COLUMN()-2)),"P1",A57),DATA!D2:L872,4,FALSE))</f>
        <v>0</v>
      </c>
      <c r="DO57" s="11">
        <f>IF(ISERROR(VLOOKUP(CONCATENATE(INDIRECT(ADDRESS(2,COLUMN())),"P1",A57),DATA!D2:L872,2,FALSE)),0,VLOOKUP(CONCATENATE(INDIRECT(ADDRESS(2,COLUMN())),"P1",A57),DATA!D2:L872,2,FALSE))</f>
        <v>0</v>
      </c>
      <c r="DP57" s="11">
        <f>IF(ISERROR(VLOOKUP(CONCATENATE(INDIRECT(ADDRESS(2,COLUMN()-1)),"P1",A57),DATA!D2:L872,3,FALSE)),0,VLOOKUP(CONCATENATE(INDIRECT(ADDRESS(2,COLUMN()-1)),"P1",A57),DATA!D2:L872,3,FALSE))</f>
        <v>0</v>
      </c>
      <c r="DQ57" s="11">
        <f>IF(ISERROR(VLOOKUP(CONCATENATE(INDIRECT(ADDRESS(2,COLUMN()-2)),"P1",A57),DATA!D2:L872,4,FALSE)),0,VLOOKUP(CONCATENATE(INDIRECT(ADDRESS(2,COLUMN()-2)),"P1",A57),DATA!D2:L872,4,FALSE))</f>
        <v>0</v>
      </c>
      <c r="DR57" s="11">
        <f>IF(ISERROR(VLOOKUP(CONCATENATE(INDIRECT(ADDRESS(2,COLUMN())),"P1",A57),DATA!D2:L872,2,FALSE)),0,VLOOKUP(CONCATENATE(INDIRECT(ADDRESS(2,COLUMN())),"P1",A57),DATA!D2:L872,2,FALSE))</f>
        <v>0</v>
      </c>
      <c r="DS57" s="11">
        <f>IF(ISERROR(VLOOKUP(CONCATENATE(INDIRECT(ADDRESS(2,COLUMN()-1)),"P1",A57),DATA!D2:L872,3,FALSE)),0,VLOOKUP(CONCATENATE(INDIRECT(ADDRESS(2,COLUMN()-1)),"P1",A57),DATA!D2:L872,3,FALSE))</f>
        <v>0</v>
      </c>
      <c r="DT57" s="11">
        <f>IF(ISERROR(VLOOKUP(CONCATENATE(INDIRECT(ADDRESS(2,COLUMN()-2)),"P1",A57),DATA!D2:L872,4,FALSE)),0,VLOOKUP(CONCATENATE(INDIRECT(ADDRESS(2,COLUMN()-2)),"P1",A57),DATA!D2:L872,4,FALSE))</f>
        <v>0</v>
      </c>
      <c r="DU57" s="11">
        <f>IF(ISERROR(VLOOKUP(CONCATENATE(INDIRECT(ADDRESS(2,COLUMN())),"P1",A57),DATA!D2:L872,2,FALSE)),0,VLOOKUP(CONCATENATE(INDIRECT(ADDRESS(2,COLUMN())),"P1",A57),DATA!D2:L872,2,FALSE))</f>
        <v>0</v>
      </c>
      <c r="DV57" s="11">
        <f>IF(ISERROR(VLOOKUP(CONCATENATE(INDIRECT(ADDRESS(2,COLUMN()-1)),"P1",A57),DATA!D2:L872,3,FALSE)),0,VLOOKUP(CONCATENATE(INDIRECT(ADDRESS(2,COLUMN()-1)),"P1",A57),DATA!D2:L872,3,FALSE))</f>
        <v>0</v>
      </c>
      <c r="DW57" s="11">
        <f>IF(ISERROR(VLOOKUP(CONCATENATE(INDIRECT(ADDRESS(2,COLUMN()-2)),"P1",A57),DATA!D2:L872,4,FALSE)),0,VLOOKUP(CONCATENATE(INDIRECT(ADDRESS(2,COLUMN()-2)),"P1",A57),DATA!D2:L872,4,FALSE))</f>
        <v>0</v>
      </c>
      <c r="DX57" s="62">
        <f>SUM(B57:INDIRECT(ADDRESS(57,127)))</f>
        <v>12.00008</v>
      </c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  <c r="IW57" s="24"/>
      <c r="IX57" s="24"/>
      <c r="IY57" s="24"/>
      <c r="IZ57" s="24"/>
      <c r="JA57" s="24"/>
      <c r="JB57" s="24"/>
      <c r="JC57" s="24"/>
      <c r="JD57" s="24"/>
      <c r="JE57" s="24"/>
      <c r="JF57" s="24"/>
      <c r="JG57" s="24"/>
      <c r="JH57" s="24"/>
      <c r="JI57" s="24"/>
      <c r="JJ57" s="24"/>
      <c r="JK57" s="24"/>
      <c r="JL57" s="24"/>
      <c r="JM57" s="24"/>
      <c r="JN57" s="24"/>
      <c r="JO57" s="24"/>
      <c r="JP57" s="24"/>
      <c r="JQ57" s="24"/>
      <c r="JR57" s="24"/>
      <c r="JS57" s="24"/>
      <c r="JT57" s="24"/>
      <c r="JU57" s="24"/>
      <c r="JV57" s="24"/>
      <c r="JW57" s="24"/>
      <c r="JX57" s="24"/>
      <c r="JY57" s="24"/>
      <c r="JZ57" s="24"/>
      <c r="KA57" s="24"/>
      <c r="KB57" s="24"/>
      <c r="KC57" s="24"/>
      <c r="KD57" s="24"/>
      <c r="KE57" s="24"/>
      <c r="KF57" s="24"/>
      <c r="KG57" s="24"/>
      <c r="KH57" s="24"/>
      <c r="KI57" s="24"/>
      <c r="KJ57" s="24"/>
      <c r="KK57" s="24"/>
      <c r="KL57" s="24"/>
      <c r="KM57" s="24"/>
      <c r="KN57" s="24"/>
      <c r="KO57" s="24"/>
      <c r="KP57" s="24"/>
      <c r="KQ57" s="24"/>
      <c r="KR57" s="24"/>
      <c r="KS57" s="24"/>
      <c r="KT57" s="24"/>
      <c r="KU57" s="24"/>
      <c r="KV57" s="24"/>
      <c r="KW57" s="24"/>
      <c r="KX57" s="24"/>
      <c r="KY57" s="24"/>
      <c r="KZ57" s="24"/>
    </row>
    <row r="58" ht="15.75">
      <c r="A58" s="20" t="s">
        <v>39</v>
      </c>
      <c r="B58" s="11">
        <f>IF(ISERROR(VLOOKUP(CONCATENATE(INDIRECT(ADDRESS(2,COLUMN())),"P1",A58),DATA!D2:L872,2,FALSE)),0,VLOOKUP(CONCATENATE(INDIRECT(ADDRESS(2,COLUMN())),"P1",A58),DATA!D2:L872,2,FALSE))</f>
        <v>31.4266</v>
      </c>
      <c r="C58" s="11">
        <f>IF(ISERROR(VLOOKUP(CONCATENATE(INDIRECT(ADDRESS(2,COLUMN()-1)),"P1",A58),DATA!D2:L872,3,FALSE)),0,VLOOKUP(CONCATENATE(INDIRECT(ADDRESS(2,COLUMN()-1)),"P1",A58),DATA!D2:L872,3,FALSE))</f>
        <v>0</v>
      </c>
      <c r="D58" s="11">
        <f>IF(ISERROR(VLOOKUP(CONCATENATE(INDIRECT(ADDRESS(2,COLUMN()-2)),"P1",A58),DATA!D2:L872,4,FALSE)),0,VLOOKUP(CONCATENATE(INDIRECT(ADDRESS(2,COLUMN()-2)),"P1",A58),DATA!D2:L872,4,FALSE))</f>
        <v>1</v>
      </c>
      <c r="E58" s="11">
        <f>IF(ISERROR(VLOOKUP(CONCATENATE(INDIRECT(ADDRESS(2,COLUMN())),"P1",A58),DATA!D2:L872,2,FALSE)),0,VLOOKUP(CONCATENATE(INDIRECT(ADDRESS(2,COLUMN())),"P1",A58),DATA!D2:L872,2,FALSE))</f>
        <v>8.73</v>
      </c>
      <c r="F58" s="11">
        <f>IF(ISERROR(VLOOKUP(CONCATENATE(INDIRECT(ADDRESS(2,COLUMN()-1)),"P1",A58),DATA!D2:L872,3,FALSE)),0,VLOOKUP(CONCATENATE(INDIRECT(ADDRESS(2,COLUMN()-1)),"P1",A58),DATA!D2:L872,3,FALSE))</f>
        <v>0</v>
      </c>
      <c r="G58" s="11">
        <f>IF(ISERROR(VLOOKUP(CONCATENATE(INDIRECT(ADDRESS(2,COLUMN()-2)),"P1",A58),DATA!D2:L872,4,FALSE)),0,VLOOKUP(CONCATENATE(INDIRECT(ADDRESS(2,COLUMN()-2)),"P1",A58),DATA!D2:L872,4,FALSE))</f>
        <v>0</v>
      </c>
      <c r="H58" s="11">
        <f>IF(ISERROR(VLOOKUP(CONCATENATE(INDIRECT(ADDRESS(2,COLUMN())),"P1",A58),DATA!D2:L872,2,FALSE)),0,VLOOKUP(CONCATENATE(INDIRECT(ADDRESS(2,COLUMN())),"P1",A58),DATA!D2:L872,2,FALSE))</f>
        <v>19.1325</v>
      </c>
      <c r="I58" s="11">
        <f>IF(ISERROR(VLOOKUP(CONCATENATE(INDIRECT(ADDRESS(2,COLUMN()-1)),"P1",A58),DATA!D2:L872,3,FALSE)),0,VLOOKUP(CONCATENATE(INDIRECT(ADDRESS(2,COLUMN()-1)),"P1",A58),DATA!D2:L872,3,FALSE))</f>
        <v>0</v>
      </c>
      <c r="J58" s="11">
        <f>IF(ISERROR(VLOOKUP(CONCATENATE(INDIRECT(ADDRESS(2,COLUMN()-2)),"P1",A58),DATA!D2:L872,4,FALSE)),0,VLOOKUP(CONCATENATE(INDIRECT(ADDRESS(2,COLUMN()-2)),"P1",A58),DATA!D2:L872,4,FALSE))</f>
        <v>6</v>
      </c>
      <c r="K58" s="11">
        <f>IF(ISERROR(VLOOKUP(CONCATENATE(INDIRECT(ADDRESS(2,COLUMN())),"P1",A58),DATA!D2:L872,2,FALSE)),0,VLOOKUP(CONCATENATE(INDIRECT(ADDRESS(2,COLUMN())),"P1",A58),DATA!D2:L872,2,FALSE))</f>
        <v>4</v>
      </c>
      <c r="L58" s="11">
        <f>IF(ISERROR(VLOOKUP(CONCATENATE(INDIRECT(ADDRESS(2,COLUMN()-1)),"P1",A58),DATA!D2:L872,3,FALSE)),0,VLOOKUP(CONCATENATE(INDIRECT(ADDRESS(2,COLUMN()-1)),"P1",A58),DATA!D2:L872,3,FALSE))</f>
        <v>0</v>
      </c>
      <c r="M58" s="11">
        <f>IF(ISERROR(VLOOKUP(CONCATENATE(INDIRECT(ADDRESS(2,COLUMN()-2)),"P1",A58),DATA!D2:L872,4,FALSE)),0,VLOOKUP(CONCATENATE(INDIRECT(ADDRESS(2,COLUMN()-2)),"P1",A58),DATA!D2:L872,4,FALSE))</f>
        <v>0</v>
      </c>
      <c r="N58" s="11">
        <f>IF(ISERROR(VLOOKUP(CONCATENATE(INDIRECT(ADDRESS(2,COLUMN())),"P1",A58),DATA!D2:L872,2,FALSE)),0,VLOOKUP(CONCATENATE(INDIRECT(ADDRESS(2,COLUMN())),"P1",A58),DATA!D2:L872,2,FALSE))</f>
        <v>6</v>
      </c>
      <c r="O58" s="11">
        <f>IF(ISERROR(VLOOKUP(CONCATENATE(INDIRECT(ADDRESS(2,COLUMN()-1)),"P1",A58),DATA!D2:L872,3,FALSE)),0,VLOOKUP(CONCATENATE(INDIRECT(ADDRESS(2,COLUMN()-1)),"P1",A58),DATA!D2:L872,3,FALSE))</f>
        <v>0</v>
      </c>
      <c r="P58" s="11">
        <f>IF(ISERROR(VLOOKUP(CONCATENATE(INDIRECT(ADDRESS(2,COLUMN()-2)),"P1",A58),DATA!D2:L872,4,FALSE)),0,VLOOKUP(CONCATENATE(INDIRECT(ADDRESS(2,COLUMN()-2)),"P1",A58),DATA!D2:L872,4,FALSE))</f>
        <v>0</v>
      </c>
      <c r="Q58" s="11">
        <f>IF(ISERROR(VLOOKUP(CONCATENATE(INDIRECT(ADDRESS(2,COLUMN())),"P1",A58),DATA!D2:L872,2,FALSE)),0,VLOOKUP(CONCATENATE(INDIRECT(ADDRESS(2,COLUMN())),"P1",A58),DATA!D2:L872,2,FALSE))</f>
        <v>10.595</v>
      </c>
      <c r="R58" s="11">
        <f>IF(ISERROR(VLOOKUP(CONCATENATE(INDIRECT(ADDRESS(2,COLUMN()-1)),"P1",A58),DATA!D2:L872,3,FALSE)),0,VLOOKUP(CONCATENATE(INDIRECT(ADDRESS(2,COLUMN()-1)),"P1",A58),DATA!D2:L872,3,FALSE))</f>
        <v>0</v>
      </c>
      <c r="S58" s="11">
        <f>IF(ISERROR(VLOOKUP(CONCATENATE(INDIRECT(ADDRESS(2,COLUMN()-2)),"P1",A58),DATA!D2:L872,4,FALSE)),0,VLOOKUP(CONCATENATE(INDIRECT(ADDRESS(2,COLUMN()-2)),"P1",A58),DATA!D2:L872,4,FALSE))</f>
        <v>0</v>
      </c>
      <c r="T58" s="11">
        <f>IF(ISERROR(VLOOKUP(CONCATENATE(INDIRECT(ADDRESS(2,COLUMN())),"P1",A58),DATA!D2:L872,2,FALSE)),0,VLOOKUP(CONCATENATE(INDIRECT(ADDRESS(2,COLUMN())),"P1",A58),DATA!D2:L872,2,FALSE))</f>
        <v>6.955</v>
      </c>
      <c r="U58" s="11">
        <f>IF(ISERROR(VLOOKUP(CONCATENATE(INDIRECT(ADDRESS(2,COLUMN()-1)),"P1",A58),DATA!D2:L872,3,FALSE)),0,VLOOKUP(CONCATENATE(INDIRECT(ADDRESS(2,COLUMN()-1)),"P1",A58),DATA!D2:L872,3,FALSE))</f>
        <v>0</v>
      </c>
      <c r="V58" s="11">
        <f>IF(ISERROR(VLOOKUP(CONCATENATE(INDIRECT(ADDRESS(2,COLUMN()-2)),"P1",A58),DATA!D2:L872,4,FALSE)),0,VLOOKUP(CONCATENATE(INDIRECT(ADDRESS(2,COLUMN()-2)),"P1",A58),DATA!D2:L872,4,FALSE))</f>
        <v>0</v>
      </c>
      <c r="W58" s="11">
        <f>IF(ISERROR(VLOOKUP(CONCATENATE(INDIRECT(ADDRESS(2,COLUMN())),"P1",A58),DATA!D2:L872,2,FALSE)),0,VLOOKUP(CONCATENATE(INDIRECT(ADDRESS(2,COLUMN())),"P1",A58),DATA!D2:L872,2,FALSE))</f>
        <v>5.16827</v>
      </c>
      <c r="X58" s="11">
        <f>IF(ISERROR(VLOOKUP(CONCATENATE(INDIRECT(ADDRESS(2,COLUMN()-1)),"P1",A58),DATA!D2:L872,3,FALSE)),0,VLOOKUP(CONCATENATE(INDIRECT(ADDRESS(2,COLUMN()-1)),"P1",A58),DATA!D2:L872,3,FALSE))</f>
        <v>0</v>
      </c>
      <c r="Y58" s="11">
        <f>IF(ISERROR(VLOOKUP(CONCATENATE(INDIRECT(ADDRESS(2,COLUMN()-2)),"P1",A58),DATA!D2:L872,4,FALSE)),0,VLOOKUP(CONCATENATE(INDIRECT(ADDRESS(2,COLUMN()-2)),"P1",A58),DATA!D2:L872,4,FALSE))</f>
        <v>0</v>
      </c>
      <c r="Z58" s="11">
        <f>IF(ISERROR(VLOOKUP(CONCATENATE(INDIRECT(ADDRESS(2,COLUMN())),"P1",A58),DATA!D2:L872,2,FALSE)),0,VLOOKUP(CONCATENATE(INDIRECT(ADDRESS(2,COLUMN())),"P1",A58),DATA!D2:L872,2,FALSE))</f>
        <v>24.977</v>
      </c>
      <c r="AA58" s="11">
        <f>IF(ISERROR(VLOOKUP(CONCATENATE(INDIRECT(ADDRESS(2,COLUMN()-1)),"P1",A58),DATA!D2:L872,3,FALSE)),0,VLOOKUP(CONCATENATE(INDIRECT(ADDRESS(2,COLUMN()-1)),"P1",A58),DATA!D2:L872,3,FALSE))</f>
        <v>0</v>
      </c>
      <c r="AB58" s="11">
        <f>IF(ISERROR(VLOOKUP(CONCATENATE(INDIRECT(ADDRESS(2,COLUMN()-2)),"P1",A58),DATA!D2:L872,4,FALSE)),0,VLOOKUP(CONCATENATE(INDIRECT(ADDRESS(2,COLUMN()-2)),"P1",A58),DATA!D2:L872,4,FALSE))</f>
        <v>0</v>
      </c>
      <c r="AC58" s="11">
        <f>IF(ISERROR(VLOOKUP(CONCATENATE(INDIRECT(ADDRESS(2,COLUMN())),"P1",A58),DATA!D2:L872,2,FALSE)),0,VLOOKUP(CONCATENATE(INDIRECT(ADDRESS(2,COLUMN())),"P1",A58),DATA!D2:L872,2,FALSE))</f>
        <v>15.605</v>
      </c>
      <c r="AD58" s="11">
        <f>IF(ISERROR(VLOOKUP(CONCATENATE(INDIRECT(ADDRESS(2,COLUMN()-1)),"P1",A58),DATA!D2:L872,3,FALSE)),0,VLOOKUP(CONCATENATE(INDIRECT(ADDRESS(2,COLUMN()-1)),"P1",A58),DATA!D2:L872,3,FALSE))</f>
        <v>0</v>
      </c>
      <c r="AE58" s="11">
        <f>IF(ISERROR(VLOOKUP(CONCATENATE(INDIRECT(ADDRESS(2,COLUMN()-2)),"P1",A58),DATA!D2:L872,4,FALSE)),0,VLOOKUP(CONCATENATE(INDIRECT(ADDRESS(2,COLUMN()-2)),"P1",A58),DATA!D2:L872,4,FALSE))</f>
        <v>0</v>
      </c>
      <c r="AF58" s="11">
        <f>IF(ISERROR(VLOOKUP(CONCATENATE(INDIRECT(ADDRESS(2,COLUMN())),"P1",A58),DATA!D2:L872,2,FALSE)),0,VLOOKUP(CONCATENATE(INDIRECT(ADDRESS(2,COLUMN())),"P1",A58),DATA!D2:L872,2,FALSE))</f>
        <v>1</v>
      </c>
      <c r="AG58" s="11">
        <f>IF(ISERROR(VLOOKUP(CONCATENATE(INDIRECT(ADDRESS(2,COLUMN()-1)),"P1",A58),DATA!D2:L872,3,FALSE)),0,VLOOKUP(CONCATENATE(INDIRECT(ADDRESS(2,COLUMN()-1)),"P1",A58),DATA!D2:L872,3,FALSE))</f>
        <v>0</v>
      </c>
      <c r="AH58" s="11">
        <f>IF(ISERROR(VLOOKUP(CONCATENATE(INDIRECT(ADDRESS(2,COLUMN()-2)),"P1",A58),DATA!D2:L872,4,FALSE)),0,VLOOKUP(CONCATENATE(INDIRECT(ADDRESS(2,COLUMN()-2)),"P1",A58),DATA!D2:L872,4,FALSE))</f>
        <v>0</v>
      </c>
      <c r="AI58" s="11">
        <f>IF(ISERROR(VLOOKUP(CONCATENATE(INDIRECT(ADDRESS(2,COLUMN())),"P1",A58),DATA!D2:L872,2,FALSE)),0,VLOOKUP(CONCATENATE(INDIRECT(ADDRESS(2,COLUMN())),"P1",A58),DATA!D2:L872,2,FALSE))</f>
        <v>13.2</v>
      </c>
      <c r="AJ58" s="11">
        <f>IF(ISERROR(VLOOKUP(CONCATENATE(INDIRECT(ADDRESS(2,COLUMN()-1)),"P1",A58),DATA!D2:L872,3,FALSE)),0,VLOOKUP(CONCATENATE(INDIRECT(ADDRESS(2,COLUMN()-1)),"P1",A58),DATA!D2:L872,3,FALSE))</f>
        <v>0</v>
      </c>
      <c r="AK58" s="11">
        <f>IF(ISERROR(VLOOKUP(CONCATENATE(INDIRECT(ADDRESS(2,COLUMN()-2)),"P1",A58),DATA!D2:L872,4,FALSE)),0,VLOOKUP(CONCATENATE(INDIRECT(ADDRESS(2,COLUMN()-2)),"P1",A58),DATA!D2:L872,4,FALSE))</f>
        <v>0</v>
      </c>
      <c r="AL58" s="11">
        <f>IF(ISERROR(VLOOKUP(CONCATENATE(INDIRECT(ADDRESS(2,COLUMN())),"P1",A58),DATA!D2:L872,2,FALSE)),0,VLOOKUP(CONCATENATE(INDIRECT(ADDRESS(2,COLUMN())),"P1",A58),DATA!D2:L872,2,FALSE))</f>
        <v>22.208</v>
      </c>
      <c r="AM58" s="11">
        <f>IF(ISERROR(VLOOKUP(CONCATENATE(INDIRECT(ADDRESS(2,COLUMN()-1)),"P1",A58),DATA!D2:L872,3,FALSE)),0,VLOOKUP(CONCATENATE(INDIRECT(ADDRESS(2,COLUMN()-1)),"P1",A58),DATA!D2:L872,3,FALSE))</f>
        <v>0</v>
      </c>
      <c r="AN58" s="11">
        <f>IF(ISERROR(VLOOKUP(CONCATENATE(INDIRECT(ADDRESS(2,COLUMN()-2)),"P1",A58),DATA!D2:L872,4,FALSE)),0,VLOOKUP(CONCATENATE(INDIRECT(ADDRESS(2,COLUMN()-2)),"P1",A58),DATA!D2:L872,4,FALSE))</f>
        <v>0</v>
      </c>
      <c r="AO58" s="11">
        <f>IF(ISERROR(VLOOKUP(CONCATENATE(INDIRECT(ADDRESS(2,COLUMN())),"P1",A58),DATA!D2:L872,2,FALSE)),0,VLOOKUP(CONCATENATE(INDIRECT(ADDRESS(2,COLUMN())),"P1",A58),DATA!D2:L872,2,FALSE))</f>
        <v>7.67</v>
      </c>
      <c r="AP58" s="11">
        <f>IF(ISERROR(VLOOKUP(CONCATENATE(INDIRECT(ADDRESS(2,COLUMN()-1)),"P1",A58),DATA!D2:L872,3,FALSE)),0,VLOOKUP(CONCATENATE(INDIRECT(ADDRESS(2,COLUMN()-1)),"P1",A58),DATA!D2:L872,3,FALSE))</f>
        <v>0</v>
      </c>
      <c r="AQ58" s="11">
        <f>IF(ISERROR(VLOOKUP(CONCATENATE(INDIRECT(ADDRESS(2,COLUMN()-2)),"P1",A58),DATA!D2:L872,4,FALSE)),0,VLOOKUP(CONCATENATE(INDIRECT(ADDRESS(2,COLUMN()-2)),"P1",A58),DATA!D2:L872,4,FALSE))</f>
        <v>2</v>
      </c>
      <c r="AR58" s="11">
        <f>IF(ISERROR(VLOOKUP(CONCATENATE(INDIRECT(ADDRESS(2,COLUMN())),"P1",A58),DATA!D2:L872,2,FALSE)),0,VLOOKUP(CONCATENATE(INDIRECT(ADDRESS(2,COLUMN())),"P1",A58),DATA!D2:L872,2,FALSE))</f>
        <v>0</v>
      </c>
      <c r="AS58" s="11">
        <f>IF(ISERROR(VLOOKUP(CONCATENATE(INDIRECT(ADDRESS(2,COLUMN()-1)),"P1",A58),DATA!D2:L872,3,FALSE)),0,VLOOKUP(CONCATENATE(INDIRECT(ADDRESS(2,COLUMN()-1)),"P1",A58),DATA!D2:L872,3,FALSE))</f>
        <v>0</v>
      </c>
      <c r="AT58" s="11">
        <f>IF(ISERROR(VLOOKUP(CONCATENATE(INDIRECT(ADDRESS(2,COLUMN()-2)),"P1",A58),DATA!D2:L872,4,FALSE)),0,VLOOKUP(CONCATENATE(INDIRECT(ADDRESS(2,COLUMN()-2)),"P1",A58),DATA!D2:L872,4,FALSE))</f>
        <v>0</v>
      </c>
      <c r="AU58" s="11">
        <f>IF(ISERROR(VLOOKUP(CONCATENATE(INDIRECT(ADDRESS(2,COLUMN())),"P1",A58),DATA!D2:L872,2,FALSE)),0,VLOOKUP(CONCATENATE(INDIRECT(ADDRESS(2,COLUMN())),"P1",A58),DATA!D2:L872,2,FALSE))</f>
        <v>0</v>
      </c>
      <c r="AV58" s="11">
        <f>IF(ISERROR(VLOOKUP(CONCATENATE(INDIRECT(ADDRESS(2,COLUMN()-1)),"P1",A58),DATA!D2:L872,3,FALSE)),0,VLOOKUP(CONCATENATE(INDIRECT(ADDRESS(2,COLUMN()-1)),"P1",A58),DATA!D2:L872,3,FALSE))</f>
        <v>0</v>
      </c>
      <c r="AW58" s="11">
        <f>IF(ISERROR(VLOOKUP(CONCATENATE(INDIRECT(ADDRESS(2,COLUMN()-2)),"P1",A58),DATA!D2:L872,4,FALSE)),0,VLOOKUP(CONCATENATE(INDIRECT(ADDRESS(2,COLUMN()-2)),"P1",A58),DATA!D2:L872,4,FALSE))</f>
        <v>0</v>
      </c>
      <c r="AX58" s="11">
        <f>IF(ISERROR(VLOOKUP(CONCATENATE(INDIRECT(ADDRESS(2,COLUMN())),"P1",A58),DATA!D2:L872,2,FALSE)),0,VLOOKUP(CONCATENATE(INDIRECT(ADDRESS(2,COLUMN())),"P1",A58),DATA!D2:L872,2,FALSE))</f>
        <v>1</v>
      </c>
      <c r="AY58" s="11">
        <f>IF(ISERROR(VLOOKUP(CONCATENATE(INDIRECT(ADDRESS(2,COLUMN()-1)),"P1",A58),DATA!D2:L872,3,FALSE)),0,VLOOKUP(CONCATENATE(INDIRECT(ADDRESS(2,COLUMN()-1)),"P1",A58),DATA!D2:L872,3,FALSE))</f>
        <v>0</v>
      </c>
      <c r="AZ58" s="11">
        <f>IF(ISERROR(VLOOKUP(CONCATENATE(INDIRECT(ADDRESS(2,COLUMN()-2)),"P1",A58),DATA!D2:L872,4,FALSE)),0,VLOOKUP(CONCATENATE(INDIRECT(ADDRESS(2,COLUMN()-2)),"P1",A58),DATA!D2:L872,4,FALSE))</f>
        <v>0</v>
      </c>
      <c r="BA58" s="11">
        <f>IF(ISERROR(VLOOKUP(CONCATENATE(INDIRECT(ADDRESS(2,COLUMN())),"P1",A58),DATA!D2:L872,2,FALSE)),0,VLOOKUP(CONCATENATE(INDIRECT(ADDRESS(2,COLUMN())),"P1",A58),DATA!D2:L872,2,FALSE))</f>
        <v>0</v>
      </c>
      <c r="BB58" s="11">
        <f>IF(ISERROR(VLOOKUP(CONCATENATE(INDIRECT(ADDRESS(2,COLUMN()-1)),"P1",A58),DATA!D2:L872,3,FALSE)),0,VLOOKUP(CONCATENATE(INDIRECT(ADDRESS(2,COLUMN()-1)),"P1",A58),DATA!D2:L872,3,FALSE))</f>
        <v>0</v>
      </c>
      <c r="BC58" s="11">
        <f>IF(ISERROR(VLOOKUP(CONCATENATE(INDIRECT(ADDRESS(2,COLUMN()-2)),"P1",A58),DATA!D2:L872,4,FALSE)),0,VLOOKUP(CONCATENATE(INDIRECT(ADDRESS(2,COLUMN()-2)),"P1",A58),DATA!D2:L872,4,FALSE))</f>
        <v>0</v>
      </c>
      <c r="BD58" s="11">
        <f>IF(ISERROR(VLOOKUP(CONCATENATE(INDIRECT(ADDRESS(2,COLUMN())),"P1",A58),DATA!D2:L872,2,FALSE)),0,VLOOKUP(CONCATENATE(INDIRECT(ADDRESS(2,COLUMN())),"P1",A58),DATA!D2:L872,2,FALSE))</f>
        <v>2.98</v>
      </c>
      <c r="BE58" s="11">
        <f>IF(ISERROR(VLOOKUP(CONCATENATE(INDIRECT(ADDRESS(2,COLUMN()-1)),"P1",A58),DATA!D2:L872,3,FALSE)),0,VLOOKUP(CONCATENATE(INDIRECT(ADDRESS(2,COLUMN()-1)),"P1",A58),DATA!D2:L872,3,FALSE))</f>
        <v>0</v>
      </c>
      <c r="BF58" s="11">
        <f>IF(ISERROR(VLOOKUP(CONCATENATE(INDIRECT(ADDRESS(2,COLUMN()-2)),"P1",A58),DATA!D2:L872,4,FALSE)),0,VLOOKUP(CONCATENATE(INDIRECT(ADDRESS(2,COLUMN()-2)),"P1",A58),DATA!D2:L872,4,FALSE))</f>
        <v>0</v>
      </c>
      <c r="BG58" s="11">
        <f>IF(ISERROR(VLOOKUP(CONCATENATE(INDIRECT(ADDRESS(2,COLUMN())),"P1",A58),DATA!D2:L872,2,FALSE)),0,VLOOKUP(CONCATENATE(INDIRECT(ADDRESS(2,COLUMN())),"P1",A58),DATA!D2:L872,2,FALSE))</f>
        <v>19.517</v>
      </c>
      <c r="BH58" s="11">
        <f>IF(ISERROR(VLOOKUP(CONCATENATE(INDIRECT(ADDRESS(2,COLUMN()-1)),"P1",A58),DATA!D2:L872,3,FALSE)),0,VLOOKUP(CONCATENATE(INDIRECT(ADDRESS(2,COLUMN()-1)),"P1",A58),DATA!D2:L872,3,FALSE))</f>
        <v>1</v>
      </c>
      <c r="BI58" s="11">
        <f>IF(ISERROR(VLOOKUP(CONCATENATE(INDIRECT(ADDRESS(2,COLUMN()-2)),"P1",A58),DATA!D2:L872,4,FALSE)),0,VLOOKUP(CONCATENATE(INDIRECT(ADDRESS(2,COLUMN()-2)),"P1",A58),DATA!D2:L872,4,FALSE))</f>
        <v>0</v>
      </c>
      <c r="BJ58" s="11">
        <f>IF(ISERROR(VLOOKUP(CONCATENATE(INDIRECT(ADDRESS(2,COLUMN())),"P1",A58),DATA!D2:L872,2,FALSE)),0,VLOOKUP(CONCATENATE(INDIRECT(ADDRESS(2,COLUMN())),"P1",A58),DATA!D2:L872,2,FALSE))</f>
        <v>3.5</v>
      </c>
      <c r="BK58" s="11">
        <f>IF(ISERROR(VLOOKUP(CONCATENATE(INDIRECT(ADDRESS(2,COLUMN()-1)),"P1",A58),DATA!D2:L872,3,FALSE)),0,VLOOKUP(CONCATENATE(INDIRECT(ADDRESS(2,COLUMN()-1)),"P1",A58),DATA!D2:L872,3,FALSE))</f>
        <v>0</v>
      </c>
      <c r="BL58" s="11">
        <f>IF(ISERROR(VLOOKUP(CONCATENATE(INDIRECT(ADDRESS(2,COLUMN()-2)),"P1",A58),DATA!D2:L872,4,FALSE)),0,VLOOKUP(CONCATENATE(INDIRECT(ADDRESS(2,COLUMN()-2)),"P1",A58),DATA!D2:L872,4,FALSE))</f>
        <v>0</v>
      </c>
      <c r="BM58" s="11">
        <f>IF(ISERROR(VLOOKUP(CONCATENATE(INDIRECT(ADDRESS(2,COLUMN())),"P1",A58),DATA!D2:L872,2,FALSE)),0,VLOOKUP(CONCATENATE(INDIRECT(ADDRESS(2,COLUMN())),"P1",A58),DATA!D2:L872,2,FALSE))</f>
        <v>0</v>
      </c>
      <c r="BN58" s="11">
        <f>IF(ISERROR(VLOOKUP(CONCATENATE(INDIRECT(ADDRESS(2,COLUMN()-1)),"P1",A58),DATA!D2:L872,3,FALSE)),0,VLOOKUP(CONCATENATE(INDIRECT(ADDRESS(2,COLUMN()-1)),"P1",A58),DATA!D2:L872,3,FALSE))</f>
        <v>0</v>
      </c>
      <c r="BO58" s="11">
        <f>IF(ISERROR(VLOOKUP(CONCATENATE(INDIRECT(ADDRESS(2,COLUMN()-2)),"P1",A58),DATA!D2:L872,4,FALSE)),0,VLOOKUP(CONCATENATE(INDIRECT(ADDRESS(2,COLUMN()-2)),"P1",A58),DATA!D2:L872,4,FALSE))</f>
        <v>0</v>
      </c>
      <c r="BP58" s="11">
        <f>IF(ISERROR(VLOOKUP(CONCATENATE(INDIRECT(ADDRESS(2,COLUMN())),"P1",A58),DATA!D2:L872,2,FALSE)),0,VLOOKUP(CONCATENATE(INDIRECT(ADDRESS(2,COLUMN())),"P1",A58),DATA!D2:L872,2,FALSE))</f>
        <v>0</v>
      </c>
      <c r="BQ58" s="11">
        <f>IF(ISERROR(VLOOKUP(CONCATENATE(INDIRECT(ADDRESS(2,COLUMN()-1)),"P1",A58),DATA!D2:L872,3,FALSE)),0,VLOOKUP(CONCATENATE(INDIRECT(ADDRESS(2,COLUMN()-1)),"P1",A58),DATA!D2:L872,3,FALSE))</f>
        <v>0</v>
      </c>
      <c r="BR58" s="11">
        <f>IF(ISERROR(VLOOKUP(CONCATENATE(INDIRECT(ADDRESS(2,COLUMN()-2)),"P1",A58),DATA!D2:L872,4,FALSE)),0,VLOOKUP(CONCATENATE(INDIRECT(ADDRESS(2,COLUMN()-2)),"P1",A58),DATA!D2:L872,4,FALSE))</f>
        <v>0</v>
      </c>
      <c r="BS58" s="11">
        <f>IF(ISERROR(VLOOKUP(CONCATENATE(INDIRECT(ADDRESS(2,COLUMN())),"P1",A58),DATA!D2:L872,2,FALSE)),0,VLOOKUP(CONCATENATE(INDIRECT(ADDRESS(2,COLUMN())),"P1",A58),DATA!D2:L872,2,FALSE))</f>
        <v>2</v>
      </c>
      <c r="BT58" s="11">
        <f>IF(ISERROR(VLOOKUP(CONCATENATE(INDIRECT(ADDRESS(2,COLUMN()-1)),"P1",A58),DATA!D2:L872,3,FALSE)),0,VLOOKUP(CONCATENATE(INDIRECT(ADDRESS(2,COLUMN()-1)),"P1",A58),DATA!D2:L872,3,FALSE))</f>
        <v>0</v>
      </c>
      <c r="BU58" s="11">
        <f>IF(ISERROR(VLOOKUP(CONCATENATE(INDIRECT(ADDRESS(2,COLUMN()-2)),"P1",A58),DATA!D2:L872,4,FALSE)),0,VLOOKUP(CONCATENATE(INDIRECT(ADDRESS(2,COLUMN()-2)),"P1",A58),DATA!D2:L872,4,FALSE))</f>
        <v>0</v>
      </c>
      <c r="BV58" s="11">
        <f>IF(ISERROR(VLOOKUP(CONCATENATE(INDIRECT(ADDRESS(2,COLUMN())),"P1",A58),DATA!D2:L872,2,FALSE)),0,VLOOKUP(CONCATENATE(INDIRECT(ADDRESS(2,COLUMN())),"P1",A58),DATA!D2:L872,2,FALSE))</f>
        <v>0</v>
      </c>
      <c r="BW58" s="11">
        <f>IF(ISERROR(VLOOKUP(CONCATENATE(INDIRECT(ADDRESS(2,COLUMN()-1)),"P1",A58),DATA!D2:L872,3,FALSE)),0,VLOOKUP(CONCATENATE(INDIRECT(ADDRESS(2,COLUMN()-1)),"P1",A58),DATA!D2:L872,3,FALSE))</f>
        <v>0</v>
      </c>
      <c r="BX58" s="11">
        <f>IF(ISERROR(VLOOKUP(CONCATENATE(INDIRECT(ADDRESS(2,COLUMN()-2)),"P1",A58),DATA!D2:L872,4,FALSE)),0,VLOOKUP(CONCATENATE(INDIRECT(ADDRESS(2,COLUMN()-2)),"P1",A58),DATA!D2:L872,4,FALSE))</f>
        <v>0</v>
      </c>
      <c r="BY58" s="11">
        <f>IF(ISERROR(VLOOKUP(CONCATENATE(INDIRECT(ADDRESS(2,COLUMN())),"P1",A58),DATA!D2:L872,2,FALSE)),0,VLOOKUP(CONCATENATE(INDIRECT(ADDRESS(2,COLUMN())),"P1",A58),DATA!D2:L872,2,FALSE))</f>
        <v>2</v>
      </c>
      <c r="BZ58" s="11">
        <f>IF(ISERROR(VLOOKUP(CONCATENATE(INDIRECT(ADDRESS(2,COLUMN()-1)),"P1",A58),DATA!D2:L872,3,FALSE)),0,VLOOKUP(CONCATENATE(INDIRECT(ADDRESS(2,COLUMN()-1)),"P1",A58),DATA!D2:L872,3,FALSE))</f>
        <v>0</v>
      </c>
      <c r="CA58" s="11">
        <f>IF(ISERROR(VLOOKUP(CONCATENATE(INDIRECT(ADDRESS(2,COLUMN()-2)),"P1",A58),DATA!D2:L872,4,FALSE)),0,VLOOKUP(CONCATENATE(INDIRECT(ADDRESS(2,COLUMN()-2)),"P1",A58),DATA!D2:L872,4,FALSE))</f>
        <v>0</v>
      </c>
      <c r="CB58" s="11">
        <f>IF(ISERROR(VLOOKUP(CONCATENATE(INDIRECT(ADDRESS(2,COLUMN())),"P1",A58),DATA!D2:L872,2,FALSE)),0,VLOOKUP(CONCATENATE(INDIRECT(ADDRESS(2,COLUMN())),"P1",A58),DATA!D2:L872,2,FALSE))</f>
        <v>1</v>
      </c>
      <c r="CC58" s="11">
        <f>IF(ISERROR(VLOOKUP(CONCATENATE(INDIRECT(ADDRESS(2,COLUMN()-1)),"P1",A58),DATA!D2:L872,3,FALSE)),0,VLOOKUP(CONCATENATE(INDIRECT(ADDRESS(2,COLUMN()-1)),"P1",A58),DATA!D2:L872,3,FALSE))</f>
        <v>0</v>
      </c>
      <c r="CD58" s="11">
        <f>IF(ISERROR(VLOOKUP(CONCATENATE(INDIRECT(ADDRESS(2,COLUMN()-2)),"P1",A58),DATA!D2:L872,4,FALSE)),0,VLOOKUP(CONCATENATE(INDIRECT(ADDRESS(2,COLUMN()-2)),"P1",A58),DATA!D2:L872,4,FALSE))</f>
        <v>0</v>
      </c>
      <c r="CE58" s="11">
        <f>IF(ISERROR(VLOOKUP(CONCATENATE(INDIRECT(ADDRESS(2,COLUMN())),"P1",A58),DATA!D2:L872,2,FALSE)),0,VLOOKUP(CONCATENATE(INDIRECT(ADDRESS(2,COLUMN())),"P1",A58),DATA!D2:L872,2,FALSE))</f>
        <v>0</v>
      </c>
      <c r="CF58" s="11">
        <f>IF(ISERROR(VLOOKUP(CONCATENATE(INDIRECT(ADDRESS(2,COLUMN()-1)),"P1",A58),DATA!D2:L872,3,FALSE)),0,VLOOKUP(CONCATENATE(INDIRECT(ADDRESS(2,COLUMN()-1)),"P1",A58),DATA!D2:L872,3,FALSE))</f>
        <v>0</v>
      </c>
      <c r="CG58" s="11">
        <f>IF(ISERROR(VLOOKUP(CONCATENATE(INDIRECT(ADDRESS(2,COLUMN()-2)),"P1",A58),DATA!D2:L872,4,FALSE)),0,VLOOKUP(CONCATENATE(INDIRECT(ADDRESS(2,COLUMN()-2)),"P1",A58),DATA!D2:L872,4,FALSE))</f>
        <v>0</v>
      </c>
      <c r="CH58" s="11">
        <f>IF(ISERROR(VLOOKUP(CONCATENATE(INDIRECT(ADDRESS(2,COLUMN())),"P1",A58),DATA!D2:L872,2,FALSE)),0,VLOOKUP(CONCATENATE(INDIRECT(ADDRESS(2,COLUMN())),"P1",A58),DATA!D2:L872,2,FALSE))</f>
        <v>5.5</v>
      </c>
      <c r="CI58" s="11">
        <f>IF(ISERROR(VLOOKUP(CONCATENATE(INDIRECT(ADDRESS(2,COLUMN()-1)),"P1",A58),DATA!D2:L872,3,FALSE)),0,VLOOKUP(CONCATENATE(INDIRECT(ADDRESS(2,COLUMN()-1)),"P1",A58),DATA!D2:L872,3,FALSE))</f>
        <v>0</v>
      </c>
      <c r="CJ58" s="11">
        <f>IF(ISERROR(VLOOKUP(CONCATENATE(INDIRECT(ADDRESS(2,COLUMN()-2)),"P1",A58),DATA!D2:L872,4,FALSE)),0,VLOOKUP(CONCATENATE(INDIRECT(ADDRESS(2,COLUMN()-2)),"P1",A58),DATA!D2:L872,4,FALSE))</f>
        <v>0</v>
      </c>
      <c r="CK58" s="11">
        <f>IF(ISERROR(VLOOKUP(CONCATENATE(INDIRECT(ADDRESS(2,COLUMN())),"P1",A58),DATA!D2:L872,2,FALSE)),0,VLOOKUP(CONCATENATE(INDIRECT(ADDRESS(2,COLUMN())),"P1",A58),DATA!D2:L872,2,FALSE))</f>
        <v>0</v>
      </c>
      <c r="CL58" s="11">
        <f>IF(ISERROR(VLOOKUP(CONCATENATE(INDIRECT(ADDRESS(2,COLUMN()-1)),"P1",A58),DATA!D2:L872,3,FALSE)),0,VLOOKUP(CONCATENATE(INDIRECT(ADDRESS(2,COLUMN()-1)),"P1",A58),DATA!D2:L872,3,FALSE))</f>
        <v>0</v>
      </c>
      <c r="CM58" s="11">
        <f>IF(ISERROR(VLOOKUP(CONCATENATE(INDIRECT(ADDRESS(2,COLUMN()-2)),"P1",A58),DATA!D2:L872,4,FALSE)),0,VLOOKUP(CONCATENATE(INDIRECT(ADDRESS(2,COLUMN()-2)),"P1",A58),DATA!D2:L872,4,FALSE))</f>
        <v>0</v>
      </c>
      <c r="CN58" s="11">
        <f>IF(ISERROR(VLOOKUP(CONCATENATE(INDIRECT(ADDRESS(2,COLUMN())),"P1",A58),DATA!D2:L872,2,FALSE)),0,VLOOKUP(CONCATENATE(INDIRECT(ADDRESS(2,COLUMN())),"P1",A58),DATA!D2:L872,2,FALSE))</f>
        <v>3</v>
      </c>
      <c r="CO58" s="11">
        <f>IF(ISERROR(VLOOKUP(CONCATENATE(INDIRECT(ADDRESS(2,COLUMN()-1)),"P1",A58),DATA!D2:L872,3,FALSE)),0,VLOOKUP(CONCATENATE(INDIRECT(ADDRESS(2,COLUMN()-1)),"P1",A58),DATA!D2:L872,3,FALSE))</f>
        <v>0</v>
      </c>
      <c r="CP58" s="11">
        <f>IF(ISERROR(VLOOKUP(CONCATENATE(INDIRECT(ADDRESS(2,COLUMN()-2)),"P1",A58),DATA!D2:L872,4,FALSE)),0,VLOOKUP(CONCATENATE(INDIRECT(ADDRESS(2,COLUMN()-2)),"P1",A58),DATA!D2:L872,4,FALSE))</f>
        <v>0</v>
      </c>
      <c r="CQ58" s="11">
        <f>IF(ISERROR(VLOOKUP(CONCATENATE(INDIRECT(ADDRESS(2,COLUMN())),"P1",A58),DATA!D2:L872,2,FALSE)),0,VLOOKUP(CONCATENATE(INDIRECT(ADDRESS(2,COLUMN())),"P1",A58),DATA!D2:L872,2,FALSE))</f>
        <v>1.5</v>
      </c>
      <c r="CR58" s="11">
        <f>IF(ISERROR(VLOOKUP(CONCATENATE(INDIRECT(ADDRESS(2,COLUMN()-1)),"P1",A58),DATA!D2:L872,3,FALSE)),0,VLOOKUP(CONCATENATE(INDIRECT(ADDRESS(2,COLUMN()-1)),"P1",A58),DATA!D2:L872,3,FALSE))</f>
        <v>0</v>
      </c>
      <c r="CS58" s="11">
        <f>IF(ISERROR(VLOOKUP(CONCATENATE(INDIRECT(ADDRESS(2,COLUMN()-2)),"P1",A58),DATA!D2:L872,4,FALSE)),0,VLOOKUP(CONCATENATE(INDIRECT(ADDRESS(2,COLUMN()-2)),"P1",A58),DATA!D2:L872,4,FALSE))</f>
        <v>0</v>
      </c>
      <c r="CT58" s="11">
        <f>IF(ISERROR(VLOOKUP(CONCATENATE(INDIRECT(ADDRESS(2,COLUMN())),"P1",A58),DATA!D2:L872,2,FALSE)),0,VLOOKUP(CONCATENATE(INDIRECT(ADDRESS(2,COLUMN())),"P1",A58),DATA!D2:L872,2,FALSE))</f>
        <v>0</v>
      </c>
      <c r="CU58" s="11">
        <f>IF(ISERROR(VLOOKUP(CONCATENATE(INDIRECT(ADDRESS(2,COLUMN()-1)),"P1",A58),DATA!D2:L872,3,FALSE)),0,VLOOKUP(CONCATENATE(INDIRECT(ADDRESS(2,COLUMN()-1)),"P1",A58),DATA!D2:L872,3,FALSE))</f>
        <v>0</v>
      </c>
      <c r="CV58" s="11">
        <f>IF(ISERROR(VLOOKUP(CONCATENATE(INDIRECT(ADDRESS(2,COLUMN()-2)),"P1",A58),DATA!D2:L872,4,FALSE)),0,VLOOKUP(CONCATENATE(INDIRECT(ADDRESS(2,COLUMN()-2)),"P1",A58),DATA!D2:L872,4,FALSE))</f>
        <v>0</v>
      </c>
      <c r="CW58" s="11">
        <f>IF(ISERROR(VLOOKUP(CONCATENATE(INDIRECT(ADDRESS(2,COLUMN())),"P1",A58),DATA!D2:L872,2,FALSE)),0,VLOOKUP(CONCATENATE(INDIRECT(ADDRESS(2,COLUMN())),"P1",A58),DATA!D2:L872,2,FALSE))</f>
        <v>0</v>
      </c>
      <c r="CX58" s="11">
        <f>IF(ISERROR(VLOOKUP(CONCATENATE(INDIRECT(ADDRESS(2,COLUMN()-1)),"P1",A58),DATA!D2:L872,3,FALSE)),0,VLOOKUP(CONCATENATE(INDIRECT(ADDRESS(2,COLUMN()-1)),"P1",A58),DATA!D2:L872,3,FALSE))</f>
        <v>0</v>
      </c>
      <c r="CY58" s="11">
        <f>IF(ISERROR(VLOOKUP(CONCATENATE(INDIRECT(ADDRESS(2,COLUMN()-2)),"P1",A58),DATA!D2:L872,4,FALSE)),0,VLOOKUP(CONCATENATE(INDIRECT(ADDRESS(2,COLUMN()-2)),"P1",A58),DATA!D2:L872,4,FALSE))</f>
        <v>0</v>
      </c>
      <c r="CZ58" s="11">
        <f>IF(ISERROR(VLOOKUP(CONCATENATE(INDIRECT(ADDRESS(2,COLUMN())),"P1",A58),DATA!D2:L872,2,FALSE)),0,VLOOKUP(CONCATENATE(INDIRECT(ADDRESS(2,COLUMN())),"P1",A58),DATA!D2:L872,2,FALSE))</f>
        <v>0</v>
      </c>
      <c r="DA58" s="11">
        <f>IF(ISERROR(VLOOKUP(CONCATENATE(INDIRECT(ADDRESS(2,COLUMN()-1)),"P1",A58),DATA!D2:L872,3,FALSE)),0,VLOOKUP(CONCATENATE(INDIRECT(ADDRESS(2,COLUMN()-1)),"P1",A58),DATA!D2:L872,3,FALSE))</f>
        <v>0</v>
      </c>
      <c r="DB58" s="11">
        <f>IF(ISERROR(VLOOKUP(CONCATENATE(INDIRECT(ADDRESS(2,COLUMN()-2)),"P1",A58),DATA!D2:L872,4,FALSE)),0,VLOOKUP(CONCATENATE(INDIRECT(ADDRESS(2,COLUMN()-2)),"P1",A58),DATA!D2:L872,4,FALSE))</f>
        <v>0</v>
      </c>
      <c r="DC58" s="11">
        <f>IF(ISERROR(VLOOKUP(CONCATENATE(INDIRECT(ADDRESS(2,COLUMN())),"P1",A58),DATA!D2:L872,2,FALSE)),0,VLOOKUP(CONCATENATE(INDIRECT(ADDRESS(2,COLUMN())),"P1",A58),DATA!D2:L872,2,FALSE))</f>
        <v>0</v>
      </c>
      <c r="DD58" s="11">
        <f>IF(ISERROR(VLOOKUP(CONCATENATE(INDIRECT(ADDRESS(2,COLUMN()-1)),"P1",A58),DATA!D2:L872,3,FALSE)),0,VLOOKUP(CONCATENATE(INDIRECT(ADDRESS(2,COLUMN()-1)),"P1",A58),DATA!D2:L872,3,FALSE))</f>
        <v>0</v>
      </c>
      <c r="DE58" s="11">
        <f>IF(ISERROR(VLOOKUP(CONCATENATE(INDIRECT(ADDRESS(2,COLUMN()-2)),"P1",A58),DATA!D2:L872,4,FALSE)),0,VLOOKUP(CONCATENATE(INDIRECT(ADDRESS(2,COLUMN()-2)),"P1",A58),DATA!D2:L872,4,FALSE))</f>
        <v>0</v>
      </c>
      <c r="DF58" s="11">
        <f>IF(ISERROR(VLOOKUP(CONCATENATE(INDIRECT(ADDRESS(2,COLUMN())),"P1",A58),DATA!D2:L872,2,FALSE)),0,VLOOKUP(CONCATENATE(INDIRECT(ADDRESS(2,COLUMN())),"P1",A58),DATA!D2:L872,2,FALSE))</f>
        <v>0</v>
      </c>
      <c r="DG58" s="11">
        <f>IF(ISERROR(VLOOKUP(CONCATENATE(INDIRECT(ADDRESS(2,COLUMN()-1)),"P1",A58),DATA!D2:L872,3,FALSE)),0,VLOOKUP(CONCATENATE(INDIRECT(ADDRESS(2,COLUMN()-1)),"P1",A58),DATA!D2:L872,3,FALSE))</f>
        <v>0</v>
      </c>
      <c r="DH58" s="11">
        <f>IF(ISERROR(VLOOKUP(CONCATENATE(INDIRECT(ADDRESS(2,COLUMN()-2)),"P1",A58),DATA!D2:L872,4,FALSE)),0,VLOOKUP(CONCATENATE(INDIRECT(ADDRESS(2,COLUMN()-2)),"P1",A58),DATA!D2:L872,4,FALSE))</f>
        <v>0</v>
      </c>
      <c r="DI58" s="11">
        <f>IF(ISERROR(VLOOKUP(CONCATENATE(INDIRECT(ADDRESS(2,COLUMN())),"P1",A58),DATA!D2:L872,2,FALSE)),0,VLOOKUP(CONCATENATE(INDIRECT(ADDRESS(2,COLUMN())),"P1",A58),DATA!D2:L872,2,FALSE))</f>
        <v>0</v>
      </c>
      <c r="DJ58" s="11">
        <f>IF(ISERROR(VLOOKUP(CONCATENATE(INDIRECT(ADDRESS(2,COLUMN()-1)),"P1",A58),DATA!D2:L872,3,FALSE)),0,VLOOKUP(CONCATENATE(INDIRECT(ADDRESS(2,COLUMN()-1)),"P1",A58),DATA!D2:L872,3,FALSE))</f>
        <v>0</v>
      </c>
      <c r="DK58" s="11">
        <f>IF(ISERROR(VLOOKUP(CONCATENATE(INDIRECT(ADDRESS(2,COLUMN()-2)),"P1",A58),DATA!D2:L872,4,FALSE)),0,VLOOKUP(CONCATENATE(INDIRECT(ADDRESS(2,COLUMN()-2)),"P1",A58),DATA!D2:L872,4,FALSE))</f>
        <v>0</v>
      </c>
      <c r="DL58" s="11">
        <f>IF(ISERROR(VLOOKUP(CONCATENATE(INDIRECT(ADDRESS(2,COLUMN())),"P1",A58),DATA!D2:L872,2,FALSE)),0,VLOOKUP(CONCATENATE(INDIRECT(ADDRESS(2,COLUMN())),"P1",A58),DATA!D2:L872,2,FALSE))</f>
        <v>0</v>
      </c>
      <c r="DM58" s="11">
        <f>IF(ISERROR(VLOOKUP(CONCATENATE(INDIRECT(ADDRESS(2,COLUMN()-1)),"P1",A58),DATA!D2:L872,3,FALSE)),0,VLOOKUP(CONCATENATE(INDIRECT(ADDRESS(2,COLUMN()-1)),"P1",A58),DATA!D2:L872,3,FALSE))</f>
        <v>0</v>
      </c>
      <c r="DN58" s="11">
        <f>IF(ISERROR(VLOOKUP(CONCATENATE(INDIRECT(ADDRESS(2,COLUMN()-2)),"P1",A58),DATA!D2:L872,4,FALSE)),0,VLOOKUP(CONCATENATE(INDIRECT(ADDRESS(2,COLUMN()-2)),"P1",A58),DATA!D2:L872,4,FALSE))</f>
        <v>0</v>
      </c>
      <c r="DO58" s="11">
        <f>IF(ISERROR(VLOOKUP(CONCATENATE(INDIRECT(ADDRESS(2,COLUMN())),"P1",A58),DATA!D2:L872,2,FALSE)),0,VLOOKUP(CONCATENATE(INDIRECT(ADDRESS(2,COLUMN())),"P1",A58),DATA!D2:L872,2,FALSE))</f>
        <v>0</v>
      </c>
      <c r="DP58" s="11">
        <f>IF(ISERROR(VLOOKUP(CONCATENATE(INDIRECT(ADDRESS(2,COLUMN()-1)),"P1",A58),DATA!D2:L872,3,FALSE)),0,VLOOKUP(CONCATENATE(INDIRECT(ADDRESS(2,COLUMN()-1)),"P1",A58),DATA!D2:L872,3,FALSE))</f>
        <v>0</v>
      </c>
      <c r="DQ58" s="11">
        <f>IF(ISERROR(VLOOKUP(CONCATENATE(INDIRECT(ADDRESS(2,COLUMN()-2)),"P1",A58),DATA!D2:L872,4,FALSE)),0,VLOOKUP(CONCATENATE(INDIRECT(ADDRESS(2,COLUMN()-2)),"P1",A58),DATA!D2:L872,4,FALSE))</f>
        <v>0</v>
      </c>
      <c r="DR58" s="11">
        <f>IF(ISERROR(VLOOKUP(CONCATENATE(INDIRECT(ADDRESS(2,COLUMN())),"P1",A58),DATA!D2:L872,2,FALSE)),0,VLOOKUP(CONCATENATE(INDIRECT(ADDRESS(2,COLUMN())),"P1",A58),DATA!D2:L872,2,FALSE))</f>
        <v>0</v>
      </c>
      <c r="DS58" s="11">
        <f>IF(ISERROR(VLOOKUP(CONCATENATE(INDIRECT(ADDRESS(2,COLUMN()-1)),"P1",A58),DATA!D2:L872,3,FALSE)),0,VLOOKUP(CONCATENATE(INDIRECT(ADDRESS(2,COLUMN()-1)),"P1",A58),DATA!D2:L872,3,FALSE))</f>
        <v>0</v>
      </c>
      <c r="DT58" s="11">
        <f>IF(ISERROR(VLOOKUP(CONCATENATE(INDIRECT(ADDRESS(2,COLUMN()-2)),"P1",A58),DATA!D2:L872,4,FALSE)),0,VLOOKUP(CONCATENATE(INDIRECT(ADDRESS(2,COLUMN()-2)),"P1",A58),DATA!D2:L872,4,FALSE))</f>
        <v>0</v>
      </c>
      <c r="DU58" s="11">
        <f>IF(ISERROR(VLOOKUP(CONCATENATE(INDIRECT(ADDRESS(2,COLUMN())),"P1",A58),DATA!D2:L872,2,FALSE)),0,VLOOKUP(CONCATENATE(INDIRECT(ADDRESS(2,COLUMN())),"P1",A58),DATA!D2:L872,2,FALSE))</f>
        <v>0.5</v>
      </c>
      <c r="DV58" s="11">
        <f>IF(ISERROR(VLOOKUP(CONCATENATE(INDIRECT(ADDRESS(2,COLUMN()-1)),"P1",A58),DATA!D2:L872,3,FALSE)),0,VLOOKUP(CONCATENATE(INDIRECT(ADDRESS(2,COLUMN()-1)),"P1",A58),DATA!D2:L872,3,FALSE))</f>
        <v>0</v>
      </c>
      <c r="DW58" s="11">
        <f>IF(ISERROR(VLOOKUP(CONCATENATE(INDIRECT(ADDRESS(2,COLUMN()-2)),"P1",A58),DATA!D2:L872,4,FALSE)),0,VLOOKUP(CONCATENATE(INDIRECT(ADDRESS(2,COLUMN()-2)),"P1",A58),DATA!D2:L872,4,FALSE))</f>
        <v>0</v>
      </c>
      <c r="DX58" s="62">
        <f>SUM(B58:INDIRECT(ADDRESS(58,127)))</f>
        <v>229.16437000000003</v>
      </c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  <c r="IU58" s="2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4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4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4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</row>
    <row r="59" ht="15.75">
      <c r="A59" s="20" t="s">
        <v>40</v>
      </c>
      <c r="B59" s="11">
        <f>IF(ISERROR(VLOOKUP(CONCATENATE(INDIRECT(ADDRESS(2,COLUMN())),"P1",A59),DATA!D2:L872,2,FALSE)),0,VLOOKUP(CONCATENATE(INDIRECT(ADDRESS(2,COLUMN())),"P1",A59),DATA!D2:L872,2,FALSE))</f>
        <v>12.003</v>
      </c>
      <c r="C59" s="11">
        <f>IF(ISERROR(VLOOKUP(CONCATENATE(INDIRECT(ADDRESS(2,COLUMN()-1)),"P1",A59),DATA!D2:L872,3,FALSE)),0,VLOOKUP(CONCATENATE(INDIRECT(ADDRESS(2,COLUMN()-1)),"P1",A59),DATA!D2:L872,3,FALSE))</f>
        <v>0</v>
      </c>
      <c r="D59" s="11">
        <f>IF(ISERROR(VLOOKUP(CONCATENATE(INDIRECT(ADDRESS(2,COLUMN()-2)),"P1",A59),DATA!D2:L872,4,FALSE)),0,VLOOKUP(CONCATENATE(INDIRECT(ADDRESS(2,COLUMN()-2)),"P1",A59),DATA!D2:L872,4,FALSE))</f>
        <v>1</v>
      </c>
      <c r="E59" s="11">
        <f>IF(ISERROR(VLOOKUP(CONCATENATE(INDIRECT(ADDRESS(2,COLUMN())),"P1",A59),DATA!D2:L872,2,FALSE)),0,VLOOKUP(CONCATENATE(INDIRECT(ADDRESS(2,COLUMN())),"P1",A59),DATA!D2:L872,2,FALSE))</f>
        <v>5</v>
      </c>
      <c r="F59" s="11">
        <f>IF(ISERROR(VLOOKUP(CONCATENATE(INDIRECT(ADDRESS(2,COLUMN()-1)),"P1",A59),DATA!D2:L872,3,FALSE)),0,VLOOKUP(CONCATENATE(INDIRECT(ADDRESS(2,COLUMN()-1)),"P1",A59),DATA!D2:L872,3,FALSE))</f>
        <v>0</v>
      </c>
      <c r="G59" s="11">
        <f>IF(ISERROR(VLOOKUP(CONCATENATE(INDIRECT(ADDRESS(2,COLUMN()-2)),"P1",A59),DATA!D2:L872,4,FALSE)),0,VLOOKUP(CONCATENATE(INDIRECT(ADDRESS(2,COLUMN()-2)),"P1",A59),DATA!D2:L872,4,FALSE))</f>
        <v>0</v>
      </c>
      <c r="H59" s="11">
        <f>IF(ISERROR(VLOOKUP(CONCATENATE(INDIRECT(ADDRESS(2,COLUMN())),"P1",A59),DATA!D2:L872,2,FALSE)),0,VLOOKUP(CONCATENATE(INDIRECT(ADDRESS(2,COLUMN())),"P1",A59),DATA!D2:L872,2,FALSE))</f>
        <v>15.2675</v>
      </c>
      <c r="I59" s="11">
        <f>IF(ISERROR(VLOOKUP(CONCATENATE(INDIRECT(ADDRESS(2,COLUMN()-1)),"P1",A59),DATA!D2:L872,3,FALSE)),0,VLOOKUP(CONCATENATE(INDIRECT(ADDRESS(2,COLUMN()-1)),"P1",A59),DATA!D2:L872,3,FALSE))</f>
        <v>0</v>
      </c>
      <c r="J59" s="11">
        <f>IF(ISERROR(VLOOKUP(CONCATENATE(INDIRECT(ADDRESS(2,COLUMN()-2)),"P1",A59),DATA!D2:L872,4,FALSE)),0,VLOOKUP(CONCATENATE(INDIRECT(ADDRESS(2,COLUMN()-2)),"P1",A59),DATA!D2:L872,4,FALSE))</f>
        <v>0</v>
      </c>
      <c r="K59" s="11">
        <f>IF(ISERROR(VLOOKUP(CONCATENATE(INDIRECT(ADDRESS(2,COLUMN())),"P1",A59),DATA!D2:L872,2,FALSE)),0,VLOOKUP(CONCATENATE(INDIRECT(ADDRESS(2,COLUMN())),"P1",A59),DATA!D2:L872,2,FALSE))</f>
        <v>4.73</v>
      </c>
      <c r="L59" s="11">
        <f>IF(ISERROR(VLOOKUP(CONCATENATE(INDIRECT(ADDRESS(2,COLUMN()-1)),"P1",A59),DATA!D2:L872,3,FALSE)),0,VLOOKUP(CONCATENATE(INDIRECT(ADDRESS(2,COLUMN()-1)),"P1",A59),DATA!D2:L872,3,FALSE))</f>
        <v>0</v>
      </c>
      <c r="M59" s="11">
        <f>IF(ISERROR(VLOOKUP(CONCATENATE(INDIRECT(ADDRESS(2,COLUMN()-2)),"P1",A59),DATA!D2:L872,4,FALSE)),0,VLOOKUP(CONCATENATE(INDIRECT(ADDRESS(2,COLUMN()-2)),"P1",A59),DATA!D2:L872,4,FALSE))</f>
        <v>0</v>
      </c>
      <c r="N59" s="11">
        <f>IF(ISERROR(VLOOKUP(CONCATENATE(INDIRECT(ADDRESS(2,COLUMN())),"P1",A59),DATA!D2:L872,2,FALSE)),0,VLOOKUP(CONCATENATE(INDIRECT(ADDRESS(2,COLUMN())),"P1",A59),DATA!D2:L872,2,FALSE))</f>
        <v>4</v>
      </c>
      <c r="O59" s="11">
        <f>IF(ISERROR(VLOOKUP(CONCATENATE(INDIRECT(ADDRESS(2,COLUMN()-1)),"P1",A59),DATA!D2:L872,3,FALSE)),0,VLOOKUP(CONCATENATE(INDIRECT(ADDRESS(2,COLUMN()-1)),"P1",A59),DATA!D2:L872,3,FALSE))</f>
        <v>0</v>
      </c>
      <c r="P59" s="11">
        <f>IF(ISERROR(VLOOKUP(CONCATENATE(INDIRECT(ADDRESS(2,COLUMN()-2)),"P1",A59),DATA!D2:L872,4,FALSE)),0,VLOOKUP(CONCATENATE(INDIRECT(ADDRESS(2,COLUMN()-2)),"P1",A59),DATA!D2:L872,4,FALSE))</f>
        <v>0</v>
      </c>
      <c r="Q59" s="11">
        <f>IF(ISERROR(VLOOKUP(CONCATENATE(INDIRECT(ADDRESS(2,COLUMN())),"P1",A59),DATA!D2:L872,2,FALSE)),0,VLOOKUP(CONCATENATE(INDIRECT(ADDRESS(2,COLUMN())),"P1",A59),DATA!D2:L872,2,FALSE))</f>
        <v>2</v>
      </c>
      <c r="R59" s="11">
        <f>IF(ISERROR(VLOOKUP(CONCATENATE(INDIRECT(ADDRESS(2,COLUMN()-1)),"P1",A59),DATA!D2:L872,3,FALSE)),0,VLOOKUP(CONCATENATE(INDIRECT(ADDRESS(2,COLUMN()-1)),"P1",A59),DATA!D2:L872,3,FALSE))</f>
        <v>0</v>
      </c>
      <c r="S59" s="11">
        <f>IF(ISERROR(VLOOKUP(CONCATENATE(INDIRECT(ADDRESS(2,COLUMN()-2)),"P1",A59),DATA!D2:L872,4,FALSE)),0,VLOOKUP(CONCATENATE(INDIRECT(ADDRESS(2,COLUMN()-2)),"P1",A59),DATA!D2:L872,4,FALSE))</f>
        <v>0</v>
      </c>
      <c r="T59" s="11">
        <f>IF(ISERROR(VLOOKUP(CONCATENATE(INDIRECT(ADDRESS(2,COLUMN())),"P1",A59),DATA!D2:L872,2,FALSE)),0,VLOOKUP(CONCATENATE(INDIRECT(ADDRESS(2,COLUMN())),"P1",A59),DATA!D2:L872,2,FALSE))</f>
        <v>9.8772</v>
      </c>
      <c r="U59" s="11">
        <f>IF(ISERROR(VLOOKUP(CONCATENATE(INDIRECT(ADDRESS(2,COLUMN()-1)),"P1",A59),DATA!D2:L872,3,FALSE)),0,VLOOKUP(CONCATENATE(INDIRECT(ADDRESS(2,COLUMN()-1)),"P1",A59),DATA!D2:L872,3,FALSE))</f>
        <v>1</v>
      </c>
      <c r="V59" s="11">
        <f>IF(ISERROR(VLOOKUP(CONCATENATE(INDIRECT(ADDRESS(2,COLUMN()-2)),"P1",A59),DATA!D2:L872,4,FALSE)),0,VLOOKUP(CONCATENATE(INDIRECT(ADDRESS(2,COLUMN()-2)),"P1",A59),DATA!D2:L872,4,FALSE))</f>
        <v>0.9</v>
      </c>
      <c r="W59" s="11">
        <f>IF(ISERROR(VLOOKUP(CONCATENATE(INDIRECT(ADDRESS(2,COLUMN())),"P1",A59),DATA!D2:L872,2,FALSE)),0,VLOOKUP(CONCATENATE(INDIRECT(ADDRESS(2,COLUMN())),"P1",A59),DATA!D2:L872,2,FALSE))</f>
        <v>6</v>
      </c>
      <c r="X59" s="11">
        <f>IF(ISERROR(VLOOKUP(CONCATENATE(INDIRECT(ADDRESS(2,COLUMN()-1)),"P1",A59),DATA!D2:L872,3,FALSE)),0,VLOOKUP(CONCATENATE(INDIRECT(ADDRESS(2,COLUMN()-1)),"P1",A59),DATA!D2:L872,3,FALSE))</f>
        <v>0</v>
      </c>
      <c r="Y59" s="11">
        <f>IF(ISERROR(VLOOKUP(CONCATENATE(INDIRECT(ADDRESS(2,COLUMN()-2)),"P1",A59),DATA!D2:L872,4,FALSE)),0,VLOOKUP(CONCATENATE(INDIRECT(ADDRESS(2,COLUMN()-2)),"P1",A59),DATA!D2:L872,4,FALSE))</f>
        <v>0</v>
      </c>
      <c r="Z59" s="11">
        <f>IF(ISERROR(VLOOKUP(CONCATENATE(INDIRECT(ADDRESS(2,COLUMN())),"P1",A59),DATA!D2:L872,2,FALSE)),0,VLOOKUP(CONCATENATE(INDIRECT(ADDRESS(2,COLUMN())),"P1",A59),DATA!D2:L872,2,FALSE))</f>
        <v>4</v>
      </c>
      <c r="AA59" s="11">
        <f>IF(ISERROR(VLOOKUP(CONCATENATE(INDIRECT(ADDRESS(2,COLUMN()-1)),"P1",A59),DATA!D2:L872,3,FALSE)),0,VLOOKUP(CONCATENATE(INDIRECT(ADDRESS(2,COLUMN()-1)),"P1",A59),DATA!D2:L872,3,FALSE))</f>
        <v>0</v>
      </c>
      <c r="AB59" s="11">
        <f>IF(ISERROR(VLOOKUP(CONCATENATE(INDIRECT(ADDRESS(2,COLUMN()-2)),"P1",A59),DATA!D2:L872,4,FALSE)),0,VLOOKUP(CONCATENATE(INDIRECT(ADDRESS(2,COLUMN()-2)),"P1",A59),DATA!D2:L872,4,FALSE))</f>
        <v>0</v>
      </c>
      <c r="AC59" s="11">
        <f>IF(ISERROR(VLOOKUP(CONCATENATE(INDIRECT(ADDRESS(2,COLUMN())),"P1",A59),DATA!D2:L872,2,FALSE)),0,VLOOKUP(CONCATENATE(INDIRECT(ADDRESS(2,COLUMN())),"P1",A59),DATA!D2:L872,2,FALSE))</f>
        <v>0</v>
      </c>
      <c r="AD59" s="11">
        <f>IF(ISERROR(VLOOKUP(CONCATENATE(INDIRECT(ADDRESS(2,COLUMN()-1)),"P1",A59),DATA!D2:L872,3,FALSE)),0,VLOOKUP(CONCATENATE(INDIRECT(ADDRESS(2,COLUMN()-1)),"P1",A59),DATA!D2:L872,3,FALSE))</f>
        <v>0</v>
      </c>
      <c r="AE59" s="11">
        <f>IF(ISERROR(VLOOKUP(CONCATENATE(INDIRECT(ADDRESS(2,COLUMN()-2)),"P1",A59),DATA!D2:L872,4,FALSE)),0,VLOOKUP(CONCATENATE(INDIRECT(ADDRESS(2,COLUMN()-2)),"P1",A59),DATA!D2:L872,4,FALSE))</f>
        <v>0</v>
      </c>
      <c r="AF59" s="11">
        <f>IF(ISERROR(VLOOKUP(CONCATENATE(INDIRECT(ADDRESS(2,COLUMN())),"P1",A59),DATA!D2:L872,2,FALSE)),0,VLOOKUP(CONCATENATE(INDIRECT(ADDRESS(2,COLUMN())),"P1",A59),DATA!D2:L872,2,FALSE))</f>
        <v>0</v>
      </c>
      <c r="AG59" s="11">
        <f>IF(ISERROR(VLOOKUP(CONCATENATE(INDIRECT(ADDRESS(2,COLUMN()-1)),"P1",A59),DATA!D2:L872,3,FALSE)),0,VLOOKUP(CONCATENATE(INDIRECT(ADDRESS(2,COLUMN()-1)),"P1",A59),DATA!D2:L872,3,FALSE))</f>
        <v>0</v>
      </c>
      <c r="AH59" s="11">
        <f>IF(ISERROR(VLOOKUP(CONCATENATE(INDIRECT(ADDRESS(2,COLUMN()-2)),"P1",A59),DATA!D2:L872,4,FALSE)),0,VLOOKUP(CONCATENATE(INDIRECT(ADDRESS(2,COLUMN()-2)),"P1",A59),DATA!D2:L872,4,FALSE))</f>
        <v>0</v>
      </c>
      <c r="AI59" s="11">
        <f>IF(ISERROR(VLOOKUP(CONCATENATE(INDIRECT(ADDRESS(2,COLUMN())),"P1",A59),DATA!D2:L872,2,FALSE)),0,VLOOKUP(CONCATENATE(INDIRECT(ADDRESS(2,COLUMN())),"P1",A59),DATA!D2:L872,2,FALSE))</f>
        <v>2</v>
      </c>
      <c r="AJ59" s="11">
        <f>IF(ISERROR(VLOOKUP(CONCATENATE(INDIRECT(ADDRESS(2,COLUMN()-1)),"P1",A59),DATA!D2:L872,3,FALSE)),0,VLOOKUP(CONCATENATE(INDIRECT(ADDRESS(2,COLUMN()-1)),"P1",A59),DATA!D2:L872,3,FALSE))</f>
        <v>0</v>
      </c>
      <c r="AK59" s="11">
        <f>IF(ISERROR(VLOOKUP(CONCATENATE(INDIRECT(ADDRESS(2,COLUMN()-2)),"P1",A59),DATA!D2:L872,4,FALSE)),0,VLOOKUP(CONCATENATE(INDIRECT(ADDRESS(2,COLUMN()-2)),"P1",A59),DATA!D2:L872,4,FALSE))</f>
        <v>0</v>
      </c>
      <c r="AL59" s="11">
        <f>IF(ISERROR(VLOOKUP(CONCATENATE(INDIRECT(ADDRESS(2,COLUMN())),"P1",A59),DATA!D2:L872,2,FALSE)),0,VLOOKUP(CONCATENATE(INDIRECT(ADDRESS(2,COLUMN())),"P1",A59),DATA!D2:L872,2,FALSE))</f>
        <v>0</v>
      </c>
      <c r="AM59" s="11">
        <f>IF(ISERROR(VLOOKUP(CONCATENATE(INDIRECT(ADDRESS(2,COLUMN()-1)),"P1",A59),DATA!D2:L872,3,FALSE)),0,VLOOKUP(CONCATENATE(INDIRECT(ADDRESS(2,COLUMN()-1)),"P1",A59),DATA!D2:L872,3,FALSE))</f>
        <v>0</v>
      </c>
      <c r="AN59" s="11">
        <f>IF(ISERROR(VLOOKUP(CONCATENATE(INDIRECT(ADDRESS(2,COLUMN()-2)),"P1",A59),DATA!D2:L872,4,FALSE)),0,VLOOKUP(CONCATENATE(INDIRECT(ADDRESS(2,COLUMN()-2)),"P1",A59),DATA!D2:L872,4,FALSE))</f>
        <v>0</v>
      </c>
      <c r="AO59" s="11">
        <f>IF(ISERROR(VLOOKUP(CONCATENATE(INDIRECT(ADDRESS(2,COLUMN())),"P1",A59),DATA!D2:L872,2,FALSE)),0,VLOOKUP(CONCATENATE(INDIRECT(ADDRESS(2,COLUMN())),"P1",A59),DATA!D2:L872,2,FALSE))</f>
        <v>0</v>
      </c>
      <c r="AP59" s="11">
        <f>IF(ISERROR(VLOOKUP(CONCATENATE(INDIRECT(ADDRESS(2,COLUMN()-1)),"P1",A59),DATA!D2:L872,3,FALSE)),0,VLOOKUP(CONCATENATE(INDIRECT(ADDRESS(2,COLUMN()-1)),"P1",A59),DATA!D2:L872,3,FALSE))</f>
        <v>0</v>
      </c>
      <c r="AQ59" s="11">
        <f>IF(ISERROR(VLOOKUP(CONCATENATE(INDIRECT(ADDRESS(2,COLUMN()-2)),"P1",A59),DATA!D2:L872,4,FALSE)),0,VLOOKUP(CONCATENATE(INDIRECT(ADDRESS(2,COLUMN()-2)),"P1",A59),DATA!D2:L872,4,FALSE))</f>
        <v>0</v>
      </c>
      <c r="AR59" s="11">
        <f>IF(ISERROR(VLOOKUP(CONCATENATE(INDIRECT(ADDRESS(2,COLUMN())),"P1",A59),DATA!D2:L872,2,FALSE)),0,VLOOKUP(CONCATENATE(INDIRECT(ADDRESS(2,COLUMN())),"P1",A59),DATA!D2:L872,2,FALSE))</f>
        <v>0</v>
      </c>
      <c r="AS59" s="11">
        <f>IF(ISERROR(VLOOKUP(CONCATENATE(INDIRECT(ADDRESS(2,COLUMN()-1)),"P1",A59),DATA!D2:L872,3,FALSE)),0,VLOOKUP(CONCATENATE(INDIRECT(ADDRESS(2,COLUMN()-1)),"P1",A59),DATA!D2:L872,3,FALSE))</f>
        <v>0</v>
      </c>
      <c r="AT59" s="11">
        <f>IF(ISERROR(VLOOKUP(CONCATENATE(INDIRECT(ADDRESS(2,COLUMN()-2)),"P1",A59),DATA!D2:L872,4,FALSE)),0,VLOOKUP(CONCATENATE(INDIRECT(ADDRESS(2,COLUMN()-2)),"P1",A59),DATA!D2:L872,4,FALSE))</f>
        <v>0</v>
      </c>
      <c r="AU59" s="11">
        <f>IF(ISERROR(VLOOKUP(CONCATENATE(INDIRECT(ADDRESS(2,COLUMN())),"P1",A59),DATA!D2:L872,2,FALSE)),0,VLOOKUP(CONCATENATE(INDIRECT(ADDRESS(2,COLUMN())),"P1",A59),DATA!D2:L872,2,FALSE))</f>
        <v>0</v>
      </c>
      <c r="AV59" s="11">
        <f>IF(ISERROR(VLOOKUP(CONCATENATE(INDIRECT(ADDRESS(2,COLUMN()-1)),"P1",A59),DATA!D2:L872,3,FALSE)),0,VLOOKUP(CONCATENATE(INDIRECT(ADDRESS(2,COLUMN()-1)),"P1",A59),DATA!D2:L872,3,FALSE))</f>
        <v>0</v>
      </c>
      <c r="AW59" s="11">
        <f>IF(ISERROR(VLOOKUP(CONCATENATE(INDIRECT(ADDRESS(2,COLUMN()-2)),"P1",A59),DATA!D2:L872,4,FALSE)),0,VLOOKUP(CONCATENATE(INDIRECT(ADDRESS(2,COLUMN()-2)),"P1",A59),DATA!D2:L872,4,FALSE))</f>
        <v>0</v>
      </c>
      <c r="AX59" s="11">
        <f>IF(ISERROR(VLOOKUP(CONCATENATE(INDIRECT(ADDRESS(2,COLUMN())),"P1",A59),DATA!D2:L872,2,FALSE)),0,VLOOKUP(CONCATENATE(INDIRECT(ADDRESS(2,COLUMN())),"P1",A59),DATA!D2:L872,2,FALSE))</f>
        <v>0</v>
      </c>
      <c r="AY59" s="11">
        <f>IF(ISERROR(VLOOKUP(CONCATENATE(INDIRECT(ADDRESS(2,COLUMN()-1)),"P1",A59),DATA!D2:L872,3,FALSE)),0,VLOOKUP(CONCATENATE(INDIRECT(ADDRESS(2,COLUMN()-1)),"P1",A59),DATA!D2:L872,3,FALSE))</f>
        <v>0</v>
      </c>
      <c r="AZ59" s="11">
        <f>IF(ISERROR(VLOOKUP(CONCATENATE(INDIRECT(ADDRESS(2,COLUMN()-2)),"P1",A59),DATA!D2:L872,4,FALSE)),0,VLOOKUP(CONCATENATE(INDIRECT(ADDRESS(2,COLUMN()-2)),"P1",A59),DATA!D2:L872,4,FALSE))</f>
        <v>0</v>
      </c>
      <c r="BA59" s="11">
        <f>IF(ISERROR(VLOOKUP(CONCATENATE(INDIRECT(ADDRESS(2,COLUMN())),"P1",A59),DATA!D2:L872,2,FALSE)),0,VLOOKUP(CONCATENATE(INDIRECT(ADDRESS(2,COLUMN())),"P1",A59),DATA!D2:L872,2,FALSE))</f>
        <v>1</v>
      </c>
      <c r="BB59" s="11">
        <f>IF(ISERROR(VLOOKUP(CONCATENATE(INDIRECT(ADDRESS(2,COLUMN()-1)),"P1",A59),DATA!D2:L872,3,FALSE)),0,VLOOKUP(CONCATENATE(INDIRECT(ADDRESS(2,COLUMN()-1)),"P1",A59),DATA!D2:L872,3,FALSE))</f>
        <v>0</v>
      </c>
      <c r="BC59" s="11">
        <f>IF(ISERROR(VLOOKUP(CONCATENATE(INDIRECT(ADDRESS(2,COLUMN()-2)),"P1",A59),DATA!D2:L872,4,FALSE)),0,VLOOKUP(CONCATENATE(INDIRECT(ADDRESS(2,COLUMN()-2)),"P1",A59),DATA!D2:L872,4,FALSE))</f>
        <v>0</v>
      </c>
      <c r="BD59" s="11">
        <f>IF(ISERROR(VLOOKUP(CONCATENATE(INDIRECT(ADDRESS(2,COLUMN())),"P1",A59),DATA!D2:L872,2,FALSE)),0,VLOOKUP(CONCATENATE(INDIRECT(ADDRESS(2,COLUMN())),"P1",A59),DATA!D2:L872,2,FALSE))</f>
        <v>1.5</v>
      </c>
      <c r="BE59" s="11">
        <f>IF(ISERROR(VLOOKUP(CONCATENATE(INDIRECT(ADDRESS(2,COLUMN()-1)),"P1",A59),DATA!D2:L872,3,FALSE)),0,VLOOKUP(CONCATENATE(INDIRECT(ADDRESS(2,COLUMN()-1)),"P1",A59),DATA!D2:L872,3,FALSE))</f>
        <v>0</v>
      </c>
      <c r="BF59" s="11">
        <f>IF(ISERROR(VLOOKUP(CONCATENATE(INDIRECT(ADDRESS(2,COLUMN()-2)),"P1",A59),DATA!D2:L872,4,FALSE)),0,VLOOKUP(CONCATENATE(INDIRECT(ADDRESS(2,COLUMN()-2)),"P1",A59),DATA!D2:L872,4,FALSE))</f>
        <v>0</v>
      </c>
      <c r="BG59" s="11">
        <f>IF(ISERROR(VLOOKUP(CONCATENATE(INDIRECT(ADDRESS(2,COLUMN())),"P1",A59),DATA!D2:L872,2,FALSE)),0,VLOOKUP(CONCATENATE(INDIRECT(ADDRESS(2,COLUMN())),"P1",A59),DATA!D2:L872,2,FALSE))</f>
        <v>3.96</v>
      </c>
      <c r="BH59" s="11">
        <f>IF(ISERROR(VLOOKUP(CONCATENATE(INDIRECT(ADDRESS(2,COLUMN()-1)),"P1",A59),DATA!D2:L872,3,FALSE)),0,VLOOKUP(CONCATENATE(INDIRECT(ADDRESS(2,COLUMN()-1)),"P1",A59),DATA!D2:L872,3,FALSE))</f>
        <v>0</v>
      </c>
      <c r="BI59" s="11">
        <f>IF(ISERROR(VLOOKUP(CONCATENATE(INDIRECT(ADDRESS(2,COLUMN()-2)),"P1",A59),DATA!D2:L872,4,FALSE)),0,VLOOKUP(CONCATENATE(INDIRECT(ADDRESS(2,COLUMN()-2)),"P1",A59),DATA!D2:L872,4,FALSE))</f>
        <v>0</v>
      </c>
      <c r="BJ59" s="11">
        <f>IF(ISERROR(VLOOKUP(CONCATENATE(INDIRECT(ADDRESS(2,COLUMN())),"P1",A59),DATA!D2:L872,2,FALSE)),0,VLOOKUP(CONCATENATE(INDIRECT(ADDRESS(2,COLUMN())),"P1",A59),DATA!D2:L872,2,FALSE))</f>
        <v>0</v>
      </c>
      <c r="BK59" s="11">
        <f>IF(ISERROR(VLOOKUP(CONCATENATE(INDIRECT(ADDRESS(2,COLUMN()-1)),"P1",A59),DATA!D2:L872,3,FALSE)),0,VLOOKUP(CONCATENATE(INDIRECT(ADDRESS(2,COLUMN()-1)),"P1",A59),DATA!D2:L872,3,FALSE))</f>
        <v>0</v>
      </c>
      <c r="BL59" s="11">
        <f>IF(ISERROR(VLOOKUP(CONCATENATE(INDIRECT(ADDRESS(2,COLUMN()-2)),"P1",A59),DATA!D2:L872,4,FALSE)),0,VLOOKUP(CONCATENATE(INDIRECT(ADDRESS(2,COLUMN()-2)),"P1",A59),DATA!D2:L872,4,FALSE))</f>
        <v>0</v>
      </c>
      <c r="BM59" s="11">
        <f>IF(ISERROR(VLOOKUP(CONCATENATE(INDIRECT(ADDRESS(2,COLUMN())),"P1",A59),DATA!D2:L872,2,FALSE)),0,VLOOKUP(CONCATENATE(INDIRECT(ADDRESS(2,COLUMN())),"P1",A59),DATA!D2:L872,2,FALSE))</f>
        <v>0</v>
      </c>
      <c r="BN59" s="11">
        <f>IF(ISERROR(VLOOKUP(CONCATENATE(INDIRECT(ADDRESS(2,COLUMN()-1)),"P1",A59),DATA!D2:L872,3,FALSE)),0,VLOOKUP(CONCATENATE(INDIRECT(ADDRESS(2,COLUMN()-1)),"P1",A59),DATA!D2:L872,3,FALSE))</f>
        <v>0</v>
      </c>
      <c r="BO59" s="11">
        <f>IF(ISERROR(VLOOKUP(CONCATENATE(INDIRECT(ADDRESS(2,COLUMN()-2)),"P1",A59),DATA!D2:L872,4,FALSE)),0,VLOOKUP(CONCATENATE(INDIRECT(ADDRESS(2,COLUMN()-2)),"P1",A59),DATA!D2:L872,4,FALSE))</f>
        <v>0</v>
      </c>
      <c r="BP59" s="11">
        <f>IF(ISERROR(VLOOKUP(CONCATENATE(INDIRECT(ADDRESS(2,COLUMN())),"P1",A59),DATA!D2:L872,2,FALSE)),0,VLOOKUP(CONCATENATE(INDIRECT(ADDRESS(2,COLUMN())),"P1",A59),DATA!D2:L872,2,FALSE))</f>
        <v>0</v>
      </c>
      <c r="BQ59" s="11">
        <f>IF(ISERROR(VLOOKUP(CONCATENATE(INDIRECT(ADDRESS(2,COLUMN()-1)),"P1",A59),DATA!D2:L872,3,FALSE)),0,VLOOKUP(CONCATENATE(INDIRECT(ADDRESS(2,COLUMN()-1)),"P1",A59),DATA!D2:L872,3,FALSE))</f>
        <v>0</v>
      </c>
      <c r="BR59" s="11">
        <f>IF(ISERROR(VLOOKUP(CONCATENATE(INDIRECT(ADDRESS(2,COLUMN()-2)),"P1",A59),DATA!D2:L872,4,FALSE)),0,VLOOKUP(CONCATENATE(INDIRECT(ADDRESS(2,COLUMN()-2)),"P1",A59),DATA!D2:L872,4,FALSE))</f>
        <v>0</v>
      </c>
      <c r="BS59" s="11">
        <f>IF(ISERROR(VLOOKUP(CONCATENATE(INDIRECT(ADDRESS(2,COLUMN())),"P1",A59),DATA!D2:L872,2,FALSE)),0,VLOOKUP(CONCATENATE(INDIRECT(ADDRESS(2,COLUMN())),"P1",A59),DATA!D2:L872,2,FALSE))</f>
        <v>0</v>
      </c>
      <c r="BT59" s="11">
        <f>IF(ISERROR(VLOOKUP(CONCATENATE(INDIRECT(ADDRESS(2,COLUMN()-1)),"P1",A59),DATA!D2:L872,3,FALSE)),0,VLOOKUP(CONCATENATE(INDIRECT(ADDRESS(2,COLUMN()-1)),"P1",A59),DATA!D2:L872,3,FALSE))</f>
        <v>0</v>
      </c>
      <c r="BU59" s="11">
        <f>IF(ISERROR(VLOOKUP(CONCATENATE(INDIRECT(ADDRESS(2,COLUMN()-2)),"P1",A59),DATA!D2:L872,4,FALSE)),0,VLOOKUP(CONCATENATE(INDIRECT(ADDRESS(2,COLUMN()-2)),"P1",A59),DATA!D2:L872,4,FALSE))</f>
        <v>0</v>
      </c>
      <c r="BV59" s="11">
        <f>IF(ISERROR(VLOOKUP(CONCATENATE(INDIRECT(ADDRESS(2,COLUMN())),"P1",A59),DATA!D2:L872,2,FALSE)),0,VLOOKUP(CONCATENATE(INDIRECT(ADDRESS(2,COLUMN())),"P1",A59),DATA!D2:L872,2,FALSE))</f>
        <v>1</v>
      </c>
      <c r="BW59" s="11">
        <f>IF(ISERROR(VLOOKUP(CONCATENATE(INDIRECT(ADDRESS(2,COLUMN()-1)),"P1",A59),DATA!D2:L872,3,FALSE)),0,VLOOKUP(CONCATENATE(INDIRECT(ADDRESS(2,COLUMN()-1)),"P1",A59),DATA!D2:L872,3,FALSE))</f>
        <v>0</v>
      </c>
      <c r="BX59" s="11">
        <f>IF(ISERROR(VLOOKUP(CONCATENATE(INDIRECT(ADDRESS(2,COLUMN()-2)),"P1",A59),DATA!D2:L872,4,FALSE)),0,VLOOKUP(CONCATENATE(INDIRECT(ADDRESS(2,COLUMN()-2)),"P1",A59),DATA!D2:L872,4,FALSE))</f>
        <v>0</v>
      </c>
      <c r="BY59" s="11">
        <f>IF(ISERROR(VLOOKUP(CONCATENATE(INDIRECT(ADDRESS(2,COLUMN())),"P1",A59),DATA!D2:L872,2,FALSE)),0,VLOOKUP(CONCATENATE(INDIRECT(ADDRESS(2,COLUMN())),"P1",A59),DATA!D2:L872,2,FALSE))</f>
        <v>0.5</v>
      </c>
      <c r="BZ59" s="11">
        <f>IF(ISERROR(VLOOKUP(CONCATENATE(INDIRECT(ADDRESS(2,COLUMN()-1)),"P1",A59),DATA!D2:L872,3,FALSE)),0,VLOOKUP(CONCATENATE(INDIRECT(ADDRESS(2,COLUMN()-1)),"P1",A59),DATA!D2:L872,3,FALSE))</f>
        <v>0</v>
      </c>
      <c r="CA59" s="11">
        <f>IF(ISERROR(VLOOKUP(CONCATENATE(INDIRECT(ADDRESS(2,COLUMN()-2)),"P1",A59),DATA!D2:L872,4,FALSE)),0,VLOOKUP(CONCATENATE(INDIRECT(ADDRESS(2,COLUMN()-2)),"P1",A59),DATA!D2:L872,4,FALSE))</f>
        <v>0</v>
      </c>
      <c r="CB59" s="11">
        <f>IF(ISERROR(VLOOKUP(CONCATENATE(INDIRECT(ADDRESS(2,COLUMN())),"P1",A59),DATA!D2:L872,2,FALSE)),0,VLOOKUP(CONCATENATE(INDIRECT(ADDRESS(2,COLUMN())),"P1",A59),DATA!D2:L872,2,FALSE))</f>
        <v>0</v>
      </c>
      <c r="CC59" s="11">
        <f>IF(ISERROR(VLOOKUP(CONCATENATE(INDIRECT(ADDRESS(2,COLUMN()-1)),"P1",A59),DATA!D2:L872,3,FALSE)),0,VLOOKUP(CONCATENATE(INDIRECT(ADDRESS(2,COLUMN()-1)),"P1",A59),DATA!D2:L872,3,FALSE))</f>
        <v>0</v>
      </c>
      <c r="CD59" s="11">
        <f>IF(ISERROR(VLOOKUP(CONCATENATE(INDIRECT(ADDRESS(2,COLUMN()-2)),"P1",A59),DATA!D2:L872,4,FALSE)),0,VLOOKUP(CONCATENATE(INDIRECT(ADDRESS(2,COLUMN()-2)),"P1",A59),DATA!D2:L872,4,FALSE))</f>
        <v>0</v>
      </c>
      <c r="CE59" s="11">
        <f>IF(ISERROR(VLOOKUP(CONCATENATE(INDIRECT(ADDRESS(2,COLUMN())),"P1",A59),DATA!D2:L872,2,FALSE)),0,VLOOKUP(CONCATENATE(INDIRECT(ADDRESS(2,COLUMN())),"P1",A59),DATA!D2:L872,2,FALSE))</f>
        <v>0</v>
      </c>
      <c r="CF59" s="11">
        <f>IF(ISERROR(VLOOKUP(CONCATENATE(INDIRECT(ADDRESS(2,COLUMN()-1)),"P1",A59),DATA!D2:L872,3,FALSE)),0,VLOOKUP(CONCATENATE(INDIRECT(ADDRESS(2,COLUMN()-1)),"P1",A59),DATA!D2:L872,3,FALSE))</f>
        <v>0</v>
      </c>
      <c r="CG59" s="11">
        <f>IF(ISERROR(VLOOKUP(CONCATENATE(INDIRECT(ADDRESS(2,COLUMN()-2)),"P1",A59),DATA!D2:L872,4,FALSE)),0,VLOOKUP(CONCATENATE(INDIRECT(ADDRESS(2,COLUMN()-2)),"P1",A59),DATA!D2:L872,4,FALSE))</f>
        <v>0</v>
      </c>
      <c r="CH59" s="11">
        <f>IF(ISERROR(VLOOKUP(CONCATENATE(INDIRECT(ADDRESS(2,COLUMN())),"P1",A59),DATA!D2:L872,2,FALSE)),0,VLOOKUP(CONCATENATE(INDIRECT(ADDRESS(2,COLUMN())),"P1",A59),DATA!D2:L872,2,FALSE))</f>
        <v>0</v>
      </c>
      <c r="CI59" s="11">
        <f>IF(ISERROR(VLOOKUP(CONCATENATE(INDIRECT(ADDRESS(2,COLUMN()-1)),"P1",A59),DATA!D2:L872,3,FALSE)),0,VLOOKUP(CONCATENATE(INDIRECT(ADDRESS(2,COLUMN()-1)),"P1",A59),DATA!D2:L872,3,FALSE))</f>
        <v>0</v>
      </c>
      <c r="CJ59" s="11">
        <f>IF(ISERROR(VLOOKUP(CONCATENATE(INDIRECT(ADDRESS(2,COLUMN()-2)),"P1",A59),DATA!D2:L872,4,FALSE)),0,VLOOKUP(CONCATENATE(INDIRECT(ADDRESS(2,COLUMN()-2)),"P1",A59),DATA!D2:L872,4,FALSE))</f>
        <v>0</v>
      </c>
      <c r="CK59" s="11">
        <f>IF(ISERROR(VLOOKUP(CONCATENATE(INDIRECT(ADDRESS(2,COLUMN())),"P1",A59),DATA!D2:L872,2,FALSE)),0,VLOOKUP(CONCATENATE(INDIRECT(ADDRESS(2,COLUMN())),"P1",A59),DATA!D2:L872,2,FALSE))</f>
        <v>0</v>
      </c>
      <c r="CL59" s="11">
        <f>IF(ISERROR(VLOOKUP(CONCATENATE(INDIRECT(ADDRESS(2,COLUMN()-1)),"P1",A59),DATA!D2:L872,3,FALSE)),0,VLOOKUP(CONCATENATE(INDIRECT(ADDRESS(2,COLUMN()-1)),"P1",A59),DATA!D2:L872,3,FALSE))</f>
        <v>0</v>
      </c>
      <c r="CM59" s="11">
        <f>IF(ISERROR(VLOOKUP(CONCATENATE(INDIRECT(ADDRESS(2,COLUMN()-2)),"P1",A59),DATA!D2:L872,4,FALSE)),0,VLOOKUP(CONCATENATE(INDIRECT(ADDRESS(2,COLUMN()-2)),"P1",A59),DATA!D2:L872,4,FALSE))</f>
        <v>0</v>
      </c>
      <c r="CN59" s="11">
        <f>IF(ISERROR(VLOOKUP(CONCATENATE(INDIRECT(ADDRESS(2,COLUMN())),"P1",A59),DATA!D2:L872,2,FALSE)),0,VLOOKUP(CONCATENATE(INDIRECT(ADDRESS(2,COLUMN())),"P1",A59),DATA!D2:L872,2,FALSE))</f>
        <v>0</v>
      </c>
      <c r="CO59" s="11">
        <f>IF(ISERROR(VLOOKUP(CONCATENATE(INDIRECT(ADDRESS(2,COLUMN()-1)),"P1",A59),DATA!D2:L872,3,FALSE)),0,VLOOKUP(CONCATENATE(INDIRECT(ADDRESS(2,COLUMN()-1)),"P1",A59),DATA!D2:L872,3,FALSE))</f>
        <v>0</v>
      </c>
      <c r="CP59" s="11">
        <f>IF(ISERROR(VLOOKUP(CONCATENATE(INDIRECT(ADDRESS(2,COLUMN()-2)),"P1",A59),DATA!D2:L872,4,FALSE)),0,VLOOKUP(CONCATENATE(INDIRECT(ADDRESS(2,COLUMN()-2)),"P1",A59),DATA!D2:L872,4,FALSE))</f>
        <v>0</v>
      </c>
      <c r="CQ59" s="11">
        <f>IF(ISERROR(VLOOKUP(CONCATENATE(INDIRECT(ADDRESS(2,COLUMN())),"P1",A59),DATA!D2:L872,2,FALSE)),0,VLOOKUP(CONCATENATE(INDIRECT(ADDRESS(2,COLUMN())),"P1",A59),DATA!D2:L872,2,FALSE))</f>
        <v>1</v>
      </c>
      <c r="CR59" s="11">
        <f>IF(ISERROR(VLOOKUP(CONCATENATE(INDIRECT(ADDRESS(2,COLUMN()-1)),"P1",A59),DATA!D2:L872,3,FALSE)),0,VLOOKUP(CONCATENATE(INDIRECT(ADDRESS(2,COLUMN()-1)),"P1",A59),DATA!D2:L872,3,FALSE))</f>
        <v>0</v>
      </c>
      <c r="CS59" s="11">
        <f>IF(ISERROR(VLOOKUP(CONCATENATE(INDIRECT(ADDRESS(2,COLUMN()-2)),"P1",A59),DATA!D2:L872,4,FALSE)),0,VLOOKUP(CONCATENATE(INDIRECT(ADDRESS(2,COLUMN()-2)),"P1",A59),DATA!D2:L872,4,FALSE))</f>
        <v>0</v>
      </c>
      <c r="CT59" s="11">
        <f>IF(ISERROR(VLOOKUP(CONCATENATE(INDIRECT(ADDRESS(2,COLUMN())),"P1",A59),DATA!D2:L872,2,FALSE)),0,VLOOKUP(CONCATENATE(INDIRECT(ADDRESS(2,COLUMN())),"P1",A59),DATA!D2:L872,2,FALSE))</f>
        <v>0</v>
      </c>
      <c r="CU59" s="11">
        <f>IF(ISERROR(VLOOKUP(CONCATENATE(INDIRECT(ADDRESS(2,COLUMN()-1)),"P1",A59),DATA!D2:L872,3,FALSE)),0,VLOOKUP(CONCATENATE(INDIRECT(ADDRESS(2,COLUMN()-1)),"P1",A59),DATA!D2:L872,3,FALSE))</f>
        <v>0</v>
      </c>
      <c r="CV59" s="11">
        <f>IF(ISERROR(VLOOKUP(CONCATENATE(INDIRECT(ADDRESS(2,COLUMN()-2)),"P1",A59),DATA!D2:L872,4,FALSE)),0,VLOOKUP(CONCATENATE(INDIRECT(ADDRESS(2,COLUMN()-2)),"P1",A59),DATA!D2:L872,4,FALSE))</f>
        <v>0</v>
      </c>
      <c r="CW59" s="11">
        <f>IF(ISERROR(VLOOKUP(CONCATENATE(INDIRECT(ADDRESS(2,COLUMN())),"P1",A59),DATA!D2:L872,2,FALSE)),0,VLOOKUP(CONCATENATE(INDIRECT(ADDRESS(2,COLUMN())),"P1",A59),DATA!D2:L872,2,FALSE))</f>
        <v>0</v>
      </c>
      <c r="CX59" s="11">
        <f>IF(ISERROR(VLOOKUP(CONCATENATE(INDIRECT(ADDRESS(2,COLUMN()-1)),"P1",A59),DATA!D2:L872,3,FALSE)),0,VLOOKUP(CONCATENATE(INDIRECT(ADDRESS(2,COLUMN()-1)),"P1",A59),DATA!D2:L872,3,FALSE))</f>
        <v>0</v>
      </c>
      <c r="CY59" s="11">
        <f>IF(ISERROR(VLOOKUP(CONCATENATE(INDIRECT(ADDRESS(2,COLUMN()-2)),"P1",A59),DATA!D2:L872,4,FALSE)),0,VLOOKUP(CONCATENATE(INDIRECT(ADDRESS(2,COLUMN()-2)),"P1",A59),DATA!D2:L872,4,FALSE))</f>
        <v>0</v>
      </c>
      <c r="CZ59" s="11">
        <f>IF(ISERROR(VLOOKUP(CONCATENATE(INDIRECT(ADDRESS(2,COLUMN())),"P1",A59),DATA!D2:L872,2,FALSE)),0,VLOOKUP(CONCATENATE(INDIRECT(ADDRESS(2,COLUMN())),"P1",A59),DATA!D2:L872,2,FALSE))</f>
        <v>0</v>
      </c>
      <c r="DA59" s="11">
        <f>IF(ISERROR(VLOOKUP(CONCATENATE(INDIRECT(ADDRESS(2,COLUMN()-1)),"P1",A59),DATA!D2:L872,3,FALSE)),0,VLOOKUP(CONCATENATE(INDIRECT(ADDRESS(2,COLUMN()-1)),"P1",A59),DATA!D2:L872,3,FALSE))</f>
        <v>0</v>
      </c>
      <c r="DB59" s="11">
        <f>IF(ISERROR(VLOOKUP(CONCATENATE(INDIRECT(ADDRESS(2,COLUMN()-2)),"P1",A59),DATA!D2:L872,4,FALSE)),0,VLOOKUP(CONCATENATE(INDIRECT(ADDRESS(2,COLUMN()-2)),"P1",A59),DATA!D2:L872,4,FALSE))</f>
        <v>0</v>
      </c>
      <c r="DC59" s="11">
        <f>IF(ISERROR(VLOOKUP(CONCATENATE(INDIRECT(ADDRESS(2,COLUMN())),"P1",A59),DATA!D2:L872,2,FALSE)),0,VLOOKUP(CONCATENATE(INDIRECT(ADDRESS(2,COLUMN())),"P1",A59),DATA!D2:L872,2,FALSE))</f>
        <v>0</v>
      </c>
      <c r="DD59" s="11">
        <f>IF(ISERROR(VLOOKUP(CONCATENATE(INDIRECT(ADDRESS(2,COLUMN()-1)),"P1",A59),DATA!D2:L872,3,FALSE)),0,VLOOKUP(CONCATENATE(INDIRECT(ADDRESS(2,COLUMN()-1)),"P1",A59),DATA!D2:L872,3,FALSE))</f>
        <v>0</v>
      </c>
      <c r="DE59" s="11">
        <f>IF(ISERROR(VLOOKUP(CONCATENATE(INDIRECT(ADDRESS(2,COLUMN()-2)),"P1",A59),DATA!D2:L872,4,FALSE)),0,VLOOKUP(CONCATENATE(INDIRECT(ADDRESS(2,COLUMN()-2)),"P1",A59),DATA!D2:L872,4,FALSE))</f>
        <v>0</v>
      </c>
      <c r="DF59" s="11">
        <f>IF(ISERROR(VLOOKUP(CONCATENATE(INDIRECT(ADDRESS(2,COLUMN())),"P1",A59),DATA!D2:L872,2,FALSE)),0,VLOOKUP(CONCATENATE(INDIRECT(ADDRESS(2,COLUMN())),"P1",A59),DATA!D2:L872,2,FALSE))</f>
        <v>0</v>
      </c>
      <c r="DG59" s="11">
        <f>IF(ISERROR(VLOOKUP(CONCATENATE(INDIRECT(ADDRESS(2,COLUMN()-1)),"P1",A59),DATA!D2:L872,3,FALSE)),0,VLOOKUP(CONCATENATE(INDIRECT(ADDRESS(2,COLUMN()-1)),"P1",A59),DATA!D2:L872,3,FALSE))</f>
        <v>0</v>
      </c>
      <c r="DH59" s="11">
        <f>IF(ISERROR(VLOOKUP(CONCATENATE(INDIRECT(ADDRESS(2,COLUMN()-2)),"P1",A59),DATA!D2:L872,4,FALSE)),0,VLOOKUP(CONCATENATE(INDIRECT(ADDRESS(2,COLUMN()-2)),"P1",A59),DATA!D2:L872,4,FALSE))</f>
        <v>0</v>
      </c>
      <c r="DI59" s="11">
        <f>IF(ISERROR(VLOOKUP(CONCATENATE(INDIRECT(ADDRESS(2,COLUMN())),"P1",A59),DATA!D2:L872,2,FALSE)),0,VLOOKUP(CONCATENATE(INDIRECT(ADDRESS(2,COLUMN())),"P1",A59),DATA!D2:L872,2,FALSE))</f>
        <v>0</v>
      </c>
      <c r="DJ59" s="11">
        <f>IF(ISERROR(VLOOKUP(CONCATENATE(INDIRECT(ADDRESS(2,COLUMN()-1)),"P1",A59),DATA!D2:L872,3,FALSE)),0,VLOOKUP(CONCATENATE(INDIRECT(ADDRESS(2,COLUMN()-1)),"P1",A59),DATA!D2:L872,3,FALSE))</f>
        <v>0</v>
      </c>
      <c r="DK59" s="11">
        <f>IF(ISERROR(VLOOKUP(CONCATENATE(INDIRECT(ADDRESS(2,COLUMN()-2)),"P1",A59),DATA!D2:L872,4,FALSE)),0,VLOOKUP(CONCATENATE(INDIRECT(ADDRESS(2,COLUMN()-2)),"P1",A59),DATA!D2:L872,4,FALSE))</f>
        <v>0</v>
      </c>
      <c r="DL59" s="11">
        <f>IF(ISERROR(VLOOKUP(CONCATENATE(INDIRECT(ADDRESS(2,COLUMN())),"P1",A59),DATA!D2:L872,2,FALSE)),0,VLOOKUP(CONCATENATE(INDIRECT(ADDRESS(2,COLUMN())),"P1",A59),DATA!D2:L872,2,FALSE))</f>
        <v>0</v>
      </c>
      <c r="DM59" s="11">
        <f>IF(ISERROR(VLOOKUP(CONCATENATE(INDIRECT(ADDRESS(2,COLUMN()-1)),"P1",A59),DATA!D2:L872,3,FALSE)),0,VLOOKUP(CONCATENATE(INDIRECT(ADDRESS(2,COLUMN()-1)),"P1",A59),DATA!D2:L872,3,FALSE))</f>
        <v>0</v>
      </c>
      <c r="DN59" s="11">
        <f>IF(ISERROR(VLOOKUP(CONCATENATE(INDIRECT(ADDRESS(2,COLUMN()-2)),"P1",A59),DATA!D2:L872,4,FALSE)),0,VLOOKUP(CONCATENATE(INDIRECT(ADDRESS(2,COLUMN()-2)),"P1",A59),DATA!D2:L872,4,FALSE))</f>
        <v>0</v>
      </c>
      <c r="DO59" s="11">
        <f>IF(ISERROR(VLOOKUP(CONCATENATE(INDIRECT(ADDRESS(2,COLUMN())),"P1",A59),DATA!D2:L872,2,FALSE)),0,VLOOKUP(CONCATENATE(INDIRECT(ADDRESS(2,COLUMN())),"P1",A59),DATA!D2:L872,2,FALSE))</f>
        <v>0</v>
      </c>
      <c r="DP59" s="11">
        <f>IF(ISERROR(VLOOKUP(CONCATENATE(INDIRECT(ADDRESS(2,COLUMN()-1)),"P1",A59),DATA!D2:L872,3,FALSE)),0,VLOOKUP(CONCATENATE(INDIRECT(ADDRESS(2,COLUMN()-1)),"P1",A59),DATA!D2:L872,3,FALSE))</f>
        <v>0</v>
      </c>
      <c r="DQ59" s="11">
        <f>IF(ISERROR(VLOOKUP(CONCATENATE(INDIRECT(ADDRESS(2,COLUMN()-2)),"P1",A59),DATA!D2:L872,4,FALSE)),0,VLOOKUP(CONCATENATE(INDIRECT(ADDRESS(2,COLUMN()-2)),"P1",A59),DATA!D2:L872,4,FALSE))</f>
        <v>0</v>
      </c>
      <c r="DR59" s="11">
        <f>IF(ISERROR(VLOOKUP(CONCATENATE(INDIRECT(ADDRESS(2,COLUMN())),"P1",A59),DATA!D2:L872,2,FALSE)),0,VLOOKUP(CONCATENATE(INDIRECT(ADDRESS(2,COLUMN())),"P1",A59),DATA!D2:L872,2,FALSE))</f>
        <v>0</v>
      </c>
      <c r="DS59" s="11">
        <f>IF(ISERROR(VLOOKUP(CONCATENATE(INDIRECT(ADDRESS(2,COLUMN()-1)),"P1",A59),DATA!D2:L872,3,FALSE)),0,VLOOKUP(CONCATENATE(INDIRECT(ADDRESS(2,COLUMN()-1)),"P1",A59),DATA!D2:L872,3,FALSE))</f>
        <v>0</v>
      </c>
      <c r="DT59" s="11">
        <f>IF(ISERROR(VLOOKUP(CONCATENATE(INDIRECT(ADDRESS(2,COLUMN()-2)),"P1",A59),DATA!D2:L872,4,FALSE)),0,VLOOKUP(CONCATENATE(INDIRECT(ADDRESS(2,COLUMN()-2)),"P1",A59),DATA!D2:L872,4,FALSE))</f>
        <v>0</v>
      </c>
      <c r="DU59" s="11">
        <f>IF(ISERROR(VLOOKUP(CONCATENATE(INDIRECT(ADDRESS(2,COLUMN())),"P1",A59),DATA!D2:L872,2,FALSE)),0,VLOOKUP(CONCATENATE(INDIRECT(ADDRESS(2,COLUMN())),"P1",A59),DATA!D2:L872,2,FALSE))</f>
        <v>0</v>
      </c>
      <c r="DV59" s="11">
        <f>IF(ISERROR(VLOOKUP(CONCATENATE(INDIRECT(ADDRESS(2,COLUMN()-1)),"P1",A59),DATA!D2:L872,3,FALSE)),0,VLOOKUP(CONCATENATE(INDIRECT(ADDRESS(2,COLUMN()-1)),"P1",A59),DATA!D2:L872,3,FALSE))</f>
        <v>0</v>
      </c>
      <c r="DW59" s="11">
        <f>IF(ISERROR(VLOOKUP(CONCATENATE(INDIRECT(ADDRESS(2,COLUMN()-2)),"P1",A59),DATA!D2:L872,4,FALSE)),0,VLOOKUP(CONCATENATE(INDIRECT(ADDRESS(2,COLUMN()-2)),"P1",A59),DATA!D2:L872,4,FALSE))</f>
        <v>0</v>
      </c>
      <c r="DX59" s="62">
        <f>SUM(B59:INDIRECT(ADDRESS(59,127)))</f>
        <v>76.7377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 s="24"/>
      <c r="IS59" s="24"/>
      <c r="IT59" s="24"/>
      <c r="IU59" s="24"/>
      <c r="IV59" s="24"/>
      <c r="IW59" s="24"/>
      <c r="IX59" s="24"/>
      <c r="IY59" s="24"/>
      <c r="IZ59" s="24"/>
      <c r="JA59" s="24"/>
      <c r="JB59" s="24"/>
      <c r="JC59" s="24"/>
      <c r="JD59" s="24"/>
      <c r="JE59" s="24"/>
      <c r="JF59" s="24"/>
      <c r="JG59" s="24"/>
      <c r="JH59" s="24"/>
      <c r="JI59" s="24"/>
      <c r="JJ59" s="24"/>
      <c r="JK59" s="24"/>
      <c r="JL59" s="24"/>
      <c r="JM59" s="24"/>
      <c r="JN59" s="24"/>
      <c r="JO59" s="24"/>
      <c r="JP59" s="24"/>
      <c r="JQ59" s="24"/>
      <c r="JR59" s="24"/>
      <c r="JS59" s="24"/>
      <c r="JT59" s="24"/>
      <c r="JU59" s="24"/>
      <c r="JV59" s="24"/>
      <c r="JW59" s="24"/>
      <c r="JX59" s="24"/>
      <c r="JY59" s="24"/>
      <c r="JZ59" s="24"/>
      <c r="KA59" s="24"/>
      <c r="KB59" s="24"/>
      <c r="KC59" s="24"/>
      <c r="KD59" s="24"/>
      <c r="KE59" s="24"/>
      <c r="KF59" s="24"/>
      <c r="KG59" s="24"/>
      <c r="KH59" s="24"/>
      <c r="KI59" s="24"/>
      <c r="KJ59" s="24"/>
      <c r="KK59" s="24"/>
      <c r="KL59" s="24"/>
      <c r="KM59" s="24"/>
      <c r="KN59" s="24"/>
      <c r="KO59" s="24"/>
      <c r="KP59" s="24"/>
      <c r="KQ59" s="24"/>
      <c r="KR59" s="24"/>
      <c r="KS59" s="24"/>
      <c r="KT59" s="24"/>
      <c r="KU59" s="24"/>
      <c r="KV59" s="24"/>
      <c r="KW59" s="24"/>
      <c r="KX59" s="24"/>
      <c r="KY59" s="24"/>
      <c r="KZ59" s="24"/>
    </row>
    <row r="60" ht="15.75">
      <c r="A60" s="20" t="s">
        <v>41</v>
      </c>
      <c r="B60" s="11">
        <f>IF(ISERROR(VLOOKUP(CONCATENATE(INDIRECT(ADDRESS(2,COLUMN())),"P1",A60),DATA!D2:L872,2,FALSE)),0,VLOOKUP(CONCATENATE(INDIRECT(ADDRESS(2,COLUMN())),"P1",A60),DATA!D2:L872,2,FALSE))</f>
        <v>3</v>
      </c>
      <c r="C60" s="11">
        <f>IF(ISERROR(VLOOKUP(CONCATENATE(INDIRECT(ADDRESS(2,COLUMN()-1)),"P1",A60),DATA!D2:L872,3,FALSE)),0,VLOOKUP(CONCATENATE(INDIRECT(ADDRESS(2,COLUMN()-1)),"P1",A60),DATA!D2:L872,3,FALSE))</f>
        <v>0</v>
      </c>
      <c r="D60" s="11">
        <f>IF(ISERROR(VLOOKUP(CONCATENATE(INDIRECT(ADDRESS(2,COLUMN()-2)),"P1",A60),DATA!D2:L872,4,FALSE)),0,VLOOKUP(CONCATENATE(INDIRECT(ADDRESS(2,COLUMN()-2)),"P1",A60),DATA!D2:L872,4,FALSE))</f>
        <v>0</v>
      </c>
      <c r="E60" s="11">
        <f>IF(ISERROR(VLOOKUP(CONCATENATE(INDIRECT(ADDRESS(2,COLUMN())),"P1",A60),DATA!D2:L872,2,FALSE)),0,VLOOKUP(CONCATENATE(INDIRECT(ADDRESS(2,COLUMN())),"P1",A60),DATA!D2:L872,2,FALSE))</f>
        <v>0</v>
      </c>
      <c r="F60" s="11">
        <f>IF(ISERROR(VLOOKUP(CONCATENATE(INDIRECT(ADDRESS(2,COLUMN()-1)),"P1",A60),DATA!D2:L872,3,FALSE)),0,VLOOKUP(CONCATENATE(INDIRECT(ADDRESS(2,COLUMN()-1)),"P1",A60),DATA!D2:L872,3,FALSE))</f>
        <v>0</v>
      </c>
      <c r="G60" s="11">
        <f>IF(ISERROR(VLOOKUP(CONCATENATE(INDIRECT(ADDRESS(2,COLUMN()-2)),"P1",A60),DATA!D2:L872,4,FALSE)),0,VLOOKUP(CONCATENATE(INDIRECT(ADDRESS(2,COLUMN()-2)),"P1",A60),DATA!D2:L872,4,FALSE))</f>
        <v>0</v>
      </c>
      <c r="H60" s="11">
        <f>IF(ISERROR(VLOOKUP(CONCATENATE(INDIRECT(ADDRESS(2,COLUMN())),"P1",A60),DATA!D2:L872,2,FALSE)),0,VLOOKUP(CONCATENATE(INDIRECT(ADDRESS(2,COLUMN())),"P1",A60),DATA!D2:L872,2,FALSE))</f>
        <v>4</v>
      </c>
      <c r="I60" s="11">
        <f>IF(ISERROR(VLOOKUP(CONCATENATE(INDIRECT(ADDRESS(2,COLUMN()-1)),"P1",A60),DATA!D2:L872,3,FALSE)),0,VLOOKUP(CONCATENATE(INDIRECT(ADDRESS(2,COLUMN()-1)),"P1",A60),DATA!D2:L872,3,FALSE))</f>
        <v>0</v>
      </c>
      <c r="J60" s="11">
        <f>IF(ISERROR(VLOOKUP(CONCATENATE(INDIRECT(ADDRESS(2,COLUMN()-2)),"P1",A60),DATA!D2:L872,4,FALSE)),0,VLOOKUP(CONCATENATE(INDIRECT(ADDRESS(2,COLUMN()-2)),"P1",A60),DATA!D2:L872,4,FALSE))</f>
        <v>0</v>
      </c>
      <c r="K60" s="11">
        <f>IF(ISERROR(VLOOKUP(CONCATENATE(INDIRECT(ADDRESS(2,COLUMN())),"P1",A60),DATA!D2:L872,2,FALSE)),0,VLOOKUP(CONCATENATE(INDIRECT(ADDRESS(2,COLUMN())),"P1",A60),DATA!D2:L872,2,FALSE))</f>
        <v>0</v>
      </c>
      <c r="L60" s="11">
        <f>IF(ISERROR(VLOOKUP(CONCATENATE(INDIRECT(ADDRESS(2,COLUMN()-1)),"P1",A60),DATA!D2:L872,3,FALSE)),0,VLOOKUP(CONCATENATE(INDIRECT(ADDRESS(2,COLUMN()-1)),"P1",A60),DATA!D2:L872,3,FALSE))</f>
        <v>0</v>
      </c>
      <c r="M60" s="11">
        <f>IF(ISERROR(VLOOKUP(CONCATENATE(INDIRECT(ADDRESS(2,COLUMN()-2)),"P1",A60),DATA!D2:L872,4,FALSE)),0,VLOOKUP(CONCATENATE(INDIRECT(ADDRESS(2,COLUMN()-2)),"P1",A60),DATA!D2:L872,4,FALSE))</f>
        <v>0</v>
      </c>
      <c r="N60" s="11">
        <f>IF(ISERROR(VLOOKUP(CONCATENATE(INDIRECT(ADDRESS(2,COLUMN())),"P1",A60),DATA!D2:L872,2,FALSE)),0,VLOOKUP(CONCATENATE(INDIRECT(ADDRESS(2,COLUMN())),"P1",A60),DATA!D2:L872,2,FALSE))</f>
        <v>0</v>
      </c>
      <c r="O60" s="11">
        <f>IF(ISERROR(VLOOKUP(CONCATENATE(INDIRECT(ADDRESS(2,COLUMN()-1)),"P1",A60),DATA!D2:L872,3,FALSE)),0,VLOOKUP(CONCATENATE(INDIRECT(ADDRESS(2,COLUMN()-1)),"P1",A60),DATA!D2:L872,3,FALSE))</f>
        <v>0</v>
      </c>
      <c r="P60" s="11">
        <f>IF(ISERROR(VLOOKUP(CONCATENATE(INDIRECT(ADDRESS(2,COLUMN()-2)),"P1",A60),DATA!D2:L872,4,FALSE)),0,VLOOKUP(CONCATENATE(INDIRECT(ADDRESS(2,COLUMN()-2)),"P1",A60),DATA!D2:L872,4,FALSE))</f>
        <v>0</v>
      </c>
      <c r="Q60" s="11">
        <f>IF(ISERROR(VLOOKUP(CONCATENATE(INDIRECT(ADDRESS(2,COLUMN())),"P1",A60),DATA!D2:L872,2,FALSE)),0,VLOOKUP(CONCATENATE(INDIRECT(ADDRESS(2,COLUMN())),"P1",A60),DATA!D2:L872,2,FALSE))</f>
        <v>1.2</v>
      </c>
      <c r="R60" s="11">
        <f>IF(ISERROR(VLOOKUP(CONCATENATE(INDIRECT(ADDRESS(2,COLUMN()-1)),"P1",A60),DATA!D2:L872,3,FALSE)),0,VLOOKUP(CONCATENATE(INDIRECT(ADDRESS(2,COLUMN()-1)),"P1",A60),DATA!D2:L872,3,FALSE))</f>
        <v>0</v>
      </c>
      <c r="S60" s="11">
        <f>IF(ISERROR(VLOOKUP(CONCATENATE(INDIRECT(ADDRESS(2,COLUMN()-2)),"P1",A60),DATA!D2:L872,4,FALSE)),0,VLOOKUP(CONCATENATE(INDIRECT(ADDRESS(2,COLUMN()-2)),"P1",A60),DATA!D2:L872,4,FALSE))</f>
        <v>0</v>
      </c>
      <c r="T60" s="11">
        <f>IF(ISERROR(VLOOKUP(CONCATENATE(INDIRECT(ADDRESS(2,COLUMN())),"P1",A60),DATA!D2:L872,2,FALSE)),0,VLOOKUP(CONCATENATE(INDIRECT(ADDRESS(2,COLUMN())),"P1",A60),DATA!D2:L872,2,FALSE))</f>
        <v>1.55</v>
      </c>
      <c r="U60" s="11">
        <f>IF(ISERROR(VLOOKUP(CONCATENATE(INDIRECT(ADDRESS(2,COLUMN()-1)),"P1",A60),DATA!D2:L872,3,FALSE)),0,VLOOKUP(CONCATENATE(INDIRECT(ADDRESS(2,COLUMN()-1)),"P1",A60),DATA!D2:L872,3,FALSE))</f>
        <v>0</v>
      </c>
      <c r="V60" s="11">
        <f>IF(ISERROR(VLOOKUP(CONCATENATE(INDIRECT(ADDRESS(2,COLUMN()-2)),"P1",A60),DATA!D2:L872,4,FALSE)),0,VLOOKUP(CONCATENATE(INDIRECT(ADDRESS(2,COLUMN()-2)),"P1",A60),DATA!D2:L872,4,FALSE))</f>
        <v>0</v>
      </c>
      <c r="W60" s="11">
        <f>IF(ISERROR(VLOOKUP(CONCATENATE(INDIRECT(ADDRESS(2,COLUMN())),"P1",A60),DATA!D2:L872,2,FALSE)),0,VLOOKUP(CONCATENATE(INDIRECT(ADDRESS(2,COLUMN())),"P1",A60),DATA!D2:L872,2,FALSE))</f>
        <v>0</v>
      </c>
      <c r="X60" s="11">
        <f>IF(ISERROR(VLOOKUP(CONCATENATE(INDIRECT(ADDRESS(2,COLUMN()-1)),"P1",A60),DATA!D2:L872,3,FALSE)),0,VLOOKUP(CONCATENATE(INDIRECT(ADDRESS(2,COLUMN()-1)),"P1",A60),DATA!D2:L872,3,FALSE))</f>
        <v>0</v>
      </c>
      <c r="Y60" s="11">
        <f>IF(ISERROR(VLOOKUP(CONCATENATE(INDIRECT(ADDRESS(2,COLUMN()-2)),"P1",A60),DATA!D2:L872,4,FALSE)),0,VLOOKUP(CONCATENATE(INDIRECT(ADDRESS(2,COLUMN()-2)),"P1",A60),DATA!D2:L872,4,FALSE))</f>
        <v>0</v>
      </c>
      <c r="Z60" s="11">
        <f>IF(ISERROR(VLOOKUP(CONCATENATE(INDIRECT(ADDRESS(2,COLUMN())),"P1",A60),DATA!D2:L872,2,FALSE)),0,VLOOKUP(CONCATENATE(INDIRECT(ADDRESS(2,COLUMN())),"P1",A60),DATA!D2:L872,2,FALSE))</f>
        <v>0</v>
      </c>
      <c r="AA60" s="11">
        <f>IF(ISERROR(VLOOKUP(CONCATENATE(INDIRECT(ADDRESS(2,COLUMN()-1)),"P1",A60),DATA!D2:L872,3,FALSE)),0,VLOOKUP(CONCATENATE(INDIRECT(ADDRESS(2,COLUMN()-1)),"P1",A60),DATA!D2:L872,3,FALSE))</f>
        <v>0</v>
      </c>
      <c r="AB60" s="11">
        <f>IF(ISERROR(VLOOKUP(CONCATENATE(INDIRECT(ADDRESS(2,COLUMN()-2)),"P1",A60),DATA!D2:L872,4,FALSE)),0,VLOOKUP(CONCATENATE(INDIRECT(ADDRESS(2,COLUMN()-2)),"P1",A60),DATA!D2:L872,4,FALSE))</f>
        <v>0</v>
      </c>
      <c r="AC60" s="11">
        <f>IF(ISERROR(VLOOKUP(CONCATENATE(INDIRECT(ADDRESS(2,COLUMN())),"P1",A60),DATA!D2:L872,2,FALSE)),0,VLOOKUP(CONCATENATE(INDIRECT(ADDRESS(2,COLUMN())),"P1",A60),DATA!D2:L872,2,FALSE))</f>
        <v>0</v>
      </c>
      <c r="AD60" s="11">
        <f>IF(ISERROR(VLOOKUP(CONCATENATE(INDIRECT(ADDRESS(2,COLUMN()-1)),"P1",A60),DATA!D2:L872,3,FALSE)),0,VLOOKUP(CONCATENATE(INDIRECT(ADDRESS(2,COLUMN()-1)),"P1",A60),DATA!D2:L872,3,FALSE))</f>
        <v>0</v>
      </c>
      <c r="AE60" s="11">
        <f>IF(ISERROR(VLOOKUP(CONCATENATE(INDIRECT(ADDRESS(2,COLUMN()-2)),"P1",A60),DATA!D2:L872,4,FALSE)),0,VLOOKUP(CONCATENATE(INDIRECT(ADDRESS(2,COLUMN()-2)),"P1",A60),DATA!D2:L872,4,FALSE))</f>
        <v>0</v>
      </c>
      <c r="AF60" s="11">
        <f>IF(ISERROR(VLOOKUP(CONCATENATE(INDIRECT(ADDRESS(2,COLUMN())),"P1",A60),DATA!D2:L872,2,FALSE)),0,VLOOKUP(CONCATENATE(INDIRECT(ADDRESS(2,COLUMN())),"P1",A60),DATA!D2:L872,2,FALSE))</f>
        <v>0</v>
      </c>
      <c r="AG60" s="11">
        <f>IF(ISERROR(VLOOKUP(CONCATENATE(INDIRECT(ADDRESS(2,COLUMN()-1)),"P1",A60),DATA!D2:L872,3,FALSE)),0,VLOOKUP(CONCATENATE(INDIRECT(ADDRESS(2,COLUMN()-1)),"P1",A60),DATA!D2:L872,3,FALSE))</f>
        <v>0</v>
      </c>
      <c r="AH60" s="11">
        <f>IF(ISERROR(VLOOKUP(CONCATENATE(INDIRECT(ADDRESS(2,COLUMN()-2)),"P1",A60),DATA!D2:L872,4,FALSE)),0,VLOOKUP(CONCATENATE(INDIRECT(ADDRESS(2,COLUMN()-2)),"P1",A60),DATA!D2:L872,4,FALSE))</f>
        <v>0</v>
      </c>
      <c r="AI60" s="11">
        <f>IF(ISERROR(VLOOKUP(CONCATENATE(INDIRECT(ADDRESS(2,COLUMN())),"P1",A60),DATA!D2:L872,2,FALSE)),0,VLOOKUP(CONCATENATE(INDIRECT(ADDRESS(2,COLUMN())),"P1",A60),DATA!D2:L872,2,FALSE))</f>
        <v>1</v>
      </c>
      <c r="AJ60" s="11">
        <f>IF(ISERROR(VLOOKUP(CONCATENATE(INDIRECT(ADDRESS(2,COLUMN()-1)),"P1",A60),DATA!D2:L872,3,FALSE)),0,VLOOKUP(CONCATENATE(INDIRECT(ADDRESS(2,COLUMN()-1)),"P1",A60),DATA!D2:L872,3,FALSE))</f>
        <v>0</v>
      </c>
      <c r="AK60" s="11">
        <f>IF(ISERROR(VLOOKUP(CONCATENATE(INDIRECT(ADDRESS(2,COLUMN()-2)),"P1",A60),DATA!D2:L872,4,FALSE)),0,VLOOKUP(CONCATENATE(INDIRECT(ADDRESS(2,COLUMN()-2)),"P1",A60),DATA!D2:L872,4,FALSE))</f>
        <v>0</v>
      </c>
      <c r="AL60" s="11">
        <f>IF(ISERROR(VLOOKUP(CONCATENATE(INDIRECT(ADDRESS(2,COLUMN())),"P1",A60),DATA!D2:L872,2,FALSE)),0,VLOOKUP(CONCATENATE(INDIRECT(ADDRESS(2,COLUMN())),"P1",A60),DATA!D2:L872,2,FALSE))</f>
        <v>0</v>
      </c>
      <c r="AM60" s="11">
        <f>IF(ISERROR(VLOOKUP(CONCATENATE(INDIRECT(ADDRESS(2,COLUMN()-1)),"P1",A60),DATA!D2:L872,3,FALSE)),0,VLOOKUP(CONCATENATE(INDIRECT(ADDRESS(2,COLUMN()-1)),"P1",A60),DATA!D2:L872,3,FALSE))</f>
        <v>0</v>
      </c>
      <c r="AN60" s="11">
        <f>IF(ISERROR(VLOOKUP(CONCATENATE(INDIRECT(ADDRESS(2,COLUMN()-2)),"P1",A60),DATA!D2:L872,4,FALSE)),0,VLOOKUP(CONCATENATE(INDIRECT(ADDRESS(2,COLUMN()-2)),"P1",A60),DATA!D2:L872,4,FALSE))</f>
        <v>0</v>
      </c>
      <c r="AO60" s="11">
        <f>IF(ISERROR(VLOOKUP(CONCATENATE(INDIRECT(ADDRESS(2,COLUMN())),"P1",A60),DATA!D2:L872,2,FALSE)),0,VLOOKUP(CONCATENATE(INDIRECT(ADDRESS(2,COLUMN())),"P1",A60),DATA!D2:L872,2,FALSE))</f>
        <v>0</v>
      </c>
      <c r="AP60" s="11">
        <f>IF(ISERROR(VLOOKUP(CONCATENATE(INDIRECT(ADDRESS(2,COLUMN()-1)),"P1",A60),DATA!D2:L872,3,FALSE)),0,VLOOKUP(CONCATENATE(INDIRECT(ADDRESS(2,COLUMN()-1)),"P1",A60),DATA!D2:L872,3,FALSE))</f>
        <v>0</v>
      </c>
      <c r="AQ60" s="11">
        <f>IF(ISERROR(VLOOKUP(CONCATENATE(INDIRECT(ADDRESS(2,COLUMN()-2)),"P1",A60),DATA!D2:L872,4,FALSE)),0,VLOOKUP(CONCATENATE(INDIRECT(ADDRESS(2,COLUMN()-2)),"P1",A60),DATA!D2:L872,4,FALSE))</f>
        <v>0</v>
      </c>
      <c r="AR60" s="11">
        <f>IF(ISERROR(VLOOKUP(CONCATENATE(INDIRECT(ADDRESS(2,COLUMN())),"P1",A60),DATA!D2:L872,2,FALSE)),0,VLOOKUP(CONCATENATE(INDIRECT(ADDRESS(2,COLUMN())),"P1",A60),DATA!D2:L872,2,FALSE))</f>
        <v>0</v>
      </c>
      <c r="AS60" s="11">
        <f>IF(ISERROR(VLOOKUP(CONCATENATE(INDIRECT(ADDRESS(2,COLUMN()-1)),"P1",A60),DATA!D2:L872,3,FALSE)),0,VLOOKUP(CONCATENATE(INDIRECT(ADDRESS(2,COLUMN()-1)),"P1",A60),DATA!D2:L872,3,FALSE))</f>
        <v>0</v>
      </c>
      <c r="AT60" s="11">
        <f>IF(ISERROR(VLOOKUP(CONCATENATE(INDIRECT(ADDRESS(2,COLUMN()-2)),"P1",A60),DATA!D2:L872,4,FALSE)),0,VLOOKUP(CONCATENATE(INDIRECT(ADDRESS(2,COLUMN()-2)),"P1",A60),DATA!D2:L872,4,FALSE))</f>
        <v>0</v>
      </c>
      <c r="AU60" s="11">
        <f>IF(ISERROR(VLOOKUP(CONCATENATE(INDIRECT(ADDRESS(2,COLUMN())),"P1",A60),DATA!D2:L872,2,FALSE)),0,VLOOKUP(CONCATENATE(INDIRECT(ADDRESS(2,COLUMN())),"P1",A60),DATA!D2:L872,2,FALSE))</f>
        <v>0</v>
      </c>
      <c r="AV60" s="11">
        <f>IF(ISERROR(VLOOKUP(CONCATENATE(INDIRECT(ADDRESS(2,COLUMN()-1)),"P1",A60),DATA!D2:L872,3,FALSE)),0,VLOOKUP(CONCATENATE(INDIRECT(ADDRESS(2,COLUMN()-1)),"P1",A60),DATA!D2:L872,3,FALSE))</f>
        <v>0</v>
      </c>
      <c r="AW60" s="11">
        <f>IF(ISERROR(VLOOKUP(CONCATENATE(INDIRECT(ADDRESS(2,COLUMN()-2)),"P1",A60),DATA!D2:L872,4,FALSE)),0,VLOOKUP(CONCATENATE(INDIRECT(ADDRESS(2,COLUMN()-2)),"P1",A60),DATA!D2:L872,4,FALSE))</f>
        <v>0</v>
      </c>
      <c r="AX60" s="11">
        <f>IF(ISERROR(VLOOKUP(CONCATENATE(INDIRECT(ADDRESS(2,COLUMN())),"P1",A60),DATA!D2:L872,2,FALSE)),0,VLOOKUP(CONCATENATE(INDIRECT(ADDRESS(2,COLUMN())),"P1",A60),DATA!D2:L872,2,FALSE))</f>
        <v>0</v>
      </c>
      <c r="AY60" s="11">
        <f>IF(ISERROR(VLOOKUP(CONCATENATE(INDIRECT(ADDRESS(2,COLUMN()-1)),"P1",A60),DATA!D2:L872,3,FALSE)),0,VLOOKUP(CONCATENATE(INDIRECT(ADDRESS(2,COLUMN()-1)),"P1",A60),DATA!D2:L872,3,FALSE))</f>
        <v>0</v>
      </c>
      <c r="AZ60" s="11">
        <f>IF(ISERROR(VLOOKUP(CONCATENATE(INDIRECT(ADDRESS(2,COLUMN()-2)),"P1",A60),DATA!D2:L872,4,FALSE)),0,VLOOKUP(CONCATENATE(INDIRECT(ADDRESS(2,COLUMN()-2)),"P1",A60),DATA!D2:L872,4,FALSE))</f>
        <v>0</v>
      </c>
      <c r="BA60" s="11">
        <f>IF(ISERROR(VLOOKUP(CONCATENATE(INDIRECT(ADDRESS(2,COLUMN())),"P1",A60),DATA!D2:L872,2,FALSE)),0,VLOOKUP(CONCATENATE(INDIRECT(ADDRESS(2,COLUMN())),"P1",A60),DATA!D2:L872,2,FALSE))</f>
        <v>0</v>
      </c>
      <c r="BB60" s="11">
        <f>IF(ISERROR(VLOOKUP(CONCATENATE(INDIRECT(ADDRESS(2,COLUMN()-1)),"P1",A60),DATA!D2:L872,3,FALSE)),0,VLOOKUP(CONCATENATE(INDIRECT(ADDRESS(2,COLUMN()-1)),"P1",A60),DATA!D2:L872,3,FALSE))</f>
        <v>0</v>
      </c>
      <c r="BC60" s="11">
        <f>IF(ISERROR(VLOOKUP(CONCATENATE(INDIRECT(ADDRESS(2,COLUMN()-2)),"P1",A60),DATA!D2:L872,4,FALSE)),0,VLOOKUP(CONCATENATE(INDIRECT(ADDRESS(2,COLUMN()-2)),"P1",A60),DATA!D2:L872,4,FALSE))</f>
        <v>0</v>
      </c>
      <c r="BD60" s="11">
        <f>IF(ISERROR(VLOOKUP(CONCATENATE(INDIRECT(ADDRESS(2,COLUMN())),"P1",A60),DATA!D2:L872,2,FALSE)),0,VLOOKUP(CONCATENATE(INDIRECT(ADDRESS(2,COLUMN())),"P1",A60),DATA!D2:L872,2,FALSE))</f>
        <v>1</v>
      </c>
      <c r="BE60" s="11">
        <f>IF(ISERROR(VLOOKUP(CONCATENATE(INDIRECT(ADDRESS(2,COLUMN()-1)),"P1",A60),DATA!D2:L872,3,FALSE)),0,VLOOKUP(CONCATENATE(INDIRECT(ADDRESS(2,COLUMN()-1)),"P1",A60),DATA!D2:L872,3,FALSE))</f>
        <v>0</v>
      </c>
      <c r="BF60" s="11">
        <f>IF(ISERROR(VLOOKUP(CONCATENATE(INDIRECT(ADDRESS(2,COLUMN()-2)),"P1",A60),DATA!D2:L872,4,FALSE)),0,VLOOKUP(CONCATENATE(INDIRECT(ADDRESS(2,COLUMN()-2)),"P1",A60),DATA!D2:L872,4,FALSE))</f>
        <v>0</v>
      </c>
      <c r="BG60" s="11">
        <f>IF(ISERROR(VLOOKUP(CONCATENATE(INDIRECT(ADDRESS(2,COLUMN())),"P1",A60),DATA!D2:L872,2,FALSE)),0,VLOOKUP(CONCATENATE(INDIRECT(ADDRESS(2,COLUMN())),"P1",A60),DATA!D2:L872,2,FALSE))</f>
        <v>0</v>
      </c>
      <c r="BH60" s="11">
        <f>IF(ISERROR(VLOOKUP(CONCATENATE(INDIRECT(ADDRESS(2,COLUMN()-1)),"P1",A60),DATA!D2:L872,3,FALSE)),0,VLOOKUP(CONCATENATE(INDIRECT(ADDRESS(2,COLUMN()-1)),"P1",A60),DATA!D2:L872,3,FALSE))</f>
        <v>0</v>
      </c>
      <c r="BI60" s="11">
        <f>IF(ISERROR(VLOOKUP(CONCATENATE(INDIRECT(ADDRESS(2,COLUMN()-2)),"P1",A60),DATA!D2:L872,4,FALSE)),0,VLOOKUP(CONCATENATE(INDIRECT(ADDRESS(2,COLUMN()-2)),"P1",A60),DATA!D2:L872,4,FALSE))</f>
        <v>0</v>
      </c>
      <c r="BJ60" s="11">
        <f>IF(ISERROR(VLOOKUP(CONCATENATE(INDIRECT(ADDRESS(2,COLUMN())),"P1",A60),DATA!D2:L872,2,FALSE)),0,VLOOKUP(CONCATENATE(INDIRECT(ADDRESS(2,COLUMN())),"P1",A60),DATA!D2:L872,2,FALSE))</f>
        <v>0</v>
      </c>
      <c r="BK60" s="11">
        <f>IF(ISERROR(VLOOKUP(CONCATENATE(INDIRECT(ADDRESS(2,COLUMN()-1)),"P1",A60),DATA!D2:L872,3,FALSE)),0,VLOOKUP(CONCATENATE(INDIRECT(ADDRESS(2,COLUMN()-1)),"P1",A60),DATA!D2:L872,3,FALSE))</f>
        <v>0</v>
      </c>
      <c r="BL60" s="11">
        <f>IF(ISERROR(VLOOKUP(CONCATENATE(INDIRECT(ADDRESS(2,COLUMN()-2)),"P1",A60),DATA!D2:L872,4,FALSE)),0,VLOOKUP(CONCATENATE(INDIRECT(ADDRESS(2,COLUMN()-2)),"P1",A60),DATA!D2:L872,4,FALSE))</f>
        <v>0</v>
      </c>
      <c r="BM60" s="11">
        <f>IF(ISERROR(VLOOKUP(CONCATENATE(INDIRECT(ADDRESS(2,COLUMN())),"P1",A60),DATA!D2:L872,2,FALSE)),0,VLOOKUP(CONCATENATE(INDIRECT(ADDRESS(2,COLUMN())),"P1",A60),DATA!D2:L872,2,FALSE))</f>
        <v>0</v>
      </c>
      <c r="BN60" s="11">
        <f>IF(ISERROR(VLOOKUP(CONCATENATE(INDIRECT(ADDRESS(2,COLUMN()-1)),"P1",A60),DATA!D2:L872,3,FALSE)),0,VLOOKUP(CONCATENATE(INDIRECT(ADDRESS(2,COLUMN()-1)),"P1",A60),DATA!D2:L872,3,FALSE))</f>
        <v>0</v>
      </c>
      <c r="BO60" s="11">
        <f>IF(ISERROR(VLOOKUP(CONCATENATE(INDIRECT(ADDRESS(2,COLUMN()-2)),"P1",A60),DATA!D2:L872,4,FALSE)),0,VLOOKUP(CONCATENATE(INDIRECT(ADDRESS(2,COLUMN()-2)),"P1",A60),DATA!D2:L872,4,FALSE))</f>
        <v>0</v>
      </c>
      <c r="BP60" s="11">
        <f>IF(ISERROR(VLOOKUP(CONCATENATE(INDIRECT(ADDRESS(2,COLUMN())),"P1",A60),DATA!D2:L872,2,FALSE)),0,VLOOKUP(CONCATENATE(INDIRECT(ADDRESS(2,COLUMN())),"P1",A60),DATA!D2:L872,2,FALSE))</f>
        <v>0</v>
      </c>
      <c r="BQ60" s="11">
        <f>IF(ISERROR(VLOOKUP(CONCATENATE(INDIRECT(ADDRESS(2,COLUMN()-1)),"P1",A60),DATA!D2:L872,3,FALSE)),0,VLOOKUP(CONCATENATE(INDIRECT(ADDRESS(2,COLUMN()-1)),"P1",A60),DATA!D2:L872,3,FALSE))</f>
        <v>0</v>
      </c>
      <c r="BR60" s="11">
        <f>IF(ISERROR(VLOOKUP(CONCATENATE(INDIRECT(ADDRESS(2,COLUMN()-2)),"P1",A60),DATA!D2:L872,4,FALSE)),0,VLOOKUP(CONCATENATE(INDIRECT(ADDRESS(2,COLUMN()-2)),"P1",A60),DATA!D2:L872,4,FALSE))</f>
        <v>0</v>
      </c>
      <c r="BS60" s="11">
        <f>IF(ISERROR(VLOOKUP(CONCATENATE(INDIRECT(ADDRESS(2,COLUMN())),"P1",A60),DATA!D2:L872,2,FALSE)),0,VLOOKUP(CONCATENATE(INDIRECT(ADDRESS(2,COLUMN())),"P1",A60),DATA!D2:L872,2,FALSE))</f>
        <v>0</v>
      </c>
      <c r="BT60" s="11">
        <f>IF(ISERROR(VLOOKUP(CONCATENATE(INDIRECT(ADDRESS(2,COLUMN()-1)),"P1",A60),DATA!D2:L872,3,FALSE)),0,VLOOKUP(CONCATENATE(INDIRECT(ADDRESS(2,COLUMN()-1)),"P1",A60),DATA!D2:L872,3,FALSE))</f>
        <v>0</v>
      </c>
      <c r="BU60" s="11">
        <f>IF(ISERROR(VLOOKUP(CONCATENATE(INDIRECT(ADDRESS(2,COLUMN()-2)),"P1",A60),DATA!D2:L872,4,FALSE)),0,VLOOKUP(CONCATENATE(INDIRECT(ADDRESS(2,COLUMN()-2)),"P1",A60),DATA!D2:L872,4,FALSE))</f>
        <v>0</v>
      </c>
      <c r="BV60" s="11">
        <f>IF(ISERROR(VLOOKUP(CONCATENATE(INDIRECT(ADDRESS(2,COLUMN())),"P1",A60),DATA!D2:L872,2,FALSE)),0,VLOOKUP(CONCATENATE(INDIRECT(ADDRESS(2,COLUMN())),"P1",A60),DATA!D2:L872,2,FALSE))</f>
        <v>0.2</v>
      </c>
      <c r="BW60" s="11">
        <f>IF(ISERROR(VLOOKUP(CONCATENATE(INDIRECT(ADDRESS(2,COLUMN()-1)),"P1",A60),DATA!D2:L872,3,FALSE)),0,VLOOKUP(CONCATENATE(INDIRECT(ADDRESS(2,COLUMN()-1)),"P1",A60),DATA!D2:L872,3,FALSE))</f>
        <v>0</v>
      </c>
      <c r="BX60" s="11">
        <f>IF(ISERROR(VLOOKUP(CONCATENATE(INDIRECT(ADDRESS(2,COLUMN()-2)),"P1",A60),DATA!D2:L872,4,FALSE)),0,VLOOKUP(CONCATENATE(INDIRECT(ADDRESS(2,COLUMN()-2)),"P1",A60),DATA!D2:L872,4,FALSE))</f>
        <v>0</v>
      </c>
      <c r="BY60" s="11">
        <f>IF(ISERROR(VLOOKUP(CONCATENATE(INDIRECT(ADDRESS(2,COLUMN())),"P1",A60),DATA!D2:L872,2,FALSE)),0,VLOOKUP(CONCATENATE(INDIRECT(ADDRESS(2,COLUMN())),"P1",A60),DATA!D2:L872,2,FALSE))</f>
        <v>0.5</v>
      </c>
      <c r="BZ60" s="11">
        <f>IF(ISERROR(VLOOKUP(CONCATENATE(INDIRECT(ADDRESS(2,COLUMN()-1)),"P1",A60),DATA!D2:L872,3,FALSE)),0,VLOOKUP(CONCATENATE(INDIRECT(ADDRESS(2,COLUMN()-1)),"P1",A60),DATA!D2:L872,3,FALSE))</f>
        <v>0</v>
      </c>
      <c r="CA60" s="11">
        <f>IF(ISERROR(VLOOKUP(CONCATENATE(INDIRECT(ADDRESS(2,COLUMN()-2)),"P1",A60),DATA!D2:L872,4,FALSE)),0,VLOOKUP(CONCATENATE(INDIRECT(ADDRESS(2,COLUMN()-2)),"P1",A60),DATA!D2:L872,4,FALSE))</f>
        <v>0</v>
      </c>
      <c r="CB60" s="11">
        <f>IF(ISERROR(VLOOKUP(CONCATENATE(INDIRECT(ADDRESS(2,COLUMN())),"P1",A60),DATA!D2:L872,2,FALSE)),0,VLOOKUP(CONCATENATE(INDIRECT(ADDRESS(2,COLUMN())),"P1",A60),DATA!D2:L872,2,FALSE))</f>
        <v>0</v>
      </c>
      <c r="CC60" s="11">
        <f>IF(ISERROR(VLOOKUP(CONCATENATE(INDIRECT(ADDRESS(2,COLUMN()-1)),"P1",A60),DATA!D2:L872,3,FALSE)),0,VLOOKUP(CONCATENATE(INDIRECT(ADDRESS(2,COLUMN()-1)),"P1",A60),DATA!D2:L872,3,FALSE))</f>
        <v>0</v>
      </c>
      <c r="CD60" s="11">
        <f>IF(ISERROR(VLOOKUP(CONCATENATE(INDIRECT(ADDRESS(2,COLUMN()-2)),"P1",A60),DATA!D2:L872,4,FALSE)),0,VLOOKUP(CONCATENATE(INDIRECT(ADDRESS(2,COLUMN()-2)),"P1",A60),DATA!D2:L872,4,FALSE))</f>
        <v>0</v>
      </c>
      <c r="CE60" s="11">
        <f>IF(ISERROR(VLOOKUP(CONCATENATE(INDIRECT(ADDRESS(2,COLUMN())),"P1",A60),DATA!D2:L872,2,FALSE)),0,VLOOKUP(CONCATENATE(INDIRECT(ADDRESS(2,COLUMN())),"P1",A60),DATA!D2:L872,2,FALSE))</f>
        <v>0</v>
      </c>
      <c r="CF60" s="11">
        <f>IF(ISERROR(VLOOKUP(CONCATENATE(INDIRECT(ADDRESS(2,COLUMN()-1)),"P1",A60),DATA!D2:L872,3,FALSE)),0,VLOOKUP(CONCATENATE(INDIRECT(ADDRESS(2,COLUMN()-1)),"P1",A60),DATA!D2:L872,3,FALSE))</f>
        <v>0</v>
      </c>
      <c r="CG60" s="11">
        <f>IF(ISERROR(VLOOKUP(CONCATENATE(INDIRECT(ADDRESS(2,COLUMN()-2)),"P1",A60),DATA!D2:L872,4,FALSE)),0,VLOOKUP(CONCATENATE(INDIRECT(ADDRESS(2,COLUMN()-2)),"P1",A60),DATA!D2:L872,4,FALSE))</f>
        <v>0</v>
      </c>
      <c r="CH60" s="11">
        <f>IF(ISERROR(VLOOKUP(CONCATENATE(INDIRECT(ADDRESS(2,COLUMN())),"P1",A60),DATA!D2:L872,2,FALSE)),0,VLOOKUP(CONCATENATE(INDIRECT(ADDRESS(2,COLUMN())),"P1",A60),DATA!D2:L872,2,FALSE))</f>
        <v>0</v>
      </c>
      <c r="CI60" s="11">
        <f>IF(ISERROR(VLOOKUP(CONCATENATE(INDIRECT(ADDRESS(2,COLUMN()-1)),"P1",A60),DATA!D2:L872,3,FALSE)),0,VLOOKUP(CONCATENATE(INDIRECT(ADDRESS(2,COLUMN()-1)),"P1",A60),DATA!D2:L872,3,FALSE))</f>
        <v>0</v>
      </c>
      <c r="CJ60" s="11">
        <f>IF(ISERROR(VLOOKUP(CONCATENATE(INDIRECT(ADDRESS(2,COLUMN()-2)),"P1",A60),DATA!D2:L872,4,FALSE)),0,VLOOKUP(CONCATENATE(INDIRECT(ADDRESS(2,COLUMN()-2)),"P1",A60),DATA!D2:L872,4,FALSE))</f>
        <v>0</v>
      </c>
      <c r="CK60" s="11">
        <f>IF(ISERROR(VLOOKUP(CONCATENATE(INDIRECT(ADDRESS(2,COLUMN())),"P1",A60),DATA!D2:L872,2,FALSE)),0,VLOOKUP(CONCATENATE(INDIRECT(ADDRESS(2,COLUMN())),"P1",A60),DATA!D2:L872,2,FALSE))</f>
        <v>0</v>
      </c>
      <c r="CL60" s="11">
        <f>IF(ISERROR(VLOOKUP(CONCATENATE(INDIRECT(ADDRESS(2,COLUMN()-1)),"P1",A60),DATA!D2:L872,3,FALSE)),0,VLOOKUP(CONCATENATE(INDIRECT(ADDRESS(2,COLUMN()-1)),"P1",A60),DATA!D2:L872,3,FALSE))</f>
        <v>0</v>
      </c>
      <c r="CM60" s="11">
        <f>IF(ISERROR(VLOOKUP(CONCATENATE(INDIRECT(ADDRESS(2,COLUMN()-2)),"P1",A60),DATA!D2:L872,4,FALSE)),0,VLOOKUP(CONCATENATE(INDIRECT(ADDRESS(2,COLUMN()-2)),"P1",A60),DATA!D2:L872,4,FALSE))</f>
        <v>0</v>
      </c>
      <c r="CN60" s="11">
        <f>IF(ISERROR(VLOOKUP(CONCATENATE(INDIRECT(ADDRESS(2,COLUMN())),"P1",A60),DATA!D2:L872,2,FALSE)),0,VLOOKUP(CONCATENATE(INDIRECT(ADDRESS(2,COLUMN())),"P1",A60),DATA!D2:L872,2,FALSE))</f>
        <v>0</v>
      </c>
      <c r="CO60" s="11">
        <f>IF(ISERROR(VLOOKUP(CONCATENATE(INDIRECT(ADDRESS(2,COLUMN()-1)),"P1",A60),DATA!D2:L872,3,FALSE)),0,VLOOKUP(CONCATENATE(INDIRECT(ADDRESS(2,COLUMN()-1)),"P1",A60),DATA!D2:L872,3,FALSE))</f>
        <v>0</v>
      </c>
      <c r="CP60" s="11">
        <f>IF(ISERROR(VLOOKUP(CONCATENATE(INDIRECT(ADDRESS(2,COLUMN()-2)),"P1",A60),DATA!D2:L872,4,FALSE)),0,VLOOKUP(CONCATENATE(INDIRECT(ADDRESS(2,COLUMN()-2)),"P1",A60),DATA!D2:L872,4,FALSE))</f>
        <v>0</v>
      </c>
      <c r="CQ60" s="11">
        <f>IF(ISERROR(VLOOKUP(CONCATENATE(INDIRECT(ADDRESS(2,COLUMN())),"P1",A60),DATA!D2:L872,2,FALSE)),0,VLOOKUP(CONCATENATE(INDIRECT(ADDRESS(2,COLUMN())),"P1",A60),DATA!D2:L872,2,FALSE))</f>
        <v>0</v>
      </c>
      <c r="CR60" s="11">
        <f>IF(ISERROR(VLOOKUP(CONCATENATE(INDIRECT(ADDRESS(2,COLUMN()-1)),"P1",A60),DATA!D2:L872,3,FALSE)),0,VLOOKUP(CONCATENATE(INDIRECT(ADDRESS(2,COLUMN()-1)),"P1",A60),DATA!D2:L872,3,FALSE))</f>
        <v>0</v>
      </c>
      <c r="CS60" s="11">
        <f>IF(ISERROR(VLOOKUP(CONCATENATE(INDIRECT(ADDRESS(2,COLUMN()-2)),"P1",A60),DATA!D2:L872,4,FALSE)),0,VLOOKUP(CONCATENATE(INDIRECT(ADDRESS(2,COLUMN()-2)),"P1",A60),DATA!D2:L872,4,FALSE))</f>
        <v>0</v>
      </c>
      <c r="CT60" s="11">
        <f>IF(ISERROR(VLOOKUP(CONCATENATE(INDIRECT(ADDRESS(2,COLUMN())),"P1",A60),DATA!D2:L872,2,FALSE)),0,VLOOKUP(CONCATENATE(INDIRECT(ADDRESS(2,COLUMN())),"P1",A60),DATA!D2:L872,2,FALSE))</f>
        <v>0</v>
      </c>
      <c r="CU60" s="11">
        <f>IF(ISERROR(VLOOKUP(CONCATENATE(INDIRECT(ADDRESS(2,COLUMN()-1)),"P1",A60),DATA!D2:L872,3,FALSE)),0,VLOOKUP(CONCATENATE(INDIRECT(ADDRESS(2,COLUMN()-1)),"P1",A60),DATA!D2:L872,3,FALSE))</f>
        <v>0</v>
      </c>
      <c r="CV60" s="11">
        <f>IF(ISERROR(VLOOKUP(CONCATENATE(INDIRECT(ADDRESS(2,COLUMN()-2)),"P1",A60),DATA!D2:L872,4,FALSE)),0,VLOOKUP(CONCATENATE(INDIRECT(ADDRESS(2,COLUMN()-2)),"P1",A60),DATA!D2:L872,4,FALSE))</f>
        <v>0</v>
      </c>
      <c r="CW60" s="11">
        <f>IF(ISERROR(VLOOKUP(CONCATENATE(INDIRECT(ADDRESS(2,COLUMN())),"P1",A60),DATA!D2:L872,2,FALSE)),0,VLOOKUP(CONCATENATE(INDIRECT(ADDRESS(2,COLUMN())),"P1",A60),DATA!D2:L872,2,FALSE))</f>
        <v>0</v>
      </c>
      <c r="CX60" s="11">
        <f>IF(ISERROR(VLOOKUP(CONCATENATE(INDIRECT(ADDRESS(2,COLUMN()-1)),"P1",A60),DATA!D2:L872,3,FALSE)),0,VLOOKUP(CONCATENATE(INDIRECT(ADDRESS(2,COLUMN()-1)),"P1",A60),DATA!D2:L872,3,FALSE))</f>
        <v>0</v>
      </c>
      <c r="CY60" s="11">
        <f>IF(ISERROR(VLOOKUP(CONCATENATE(INDIRECT(ADDRESS(2,COLUMN()-2)),"P1",A60),DATA!D2:L872,4,FALSE)),0,VLOOKUP(CONCATENATE(INDIRECT(ADDRESS(2,COLUMN()-2)),"P1",A60),DATA!D2:L872,4,FALSE))</f>
        <v>0</v>
      </c>
      <c r="CZ60" s="11">
        <f>IF(ISERROR(VLOOKUP(CONCATENATE(INDIRECT(ADDRESS(2,COLUMN())),"P1",A60),DATA!D2:L872,2,FALSE)),0,VLOOKUP(CONCATENATE(INDIRECT(ADDRESS(2,COLUMN())),"P1",A60),DATA!D2:L872,2,FALSE))</f>
        <v>0</v>
      </c>
      <c r="DA60" s="11">
        <f>IF(ISERROR(VLOOKUP(CONCATENATE(INDIRECT(ADDRESS(2,COLUMN()-1)),"P1",A60),DATA!D2:L872,3,FALSE)),0,VLOOKUP(CONCATENATE(INDIRECT(ADDRESS(2,COLUMN()-1)),"P1",A60),DATA!D2:L872,3,FALSE))</f>
        <v>0</v>
      </c>
      <c r="DB60" s="11">
        <f>IF(ISERROR(VLOOKUP(CONCATENATE(INDIRECT(ADDRESS(2,COLUMN()-2)),"P1",A60),DATA!D2:L872,4,FALSE)),0,VLOOKUP(CONCATENATE(INDIRECT(ADDRESS(2,COLUMN()-2)),"P1",A60),DATA!D2:L872,4,FALSE))</f>
        <v>0</v>
      </c>
      <c r="DC60" s="11">
        <f>IF(ISERROR(VLOOKUP(CONCATENATE(INDIRECT(ADDRESS(2,COLUMN())),"P1",A60),DATA!D2:L872,2,FALSE)),0,VLOOKUP(CONCATENATE(INDIRECT(ADDRESS(2,COLUMN())),"P1",A60),DATA!D2:L872,2,FALSE))</f>
        <v>0</v>
      </c>
      <c r="DD60" s="11">
        <f>IF(ISERROR(VLOOKUP(CONCATENATE(INDIRECT(ADDRESS(2,COLUMN()-1)),"P1",A60),DATA!D2:L872,3,FALSE)),0,VLOOKUP(CONCATENATE(INDIRECT(ADDRESS(2,COLUMN()-1)),"P1",A60),DATA!D2:L872,3,FALSE))</f>
        <v>0</v>
      </c>
      <c r="DE60" s="11">
        <f>IF(ISERROR(VLOOKUP(CONCATENATE(INDIRECT(ADDRESS(2,COLUMN()-2)),"P1",A60),DATA!D2:L872,4,FALSE)),0,VLOOKUP(CONCATENATE(INDIRECT(ADDRESS(2,COLUMN()-2)),"P1",A60),DATA!D2:L872,4,FALSE))</f>
        <v>0</v>
      </c>
      <c r="DF60" s="11">
        <f>IF(ISERROR(VLOOKUP(CONCATENATE(INDIRECT(ADDRESS(2,COLUMN())),"P1",A60),DATA!D2:L872,2,FALSE)),0,VLOOKUP(CONCATENATE(INDIRECT(ADDRESS(2,COLUMN())),"P1",A60),DATA!D2:L872,2,FALSE))</f>
        <v>0</v>
      </c>
      <c r="DG60" s="11">
        <f>IF(ISERROR(VLOOKUP(CONCATENATE(INDIRECT(ADDRESS(2,COLUMN()-1)),"P1",A60),DATA!D2:L872,3,FALSE)),0,VLOOKUP(CONCATENATE(INDIRECT(ADDRESS(2,COLUMN()-1)),"P1",A60),DATA!D2:L872,3,FALSE))</f>
        <v>0</v>
      </c>
      <c r="DH60" s="11">
        <f>IF(ISERROR(VLOOKUP(CONCATENATE(INDIRECT(ADDRESS(2,COLUMN()-2)),"P1",A60),DATA!D2:L872,4,FALSE)),0,VLOOKUP(CONCATENATE(INDIRECT(ADDRESS(2,COLUMN()-2)),"P1",A60),DATA!D2:L872,4,FALSE))</f>
        <v>0</v>
      </c>
      <c r="DI60" s="11">
        <f>IF(ISERROR(VLOOKUP(CONCATENATE(INDIRECT(ADDRESS(2,COLUMN())),"P1",A60),DATA!D2:L872,2,FALSE)),0,VLOOKUP(CONCATENATE(INDIRECT(ADDRESS(2,COLUMN())),"P1",A60),DATA!D2:L872,2,FALSE))</f>
        <v>0</v>
      </c>
      <c r="DJ60" s="11">
        <f>IF(ISERROR(VLOOKUP(CONCATENATE(INDIRECT(ADDRESS(2,COLUMN()-1)),"P1",A60),DATA!D2:L872,3,FALSE)),0,VLOOKUP(CONCATENATE(INDIRECT(ADDRESS(2,COLUMN()-1)),"P1",A60),DATA!D2:L872,3,FALSE))</f>
        <v>0</v>
      </c>
      <c r="DK60" s="11">
        <f>IF(ISERROR(VLOOKUP(CONCATENATE(INDIRECT(ADDRESS(2,COLUMN()-2)),"P1",A60),DATA!D2:L872,4,FALSE)),0,VLOOKUP(CONCATENATE(INDIRECT(ADDRESS(2,COLUMN()-2)),"P1",A60),DATA!D2:L872,4,FALSE))</f>
        <v>0</v>
      </c>
      <c r="DL60" s="11">
        <f>IF(ISERROR(VLOOKUP(CONCATENATE(INDIRECT(ADDRESS(2,COLUMN())),"P1",A60),DATA!D2:L872,2,FALSE)),0,VLOOKUP(CONCATENATE(INDIRECT(ADDRESS(2,COLUMN())),"P1",A60),DATA!D2:L872,2,FALSE))</f>
        <v>0</v>
      </c>
      <c r="DM60" s="11">
        <f>IF(ISERROR(VLOOKUP(CONCATENATE(INDIRECT(ADDRESS(2,COLUMN()-1)),"P1",A60),DATA!D2:L872,3,FALSE)),0,VLOOKUP(CONCATENATE(INDIRECT(ADDRESS(2,COLUMN()-1)),"P1",A60),DATA!D2:L872,3,FALSE))</f>
        <v>0</v>
      </c>
      <c r="DN60" s="11">
        <f>IF(ISERROR(VLOOKUP(CONCATENATE(INDIRECT(ADDRESS(2,COLUMN()-2)),"P1",A60),DATA!D2:L872,4,FALSE)),0,VLOOKUP(CONCATENATE(INDIRECT(ADDRESS(2,COLUMN()-2)),"P1",A60),DATA!D2:L872,4,FALSE))</f>
        <v>0</v>
      </c>
      <c r="DO60" s="11">
        <f>IF(ISERROR(VLOOKUP(CONCATENATE(INDIRECT(ADDRESS(2,COLUMN())),"P1",A60),DATA!D2:L872,2,FALSE)),0,VLOOKUP(CONCATENATE(INDIRECT(ADDRESS(2,COLUMN())),"P1",A60),DATA!D2:L872,2,FALSE))</f>
        <v>0</v>
      </c>
      <c r="DP60" s="11">
        <f>IF(ISERROR(VLOOKUP(CONCATENATE(INDIRECT(ADDRESS(2,COLUMN()-1)),"P1",A60),DATA!D2:L872,3,FALSE)),0,VLOOKUP(CONCATENATE(INDIRECT(ADDRESS(2,COLUMN()-1)),"P1",A60),DATA!D2:L872,3,FALSE))</f>
        <v>0</v>
      </c>
      <c r="DQ60" s="11">
        <f>IF(ISERROR(VLOOKUP(CONCATENATE(INDIRECT(ADDRESS(2,COLUMN()-2)),"P1",A60),DATA!D2:L872,4,FALSE)),0,VLOOKUP(CONCATENATE(INDIRECT(ADDRESS(2,COLUMN()-2)),"P1",A60),DATA!D2:L872,4,FALSE))</f>
        <v>0</v>
      </c>
      <c r="DR60" s="11">
        <f>IF(ISERROR(VLOOKUP(CONCATENATE(INDIRECT(ADDRESS(2,COLUMN())),"P1",A60),DATA!D2:L872,2,FALSE)),0,VLOOKUP(CONCATENATE(INDIRECT(ADDRESS(2,COLUMN())),"P1",A60),DATA!D2:L872,2,FALSE))</f>
        <v>0</v>
      </c>
      <c r="DS60" s="11">
        <f>IF(ISERROR(VLOOKUP(CONCATENATE(INDIRECT(ADDRESS(2,COLUMN()-1)),"P1",A60),DATA!D2:L872,3,FALSE)),0,VLOOKUP(CONCATENATE(INDIRECT(ADDRESS(2,COLUMN()-1)),"P1",A60),DATA!D2:L872,3,FALSE))</f>
        <v>0</v>
      </c>
      <c r="DT60" s="11">
        <f>IF(ISERROR(VLOOKUP(CONCATENATE(INDIRECT(ADDRESS(2,COLUMN()-2)),"P1",A60),DATA!D2:L872,4,FALSE)),0,VLOOKUP(CONCATENATE(INDIRECT(ADDRESS(2,COLUMN()-2)),"P1",A60),DATA!D2:L872,4,FALSE))</f>
        <v>0</v>
      </c>
      <c r="DU60" s="11">
        <f>IF(ISERROR(VLOOKUP(CONCATENATE(INDIRECT(ADDRESS(2,COLUMN())),"P1",A60),DATA!D2:L872,2,FALSE)),0,VLOOKUP(CONCATENATE(INDIRECT(ADDRESS(2,COLUMN())),"P1",A60),DATA!D2:L872,2,FALSE))</f>
        <v>0</v>
      </c>
      <c r="DV60" s="11">
        <f>IF(ISERROR(VLOOKUP(CONCATENATE(INDIRECT(ADDRESS(2,COLUMN()-1)),"P1",A60),DATA!D2:L872,3,FALSE)),0,VLOOKUP(CONCATENATE(INDIRECT(ADDRESS(2,COLUMN()-1)),"P1",A60),DATA!D2:L872,3,FALSE))</f>
        <v>0</v>
      </c>
      <c r="DW60" s="11">
        <f>IF(ISERROR(VLOOKUP(CONCATENATE(INDIRECT(ADDRESS(2,COLUMN()-2)),"P1",A60),DATA!D2:L872,4,FALSE)),0,VLOOKUP(CONCATENATE(INDIRECT(ADDRESS(2,COLUMN()-2)),"P1",A60),DATA!D2:L872,4,FALSE))</f>
        <v>0</v>
      </c>
      <c r="DX60" s="62">
        <f>SUM(B60:INDIRECT(ADDRESS(60,127)))</f>
        <v>12.45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4"/>
      <c r="IU60" s="24"/>
      <c r="IV60" s="24"/>
      <c r="IW60" s="24"/>
      <c r="IX60" s="24"/>
      <c r="IY60" s="24"/>
      <c r="IZ60" s="24"/>
      <c r="JA60" s="24"/>
      <c r="JB60" s="24"/>
      <c r="JC60" s="24"/>
      <c r="JD60" s="24"/>
      <c r="JE60" s="24"/>
      <c r="JF60" s="24"/>
      <c r="JG60" s="24"/>
      <c r="JH60" s="24"/>
      <c r="JI60" s="24"/>
      <c r="JJ60" s="24"/>
      <c r="JK60" s="24"/>
      <c r="JL60" s="24"/>
      <c r="JM60" s="24"/>
      <c r="JN60" s="24"/>
      <c r="JO60" s="24"/>
      <c r="JP60" s="24"/>
      <c r="JQ60" s="24"/>
      <c r="JR60" s="24"/>
      <c r="JS60" s="24"/>
      <c r="JT60" s="24"/>
      <c r="JU60" s="24"/>
      <c r="JV60" s="24"/>
      <c r="JW60" s="24"/>
      <c r="JX60" s="24"/>
      <c r="JY60" s="24"/>
      <c r="JZ60" s="24"/>
      <c r="KA60" s="24"/>
      <c r="KB60" s="24"/>
      <c r="KC60" s="24"/>
      <c r="KD60" s="24"/>
      <c r="KE60" s="24"/>
      <c r="KF60" s="24"/>
      <c r="KG60" s="24"/>
      <c r="KH60" s="24"/>
      <c r="KI60" s="24"/>
      <c r="KJ60" s="24"/>
      <c r="KK60" s="24"/>
      <c r="KL60" s="24"/>
      <c r="KM60" s="24"/>
      <c r="KN60" s="24"/>
      <c r="KO60" s="24"/>
      <c r="KP60" s="24"/>
      <c r="KQ60" s="24"/>
      <c r="KR60" s="24"/>
      <c r="KS60" s="24"/>
      <c r="KT60" s="24"/>
      <c r="KU60" s="24"/>
      <c r="KV60" s="24"/>
      <c r="KW60" s="24"/>
      <c r="KX60" s="24"/>
      <c r="KY60" s="24"/>
      <c r="KZ60" s="24"/>
    </row>
    <row r="61" ht="15.75">
      <c r="A61" s="20" t="s">
        <v>42</v>
      </c>
      <c r="B61" s="11">
        <f>IF(ISERROR(VLOOKUP(CONCATENATE(INDIRECT(ADDRESS(2,COLUMN())),"P1",A61),DATA!D2:L872,2,FALSE)),0,VLOOKUP(CONCATENATE(INDIRECT(ADDRESS(2,COLUMN())),"P1",A61),DATA!D2:L872,2,FALSE))</f>
        <v>10.09943</v>
      </c>
      <c r="C61" s="11">
        <f>IF(ISERROR(VLOOKUP(CONCATENATE(INDIRECT(ADDRESS(2,COLUMN()-1)),"P1",A61),DATA!D2:L872,3,FALSE)),0,VLOOKUP(CONCATENATE(INDIRECT(ADDRESS(2,COLUMN()-1)),"P1",A61),DATA!D2:L872,3,FALSE))</f>
        <v>0</v>
      </c>
      <c r="D61" s="11">
        <f>IF(ISERROR(VLOOKUP(CONCATENATE(INDIRECT(ADDRESS(2,COLUMN()-2)),"P1",A61),DATA!D2:L872,4,FALSE)),0,VLOOKUP(CONCATENATE(INDIRECT(ADDRESS(2,COLUMN()-2)),"P1",A61),DATA!D2:L872,4,FALSE))</f>
        <v>4</v>
      </c>
      <c r="E61" s="11">
        <f>IF(ISERROR(VLOOKUP(CONCATENATE(INDIRECT(ADDRESS(2,COLUMN())),"P1",A61),DATA!D2:L872,2,FALSE)),0,VLOOKUP(CONCATENATE(INDIRECT(ADDRESS(2,COLUMN())),"P1",A61),DATA!D2:L872,2,FALSE))</f>
        <v>0</v>
      </c>
      <c r="F61" s="11">
        <f>IF(ISERROR(VLOOKUP(CONCATENATE(INDIRECT(ADDRESS(2,COLUMN()-1)),"P1",A61),DATA!D2:L872,3,FALSE)),0,VLOOKUP(CONCATENATE(INDIRECT(ADDRESS(2,COLUMN()-1)),"P1",A61),DATA!D2:L872,3,FALSE))</f>
        <v>0</v>
      </c>
      <c r="G61" s="11">
        <f>IF(ISERROR(VLOOKUP(CONCATENATE(INDIRECT(ADDRESS(2,COLUMN()-2)),"P1",A61),DATA!D2:L872,4,FALSE)),0,VLOOKUP(CONCATENATE(INDIRECT(ADDRESS(2,COLUMN()-2)),"P1",A61),DATA!D2:L872,4,FALSE))</f>
        <v>0</v>
      </c>
      <c r="H61" s="11">
        <f>IF(ISERROR(VLOOKUP(CONCATENATE(INDIRECT(ADDRESS(2,COLUMN())),"P1",A61),DATA!D2:L872,2,FALSE)),0,VLOOKUP(CONCATENATE(INDIRECT(ADDRESS(2,COLUMN())),"P1",A61),DATA!D2:L872,2,FALSE))</f>
        <v>5.64043</v>
      </c>
      <c r="I61" s="11">
        <f>IF(ISERROR(VLOOKUP(CONCATENATE(INDIRECT(ADDRESS(2,COLUMN()-1)),"P1",A61),DATA!D2:L872,3,FALSE)),0,VLOOKUP(CONCATENATE(INDIRECT(ADDRESS(2,COLUMN()-1)),"P1",A61),DATA!D2:L872,3,FALSE))</f>
        <v>0</v>
      </c>
      <c r="J61" s="11">
        <f>IF(ISERROR(VLOOKUP(CONCATENATE(INDIRECT(ADDRESS(2,COLUMN()-2)),"P1",A61),DATA!D2:L872,4,FALSE)),0,VLOOKUP(CONCATENATE(INDIRECT(ADDRESS(2,COLUMN()-2)),"P1",A61),DATA!D2:L872,4,FALSE))</f>
        <v>0</v>
      </c>
      <c r="K61" s="11">
        <f>IF(ISERROR(VLOOKUP(CONCATENATE(INDIRECT(ADDRESS(2,COLUMN())),"P1",A61),DATA!D2:L872,2,FALSE)),0,VLOOKUP(CONCATENATE(INDIRECT(ADDRESS(2,COLUMN())),"P1",A61),DATA!D2:L872,2,FALSE))</f>
        <v>2.83384</v>
      </c>
      <c r="L61" s="11">
        <f>IF(ISERROR(VLOOKUP(CONCATENATE(INDIRECT(ADDRESS(2,COLUMN()-1)),"P1",A61),DATA!D2:L872,3,FALSE)),0,VLOOKUP(CONCATENATE(INDIRECT(ADDRESS(2,COLUMN()-1)),"P1",A61),DATA!D2:L872,3,FALSE))</f>
        <v>1</v>
      </c>
      <c r="M61" s="11">
        <f>IF(ISERROR(VLOOKUP(CONCATENATE(INDIRECT(ADDRESS(2,COLUMN()-2)),"P1",A61),DATA!D2:L872,4,FALSE)),0,VLOOKUP(CONCATENATE(INDIRECT(ADDRESS(2,COLUMN()-2)),"P1",A61),DATA!D2:L872,4,FALSE))</f>
        <v>3</v>
      </c>
      <c r="N61" s="11">
        <f>IF(ISERROR(VLOOKUP(CONCATENATE(INDIRECT(ADDRESS(2,COLUMN())),"P1",A61),DATA!D2:L872,2,FALSE)),0,VLOOKUP(CONCATENATE(INDIRECT(ADDRESS(2,COLUMN())),"P1",A61),DATA!D2:L872,2,FALSE))</f>
        <v>0</v>
      </c>
      <c r="O61" s="11">
        <f>IF(ISERROR(VLOOKUP(CONCATENATE(INDIRECT(ADDRESS(2,COLUMN()-1)),"P1",A61),DATA!D2:L872,3,FALSE)),0,VLOOKUP(CONCATENATE(INDIRECT(ADDRESS(2,COLUMN()-1)),"P1",A61),DATA!D2:L872,3,FALSE))</f>
        <v>0</v>
      </c>
      <c r="P61" s="11">
        <f>IF(ISERROR(VLOOKUP(CONCATENATE(INDIRECT(ADDRESS(2,COLUMN()-2)),"P1",A61),DATA!D2:L872,4,FALSE)),0,VLOOKUP(CONCATENATE(INDIRECT(ADDRESS(2,COLUMN()-2)),"P1",A61),DATA!D2:L872,4,FALSE))</f>
        <v>0</v>
      </c>
      <c r="Q61" s="11">
        <f>IF(ISERROR(VLOOKUP(CONCATENATE(INDIRECT(ADDRESS(2,COLUMN())),"P1",A61),DATA!D2:L872,2,FALSE)),0,VLOOKUP(CONCATENATE(INDIRECT(ADDRESS(2,COLUMN())),"P1",A61),DATA!D2:L872,2,FALSE))</f>
        <v>12.9</v>
      </c>
      <c r="R61" s="11">
        <f>IF(ISERROR(VLOOKUP(CONCATENATE(INDIRECT(ADDRESS(2,COLUMN()-1)),"P1",A61),DATA!D2:L872,3,FALSE)),0,VLOOKUP(CONCATENATE(INDIRECT(ADDRESS(2,COLUMN()-1)),"P1",A61),DATA!D2:L872,3,FALSE))</f>
        <v>2</v>
      </c>
      <c r="S61" s="11">
        <f>IF(ISERROR(VLOOKUP(CONCATENATE(INDIRECT(ADDRESS(2,COLUMN()-2)),"P1",A61),DATA!D2:L872,4,FALSE)),0,VLOOKUP(CONCATENATE(INDIRECT(ADDRESS(2,COLUMN()-2)),"P1",A61),DATA!D2:L872,4,FALSE))</f>
        <v>2</v>
      </c>
      <c r="T61" s="11">
        <f>IF(ISERROR(VLOOKUP(CONCATENATE(INDIRECT(ADDRESS(2,COLUMN())),"P1",A61),DATA!D2:L872,2,FALSE)),0,VLOOKUP(CONCATENATE(INDIRECT(ADDRESS(2,COLUMN())),"P1",A61),DATA!D2:L872,2,FALSE))</f>
        <v>8.13</v>
      </c>
      <c r="U61" s="11">
        <f>IF(ISERROR(VLOOKUP(CONCATENATE(INDIRECT(ADDRESS(2,COLUMN()-1)),"P1",A61),DATA!D2:L872,3,FALSE)),0,VLOOKUP(CONCATENATE(INDIRECT(ADDRESS(2,COLUMN()-1)),"P1",A61),DATA!D2:L872,3,FALSE))</f>
        <v>0</v>
      </c>
      <c r="V61" s="11">
        <f>IF(ISERROR(VLOOKUP(CONCATENATE(INDIRECT(ADDRESS(2,COLUMN()-2)),"P1",A61),DATA!D2:L872,4,FALSE)),0,VLOOKUP(CONCATENATE(INDIRECT(ADDRESS(2,COLUMN()-2)),"P1",A61),DATA!D2:L872,4,FALSE))</f>
        <v>0.5</v>
      </c>
      <c r="W61" s="11">
        <f>IF(ISERROR(VLOOKUP(CONCATENATE(INDIRECT(ADDRESS(2,COLUMN())),"P1",A61),DATA!D2:L872,2,FALSE)),0,VLOOKUP(CONCATENATE(INDIRECT(ADDRESS(2,COLUMN())),"P1",A61),DATA!D2:L872,2,FALSE))</f>
        <v>6.9</v>
      </c>
      <c r="X61" s="11">
        <f>IF(ISERROR(VLOOKUP(CONCATENATE(INDIRECT(ADDRESS(2,COLUMN()-1)),"P1",A61),DATA!D2:L872,3,FALSE)),0,VLOOKUP(CONCATENATE(INDIRECT(ADDRESS(2,COLUMN()-1)),"P1",A61),DATA!D2:L872,3,FALSE))</f>
        <v>0</v>
      </c>
      <c r="Y61" s="11">
        <f>IF(ISERROR(VLOOKUP(CONCATENATE(INDIRECT(ADDRESS(2,COLUMN()-2)),"P1",A61),DATA!D2:L872,4,FALSE)),0,VLOOKUP(CONCATENATE(INDIRECT(ADDRESS(2,COLUMN()-2)),"P1",A61),DATA!D2:L872,4,FALSE))</f>
        <v>0</v>
      </c>
      <c r="Z61" s="11">
        <f>IF(ISERROR(VLOOKUP(CONCATENATE(INDIRECT(ADDRESS(2,COLUMN())),"P1",A61),DATA!D2:L872,2,FALSE)),0,VLOOKUP(CONCATENATE(INDIRECT(ADDRESS(2,COLUMN())),"P1",A61),DATA!D2:L872,2,FALSE))</f>
        <v>0</v>
      </c>
      <c r="AA61" s="11">
        <f>IF(ISERROR(VLOOKUP(CONCATENATE(INDIRECT(ADDRESS(2,COLUMN()-1)),"P1",A61),DATA!D2:L872,3,FALSE)),0,VLOOKUP(CONCATENATE(INDIRECT(ADDRESS(2,COLUMN()-1)),"P1",A61),DATA!D2:L872,3,FALSE))</f>
        <v>0</v>
      </c>
      <c r="AB61" s="11">
        <f>IF(ISERROR(VLOOKUP(CONCATENATE(INDIRECT(ADDRESS(2,COLUMN()-2)),"P1",A61),DATA!D2:L872,4,FALSE)),0,VLOOKUP(CONCATENATE(INDIRECT(ADDRESS(2,COLUMN()-2)),"P1",A61),DATA!D2:L872,4,FALSE))</f>
        <v>0</v>
      </c>
      <c r="AC61" s="11">
        <f>IF(ISERROR(VLOOKUP(CONCATENATE(INDIRECT(ADDRESS(2,COLUMN())),"P1",A61),DATA!D2:L872,2,FALSE)),0,VLOOKUP(CONCATENATE(INDIRECT(ADDRESS(2,COLUMN())),"P1",A61),DATA!D2:L872,2,FALSE))</f>
        <v>0</v>
      </c>
      <c r="AD61" s="11">
        <f>IF(ISERROR(VLOOKUP(CONCATENATE(INDIRECT(ADDRESS(2,COLUMN()-1)),"P1",A61),DATA!D2:L872,3,FALSE)),0,VLOOKUP(CONCATENATE(INDIRECT(ADDRESS(2,COLUMN()-1)),"P1",A61),DATA!D2:L872,3,FALSE))</f>
        <v>0</v>
      </c>
      <c r="AE61" s="11">
        <f>IF(ISERROR(VLOOKUP(CONCATENATE(INDIRECT(ADDRESS(2,COLUMN()-2)),"P1",A61),DATA!D2:L872,4,FALSE)),0,VLOOKUP(CONCATENATE(INDIRECT(ADDRESS(2,COLUMN()-2)),"P1",A61),DATA!D2:L872,4,FALSE))</f>
        <v>0</v>
      </c>
      <c r="AF61" s="11">
        <f>IF(ISERROR(VLOOKUP(CONCATENATE(INDIRECT(ADDRESS(2,COLUMN())),"P1",A61),DATA!D2:L872,2,FALSE)),0,VLOOKUP(CONCATENATE(INDIRECT(ADDRESS(2,COLUMN())),"P1",A61),DATA!D2:L872,2,FALSE))</f>
        <v>0</v>
      </c>
      <c r="AG61" s="11">
        <f>IF(ISERROR(VLOOKUP(CONCATENATE(INDIRECT(ADDRESS(2,COLUMN()-1)),"P1",A61),DATA!D2:L872,3,FALSE)),0,VLOOKUP(CONCATENATE(INDIRECT(ADDRESS(2,COLUMN()-1)),"P1",A61),DATA!D2:L872,3,FALSE))</f>
        <v>0</v>
      </c>
      <c r="AH61" s="11">
        <f>IF(ISERROR(VLOOKUP(CONCATENATE(INDIRECT(ADDRESS(2,COLUMN()-2)),"P1",A61),DATA!D2:L872,4,FALSE)),0,VLOOKUP(CONCATENATE(INDIRECT(ADDRESS(2,COLUMN()-2)),"P1",A61),DATA!D2:L872,4,FALSE))</f>
        <v>0</v>
      </c>
      <c r="AI61" s="11">
        <f>IF(ISERROR(VLOOKUP(CONCATENATE(INDIRECT(ADDRESS(2,COLUMN())),"P1",A61),DATA!D2:L872,2,FALSE)),0,VLOOKUP(CONCATENATE(INDIRECT(ADDRESS(2,COLUMN())),"P1",A61),DATA!D2:L872,2,FALSE))</f>
        <v>0.7</v>
      </c>
      <c r="AJ61" s="11">
        <f>IF(ISERROR(VLOOKUP(CONCATENATE(INDIRECT(ADDRESS(2,COLUMN()-1)),"P1",A61),DATA!D2:L872,3,FALSE)),0,VLOOKUP(CONCATENATE(INDIRECT(ADDRESS(2,COLUMN()-1)),"P1",A61),DATA!D2:L872,3,FALSE))</f>
        <v>0</v>
      </c>
      <c r="AK61" s="11">
        <f>IF(ISERROR(VLOOKUP(CONCATENATE(INDIRECT(ADDRESS(2,COLUMN()-2)),"P1",A61),DATA!D2:L872,4,FALSE)),0,VLOOKUP(CONCATENATE(INDIRECT(ADDRESS(2,COLUMN()-2)),"P1",A61),DATA!D2:L872,4,FALSE))</f>
        <v>0</v>
      </c>
      <c r="AL61" s="11">
        <f>IF(ISERROR(VLOOKUP(CONCATENATE(INDIRECT(ADDRESS(2,COLUMN())),"P1",A61),DATA!D2:L872,2,FALSE)),0,VLOOKUP(CONCATENATE(INDIRECT(ADDRESS(2,COLUMN())),"P1",A61),DATA!D2:L872,2,FALSE))</f>
        <v>0</v>
      </c>
      <c r="AM61" s="11">
        <f>IF(ISERROR(VLOOKUP(CONCATENATE(INDIRECT(ADDRESS(2,COLUMN()-1)),"P1",A61),DATA!D2:L872,3,FALSE)),0,VLOOKUP(CONCATENATE(INDIRECT(ADDRESS(2,COLUMN()-1)),"P1",A61),DATA!D2:L872,3,FALSE))</f>
        <v>0</v>
      </c>
      <c r="AN61" s="11">
        <f>IF(ISERROR(VLOOKUP(CONCATENATE(INDIRECT(ADDRESS(2,COLUMN()-2)),"P1",A61),DATA!D2:L872,4,FALSE)),0,VLOOKUP(CONCATENATE(INDIRECT(ADDRESS(2,COLUMN()-2)),"P1",A61),DATA!D2:L872,4,FALSE))</f>
        <v>0</v>
      </c>
      <c r="AO61" s="11">
        <f>IF(ISERROR(VLOOKUP(CONCATENATE(INDIRECT(ADDRESS(2,COLUMN())),"P1",A61),DATA!D2:L872,2,FALSE)),0,VLOOKUP(CONCATENATE(INDIRECT(ADDRESS(2,COLUMN())),"P1",A61),DATA!D2:L872,2,FALSE))</f>
        <v>0</v>
      </c>
      <c r="AP61" s="11">
        <f>IF(ISERROR(VLOOKUP(CONCATENATE(INDIRECT(ADDRESS(2,COLUMN()-1)),"P1",A61),DATA!D2:L872,3,FALSE)),0,VLOOKUP(CONCATENATE(INDIRECT(ADDRESS(2,COLUMN()-1)),"P1",A61),DATA!D2:L872,3,FALSE))</f>
        <v>0</v>
      </c>
      <c r="AQ61" s="11">
        <f>IF(ISERROR(VLOOKUP(CONCATENATE(INDIRECT(ADDRESS(2,COLUMN()-2)),"P1",A61),DATA!D2:L872,4,FALSE)),0,VLOOKUP(CONCATENATE(INDIRECT(ADDRESS(2,COLUMN()-2)),"P1",A61),DATA!D2:L872,4,FALSE))</f>
        <v>0</v>
      </c>
      <c r="AR61" s="11">
        <f>IF(ISERROR(VLOOKUP(CONCATENATE(INDIRECT(ADDRESS(2,COLUMN())),"P1",A61),DATA!D2:L872,2,FALSE)),0,VLOOKUP(CONCATENATE(INDIRECT(ADDRESS(2,COLUMN())),"P1",A61),DATA!D2:L872,2,FALSE))</f>
        <v>0</v>
      </c>
      <c r="AS61" s="11">
        <f>IF(ISERROR(VLOOKUP(CONCATENATE(INDIRECT(ADDRESS(2,COLUMN()-1)),"P1",A61),DATA!D2:L872,3,FALSE)),0,VLOOKUP(CONCATENATE(INDIRECT(ADDRESS(2,COLUMN()-1)),"P1",A61),DATA!D2:L872,3,FALSE))</f>
        <v>0</v>
      </c>
      <c r="AT61" s="11">
        <f>IF(ISERROR(VLOOKUP(CONCATENATE(INDIRECT(ADDRESS(2,COLUMN()-2)),"P1",A61),DATA!D2:L872,4,FALSE)),0,VLOOKUP(CONCATENATE(INDIRECT(ADDRESS(2,COLUMN()-2)),"P1",A61),DATA!D2:L872,4,FALSE))</f>
        <v>0</v>
      </c>
      <c r="AU61" s="11">
        <f>IF(ISERROR(VLOOKUP(CONCATENATE(INDIRECT(ADDRESS(2,COLUMN())),"P1",A61),DATA!D2:L872,2,FALSE)),0,VLOOKUP(CONCATENATE(INDIRECT(ADDRESS(2,COLUMN())),"P1",A61),DATA!D2:L872,2,FALSE))</f>
        <v>0</v>
      </c>
      <c r="AV61" s="11">
        <f>IF(ISERROR(VLOOKUP(CONCATENATE(INDIRECT(ADDRESS(2,COLUMN()-1)),"P1",A61),DATA!D2:L872,3,FALSE)),0,VLOOKUP(CONCATENATE(INDIRECT(ADDRESS(2,COLUMN()-1)),"P1",A61),DATA!D2:L872,3,FALSE))</f>
        <v>0</v>
      </c>
      <c r="AW61" s="11">
        <f>IF(ISERROR(VLOOKUP(CONCATENATE(INDIRECT(ADDRESS(2,COLUMN()-2)),"P1",A61),DATA!D2:L872,4,FALSE)),0,VLOOKUP(CONCATENATE(INDIRECT(ADDRESS(2,COLUMN()-2)),"P1",A61),DATA!D2:L872,4,FALSE))</f>
        <v>0</v>
      </c>
      <c r="AX61" s="11">
        <f>IF(ISERROR(VLOOKUP(CONCATENATE(INDIRECT(ADDRESS(2,COLUMN())),"P1",A61),DATA!D2:L872,2,FALSE)),0,VLOOKUP(CONCATENATE(INDIRECT(ADDRESS(2,COLUMN())),"P1",A61),DATA!D2:L872,2,FALSE))</f>
        <v>0</v>
      </c>
      <c r="AY61" s="11">
        <f>IF(ISERROR(VLOOKUP(CONCATENATE(INDIRECT(ADDRESS(2,COLUMN()-1)),"P1",A61),DATA!D2:L872,3,FALSE)),0,VLOOKUP(CONCATENATE(INDIRECT(ADDRESS(2,COLUMN()-1)),"P1",A61),DATA!D2:L872,3,FALSE))</f>
        <v>0</v>
      </c>
      <c r="AZ61" s="11">
        <f>IF(ISERROR(VLOOKUP(CONCATENATE(INDIRECT(ADDRESS(2,COLUMN()-2)),"P1",A61),DATA!D2:L872,4,FALSE)),0,VLOOKUP(CONCATENATE(INDIRECT(ADDRESS(2,COLUMN()-2)),"P1",A61),DATA!D2:L872,4,FALSE))</f>
        <v>0</v>
      </c>
      <c r="BA61" s="11">
        <f>IF(ISERROR(VLOOKUP(CONCATENATE(INDIRECT(ADDRESS(2,COLUMN())),"P1",A61),DATA!D2:L872,2,FALSE)),0,VLOOKUP(CONCATENATE(INDIRECT(ADDRESS(2,COLUMN())),"P1",A61),DATA!D2:L872,2,FALSE))</f>
        <v>12.04043</v>
      </c>
      <c r="BB61" s="11">
        <f>IF(ISERROR(VLOOKUP(CONCATENATE(INDIRECT(ADDRESS(2,COLUMN()-1)),"P1",A61),DATA!D2:L872,3,FALSE)),0,VLOOKUP(CONCATENATE(INDIRECT(ADDRESS(2,COLUMN()-1)),"P1",A61),DATA!D2:L872,3,FALSE))</f>
        <v>0</v>
      </c>
      <c r="BC61" s="11">
        <f>IF(ISERROR(VLOOKUP(CONCATENATE(INDIRECT(ADDRESS(2,COLUMN()-2)),"P1",A61),DATA!D2:L872,4,FALSE)),0,VLOOKUP(CONCATENATE(INDIRECT(ADDRESS(2,COLUMN()-2)),"P1",A61),DATA!D2:L872,4,FALSE))</f>
        <v>1</v>
      </c>
      <c r="BD61" s="11">
        <f>IF(ISERROR(VLOOKUP(CONCATENATE(INDIRECT(ADDRESS(2,COLUMN())),"P1",A61),DATA!D2:L872,2,FALSE)),0,VLOOKUP(CONCATENATE(INDIRECT(ADDRESS(2,COLUMN())),"P1",A61),DATA!D2:L872,2,FALSE))</f>
        <v>2</v>
      </c>
      <c r="BE61" s="11">
        <f>IF(ISERROR(VLOOKUP(CONCATENATE(INDIRECT(ADDRESS(2,COLUMN()-1)),"P1",A61),DATA!D2:L872,3,FALSE)),0,VLOOKUP(CONCATENATE(INDIRECT(ADDRESS(2,COLUMN()-1)),"P1",A61),DATA!D2:L872,3,FALSE))</f>
        <v>0</v>
      </c>
      <c r="BF61" s="11">
        <f>IF(ISERROR(VLOOKUP(CONCATENATE(INDIRECT(ADDRESS(2,COLUMN()-2)),"P1",A61),DATA!D2:L872,4,FALSE)),0,VLOOKUP(CONCATENATE(INDIRECT(ADDRESS(2,COLUMN()-2)),"P1",A61),DATA!D2:L872,4,FALSE))</f>
        <v>0</v>
      </c>
      <c r="BG61" s="11">
        <f>IF(ISERROR(VLOOKUP(CONCATENATE(INDIRECT(ADDRESS(2,COLUMN())),"P1",A61),DATA!D2:L872,2,FALSE)),0,VLOOKUP(CONCATENATE(INDIRECT(ADDRESS(2,COLUMN())),"P1",A61),DATA!D2:L872,2,FALSE))</f>
        <v>0.07692</v>
      </c>
      <c r="BH61" s="11">
        <f>IF(ISERROR(VLOOKUP(CONCATENATE(INDIRECT(ADDRESS(2,COLUMN()-1)),"P1",A61),DATA!D2:L872,3,FALSE)),0,VLOOKUP(CONCATENATE(INDIRECT(ADDRESS(2,COLUMN()-1)),"P1",A61),DATA!D2:L872,3,FALSE))</f>
        <v>0</v>
      </c>
      <c r="BI61" s="11">
        <f>IF(ISERROR(VLOOKUP(CONCATENATE(INDIRECT(ADDRESS(2,COLUMN()-2)),"P1",A61),DATA!D2:L872,4,FALSE)),0,VLOOKUP(CONCATENATE(INDIRECT(ADDRESS(2,COLUMN()-2)),"P1",A61),DATA!D2:L872,4,FALSE))</f>
        <v>0</v>
      </c>
      <c r="BJ61" s="11">
        <f>IF(ISERROR(VLOOKUP(CONCATENATE(INDIRECT(ADDRESS(2,COLUMN())),"P1",A61),DATA!D2:L872,2,FALSE)),0,VLOOKUP(CONCATENATE(INDIRECT(ADDRESS(2,COLUMN())),"P1",A61),DATA!D2:L872,2,FALSE))</f>
        <v>0</v>
      </c>
      <c r="BK61" s="11">
        <f>IF(ISERROR(VLOOKUP(CONCATENATE(INDIRECT(ADDRESS(2,COLUMN()-1)),"P1",A61),DATA!D2:L872,3,FALSE)),0,VLOOKUP(CONCATENATE(INDIRECT(ADDRESS(2,COLUMN()-1)),"P1",A61),DATA!D2:L872,3,FALSE))</f>
        <v>0</v>
      </c>
      <c r="BL61" s="11">
        <f>IF(ISERROR(VLOOKUP(CONCATENATE(INDIRECT(ADDRESS(2,COLUMN()-2)),"P1",A61),DATA!D2:L872,4,FALSE)),0,VLOOKUP(CONCATENATE(INDIRECT(ADDRESS(2,COLUMN()-2)),"P1",A61),DATA!D2:L872,4,FALSE))</f>
        <v>0</v>
      </c>
      <c r="BM61" s="11">
        <f>IF(ISERROR(VLOOKUP(CONCATENATE(INDIRECT(ADDRESS(2,COLUMN())),"P1",A61),DATA!D2:L872,2,FALSE)),0,VLOOKUP(CONCATENATE(INDIRECT(ADDRESS(2,COLUMN())),"P1",A61),DATA!D2:L872,2,FALSE))</f>
        <v>0</v>
      </c>
      <c r="BN61" s="11">
        <f>IF(ISERROR(VLOOKUP(CONCATENATE(INDIRECT(ADDRESS(2,COLUMN()-1)),"P1",A61),DATA!D2:L872,3,FALSE)),0,VLOOKUP(CONCATENATE(INDIRECT(ADDRESS(2,COLUMN()-1)),"P1",A61),DATA!D2:L872,3,FALSE))</f>
        <v>0</v>
      </c>
      <c r="BO61" s="11">
        <f>IF(ISERROR(VLOOKUP(CONCATENATE(INDIRECT(ADDRESS(2,COLUMN()-2)),"P1",A61),DATA!D2:L872,4,FALSE)),0,VLOOKUP(CONCATENATE(INDIRECT(ADDRESS(2,COLUMN()-2)),"P1",A61),DATA!D2:L872,4,FALSE))</f>
        <v>0</v>
      </c>
      <c r="BP61" s="11">
        <f>IF(ISERROR(VLOOKUP(CONCATENATE(INDIRECT(ADDRESS(2,COLUMN())),"P1",A61),DATA!D2:L872,2,FALSE)),0,VLOOKUP(CONCATENATE(INDIRECT(ADDRESS(2,COLUMN())),"P1",A61),DATA!D2:L872,2,FALSE))</f>
        <v>0</v>
      </c>
      <c r="BQ61" s="11">
        <f>IF(ISERROR(VLOOKUP(CONCATENATE(INDIRECT(ADDRESS(2,COLUMN()-1)),"P1",A61),DATA!D2:L872,3,FALSE)),0,VLOOKUP(CONCATENATE(INDIRECT(ADDRESS(2,COLUMN()-1)),"P1",A61),DATA!D2:L872,3,FALSE))</f>
        <v>0</v>
      </c>
      <c r="BR61" s="11">
        <f>IF(ISERROR(VLOOKUP(CONCATENATE(INDIRECT(ADDRESS(2,COLUMN()-2)),"P1",A61),DATA!D2:L872,4,FALSE)),0,VLOOKUP(CONCATENATE(INDIRECT(ADDRESS(2,COLUMN()-2)),"P1",A61),DATA!D2:L872,4,FALSE))</f>
        <v>0</v>
      </c>
      <c r="BS61" s="11">
        <f>IF(ISERROR(VLOOKUP(CONCATENATE(INDIRECT(ADDRESS(2,COLUMN())),"P1",A61),DATA!D2:L872,2,FALSE)),0,VLOOKUP(CONCATENATE(INDIRECT(ADDRESS(2,COLUMN())),"P1",A61),DATA!D2:L872,2,FALSE))</f>
        <v>0</v>
      </c>
      <c r="BT61" s="11">
        <f>IF(ISERROR(VLOOKUP(CONCATENATE(INDIRECT(ADDRESS(2,COLUMN()-1)),"P1",A61),DATA!D2:L872,3,FALSE)),0,VLOOKUP(CONCATENATE(INDIRECT(ADDRESS(2,COLUMN()-1)),"P1",A61),DATA!D2:L872,3,FALSE))</f>
        <v>0</v>
      </c>
      <c r="BU61" s="11">
        <f>IF(ISERROR(VLOOKUP(CONCATENATE(INDIRECT(ADDRESS(2,COLUMN()-2)),"P1",A61),DATA!D2:L872,4,FALSE)),0,VLOOKUP(CONCATENATE(INDIRECT(ADDRESS(2,COLUMN()-2)),"P1",A61),DATA!D2:L872,4,FALSE))</f>
        <v>0</v>
      </c>
      <c r="BV61" s="11">
        <f>IF(ISERROR(VLOOKUP(CONCATENATE(INDIRECT(ADDRESS(2,COLUMN())),"P1",A61),DATA!D2:L872,2,FALSE)),0,VLOOKUP(CONCATENATE(INDIRECT(ADDRESS(2,COLUMN())),"P1",A61),DATA!D2:L872,2,FALSE))</f>
        <v>0.5</v>
      </c>
      <c r="BW61" s="11">
        <f>IF(ISERROR(VLOOKUP(CONCATENATE(INDIRECT(ADDRESS(2,COLUMN()-1)),"P1",A61),DATA!D2:L872,3,FALSE)),0,VLOOKUP(CONCATENATE(INDIRECT(ADDRESS(2,COLUMN()-1)),"P1",A61),DATA!D2:L872,3,FALSE))</f>
        <v>0</v>
      </c>
      <c r="BX61" s="11">
        <f>IF(ISERROR(VLOOKUP(CONCATENATE(INDIRECT(ADDRESS(2,COLUMN()-2)),"P1",A61),DATA!D2:L872,4,FALSE)),0,VLOOKUP(CONCATENATE(INDIRECT(ADDRESS(2,COLUMN()-2)),"P1",A61),DATA!D2:L872,4,FALSE))</f>
        <v>0</v>
      </c>
      <c r="BY61" s="11">
        <f>IF(ISERROR(VLOOKUP(CONCATENATE(INDIRECT(ADDRESS(2,COLUMN())),"P1",A61),DATA!D2:L872,2,FALSE)),0,VLOOKUP(CONCATENATE(INDIRECT(ADDRESS(2,COLUMN())),"P1",A61),DATA!D2:L872,2,FALSE))</f>
        <v>0</v>
      </c>
      <c r="BZ61" s="11">
        <f>IF(ISERROR(VLOOKUP(CONCATENATE(INDIRECT(ADDRESS(2,COLUMN()-1)),"P1",A61),DATA!D2:L872,3,FALSE)),0,VLOOKUP(CONCATENATE(INDIRECT(ADDRESS(2,COLUMN()-1)),"P1",A61),DATA!D2:L872,3,FALSE))</f>
        <v>0</v>
      </c>
      <c r="CA61" s="11">
        <f>IF(ISERROR(VLOOKUP(CONCATENATE(INDIRECT(ADDRESS(2,COLUMN()-2)),"P1",A61),DATA!D2:L872,4,FALSE)),0,VLOOKUP(CONCATENATE(INDIRECT(ADDRESS(2,COLUMN()-2)),"P1",A61),DATA!D2:L872,4,FALSE))</f>
        <v>0</v>
      </c>
      <c r="CB61" s="11">
        <f>IF(ISERROR(VLOOKUP(CONCATENATE(INDIRECT(ADDRESS(2,COLUMN())),"P1",A61),DATA!D2:L872,2,FALSE)),0,VLOOKUP(CONCATENATE(INDIRECT(ADDRESS(2,COLUMN())),"P1",A61),DATA!D2:L872,2,FALSE))</f>
        <v>0.33334</v>
      </c>
      <c r="CC61" s="11">
        <f>IF(ISERROR(VLOOKUP(CONCATENATE(INDIRECT(ADDRESS(2,COLUMN()-1)),"P1",A61),DATA!D2:L872,3,FALSE)),0,VLOOKUP(CONCATENATE(INDIRECT(ADDRESS(2,COLUMN()-1)),"P1",A61),DATA!D2:L872,3,FALSE))</f>
        <v>0</v>
      </c>
      <c r="CD61" s="11">
        <f>IF(ISERROR(VLOOKUP(CONCATENATE(INDIRECT(ADDRESS(2,COLUMN()-2)),"P1",A61),DATA!D2:L872,4,FALSE)),0,VLOOKUP(CONCATENATE(INDIRECT(ADDRESS(2,COLUMN()-2)),"P1",A61),DATA!D2:L872,4,FALSE))</f>
        <v>0</v>
      </c>
      <c r="CE61" s="11">
        <f>IF(ISERROR(VLOOKUP(CONCATENATE(INDIRECT(ADDRESS(2,COLUMN())),"P1",A61),DATA!D2:L872,2,FALSE)),0,VLOOKUP(CONCATENATE(INDIRECT(ADDRESS(2,COLUMN())),"P1",A61),DATA!D2:L872,2,FALSE))</f>
        <v>0</v>
      </c>
      <c r="CF61" s="11">
        <f>IF(ISERROR(VLOOKUP(CONCATENATE(INDIRECT(ADDRESS(2,COLUMN()-1)),"P1",A61),DATA!D2:L872,3,FALSE)),0,VLOOKUP(CONCATENATE(INDIRECT(ADDRESS(2,COLUMN()-1)),"P1",A61),DATA!D2:L872,3,FALSE))</f>
        <v>0</v>
      </c>
      <c r="CG61" s="11">
        <f>IF(ISERROR(VLOOKUP(CONCATENATE(INDIRECT(ADDRESS(2,COLUMN()-2)),"P1",A61),DATA!D2:L872,4,FALSE)),0,VLOOKUP(CONCATENATE(INDIRECT(ADDRESS(2,COLUMN()-2)),"P1",A61),DATA!D2:L872,4,FALSE))</f>
        <v>0</v>
      </c>
      <c r="CH61" s="11">
        <f>IF(ISERROR(VLOOKUP(CONCATENATE(INDIRECT(ADDRESS(2,COLUMN())),"P1",A61),DATA!D2:L872,2,FALSE)),0,VLOOKUP(CONCATENATE(INDIRECT(ADDRESS(2,COLUMN())),"P1",A61),DATA!D2:L872,2,FALSE))</f>
        <v>0</v>
      </c>
      <c r="CI61" s="11">
        <f>IF(ISERROR(VLOOKUP(CONCATENATE(INDIRECT(ADDRESS(2,COLUMN()-1)),"P1",A61),DATA!D2:L872,3,FALSE)),0,VLOOKUP(CONCATENATE(INDIRECT(ADDRESS(2,COLUMN()-1)),"P1",A61),DATA!D2:L872,3,FALSE))</f>
        <v>0</v>
      </c>
      <c r="CJ61" s="11">
        <f>IF(ISERROR(VLOOKUP(CONCATENATE(INDIRECT(ADDRESS(2,COLUMN()-2)),"P1",A61),DATA!D2:L872,4,FALSE)),0,VLOOKUP(CONCATENATE(INDIRECT(ADDRESS(2,COLUMN()-2)),"P1",A61),DATA!D2:L872,4,FALSE))</f>
        <v>0</v>
      </c>
      <c r="CK61" s="11">
        <f>IF(ISERROR(VLOOKUP(CONCATENATE(INDIRECT(ADDRESS(2,COLUMN())),"P1",A61),DATA!D2:L872,2,FALSE)),0,VLOOKUP(CONCATENATE(INDIRECT(ADDRESS(2,COLUMN())),"P1",A61),DATA!D2:L872,2,FALSE))</f>
        <v>0</v>
      </c>
      <c r="CL61" s="11">
        <f>IF(ISERROR(VLOOKUP(CONCATENATE(INDIRECT(ADDRESS(2,COLUMN()-1)),"P1",A61),DATA!D2:L872,3,FALSE)),0,VLOOKUP(CONCATENATE(INDIRECT(ADDRESS(2,COLUMN()-1)),"P1",A61),DATA!D2:L872,3,FALSE))</f>
        <v>0</v>
      </c>
      <c r="CM61" s="11">
        <f>IF(ISERROR(VLOOKUP(CONCATENATE(INDIRECT(ADDRESS(2,COLUMN()-2)),"P1",A61),DATA!D2:L872,4,FALSE)),0,VLOOKUP(CONCATENATE(INDIRECT(ADDRESS(2,COLUMN()-2)),"P1",A61),DATA!D2:L872,4,FALSE))</f>
        <v>0</v>
      </c>
      <c r="CN61" s="11">
        <f>IF(ISERROR(VLOOKUP(CONCATENATE(INDIRECT(ADDRESS(2,COLUMN())),"P1",A61),DATA!D2:L872,2,FALSE)),0,VLOOKUP(CONCATENATE(INDIRECT(ADDRESS(2,COLUMN())),"P1",A61),DATA!D2:L872,2,FALSE))</f>
        <v>0</v>
      </c>
      <c r="CO61" s="11">
        <f>IF(ISERROR(VLOOKUP(CONCATENATE(INDIRECT(ADDRESS(2,COLUMN()-1)),"P1",A61),DATA!D2:L872,3,FALSE)),0,VLOOKUP(CONCATENATE(INDIRECT(ADDRESS(2,COLUMN()-1)),"P1",A61),DATA!D2:L872,3,FALSE))</f>
        <v>0</v>
      </c>
      <c r="CP61" s="11">
        <f>IF(ISERROR(VLOOKUP(CONCATENATE(INDIRECT(ADDRESS(2,COLUMN()-2)),"P1",A61),DATA!D2:L872,4,FALSE)),0,VLOOKUP(CONCATENATE(INDIRECT(ADDRESS(2,COLUMN()-2)),"P1",A61),DATA!D2:L872,4,FALSE))</f>
        <v>0</v>
      </c>
      <c r="CQ61" s="11">
        <f>IF(ISERROR(VLOOKUP(CONCATENATE(INDIRECT(ADDRESS(2,COLUMN())),"P1",A61),DATA!D2:L872,2,FALSE)),0,VLOOKUP(CONCATENATE(INDIRECT(ADDRESS(2,COLUMN())),"P1",A61),DATA!D2:L872,2,FALSE))</f>
        <v>0</v>
      </c>
      <c r="CR61" s="11">
        <f>IF(ISERROR(VLOOKUP(CONCATENATE(INDIRECT(ADDRESS(2,COLUMN()-1)),"P1",A61),DATA!D2:L872,3,FALSE)),0,VLOOKUP(CONCATENATE(INDIRECT(ADDRESS(2,COLUMN()-1)),"P1",A61),DATA!D2:L872,3,FALSE))</f>
        <v>0</v>
      </c>
      <c r="CS61" s="11">
        <f>IF(ISERROR(VLOOKUP(CONCATENATE(INDIRECT(ADDRESS(2,COLUMN()-2)),"P1",A61),DATA!D2:L872,4,FALSE)),0,VLOOKUP(CONCATENATE(INDIRECT(ADDRESS(2,COLUMN()-2)),"P1",A61),DATA!D2:L872,4,FALSE))</f>
        <v>0</v>
      </c>
      <c r="CT61" s="11">
        <f>IF(ISERROR(VLOOKUP(CONCATENATE(INDIRECT(ADDRESS(2,COLUMN())),"P1",A61),DATA!D2:L872,2,FALSE)),0,VLOOKUP(CONCATENATE(INDIRECT(ADDRESS(2,COLUMN())),"P1",A61),DATA!D2:L872,2,FALSE))</f>
        <v>0</v>
      </c>
      <c r="CU61" s="11">
        <f>IF(ISERROR(VLOOKUP(CONCATENATE(INDIRECT(ADDRESS(2,COLUMN()-1)),"P1",A61),DATA!D2:L872,3,FALSE)),0,VLOOKUP(CONCATENATE(INDIRECT(ADDRESS(2,COLUMN()-1)),"P1",A61),DATA!D2:L872,3,FALSE))</f>
        <v>0</v>
      </c>
      <c r="CV61" s="11">
        <f>IF(ISERROR(VLOOKUP(CONCATENATE(INDIRECT(ADDRESS(2,COLUMN()-2)),"P1",A61),DATA!D2:L872,4,FALSE)),0,VLOOKUP(CONCATENATE(INDIRECT(ADDRESS(2,COLUMN()-2)),"P1",A61),DATA!D2:L872,4,FALSE))</f>
        <v>0</v>
      </c>
      <c r="CW61" s="11">
        <f>IF(ISERROR(VLOOKUP(CONCATENATE(INDIRECT(ADDRESS(2,COLUMN())),"P1",A61),DATA!D2:L872,2,FALSE)),0,VLOOKUP(CONCATENATE(INDIRECT(ADDRESS(2,COLUMN())),"P1",A61),DATA!D2:L872,2,FALSE))</f>
        <v>0</v>
      </c>
      <c r="CX61" s="11">
        <f>IF(ISERROR(VLOOKUP(CONCATENATE(INDIRECT(ADDRESS(2,COLUMN()-1)),"P1",A61),DATA!D2:L872,3,FALSE)),0,VLOOKUP(CONCATENATE(INDIRECT(ADDRESS(2,COLUMN()-1)),"P1",A61),DATA!D2:L872,3,FALSE))</f>
        <v>0</v>
      </c>
      <c r="CY61" s="11">
        <f>IF(ISERROR(VLOOKUP(CONCATENATE(INDIRECT(ADDRESS(2,COLUMN()-2)),"P1",A61),DATA!D2:L872,4,FALSE)),0,VLOOKUP(CONCATENATE(INDIRECT(ADDRESS(2,COLUMN()-2)),"P1",A61),DATA!D2:L872,4,FALSE))</f>
        <v>0</v>
      </c>
      <c r="CZ61" s="11">
        <f>IF(ISERROR(VLOOKUP(CONCATENATE(INDIRECT(ADDRESS(2,COLUMN())),"P1",A61),DATA!D2:L872,2,FALSE)),0,VLOOKUP(CONCATENATE(INDIRECT(ADDRESS(2,COLUMN())),"P1",A61),DATA!D2:L872,2,FALSE))</f>
        <v>0.1225</v>
      </c>
      <c r="DA61" s="11">
        <f>IF(ISERROR(VLOOKUP(CONCATENATE(INDIRECT(ADDRESS(2,COLUMN()-1)),"P1",A61),DATA!D2:L872,3,FALSE)),0,VLOOKUP(CONCATENATE(INDIRECT(ADDRESS(2,COLUMN()-1)),"P1",A61),DATA!D2:L872,3,FALSE))</f>
        <v>0</v>
      </c>
      <c r="DB61" s="11">
        <f>IF(ISERROR(VLOOKUP(CONCATENATE(INDIRECT(ADDRESS(2,COLUMN()-2)),"P1",A61),DATA!D2:L872,4,FALSE)),0,VLOOKUP(CONCATENATE(INDIRECT(ADDRESS(2,COLUMN()-2)),"P1",A61),DATA!D2:L872,4,FALSE))</f>
        <v>0</v>
      </c>
      <c r="DC61" s="11">
        <f>IF(ISERROR(VLOOKUP(CONCATENATE(INDIRECT(ADDRESS(2,COLUMN())),"P1",A61),DATA!D2:L872,2,FALSE)),0,VLOOKUP(CONCATENATE(INDIRECT(ADDRESS(2,COLUMN())),"P1",A61),DATA!D2:L872,2,FALSE))</f>
        <v>0</v>
      </c>
      <c r="DD61" s="11">
        <f>IF(ISERROR(VLOOKUP(CONCATENATE(INDIRECT(ADDRESS(2,COLUMN()-1)),"P1",A61),DATA!D2:L872,3,FALSE)),0,VLOOKUP(CONCATENATE(INDIRECT(ADDRESS(2,COLUMN()-1)),"P1",A61),DATA!D2:L872,3,FALSE))</f>
        <v>0</v>
      </c>
      <c r="DE61" s="11">
        <f>IF(ISERROR(VLOOKUP(CONCATENATE(INDIRECT(ADDRESS(2,COLUMN()-2)),"P1",A61),DATA!D2:L872,4,FALSE)),0,VLOOKUP(CONCATENATE(INDIRECT(ADDRESS(2,COLUMN()-2)),"P1",A61),DATA!D2:L872,4,FALSE))</f>
        <v>0</v>
      </c>
      <c r="DF61" s="11">
        <f>IF(ISERROR(VLOOKUP(CONCATENATE(INDIRECT(ADDRESS(2,COLUMN())),"P1",A61),DATA!D2:L872,2,FALSE)),0,VLOOKUP(CONCATENATE(INDIRECT(ADDRESS(2,COLUMN())),"P1",A61),DATA!D2:L872,2,FALSE))</f>
        <v>0</v>
      </c>
      <c r="DG61" s="11">
        <f>IF(ISERROR(VLOOKUP(CONCATENATE(INDIRECT(ADDRESS(2,COLUMN()-1)),"P1",A61),DATA!D2:L872,3,FALSE)),0,VLOOKUP(CONCATENATE(INDIRECT(ADDRESS(2,COLUMN()-1)),"P1",A61),DATA!D2:L872,3,FALSE))</f>
        <v>0</v>
      </c>
      <c r="DH61" s="11">
        <f>IF(ISERROR(VLOOKUP(CONCATENATE(INDIRECT(ADDRESS(2,COLUMN()-2)),"P1",A61),DATA!D2:L872,4,FALSE)),0,VLOOKUP(CONCATENATE(INDIRECT(ADDRESS(2,COLUMN()-2)),"P1",A61),DATA!D2:L872,4,FALSE))</f>
        <v>0</v>
      </c>
      <c r="DI61" s="11">
        <f>IF(ISERROR(VLOOKUP(CONCATENATE(INDIRECT(ADDRESS(2,COLUMN())),"P1",A61),DATA!D2:L872,2,FALSE)),0,VLOOKUP(CONCATENATE(INDIRECT(ADDRESS(2,COLUMN())),"P1",A61),DATA!D2:L872,2,FALSE))</f>
        <v>0</v>
      </c>
      <c r="DJ61" s="11">
        <f>IF(ISERROR(VLOOKUP(CONCATENATE(INDIRECT(ADDRESS(2,COLUMN()-1)),"P1",A61),DATA!D2:L872,3,FALSE)),0,VLOOKUP(CONCATENATE(INDIRECT(ADDRESS(2,COLUMN()-1)),"P1",A61),DATA!D2:L872,3,FALSE))</f>
        <v>0</v>
      </c>
      <c r="DK61" s="11">
        <f>IF(ISERROR(VLOOKUP(CONCATENATE(INDIRECT(ADDRESS(2,COLUMN()-2)),"P1",A61),DATA!D2:L872,4,FALSE)),0,VLOOKUP(CONCATENATE(INDIRECT(ADDRESS(2,COLUMN()-2)),"P1",A61),DATA!D2:L872,4,FALSE))</f>
        <v>0</v>
      </c>
      <c r="DL61" s="11">
        <f>IF(ISERROR(VLOOKUP(CONCATENATE(INDIRECT(ADDRESS(2,COLUMN())),"P1",A61),DATA!D2:L872,2,FALSE)),0,VLOOKUP(CONCATENATE(INDIRECT(ADDRESS(2,COLUMN())),"P1",A61),DATA!D2:L872,2,FALSE))</f>
        <v>0</v>
      </c>
      <c r="DM61" s="11">
        <f>IF(ISERROR(VLOOKUP(CONCATENATE(INDIRECT(ADDRESS(2,COLUMN()-1)),"P1",A61),DATA!D2:L872,3,FALSE)),0,VLOOKUP(CONCATENATE(INDIRECT(ADDRESS(2,COLUMN()-1)),"P1",A61),DATA!D2:L872,3,FALSE))</f>
        <v>0</v>
      </c>
      <c r="DN61" s="11">
        <f>IF(ISERROR(VLOOKUP(CONCATENATE(INDIRECT(ADDRESS(2,COLUMN()-2)),"P1",A61),DATA!D2:L872,4,FALSE)),0,VLOOKUP(CONCATENATE(INDIRECT(ADDRESS(2,COLUMN()-2)),"P1",A61),DATA!D2:L872,4,FALSE))</f>
        <v>0</v>
      </c>
      <c r="DO61" s="11">
        <f>IF(ISERROR(VLOOKUP(CONCATENATE(INDIRECT(ADDRESS(2,COLUMN())),"P1",A61),DATA!D2:L872,2,FALSE)),0,VLOOKUP(CONCATENATE(INDIRECT(ADDRESS(2,COLUMN())),"P1",A61),DATA!D2:L872,2,FALSE))</f>
        <v>0</v>
      </c>
      <c r="DP61" s="11">
        <f>IF(ISERROR(VLOOKUP(CONCATENATE(INDIRECT(ADDRESS(2,COLUMN()-1)),"P1",A61),DATA!D2:L872,3,FALSE)),0,VLOOKUP(CONCATENATE(INDIRECT(ADDRESS(2,COLUMN()-1)),"P1",A61),DATA!D2:L872,3,FALSE))</f>
        <v>0</v>
      </c>
      <c r="DQ61" s="11">
        <f>IF(ISERROR(VLOOKUP(CONCATENATE(INDIRECT(ADDRESS(2,COLUMN()-2)),"P1",A61),DATA!D2:L872,4,FALSE)),0,VLOOKUP(CONCATENATE(INDIRECT(ADDRESS(2,COLUMN()-2)),"P1",A61),DATA!D2:L872,4,FALSE))</f>
        <v>0</v>
      </c>
      <c r="DR61" s="11">
        <f>IF(ISERROR(VLOOKUP(CONCATENATE(INDIRECT(ADDRESS(2,COLUMN())),"P1",A61),DATA!D2:L872,2,FALSE)),0,VLOOKUP(CONCATENATE(INDIRECT(ADDRESS(2,COLUMN())),"P1",A61),DATA!D2:L872,2,FALSE))</f>
        <v>0</v>
      </c>
      <c r="DS61" s="11">
        <f>IF(ISERROR(VLOOKUP(CONCATENATE(INDIRECT(ADDRESS(2,COLUMN()-1)),"P1",A61),DATA!D2:L872,3,FALSE)),0,VLOOKUP(CONCATENATE(INDIRECT(ADDRESS(2,COLUMN()-1)),"P1",A61),DATA!D2:L872,3,FALSE))</f>
        <v>0</v>
      </c>
      <c r="DT61" s="11">
        <f>IF(ISERROR(VLOOKUP(CONCATENATE(INDIRECT(ADDRESS(2,COLUMN()-2)),"P1",A61),DATA!D2:L872,4,FALSE)),0,VLOOKUP(CONCATENATE(INDIRECT(ADDRESS(2,COLUMN()-2)),"P1",A61),DATA!D2:L872,4,FALSE))</f>
        <v>0</v>
      </c>
      <c r="DU61" s="11">
        <f>IF(ISERROR(VLOOKUP(CONCATENATE(INDIRECT(ADDRESS(2,COLUMN())),"P1",A61),DATA!D2:L872,2,FALSE)),0,VLOOKUP(CONCATENATE(INDIRECT(ADDRESS(2,COLUMN())),"P1",A61),DATA!D2:L872,2,FALSE))</f>
        <v>0</v>
      </c>
      <c r="DV61" s="11">
        <f>IF(ISERROR(VLOOKUP(CONCATENATE(INDIRECT(ADDRESS(2,COLUMN()-1)),"P1",A61),DATA!D2:L872,3,FALSE)),0,VLOOKUP(CONCATENATE(INDIRECT(ADDRESS(2,COLUMN()-1)),"P1",A61),DATA!D2:L872,3,FALSE))</f>
        <v>0</v>
      </c>
      <c r="DW61" s="11">
        <f>IF(ISERROR(VLOOKUP(CONCATENATE(INDIRECT(ADDRESS(2,COLUMN()-2)),"P1",A61),DATA!D2:L872,4,FALSE)),0,VLOOKUP(CONCATENATE(INDIRECT(ADDRESS(2,COLUMN()-2)),"P1",A61),DATA!D2:L872,4,FALSE))</f>
        <v>0</v>
      </c>
      <c r="DX61" s="62">
        <f>SUM(B61:INDIRECT(ADDRESS(61,127)))</f>
        <v>75.77689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  <c r="IU61" s="24"/>
      <c r="IV61" s="24"/>
      <c r="IW61" s="24"/>
      <c r="IX61" s="24"/>
      <c r="IY61" s="24"/>
      <c r="IZ61" s="24"/>
      <c r="JA61" s="24"/>
      <c r="JB61" s="24"/>
      <c r="JC61" s="24"/>
      <c r="JD61" s="24"/>
      <c r="JE61" s="24"/>
      <c r="JF61" s="24"/>
      <c r="JG61" s="24"/>
      <c r="JH61" s="24"/>
      <c r="JI61" s="24"/>
      <c r="JJ61" s="24"/>
      <c r="JK61" s="24"/>
      <c r="JL61" s="24"/>
      <c r="JM61" s="24"/>
      <c r="JN61" s="24"/>
      <c r="JO61" s="24"/>
      <c r="JP61" s="24"/>
      <c r="JQ61" s="24"/>
      <c r="JR61" s="24"/>
      <c r="JS61" s="24"/>
      <c r="JT61" s="24"/>
      <c r="JU61" s="24"/>
      <c r="JV61" s="24"/>
      <c r="JW61" s="24"/>
      <c r="JX61" s="24"/>
      <c r="JY61" s="24"/>
      <c r="JZ61" s="24"/>
      <c r="KA61" s="24"/>
      <c r="KB61" s="24"/>
      <c r="KC61" s="24"/>
      <c r="KD61" s="24"/>
      <c r="KE61" s="24"/>
      <c r="KF61" s="24"/>
      <c r="KG61" s="24"/>
      <c r="KH61" s="24"/>
      <c r="KI61" s="24"/>
      <c r="KJ61" s="24"/>
      <c r="KK61" s="24"/>
      <c r="KL61" s="24"/>
      <c r="KM61" s="24"/>
      <c r="KN61" s="24"/>
      <c r="KO61" s="24"/>
      <c r="KP61" s="24"/>
      <c r="KQ61" s="24"/>
      <c r="KR61" s="24"/>
      <c r="KS61" s="24"/>
      <c r="KT61" s="24"/>
      <c r="KU61" s="24"/>
      <c r="KV61" s="24"/>
      <c r="KW61" s="24"/>
      <c r="KX61" s="24"/>
      <c r="KY61" s="24"/>
      <c r="KZ61" s="24"/>
    </row>
    <row r="62" s="5" customFormat="1" ht="15.75">
      <c r="A62" s="28" t="s">
        <v>70</v>
      </c>
      <c r="B62" s="110">
        <f>IF(COLUMN()&lt;DATA!$O$1*3+3,SUM(B63)," ")</f>
        <v>101.78519</v>
      </c>
      <c r="C62" s="110">
        <f>IF(COLUMN()&lt;DATA!$O$1*3+3,SUM(C63)," ")</f>
        <v>0</v>
      </c>
      <c r="D62" s="110">
        <f>IF(COLUMN()&lt;DATA!$O$1*3+3,SUM(D63)," ")</f>
        <v>0</v>
      </c>
      <c r="E62" s="110">
        <f>IF(COLUMN()&lt;DATA!$O$1*3+3,SUM(E63)," ")</f>
        <v>73.19002</v>
      </c>
      <c r="F62" s="110">
        <f>IF(COLUMN()&lt;DATA!$O$1*3+3,SUM(F63)," ")</f>
        <v>0</v>
      </c>
      <c r="G62" s="110">
        <f>IF(COLUMN()&lt;DATA!$O$1*3+3,SUM(G63)," ")</f>
        <v>0</v>
      </c>
      <c r="H62" s="110">
        <f>IF(COLUMN()&lt;DATA!$O$1*3+3,SUM(H63)," ")</f>
        <v>1</v>
      </c>
      <c r="I62" s="110">
        <f>IF(COLUMN()&lt;DATA!$O$1*3+3,SUM(I63)," ")</f>
        <v>0</v>
      </c>
      <c r="J62" s="110">
        <f>IF(COLUMN()&lt;DATA!$O$1*3+3,SUM(J63)," ")</f>
        <v>0</v>
      </c>
      <c r="K62" s="110">
        <f>IF(COLUMN()&lt;DATA!$O$1*3+3,SUM(K63)," ")</f>
        <v>21.58333</v>
      </c>
      <c r="L62" s="110">
        <f>IF(COLUMN()&lt;DATA!$O$1*3+3,SUM(L63)," ")</f>
        <v>0</v>
      </c>
      <c r="M62" s="110">
        <f>IF(COLUMN()&lt;DATA!$O$1*3+3,SUM(M63)," ")</f>
        <v>0</v>
      </c>
      <c r="N62" s="110">
        <f>IF(COLUMN()&lt;DATA!$O$1*3+3,SUM(N63)," ")</f>
        <v>0</v>
      </c>
      <c r="O62" s="110">
        <f>IF(COLUMN()&lt;DATA!$O$1*3+3,SUM(O63)," ")</f>
        <v>0</v>
      </c>
      <c r="P62" s="110">
        <f>IF(COLUMN()&lt;DATA!$O$1*3+3,SUM(P63)," ")</f>
        <v>0</v>
      </c>
      <c r="Q62" s="110">
        <f>IF(COLUMN()&lt;DATA!$O$1*3+3,SUM(Q63)," ")</f>
        <v>9</v>
      </c>
      <c r="R62" s="110">
        <f>IF(COLUMN()&lt;DATA!$O$1*3+3,SUM(R63)," ")</f>
        <v>0</v>
      </c>
      <c r="S62" s="110">
        <f>IF(COLUMN()&lt;DATA!$O$1*3+3,SUM(S63)," ")</f>
        <v>0</v>
      </c>
      <c r="T62" s="110">
        <f>IF(COLUMN()&lt;DATA!$O$1*3+3,SUM(T63)," ")</f>
        <v>25.2482</v>
      </c>
      <c r="U62" s="110">
        <f>IF(COLUMN()&lt;DATA!$O$1*3+3,SUM(U63)," ")</f>
        <v>0</v>
      </c>
      <c r="V62" s="110">
        <f>IF(COLUMN()&lt;DATA!$O$1*3+3,SUM(V63)," ")</f>
        <v>0</v>
      </c>
      <c r="W62" s="110">
        <f>IF(COLUMN()&lt;DATA!$O$1*3+3,SUM(W63)," ")</f>
        <v>37.33</v>
      </c>
      <c r="X62" s="110">
        <f>IF(COLUMN()&lt;DATA!$O$1*3+3,SUM(X63)," ")</f>
        <v>0</v>
      </c>
      <c r="Y62" s="110">
        <f>IF(COLUMN()&lt;DATA!$O$1*3+3,SUM(Y63)," ")</f>
        <v>0</v>
      </c>
      <c r="Z62" s="110">
        <f>IF(COLUMN()&lt;DATA!$O$1*3+3,SUM(Z63)," ")</f>
        <v>0</v>
      </c>
      <c r="AA62" s="110">
        <f>IF(COLUMN()&lt;DATA!$O$1*3+3,SUM(AA63)," ")</f>
        <v>0</v>
      </c>
      <c r="AB62" s="110">
        <f>IF(COLUMN()&lt;DATA!$O$1*3+3,SUM(AB63)," ")</f>
        <v>0</v>
      </c>
      <c r="AC62" s="110">
        <f>IF(COLUMN()&lt;DATA!$O$1*3+3,SUM(AC63)," ")</f>
        <v>2</v>
      </c>
      <c r="AD62" s="110">
        <f>IF(COLUMN()&lt;DATA!$O$1*3+3,SUM(AD63)," ")</f>
        <v>0</v>
      </c>
      <c r="AE62" s="110">
        <f>IF(COLUMN()&lt;DATA!$O$1*3+3,SUM(AE63)," ")</f>
        <v>0</v>
      </c>
      <c r="AF62" s="110">
        <f>IF(COLUMN()&lt;DATA!$O$1*3+3,SUM(AF63)," ")</f>
        <v>0</v>
      </c>
      <c r="AG62" s="110">
        <f>IF(COLUMN()&lt;DATA!$O$1*3+3,SUM(AG63)," ")</f>
        <v>0</v>
      </c>
      <c r="AH62" s="110">
        <f>IF(COLUMN()&lt;DATA!$O$1*3+3,SUM(AH63)," ")</f>
        <v>0</v>
      </c>
      <c r="AI62" s="110">
        <f>IF(COLUMN()&lt;DATA!$O$1*3+3,SUM(AI63)," ")</f>
        <v>1</v>
      </c>
      <c r="AJ62" s="110">
        <f>IF(COLUMN()&lt;DATA!$O$1*3+3,SUM(AJ63)," ")</f>
        <v>0</v>
      </c>
      <c r="AK62" s="110">
        <f>IF(COLUMN()&lt;DATA!$O$1*3+3,SUM(AK63)," ")</f>
        <v>0</v>
      </c>
      <c r="AL62" s="110">
        <f>IF(COLUMN()&lt;DATA!$O$1*3+3,SUM(AL63)," ")</f>
        <v>0</v>
      </c>
      <c r="AM62" s="110">
        <f>IF(COLUMN()&lt;DATA!$O$1*3+3,SUM(AM63)," ")</f>
        <v>0</v>
      </c>
      <c r="AN62" s="110">
        <f>IF(COLUMN()&lt;DATA!$O$1*3+3,SUM(AN63)," ")</f>
        <v>0</v>
      </c>
      <c r="AO62" s="110">
        <f>IF(COLUMN()&lt;DATA!$O$1*3+3,SUM(AO63)," ")</f>
        <v>1</v>
      </c>
      <c r="AP62" s="110">
        <f>IF(COLUMN()&lt;DATA!$O$1*3+3,SUM(AP63)," ")</f>
        <v>0</v>
      </c>
      <c r="AQ62" s="110">
        <f>IF(COLUMN()&lt;DATA!$O$1*3+3,SUM(AQ63)," ")</f>
        <v>0</v>
      </c>
      <c r="AR62" s="110">
        <f>IF(COLUMN()&lt;DATA!$O$1*3+3,SUM(AR63)," ")</f>
        <v>0</v>
      </c>
      <c r="AS62" s="110">
        <f>IF(COLUMN()&lt;DATA!$O$1*3+3,SUM(AS63)," ")</f>
        <v>0</v>
      </c>
      <c r="AT62" s="110">
        <f>IF(COLUMN()&lt;DATA!$O$1*3+3,SUM(AT63)," ")</f>
        <v>0</v>
      </c>
      <c r="AU62" s="110">
        <f>IF(COLUMN()&lt;DATA!$O$1*3+3,SUM(AU63)," ")</f>
        <v>0</v>
      </c>
      <c r="AV62" s="110">
        <f>IF(COLUMN()&lt;DATA!$O$1*3+3,SUM(AV63)," ")</f>
        <v>0</v>
      </c>
      <c r="AW62" s="110">
        <f>IF(COLUMN()&lt;DATA!$O$1*3+3,SUM(AW63)," ")</f>
        <v>0</v>
      </c>
      <c r="AX62" s="110">
        <f>IF(COLUMN()&lt;DATA!$O$1*3+3,SUM(AX63)," ")</f>
        <v>0</v>
      </c>
      <c r="AY62" s="110">
        <f>IF(COLUMN()&lt;DATA!$O$1*3+3,SUM(AY63)," ")</f>
        <v>0</v>
      </c>
      <c r="AZ62" s="110">
        <f>IF(COLUMN()&lt;DATA!$O$1*3+3,SUM(AZ63)," ")</f>
        <v>0</v>
      </c>
      <c r="BA62" s="110">
        <f>IF(COLUMN()&lt;DATA!$O$1*3+3,SUM(BA63)," ")</f>
        <v>4</v>
      </c>
      <c r="BB62" s="110">
        <f>IF(COLUMN()&lt;DATA!$O$1*3+3,SUM(BB63)," ")</f>
        <v>0</v>
      </c>
      <c r="BC62" s="110">
        <f>IF(COLUMN()&lt;DATA!$O$1*3+3,SUM(BC63)," ")</f>
        <v>0</v>
      </c>
      <c r="BD62" s="110">
        <f>IF(COLUMN()&lt;DATA!$O$1*3+3,SUM(BD63)," ")</f>
        <v>2.5</v>
      </c>
      <c r="BE62" s="110">
        <f>IF(COLUMN()&lt;DATA!$O$1*3+3,SUM(BE63)," ")</f>
        <v>0</v>
      </c>
      <c r="BF62" s="110">
        <f>IF(COLUMN()&lt;DATA!$O$1*3+3,SUM(BF63)," ")</f>
        <v>0</v>
      </c>
      <c r="BG62" s="110">
        <f>IF(COLUMN()&lt;DATA!$O$1*3+3,SUM(BG63)," ")</f>
        <v>28.25</v>
      </c>
      <c r="BH62" s="110">
        <f>IF(COLUMN()&lt;DATA!$O$1*3+3,SUM(BH63)," ")</f>
        <v>0</v>
      </c>
      <c r="BI62" s="110">
        <f>IF(COLUMN()&lt;DATA!$O$1*3+3,SUM(BI63)," ")</f>
        <v>0</v>
      </c>
      <c r="BJ62" s="110">
        <f>IF(COLUMN()&lt;DATA!$O$1*3+3,SUM(BJ63)," ")</f>
        <v>0</v>
      </c>
      <c r="BK62" s="110">
        <f>IF(COLUMN()&lt;DATA!$O$1*3+3,SUM(BK63)," ")</f>
        <v>0</v>
      </c>
      <c r="BL62" s="110">
        <f>IF(COLUMN()&lt;DATA!$O$1*3+3,SUM(BL63)," ")</f>
        <v>0</v>
      </c>
      <c r="BM62" s="110">
        <f>IF(COLUMN()&lt;DATA!$O$1*3+3,SUM(BM63)," ")</f>
        <v>0</v>
      </c>
      <c r="BN62" s="110">
        <f>IF(COLUMN()&lt;DATA!$O$1*3+3,SUM(BN63)," ")</f>
        <v>0</v>
      </c>
      <c r="BO62" s="110">
        <f>IF(COLUMN()&lt;DATA!$O$1*3+3,SUM(BO63)," ")</f>
        <v>0</v>
      </c>
      <c r="BP62" s="110">
        <f>IF(COLUMN()&lt;DATA!$O$1*3+3,SUM(BP63)," ")</f>
        <v>0</v>
      </c>
      <c r="BQ62" s="110">
        <f>IF(COLUMN()&lt;DATA!$O$1*3+3,SUM(BQ63)," ")</f>
        <v>0</v>
      </c>
      <c r="BR62" s="110">
        <f>IF(COLUMN()&lt;DATA!$O$1*3+3,SUM(BR63)," ")</f>
        <v>0</v>
      </c>
      <c r="BS62" s="110">
        <f>IF(COLUMN()&lt;DATA!$O$1*3+3,SUM(BS63)," ")</f>
        <v>14</v>
      </c>
      <c r="BT62" s="110">
        <f>IF(COLUMN()&lt;DATA!$O$1*3+3,SUM(BT63)," ")</f>
        <v>0</v>
      </c>
      <c r="BU62" s="110">
        <f>IF(COLUMN()&lt;DATA!$O$1*3+3,SUM(BU63)," ")</f>
        <v>0</v>
      </c>
      <c r="BV62" s="110">
        <f>IF(COLUMN()&lt;DATA!$O$1*3+3,SUM(BV63)," ")</f>
        <v>8</v>
      </c>
      <c r="BW62" s="110">
        <f>IF(COLUMN()&lt;DATA!$O$1*3+3,SUM(BW63)," ")</f>
        <v>0</v>
      </c>
      <c r="BX62" s="110">
        <f>IF(COLUMN()&lt;DATA!$O$1*3+3,SUM(BX63)," ")</f>
        <v>0</v>
      </c>
      <c r="BY62" s="110">
        <f>IF(COLUMN()&lt;DATA!$O$1*3+3,SUM(BY63)," ")</f>
        <v>0</v>
      </c>
      <c r="BZ62" s="110">
        <f>IF(COLUMN()&lt;DATA!$O$1*3+3,SUM(BZ63)," ")</f>
        <v>0</v>
      </c>
      <c r="CA62" s="110">
        <f>IF(COLUMN()&lt;DATA!$O$1*3+3,SUM(CA63)," ")</f>
        <v>0</v>
      </c>
      <c r="CB62" s="110">
        <f>IF(COLUMN()&lt;DATA!$O$1*3+3,SUM(CB63)," ")</f>
        <v>0</v>
      </c>
      <c r="CC62" s="110">
        <f>IF(COLUMN()&lt;DATA!$O$1*3+3,SUM(CC63)," ")</f>
        <v>0</v>
      </c>
      <c r="CD62" s="110">
        <f>IF(COLUMN()&lt;DATA!$O$1*3+3,SUM(CD63)," ")</f>
        <v>0</v>
      </c>
      <c r="CE62" s="110">
        <f>IF(COLUMN()&lt;DATA!$O$1*3+3,SUM(CE63)," ")</f>
        <v>0</v>
      </c>
      <c r="CF62" s="110">
        <f>IF(COLUMN()&lt;DATA!$O$1*3+3,SUM(CF63)," ")</f>
        <v>0</v>
      </c>
      <c r="CG62" s="110">
        <f>IF(COLUMN()&lt;DATA!$O$1*3+3,SUM(CG63)," ")</f>
        <v>0</v>
      </c>
      <c r="CH62" s="110">
        <f>IF(COLUMN()&lt;DATA!$O$1*3+3,SUM(CH63)," ")</f>
        <v>0</v>
      </c>
      <c r="CI62" s="110">
        <f>IF(COLUMN()&lt;DATA!$O$1*3+3,SUM(CI63)," ")</f>
        <v>0</v>
      </c>
      <c r="CJ62" s="110">
        <f>IF(COLUMN()&lt;DATA!$O$1*3+3,SUM(CJ63)," ")</f>
        <v>0</v>
      </c>
      <c r="CK62" s="110">
        <f>IF(COLUMN()&lt;DATA!$O$1*3+3,SUM(CK63)," ")</f>
        <v>0</v>
      </c>
      <c r="CL62" s="110">
        <f>IF(COLUMN()&lt;DATA!$O$1*3+3,SUM(CL63)," ")</f>
        <v>0</v>
      </c>
      <c r="CM62" s="110">
        <f>IF(COLUMN()&lt;DATA!$O$1*3+3,SUM(CM63)," ")</f>
        <v>0</v>
      </c>
      <c r="CN62" s="110">
        <f>IF(COLUMN()&lt;DATA!$O$1*3+3,SUM(CN63)," ")</f>
        <v>1</v>
      </c>
      <c r="CO62" s="110">
        <f>IF(COLUMN()&lt;DATA!$O$1*3+3,SUM(CO63)," ")</f>
        <v>0</v>
      </c>
      <c r="CP62" s="110">
        <f>IF(COLUMN()&lt;DATA!$O$1*3+3,SUM(CP63)," ")</f>
        <v>0</v>
      </c>
      <c r="CQ62" s="110">
        <f>IF(COLUMN()&lt;DATA!$O$1*3+3,SUM(CQ63)," ")</f>
        <v>0</v>
      </c>
      <c r="CR62" s="110">
        <f>IF(COLUMN()&lt;DATA!$O$1*3+3,SUM(CR63)," ")</f>
        <v>0</v>
      </c>
      <c r="CS62" s="110">
        <f>IF(COLUMN()&lt;DATA!$O$1*3+3,SUM(CS63)," ")</f>
        <v>0</v>
      </c>
      <c r="CT62" s="110">
        <f>IF(COLUMN()&lt;DATA!$O$1*3+3,SUM(CT63)," ")</f>
        <v>0</v>
      </c>
      <c r="CU62" s="110">
        <f>IF(COLUMN()&lt;DATA!$O$1*3+3,SUM(CU63)," ")</f>
        <v>0</v>
      </c>
      <c r="CV62" s="110">
        <f>IF(COLUMN()&lt;DATA!$O$1*3+3,SUM(CV63)," ")</f>
        <v>0</v>
      </c>
      <c r="CW62" s="110">
        <f>IF(COLUMN()&lt;DATA!$O$1*3+3,SUM(CW63)," ")</f>
        <v>0</v>
      </c>
      <c r="CX62" s="110">
        <f>IF(COLUMN()&lt;DATA!$O$1*3+3,SUM(CX63)," ")</f>
        <v>0</v>
      </c>
      <c r="CY62" s="110">
        <f>IF(COLUMN()&lt;DATA!$O$1*3+3,SUM(CY63)," ")</f>
        <v>0</v>
      </c>
      <c r="CZ62" s="110">
        <f>IF(COLUMN()&lt;DATA!$O$1*3+3,SUM(CZ63)," ")</f>
        <v>0</v>
      </c>
      <c r="DA62" s="110">
        <f>IF(COLUMN()&lt;DATA!$O$1*3+3,SUM(DA63)," ")</f>
        <v>0</v>
      </c>
      <c r="DB62" s="110">
        <f>IF(COLUMN()&lt;DATA!$O$1*3+3,SUM(DB63)," ")</f>
        <v>0</v>
      </c>
      <c r="DC62" s="110">
        <f>IF(COLUMN()&lt;DATA!$O$1*3+3,SUM(DC63)," ")</f>
        <v>0</v>
      </c>
      <c r="DD62" s="110">
        <f>IF(COLUMN()&lt;DATA!$O$1*3+3,SUM(DD63)," ")</f>
        <v>0</v>
      </c>
      <c r="DE62" s="110">
        <f>IF(COLUMN()&lt;DATA!$O$1*3+3,SUM(DE63)," ")</f>
        <v>0</v>
      </c>
      <c r="DF62" s="110">
        <f>IF(COLUMN()&lt;DATA!$O$1*3+3,SUM(DF63)," ")</f>
        <v>0</v>
      </c>
      <c r="DG62" s="110">
        <f>IF(COLUMN()&lt;DATA!$O$1*3+3,SUM(DG63)," ")</f>
        <v>0</v>
      </c>
      <c r="DH62" s="110">
        <f>IF(COLUMN()&lt;DATA!$O$1*3+3,SUM(DH63)," ")</f>
        <v>0</v>
      </c>
      <c r="DI62" s="110">
        <f>IF(COLUMN()&lt;DATA!$O$1*3+3,SUM(DI63)," ")</f>
        <v>0</v>
      </c>
      <c r="DJ62" s="110">
        <f>IF(COLUMN()&lt;DATA!$O$1*3+3,SUM(DJ63)," ")</f>
        <v>0</v>
      </c>
      <c r="DK62" s="110">
        <f>IF(COLUMN()&lt;DATA!$O$1*3+3,SUM(DK63)," ")</f>
        <v>0</v>
      </c>
      <c r="DL62" s="110">
        <f>IF(COLUMN()&lt;DATA!$O$1*3+3,SUM(DL63)," ")</f>
        <v>0</v>
      </c>
      <c r="DM62" s="110">
        <f>IF(COLUMN()&lt;DATA!$O$1*3+3,SUM(DM63)," ")</f>
        <v>0</v>
      </c>
      <c r="DN62" s="110">
        <f>IF(COLUMN()&lt;DATA!$O$1*3+3,SUM(DN63)," ")</f>
        <v>0</v>
      </c>
      <c r="DO62" s="110">
        <f>IF(COLUMN()&lt;DATA!$O$1*3+3,SUM(DO63)," ")</f>
        <v>0</v>
      </c>
      <c r="DP62" s="110">
        <f>IF(COLUMN()&lt;DATA!$O$1*3+3,SUM(DP63)," ")</f>
        <v>0</v>
      </c>
      <c r="DQ62" s="110">
        <f>IF(COLUMN()&lt;DATA!$O$1*3+3,SUM(DQ63)," ")</f>
        <v>0</v>
      </c>
      <c r="DR62" s="110">
        <f>IF(COLUMN()&lt;DATA!$O$1*3+3,SUM(DR63)," ")</f>
        <v>0</v>
      </c>
      <c r="DS62" s="110">
        <f>IF(COLUMN()&lt;DATA!$O$1*3+3,SUM(DS63)," ")</f>
        <v>0</v>
      </c>
      <c r="DT62" s="110">
        <f>IF(COLUMN()&lt;DATA!$O$1*3+3,SUM(DT63)," ")</f>
        <v>0</v>
      </c>
      <c r="DU62" s="110">
        <f>IF(COLUMN()&lt;DATA!$O$1*3+3,SUM(DU63)," ")</f>
        <v>0</v>
      </c>
      <c r="DV62" s="110">
        <f>IF(COLUMN()&lt;DATA!$O$1*3+3,SUM(DV63)," ")</f>
        <v>0</v>
      </c>
      <c r="DW62" s="110">
        <f>IF(COLUMN()&lt;DATA!$O$1*3+3,SUM(DW63)," ")</f>
        <v>0</v>
      </c>
      <c r="DX62" s="110">
        <f>IF(COLUMN()&lt;DATA!$O$1*3+3,SUM(DX63)," ")</f>
        <v>330.88674</v>
      </c>
      <c r="DY62" s="38" t="str">
        <f>IF(COLUMN()&lt;DATA!$O$1*3+3,SUM(DY63)," ")</f>
        <v xml:space="preserve"> </v>
      </c>
      <c r="DZ62" s="38" t="str">
        <f>IF(COLUMN()&lt;DATA!$O$1*3+3,SUM(DZ63)," ")</f>
        <v xml:space="preserve"> </v>
      </c>
      <c r="EA62" s="38" t="str">
        <f>IF(COLUMN()&lt;DATA!$O$1*3+3,SUM(EA63)," ")</f>
        <v xml:space="preserve"> </v>
      </c>
      <c r="EB62" s="38" t="str">
        <f>IF(COLUMN()&lt;DATA!$O$1*3+3,SUM(EB63)," ")</f>
        <v xml:space="preserve"> </v>
      </c>
      <c r="EC62" s="38" t="str">
        <f>IF(COLUMN()&lt;DATA!$O$1*3+3,SUM(EC63)," ")</f>
        <v xml:space="preserve"> </v>
      </c>
      <c r="ED62" s="38" t="str">
        <f>IF(COLUMN()&lt;DATA!$O$1*3+3,SUM(ED63)," ")</f>
        <v xml:space="preserve"> </v>
      </c>
      <c r="EE62" s="38" t="str">
        <f>IF(COLUMN()&lt;DATA!$O$1*3+3,SUM(EE63)," ")</f>
        <v xml:space="preserve"> </v>
      </c>
      <c r="EF62" s="38" t="str">
        <f>IF(COLUMN()&lt;DATA!$O$1*3+3,SUM(EF63)," ")</f>
        <v xml:space="preserve"> </v>
      </c>
      <c r="EG62" s="38" t="str">
        <f>IF(COLUMN()&lt;DATA!$O$1*3+3,SUM(EG63)," ")</f>
        <v xml:space="preserve"> </v>
      </c>
      <c r="EH62" s="38" t="str">
        <f>IF(COLUMN()&lt;DATA!$O$1*3+3,SUM(EH63)," ")</f>
        <v xml:space="preserve"> </v>
      </c>
      <c r="EI62" s="38" t="str">
        <f>IF(COLUMN()&lt;DATA!$O$1*3+3,SUM(EI63)," ")</f>
        <v xml:space="preserve"> </v>
      </c>
      <c r="EJ62" s="38" t="str">
        <f>IF(COLUMN()&lt;DATA!$O$1*3+3,SUM(EJ63)," ")</f>
        <v xml:space="preserve"> </v>
      </c>
      <c r="EK62" s="38" t="str">
        <f>IF(COLUMN()&lt;DATA!$O$1*3+3,SUM(EK63)," ")</f>
        <v xml:space="preserve"> </v>
      </c>
      <c r="EL62" s="38" t="str">
        <f>IF(COLUMN()&lt;DATA!$O$1*3+3,SUM(EL63)," ")</f>
        <v xml:space="preserve"> </v>
      </c>
      <c r="EM62" s="38" t="str">
        <f>IF(COLUMN()&lt;DATA!$O$1*3+3,SUM(EM63)," ")</f>
        <v xml:space="preserve"> </v>
      </c>
      <c r="EN62" s="38" t="str">
        <f>IF(COLUMN()&lt;DATA!$O$1*3+3,SUM(EN63)," ")</f>
        <v xml:space="preserve"> </v>
      </c>
      <c r="EO62" s="38" t="str">
        <f>IF(COLUMN()&lt;DATA!$O$1*3+3,SUM(EO63)," ")</f>
        <v xml:space="preserve"> </v>
      </c>
      <c r="EP62" s="38" t="str">
        <f>IF(COLUMN()&lt;DATA!$O$1*3+3,SUM(EP63)," ")</f>
        <v xml:space="preserve"> </v>
      </c>
      <c r="EQ62" s="38" t="str">
        <f>IF(COLUMN()&lt;DATA!$O$1*3+3,SUM(EQ63)," ")</f>
        <v xml:space="preserve"> </v>
      </c>
      <c r="ER62" s="38" t="str">
        <f>IF(COLUMN()&lt;DATA!$O$1*3+3,SUM(ER63)," ")</f>
        <v xml:space="preserve"> </v>
      </c>
      <c r="ES62" s="38" t="str">
        <f>IF(COLUMN()&lt;DATA!$O$1*3+3,SUM(ES63)," ")</f>
        <v xml:space="preserve"> </v>
      </c>
      <c r="ET62" s="38" t="str">
        <f>IF(COLUMN()&lt;DATA!$O$1*3+3,SUM(ET63)," ")</f>
        <v xml:space="preserve"> </v>
      </c>
      <c r="EU62" s="38" t="str">
        <f>IF(COLUMN()&lt;DATA!$O$1*3+3,SUM(EU63)," ")</f>
        <v xml:space="preserve"> </v>
      </c>
      <c r="EV62" s="38" t="str">
        <f>IF(COLUMN()&lt;DATA!$O$1*3+3,SUM(EV63)," ")</f>
        <v xml:space="preserve"> </v>
      </c>
      <c r="EW62" s="38" t="str">
        <f>IF(COLUMN()&lt;DATA!$O$1*3+3,SUM(EW63)," ")</f>
        <v xml:space="preserve"> </v>
      </c>
      <c r="EX62" s="38" t="str">
        <f>IF(COLUMN()&lt;DATA!$O$1*3+3,SUM(EX63)," ")</f>
        <v xml:space="preserve"> </v>
      </c>
      <c r="EY62" s="38" t="str">
        <f>IF(COLUMN()&lt;DATA!$O$1*3+3,SUM(EY63)," ")</f>
        <v xml:space="preserve"> </v>
      </c>
      <c r="EZ62" s="38" t="str">
        <f>IF(COLUMN()&lt;DATA!$O$1*3+3,SUM(EZ63)," ")</f>
        <v xml:space="preserve"> </v>
      </c>
      <c r="FA62" s="38" t="str">
        <f>IF(COLUMN()&lt;DATA!$O$1*3+3,SUM(FA63)," ")</f>
        <v xml:space="preserve"> </v>
      </c>
      <c r="FB62" s="38" t="str">
        <f>IF(COLUMN()&lt;DATA!$O$1*3+3,SUM(FB63)," ")</f>
        <v xml:space="preserve"> </v>
      </c>
      <c r="FC62" s="38" t="str">
        <f>IF(COLUMN()&lt;DATA!$O$1*3+3,SUM(FC63)," ")</f>
        <v xml:space="preserve"> </v>
      </c>
      <c r="FD62" s="38" t="str">
        <f>IF(COLUMN()&lt;DATA!$O$1*3+3,SUM(FD63)," ")</f>
        <v xml:space="preserve"> </v>
      </c>
      <c r="FE62" s="38" t="str">
        <f>IF(COLUMN()&lt;DATA!$O$1*3+3,SUM(FE63)," ")</f>
        <v xml:space="preserve"> </v>
      </c>
      <c r="FF62" s="38" t="str">
        <f>IF(COLUMN()&lt;DATA!$O$1*3+3,SUM(FF63)," ")</f>
        <v xml:space="preserve"> </v>
      </c>
      <c r="FG62" s="38" t="str">
        <f>IF(COLUMN()&lt;DATA!$O$1*3+3,SUM(FG63)," ")</f>
        <v xml:space="preserve"> </v>
      </c>
      <c r="FH62" s="38" t="str">
        <f>IF(COLUMN()&lt;DATA!$O$1*3+3,SUM(FH63)," ")</f>
        <v xml:space="preserve"> </v>
      </c>
      <c r="FI62" s="38" t="str">
        <f>IF(COLUMN()&lt;DATA!$O$1*3+3,SUM(FI63)," ")</f>
        <v xml:space="preserve"> </v>
      </c>
      <c r="FJ62" s="38" t="str">
        <f>IF(COLUMN()&lt;DATA!$O$1*3+3,SUM(FJ63)," ")</f>
        <v xml:space="preserve"> </v>
      </c>
      <c r="FK62" s="38" t="str">
        <f>IF(COLUMN()&lt;DATA!$O$1*3+3,SUM(FK63)," ")</f>
        <v xml:space="preserve"> </v>
      </c>
      <c r="FL62" s="38" t="str">
        <f>IF(COLUMN()&lt;DATA!$O$1*3+3,SUM(FL63)," ")</f>
        <v xml:space="preserve"> </v>
      </c>
      <c r="FM62" s="37" t="str">
        <f>IF(COLUMN()&lt;DATA!$O$1*3+3,SUM(FM63)," ")</f>
        <v xml:space="preserve"> </v>
      </c>
      <c r="FN62" s="37" t="str">
        <f>IF(COLUMN()&lt;DATA!$O$1*3+3,SUM(FN63)," ")</f>
        <v xml:space="preserve"> </v>
      </c>
      <c r="FO62" s="37" t="str">
        <f>IF(COLUMN()&lt;DATA!$O$1*3+3,SUM(FO63)," ")</f>
        <v xml:space="preserve"> </v>
      </c>
      <c r="FP62" s="37" t="str">
        <f>IF(COLUMN()&lt;DATA!$O$1*3+3,SUM(FP63)," ")</f>
        <v xml:space="preserve"> </v>
      </c>
      <c r="FQ62" s="37" t="str">
        <f>IF(COLUMN()&lt;DATA!$O$1*3+3,SUM(FQ63)," ")</f>
        <v xml:space="preserve"> </v>
      </c>
      <c r="FR62" s="37" t="str">
        <f>IF(COLUMN()&lt;DATA!$O$1*3+3,SUM(FR63)," ")</f>
        <v xml:space="preserve"> </v>
      </c>
      <c r="FS62" s="37" t="str">
        <f>IF(COLUMN()&lt;DATA!$O$1*3+3,SUM(FS63)," ")</f>
        <v xml:space="preserve"> </v>
      </c>
      <c r="FT62" s="37" t="str">
        <f>IF(COLUMN()&lt;DATA!$O$1*3+3,SUM(FT63)," ")</f>
        <v xml:space="preserve"> </v>
      </c>
      <c r="FU62" s="37" t="str">
        <f>IF(COLUMN()&lt;DATA!$O$1*3+3,SUM(FU63)," ")</f>
        <v xml:space="preserve"> </v>
      </c>
      <c r="FV62" s="37" t="str">
        <f>IF(COLUMN()&lt;DATA!$O$1*3+3,SUM(FV63)," ")</f>
        <v xml:space="preserve"> </v>
      </c>
      <c r="FW62" s="37" t="str">
        <f>IF(COLUMN()&lt;DATA!$O$1*3+3,SUM(FW63)," ")</f>
        <v xml:space="preserve"> </v>
      </c>
      <c r="FX62" s="37" t="str">
        <f>IF(COLUMN()&lt;DATA!$O$1*3+3,SUM(FX63)," ")</f>
        <v xml:space="preserve"> </v>
      </c>
      <c r="FY62" s="5" t="str">
        <f>IF(COLUMN()&lt;DATA!$O$1*3+3,SUM(FY63)," ")</f>
        <v xml:space="preserve"> </v>
      </c>
      <c r="FZ62" s="5" t="str">
        <f>IF(COLUMN()&lt;DATA!$O$1*3+3,SUM(FZ63)," ")</f>
        <v xml:space="preserve"> </v>
      </c>
      <c r="GA62" s="5" t="str">
        <f>IF(COLUMN()&lt;DATA!$O$1*3+3,SUM(GA63)," ")</f>
        <v xml:space="preserve"> </v>
      </c>
      <c r="GB62" s="5" t="str">
        <f>IF(COLUMN()&lt;DATA!$O$1*3+3,SUM(GB63)," ")</f>
        <v xml:space="preserve"> </v>
      </c>
      <c r="GC62" s="5" t="str">
        <f>IF(COLUMN()&lt;DATA!$O$1*3+3,SUM(GC63)," ")</f>
        <v xml:space="preserve"> </v>
      </c>
      <c r="GD62" s="5" t="str">
        <f>IF(COLUMN()&lt;DATA!$O$1*3+3,SUM(GD63)," ")</f>
        <v xml:space="preserve"> </v>
      </c>
      <c r="GE62" s="5" t="str">
        <f>IF(COLUMN()&lt;DATA!$O$1*3+3,SUM(GE63)," ")</f>
        <v xml:space="preserve"> </v>
      </c>
      <c r="GF62" s="5" t="str">
        <f>IF(COLUMN()&lt;DATA!$O$1*3+3,SUM(GF63)," ")</f>
        <v xml:space="preserve"> </v>
      </c>
      <c r="GG62" s="5" t="str">
        <f>IF(COLUMN()&lt;DATA!$O$1*3+3,SUM(GG63)," ")</f>
        <v xml:space="preserve"> </v>
      </c>
      <c r="GH62" s="5" t="str">
        <f>IF(COLUMN()&lt;DATA!$O$1*3+3,SUM(GH63)," ")</f>
        <v xml:space="preserve"> </v>
      </c>
      <c r="GI62" s="5" t="str">
        <f>IF(COLUMN()&lt;DATA!$O$1*3+3,SUM(GI63)," ")</f>
        <v xml:space="preserve"> </v>
      </c>
      <c r="GJ62" s="5" t="str">
        <f>IF(COLUMN()&lt;DATA!$O$1*3+3,SUM(GJ63)," ")</f>
        <v xml:space="preserve"> </v>
      </c>
      <c r="GK62" s="5" t="str">
        <f>IF(COLUMN()&lt;DATA!$O$1*3+3,SUM(GK63)," ")</f>
        <v xml:space="preserve"> </v>
      </c>
      <c r="GL62" s="5" t="str">
        <f>IF(COLUMN()&lt;DATA!$O$1*3+3,SUM(GL63)," ")</f>
        <v xml:space="preserve"> </v>
      </c>
      <c r="GM62" s="5" t="str">
        <f>IF(COLUMN()&lt;DATA!$O$1*3+3,SUM(GM63)," ")</f>
        <v xml:space="preserve"> </v>
      </c>
      <c r="GN62" s="5" t="str">
        <f>IF(COLUMN()&lt;DATA!$O$1*3+3,SUM(GN63)," ")</f>
        <v xml:space="preserve"> </v>
      </c>
      <c r="GO62" s="5" t="str">
        <f>IF(COLUMN()&lt;DATA!$O$1*3+3,SUM(GO63)," ")</f>
        <v xml:space="preserve"> </v>
      </c>
      <c r="GP62" s="5" t="str">
        <f>IF(COLUMN()&lt;DATA!$O$1*3+3,SUM(GP63)," ")</f>
        <v xml:space="preserve"> </v>
      </c>
      <c r="GQ62" s="5" t="str">
        <f>IF(COLUMN()&lt;DATA!$O$1*3+3,SUM(GQ63)," ")</f>
        <v xml:space="preserve"> </v>
      </c>
      <c r="GR62" s="5" t="str">
        <f>IF(COLUMN()&lt;DATA!$O$1*3+3,SUM(GR63)," ")</f>
        <v xml:space="preserve"> </v>
      </c>
      <c r="GS62" s="5" t="str">
        <f>IF(COLUMN()&lt;DATA!$O$1*3+3,SUM(GS63)," ")</f>
        <v xml:space="preserve"> </v>
      </c>
      <c r="GT62" s="5" t="str">
        <f>IF(COLUMN()&lt;DATA!$O$1*3+3,SUM(GT63)," ")</f>
        <v xml:space="preserve"> </v>
      </c>
      <c r="GU62" s="5" t="str">
        <f>IF(COLUMN()&lt;DATA!$O$1*3+3,SUM(GU63)," ")</f>
        <v xml:space="preserve"> </v>
      </c>
      <c r="GV62" s="5" t="str">
        <f>IF(COLUMN()&lt;DATA!$O$1*3+3,SUM(GV63)," ")</f>
        <v xml:space="preserve"> </v>
      </c>
      <c r="GW62" s="5" t="str">
        <f>IF(COLUMN()&lt;DATA!$O$1*3+3,SUM(GW63)," ")</f>
        <v xml:space="preserve"> </v>
      </c>
      <c r="GX62" s="5" t="str">
        <f>IF(COLUMN()&lt;DATA!$O$1*3+3,SUM(GX63)," ")</f>
        <v xml:space="preserve"> </v>
      </c>
      <c r="GY62" s="5" t="str">
        <f>IF(COLUMN()&lt;DATA!$O$1*3+3,SUM(GY63)," ")</f>
        <v xml:space="preserve"> </v>
      </c>
      <c r="GZ62" s="5" t="str">
        <f>IF(COLUMN()&lt;DATA!$O$1*3+3,SUM(GZ63)," ")</f>
        <v xml:space="preserve"> </v>
      </c>
      <c r="HA62" s="5" t="str">
        <f>IF(COLUMN()&lt;DATA!$O$1*3+3,SUM(HA63)," ")</f>
        <v xml:space="preserve"> </v>
      </c>
      <c r="HB62" s="5" t="str">
        <f>IF(COLUMN()&lt;DATA!$O$1*3+3,SUM(HB63)," ")</f>
        <v xml:space="preserve"> </v>
      </c>
      <c r="HC62" s="5" t="str">
        <f>IF(COLUMN()&lt;DATA!$O$1*3+3,SUM(HC63)," ")</f>
        <v xml:space="preserve"> </v>
      </c>
      <c r="HD62" s="5" t="str">
        <f>IF(COLUMN()&lt;DATA!$O$1*3+3,SUM(HD63)," ")</f>
        <v xml:space="preserve"> </v>
      </c>
      <c r="HE62" s="5" t="str">
        <f>IF(COLUMN()&lt;DATA!$O$1*3+3,SUM(HE63)," ")</f>
        <v xml:space="preserve"> </v>
      </c>
      <c r="HF62" s="5" t="str">
        <f>IF(COLUMN()&lt;DATA!$O$1*3+3,SUM(HF63)," ")</f>
        <v xml:space="preserve"> </v>
      </c>
      <c r="HG62" s="5" t="str">
        <f>IF(COLUMN()&lt;DATA!$O$1*3+3,SUM(HG63)," ")</f>
        <v xml:space="preserve"> </v>
      </c>
      <c r="HH62" s="5" t="str">
        <f>IF(COLUMN()&lt;DATA!$O$1*3+3,SUM(HH63)," ")</f>
        <v xml:space="preserve"> </v>
      </c>
      <c r="HI62" s="5" t="str">
        <f>IF(COLUMN()&lt;DATA!$O$1*3+3,SUM(HI63)," ")</f>
        <v xml:space="preserve"> </v>
      </c>
      <c r="HJ62" s="5" t="str">
        <f>IF(COLUMN()&lt;DATA!$O$1*3+3,SUM(HJ63)," ")</f>
        <v xml:space="preserve"> </v>
      </c>
      <c r="HK62" s="5" t="str">
        <f>IF(COLUMN()&lt;DATA!$O$1*3+3,SUM(HK63)," ")</f>
        <v xml:space="preserve"> </v>
      </c>
      <c r="HL62" s="5" t="str">
        <f>IF(COLUMN()&lt;DATA!$O$1*3+3,SUM(HL63)," ")</f>
        <v xml:space="preserve"> </v>
      </c>
      <c r="HM62" s="5" t="str">
        <f>IF(COLUMN()&lt;DATA!$O$1*3+3,SUM(HM63)," ")</f>
        <v xml:space="preserve"> </v>
      </c>
      <c r="HN62" s="5" t="str">
        <f>IF(COLUMN()&lt;DATA!$O$1*3+3,SUM(HN63)," ")</f>
        <v xml:space="preserve"> </v>
      </c>
      <c r="HO62" s="5" t="str">
        <f>IF(COLUMN()&lt;DATA!$O$1*3+3,SUM(HO63)," ")</f>
        <v xml:space="preserve"> </v>
      </c>
      <c r="HP62" s="5" t="str">
        <f>IF(COLUMN()&lt;DATA!$O$1*3+3,SUM(HP63)," ")</f>
        <v xml:space="preserve"> </v>
      </c>
      <c r="HQ62" s="5" t="str">
        <f>IF(COLUMN()&lt;DATA!$O$1*3+3,SUM(HQ63)," ")</f>
        <v xml:space="preserve"> </v>
      </c>
      <c r="HR62" s="5" t="str">
        <f>IF(COLUMN()&lt;DATA!$O$1*3+3,SUM(HR63)," ")</f>
        <v xml:space="preserve"> </v>
      </c>
      <c r="HS62" s="5" t="str">
        <f>IF(COLUMN()&lt;DATA!$O$1*3+3,SUM(HS63)," ")</f>
        <v xml:space="preserve"> </v>
      </c>
      <c r="HT62" s="5" t="str">
        <f>IF(COLUMN()&lt;DATA!$O$1*3+3,SUM(HT63)," ")</f>
        <v xml:space="preserve"> </v>
      </c>
      <c r="HU62" s="5" t="str">
        <f>IF(COLUMN()&lt;DATA!$O$1*3+3,SUM(HU63)," ")</f>
        <v xml:space="preserve"> </v>
      </c>
      <c r="HV62" s="5" t="str">
        <f>IF(COLUMN()&lt;DATA!$O$1*3+3,SUM(HV63)," ")</f>
        <v xml:space="preserve"> </v>
      </c>
      <c r="HW62" s="5" t="str">
        <f>IF(COLUMN()&lt;DATA!$O$1*3+3,SUM(HW63)," ")</f>
        <v xml:space="preserve"> </v>
      </c>
      <c r="HX62" s="5" t="str">
        <f>IF(COLUMN()&lt;DATA!$O$1*3+3,SUM(HX63)," ")</f>
        <v xml:space="preserve"> </v>
      </c>
      <c r="HY62" s="5" t="str">
        <f>IF(COLUMN()&lt;DATA!$O$1*3+3,SUM(HY63)," ")</f>
        <v xml:space="preserve"> </v>
      </c>
      <c r="HZ62" s="5" t="str">
        <f>IF(COLUMN()&lt;DATA!$O$1*3+3,SUM(HZ63)," ")</f>
        <v xml:space="preserve"> </v>
      </c>
      <c r="IA62" s="5" t="str">
        <f>IF(COLUMN()&lt;DATA!$O$1*3+3,SUM(IA63)," ")</f>
        <v xml:space="preserve"> </v>
      </c>
      <c r="IB62" s="5" t="str">
        <f>IF(COLUMN()&lt;DATA!$O$1*3+3,SUM(IB63)," ")</f>
        <v xml:space="preserve"> </v>
      </c>
      <c r="IC62" s="5" t="str">
        <f>IF(COLUMN()&lt;DATA!$O$1*3+3,SUM(IC63)," ")</f>
        <v xml:space="preserve"> </v>
      </c>
      <c r="ID62" s="5" t="str">
        <f>IF(COLUMN()&lt;DATA!$O$1*3+3,SUM(ID63)," ")</f>
        <v xml:space="preserve"> </v>
      </c>
      <c r="IE62" s="5" t="str">
        <f>IF(COLUMN()&lt;DATA!$O$1*3+3,SUM(IE63)," ")</f>
        <v xml:space="preserve"> </v>
      </c>
      <c r="IF62" s="5" t="str">
        <f>IF(COLUMN()&lt;DATA!$O$1*3+3,SUM(IF63)," ")</f>
        <v xml:space="preserve"> </v>
      </c>
      <c r="IG62" s="5" t="str">
        <f>IF(COLUMN()&lt;DATA!$O$1*3+3,SUM(IG63)," ")</f>
        <v xml:space="preserve"> </v>
      </c>
      <c r="IH62" s="5" t="str">
        <f>IF(COLUMN()&lt;DATA!$O$1*3+3,SUM(IH63)," ")</f>
        <v xml:space="preserve"> </v>
      </c>
      <c r="II62" s="5" t="str">
        <f>IF(COLUMN()&lt;DATA!$O$1*3+3,SUM(II63)," ")</f>
        <v xml:space="preserve"> </v>
      </c>
      <c r="IJ62" s="5" t="str">
        <f>IF(COLUMN()&lt;DATA!$O$1*3+3,SUM(IJ63)," ")</f>
        <v xml:space="preserve"> </v>
      </c>
      <c r="IK62" s="5" t="str">
        <f>IF(COLUMN()&lt;DATA!$O$1*3+3,SUM(IK63)," ")</f>
        <v xml:space="preserve"> </v>
      </c>
      <c r="IL62" s="5" t="str">
        <f>IF(COLUMN()&lt;DATA!$O$1*3+3,SUM(IL63)," ")</f>
        <v xml:space="preserve"> </v>
      </c>
      <c r="IM62" s="5" t="str">
        <f>IF(COLUMN()&lt;DATA!$O$1*3+3,SUM(IM63)," ")</f>
        <v xml:space="preserve"> </v>
      </c>
      <c r="IN62" s="5" t="str">
        <f>IF(COLUMN()&lt;DATA!$O$1*3+3,SUM(IN63)," ")</f>
        <v xml:space="preserve"> </v>
      </c>
      <c r="IO62" s="5" t="str">
        <f>IF(COLUMN()&lt;DATA!$O$1*3+3,SUM(IO63)," ")</f>
        <v xml:space="preserve"> </v>
      </c>
      <c r="IP62" s="5" t="str">
        <f>IF(COLUMN()&lt;DATA!$O$1*3+3,SUM(IP63)," ")</f>
        <v xml:space="preserve"> </v>
      </c>
      <c r="IQ62" s="5" t="str">
        <f>IF(COLUMN()&lt;DATA!$O$1*3+3,SUM(IQ63)," ")</f>
        <v xml:space="preserve"> </v>
      </c>
      <c r="IR62" s="5" t="str">
        <f>IF(COLUMN()&lt;DATA!$O$1*3+3,SUM(IR63)," ")</f>
        <v xml:space="preserve"> </v>
      </c>
      <c r="IS62" s="5" t="str">
        <f>IF(COLUMN()&lt;DATA!$O$1*3+3,SUM(IS63)," ")</f>
        <v xml:space="preserve"> </v>
      </c>
      <c r="IT62" s="5" t="str">
        <f>IF(COLUMN()&lt;DATA!$O$1*3+3,SUM(IT63)," ")</f>
        <v xml:space="preserve"> </v>
      </c>
      <c r="IU62" s="5" t="str">
        <f>IF(COLUMN()&lt;DATA!$O$1*3+3,SUM(IU63)," ")</f>
        <v xml:space="preserve"> </v>
      </c>
      <c r="IV62" s="5" t="str">
        <f>IF(COLUMN()&lt;DATA!$O$1*3+3,SUM(IV63)," ")</f>
        <v xml:space="preserve"> </v>
      </c>
      <c r="IW62" s="5" t="str">
        <f>IF(COLUMN()&lt;DATA!$O$1*3+3,SUM(IW63)," ")</f>
        <v xml:space="preserve"> </v>
      </c>
      <c r="IX62" s="5" t="str">
        <f>IF(COLUMN()&lt;DATA!$O$1*3+3,SUM(IX63)," ")</f>
        <v xml:space="preserve"> </v>
      </c>
      <c r="IY62" s="5" t="str">
        <f>IF(COLUMN()&lt;DATA!$O$1*3+3,SUM(IY63)," ")</f>
        <v xml:space="preserve"> </v>
      </c>
      <c r="IZ62" s="5" t="str">
        <f>IF(COLUMN()&lt;DATA!$O$1*3+3,SUM(IZ63)," ")</f>
        <v xml:space="preserve"> </v>
      </c>
      <c r="JA62" s="5" t="str">
        <f>IF(COLUMN()&lt;DATA!$O$1*3+3,SUM(JA63)," ")</f>
        <v xml:space="preserve"> </v>
      </c>
      <c r="JB62" s="5" t="str">
        <f>IF(COLUMN()&lt;DATA!$O$1*3+3,SUM(JB63)," ")</f>
        <v xml:space="preserve"> </v>
      </c>
      <c r="JC62" s="5" t="str">
        <f>IF(COLUMN()&lt;DATA!$O$1*3+3,SUM(JC63)," ")</f>
        <v xml:space="preserve"> </v>
      </c>
      <c r="JD62" s="5" t="str">
        <f>IF(COLUMN()&lt;DATA!$O$1*3+3,SUM(JD63)," ")</f>
        <v xml:space="preserve"> </v>
      </c>
      <c r="JE62" s="5" t="str">
        <f>IF(COLUMN()&lt;DATA!$O$1*3+3,SUM(JE63)," ")</f>
        <v xml:space="preserve"> </v>
      </c>
      <c r="JF62" s="5" t="str">
        <f>IF(COLUMN()&lt;DATA!$O$1*3+3,SUM(JF63)," ")</f>
        <v xml:space="preserve"> </v>
      </c>
      <c r="JG62" s="5" t="str">
        <f>IF(COLUMN()&lt;DATA!$O$1*3+3,SUM(JG63)," ")</f>
        <v xml:space="preserve"> </v>
      </c>
      <c r="JH62" s="5" t="str">
        <f>IF(COLUMN()&lt;DATA!$O$1*3+3,SUM(JH63)," ")</f>
        <v xml:space="preserve"> </v>
      </c>
      <c r="JI62" s="5" t="str">
        <f>IF(COLUMN()&lt;DATA!$O$1*3+3,SUM(JI63)," ")</f>
        <v xml:space="preserve"> </v>
      </c>
      <c r="JJ62" s="5" t="str">
        <f>IF(COLUMN()&lt;DATA!$O$1*3+3,SUM(JJ63)," ")</f>
        <v xml:space="preserve"> </v>
      </c>
      <c r="JK62" s="5" t="str">
        <f>IF(COLUMN()&lt;DATA!$O$1*3+3,SUM(JK63)," ")</f>
        <v xml:space="preserve"> </v>
      </c>
      <c r="JL62" s="5" t="str">
        <f>IF(COLUMN()&lt;DATA!$O$1*3+3,SUM(JL63)," ")</f>
        <v xml:space="preserve"> </v>
      </c>
      <c r="JM62" s="5" t="str">
        <f>IF(COLUMN()&lt;DATA!$O$1*3+3,SUM(JM63)," ")</f>
        <v xml:space="preserve"> </v>
      </c>
      <c r="JN62" s="5" t="str">
        <f>IF(COLUMN()&lt;DATA!$O$1*3+3,SUM(JN63)," ")</f>
        <v xml:space="preserve"> </v>
      </c>
      <c r="JO62" s="5" t="str">
        <f>IF(COLUMN()&lt;DATA!$O$1*3+3,SUM(JO63)," ")</f>
        <v xml:space="preserve"> </v>
      </c>
      <c r="JP62" s="5" t="str">
        <f>IF(COLUMN()&lt;DATA!$O$1*3+3,SUM(JP63)," ")</f>
        <v xml:space="preserve"> </v>
      </c>
      <c r="JQ62" s="5" t="str">
        <f>IF(COLUMN()&lt;DATA!$O$1*3+3,SUM(JQ63)," ")</f>
        <v xml:space="preserve"> </v>
      </c>
      <c r="JR62" s="5" t="str">
        <f>IF(COLUMN()&lt;DATA!$O$1*3+3,SUM(JR63)," ")</f>
        <v xml:space="preserve"> </v>
      </c>
      <c r="JS62" s="5" t="str">
        <f>IF(COLUMN()&lt;DATA!$O$1*3+3,SUM(JS63)," ")</f>
        <v xml:space="preserve"> </v>
      </c>
      <c r="JT62" s="5" t="str">
        <f>IF(COLUMN()&lt;DATA!$O$1*3+3,SUM(JT63)," ")</f>
        <v xml:space="preserve"> </v>
      </c>
      <c r="JU62" s="5" t="str">
        <f>IF(COLUMN()&lt;DATA!$O$1*3+3,SUM(JU63)," ")</f>
        <v xml:space="preserve"> </v>
      </c>
      <c r="JV62" s="5" t="str">
        <f>IF(COLUMN()&lt;DATA!$O$1*3+3,SUM(JV63)," ")</f>
        <v xml:space="preserve"> </v>
      </c>
      <c r="JW62" s="5" t="str">
        <f>IF(COLUMN()&lt;DATA!$O$1*3+3,SUM(JW63)," ")</f>
        <v xml:space="preserve"> </v>
      </c>
      <c r="JX62" s="5" t="str">
        <f>IF(COLUMN()&lt;DATA!$O$1*3+3,SUM(JX63)," ")</f>
        <v xml:space="preserve"> </v>
      </c>
      <c r="JY62" s="5" t="str">
        <f>IF(COLUMN()&lt;DATA!$O$1*3+3,SUM(JY63)," ")</f>
        <v xml:space="preserve"> </v>
      </c>
      <c r="JZ62" s="5" t="str">
        <f>IF(COLUMN()&lt;DATA!$O$1*3+3,SUM(JZ63)," ")</f>
        <v xml:space="preserve"> </v>
      </c>
      <c r="KA62" s="5" t="str">
        <f>IF(COLUMN()&lt;DATA!$O$1*3+3,SUM(KA63)," ")</f>
        <v xml:space="preserve"> </v>
      </c>
      <c r="KB62" s="5" t="str">
        <f>IF(COLUMN()&lt;DATA!$O$1*3+3,SUM(KB63)," ")</f>
        <v xml:space="preserve"> </v>
      </c>
      <c r="KC62" s="5" t="str">
        <f>IF(COLUMN()&lt;DATA!$O$1*3+3,SUM(KC63)," ")</f>
        <v xml:space="preserve"> </v>
      </c>
      <c r="KD62" s="5" t="str">
        <f>IF(COLUMN()&lt;DATA!$O$1*3+3,SUM(KD63)," ")</f>
        <v xml:space="preserve"> </v>
      </c>
      <c r="KE62" s="5" t="str">
        <f>IF(COLUMN()&lt;DATA!$O$1*3+3,SUM(KE63)," ")</f>
        <v xml:space="preserve"> </v>
      </c>
      <c r="KF62" s="5" t="str">
        <f>IF(COLUMN()&lt;DATA!$O$1*3+3,SUM(KF63)," ")</f>
        <v xml:space="preserve"> </v>
      </c>
      <c r="KG62" s="5" t="str">
        <f>IF(COLUMN()&lt;DATA!$O$1*3+3,SUM(KG63)," ")</f>
        <v xml:space="preserve"> </v>
      </c>
      <c r="KH62" s="5" t="str">
        <f>IF(COLUMN()&lt;DATA!$O$1*3+3,SUM(KH63)," ")</f>
        <v xml:space="preserve"> </v>
      </c>
      <c r="KI62" s="5" t="str">
        <f>IF(COLUMN()&lt;DATA!$O$1*3+3,SUM(KI63)," ")</f>
        <v xml:space="preserve"> </v>
      </c>
      <c r="KJ62" s="5" t="str">
        <f>IF(COLUMN()&lt;DATA!$O$1*3+3,SUM(KJ63)," ")</f>
        <v xml:space="preserve"> </v>
      </c>
      <c r="KK62" s="5" t="str">
        <f>IF(COLUMN()&lt;DATA!$O$1*3+3,SUM(KK63)," ")</f>
        <v xml:space="preserve"> </v>
      </c>
      <c r="KL62" s="5" t="str">
        <f>IF(COLUMN()&lt;DATA!$O$1*3+3,SUM(KL63)," ")</f>
        <v xml:space="preserve"> </v>
      </c>
      <c r="KM62" s="5" t="str">
        <f>IF(COLUMN()&lt;DATA!$O$1*3+3,SUM(KM63)," ")</f>
        <v xml:space="preserve"> </v>
      </c>
      <c r="KN62" s="5" t="str">
        <f>IF(COLUMN()&lt;DATA!$O$1*3+3,SUM(KN63)," ")</f>
        <v xml:space="preserve"> </v>
      </c>
      <c r="KO62" s="5" t="str">
        <f>IF(COLUMN()&lt;DATA!$O$1*3+3,SUM(KO63)," ")</f>
        <v xml:space="preserve"> </v>
      </c>
      <c r="KP62" s="5" t="str">
        <f>IF(COLUMN()&lt;DATA!$O$1*3+3,SUM(KP63)," ")</f>
        <v xml:space="preserve"> </v>
      </c>
      <c r="KQ62" s="5" t="str">
        <f>IF(COLUMN()&lt;DATA!$O$1*3+3,SUM(KQ63)," ")</f>
        <v xml:space="preserve"> </v>
      </c>
      <c r="KR62" s="5" t="str">
        <f>IF(COLUMN()&lt;DATA!$O$1*3+3,SUM(KR63)," ")</f>
        <v xml:space="preserve"> </v>
      </c>
      <c r="KS62" s="5" t="str">
        <f>IF(COLUMN()&lt;DATA!$O$1*3+3,SUM(KS63)," ")</f>
        <v xml:space="preserve"> </v>
      </c>
      <c r="KT62" s="5" t="str">
        <f>IF(COLUMN()&lt;DATA!$O$1*3+3,SUM(KT63)," ")</f>
        <v xml:space="preserve"> </v>
      </c>
      <c r="KU62" s="5" t="str">
        <f>IF(COLUMN()&lt;DATA!$O$1*3+3,SUM(KU63)," ")</f>
        <v xml:space="preserve"> </v>
      </c>
      <c r="KV62" s="5" t="str">
        <f>IF(COLUMN()&lt;DATA!$O$1*3+3,SUM(KV63)," ")</f>
        <v xml:space="preserve"> </v>
      </c>
      <c r="KW62" s="5" t="str">
        <f>IF(COLUMN()&lt;DATA!$O$1*3+3,SUM(KW63)," ")</f>
        <v xml:space="preserve"> </v>
      </c>
      <c r="KX62" s="5" t="str">
        <f>IF(COLUMN()&lt;DATA!$O$1*3+3,SUM(KX63)," ")</f>
        <v xml:space="preserve"> </v>
      </c>
      <c r="KY62" s="5" t="str">
        <f>IF(COLUMN()&lt;DATA!$O$1*3+3,SUM(KY63)," ")</f>
        <v xml:space="preserve"> </v>
      </c>
      <c r="KZ62" s="5" t="str">
        <f>IF(COLUMN()&lt;DATA!$O$1*3+3,SUM(KZ63)," ")</f>
        <v xml:space="preserve"> </v>
      </c>
    </row>
    <row r="63" ht="16.5" thickBot="1">
      <c r="A63" s="22" t="s">
        <v>26</v>
      </c>
      <c r="B63" s="11">
        <f>IF(ISERROR(VLOOKUP(CONCATENATE(INDIRECT(ADDRESS(2,COLUMN())),"P2",A63),DATA!D2:L872,2,FALSE)),0,VLOOKUP(CONCATENATE(INDIRECT(ADDRESS(2,COLUMN())),"P2",A63),DATA!D2:L872,2,FALSE))</f>
        <v>101.78519</v>
      </c>
      <c r="C63" s="11">
        <f>IF(ISERROR(VLOOKUP(CONCATENATE(INDIRECT(ADDRESS(2,COLUMN()-1)),"P2",A63),DATA!D2:L872,3,FALSE)),0,VLOOKUP(CONCATENATE(INDIRECT(ADDRESS(2,COLUMN()-1)),"P2",A63),DATA!D2:L872,3,FALSE))</f>
        <v>0</v>
      </c>
      <c r="D63" s="11">
        <f>IF(ISERROR(VLOOKUP(CONCATENATE(INDIRECT(ADDRESS(2,COLUMN()-2)),"P2",A63),DATA!D2:L872,4,FALSE)),0,VLOOKUP(CONCATENATE(INDIRECT(ADDRESS(2,COLUMN()-2)),"P2",A63),DATA!D2:L872,4,FALSE))</f>
        <v>0</v>
      </c>
      <c r="E63" s="11">
        <f>IF(ISERROR(VLOOKUP(CONCATENATE(INDIRECT(ADDRESS(2,COLUMN())),"P2",A63),DATA!D2:L872,2,FALSE)),0,VLOOKUP(CONCATENATE(INDIRECT(ADDRESS(2,COLUMN())),"P2",A63),DATA!D2:L872,2,FALSE))</f>
        <v>73.19002</v>
      </c>
      <c r="F63" s="11">
        <f>IF(ISERROR(VLOOKUP(CONCATENATE(INDIRECT(ADDRESS(2,COLUMN()-1)),"P2",A63),DATA!D2:L872,3,FALSE)),0,VLOOKUP(CONCATENATE(INDIRECT(ADDRESS(2,COLUMN()-1)),"P2",A63),DATA!D2:L872,3,FALSE))</f>
        <v>0</v>
      </c>
      <c r="G63" s="11">
        <f>IF(ISERROR(VLOOKUP(CONCATENATE(INDIRECT(ADDRESS(2,COLUMN()-2)),"P2",A63),DATA!D2:L872,4,FALSE)),0,VLOOKUP(CONCATENATE(INDIRECT(ADDRESS(2,COLUMN()-2)),"P2",A63),DATA!D2:L872,4,FALSE))</f>
        <v>0</v>
      </c>
      <c r="H63" s="11">
        <f>IF(ISERROR(VLOOKUP(CONCATENATE(INDIRECT(ADDRESS(2,COLUMN())),"P2",A63),DATA!D2:L872,2,FALSE)),0,VLOOKUP(CONCATENATE(INDIRECT(ADDRESS(2,COLUMN())),"P2",A63),DATA!D2:L872,2,FALSE))</f>
        <v>1</v>
      </c>
      <c r="I63" s="11">
        <f>IF(ISERROR(VLOOKUP(CONCATENATE(INDIRECT(ADDRESS(2,COLUMN()-1)),"P2",A63),DATA!D2:L872,3,FALSE)),0,VLOOKUP(CONCATENATE(INDIRECT(ADDRESS(2,COLUMN()-1)),"P2",A63),DATA!D2:L872,3,FALSE))</f>
        <v>0</v>
      </c>
      <c r="J63" s="11">
        <f>IF(ISERROR(VLOOKUP(CONCATENATE(INDIRECT(ADDRESS(2,COLUMN()-2)),"P2",A63),DATA!D2:L872,4,FALSE)),0,VLOOKUP(CONCATENATE(INDIRECT(ADDRESS(2,COLUMN()-2)),"P2",A63),DATA!D2:L872,4,FALSE))</f>
        <v>0</v>
      </c>
      <c r="K63" s="11">
        <f>IF(ISERROR(VLOOKUP(CONCATENATE(INDIRECT(ADDRESS(2,COLUMN())),"P2",A63),DATA!D2:L872,2,FALSE)),0,VLOOKUP(CONCATENATE(INDIRECT(ADDRESS(2,COLUMN())),"P2",A63),DATA!D2:L872,2,FALSE))</f>
        <v>21.58333</v>
      </c>
      <c r="L63" s="11">
        <f>IF(ISERROR(VLOOKUP(CONCATENATE(INDIRECT(ADDRESS(2,COLUMN()-1)),"P2",A63),DATA!D2:L872,3,FALSE)),0,VLOOKUP(CONCATENATE(INDIRECT(ADDRESS(2,COLUMN()-1)),"P2",A63),DATA!D2:L872,3,FALSE))</f>
        <v>0</v>
      </c>
      <c r="M63" s="11">
        <f>IF(ISERROR(VLOOKUP(CONCATENATE(INDIRECT(ADDRESS(2,COLUMN()-2)),"P2",A63),DATA!D2:L872,4,FALSE)),0,VLOOKUP(CONCATENATE(INDIRECT(ADDRESS(2,COLUMN()-2)),"P2",A63),DATA!D2:L872,4,FALSE))</f>
        <v>0</v>
      </c>
      <c r="N63" s="11">
        <f>IF(ISERROR(VLOOKUP(CONCATENATE(INDIRECT(ADDRESS(2,COLUMN())),"P2",A63),DATA!D2:L872,2,FALSE)),0,VLOOKUP(CONCATENATE(INDIRECT(ADDRESS(2,COLUMN())),"P2",A63),DATA!D2:L872,2,FALSE))</f>
        <v>0</v>
      </c>
      <c r="O63" s="11">
        <f>IF(ISERROR(VLOOKUP(CONCATENATE(INDIRECT(ADDRESS(2,COLUMN()-1)),"P2",A63),DATA!D2:L872,3,FALSE)),0,VLOOKUP(CONCATENATE(INDIRECT(ADDRESS(2,COLUMN()-1)),"P2",A63),DATA!D2:L872,3,FALSE))</f>
        <v>0</v>
      </c>
      <c r="P63" s="11">
        <f>IF(ISERROR(VLOOKUP(CONCATENATE(INDIRECT(ADDRESS(2,COLUMN()-2)),"P2",A63),DATA!D2:L872,4,FALSE)),0,VLOOKUP(CONCATENATE(INDIRECT(ADDRESS(2,COLUMN()-2)),"P2",A63),DATA!D2:L872,4,FALSE))</f>
        <v>0</v>
      </c>
      <c r="Q63" s="11">
        <f>IF(ISERROR(VLOOKUP(CONCATENATE(INDIRECT(ADDRESS(2,COLUMN())),"P2",A63),DATA!D2:L872,2,FALSE)),0,VLOOKUP(CONCATENATE(INDIRECT(ADDRESS(2,COLUMN())),"P2",A63),DATA!D2:L872,2,FALSE))</f>
        <v>9</v>
      </c>
      <c r="R63" s="11">
        <f>IF(ISERROR(VLOOKUP(CONCATENATE(INDIRECT(ADDRESS(2,COLUMN()-1)),"P2",A63),DATA!D2:L872,3,FALSE)),0,VLOOKUP(CONCATENATE(INDIRECT(ADDRESS(2,COLUMN()-1)),"P2",A63),DATA!D2:L872,3,FALSE))</f>
        <v>0</v>
      </c>
      <c r="S63" s="11">
        <f>IF(ISERROR(VLOOKUP(CONCATENATE(INDIRECT(ADDRESS(2,COLUMN()-2)),"P2",A63),DATA!D2:L872,4,FALSE)),0,VLOOKUP(CONCATENATE(INDIRECT(ADDRESS(2,COLUMN()-2)),"P2",A63),DATA!D2:L872,4,FALSE))</f>
        <v>0</v>
      </c>
      <c r="T63" s="11">
        <f>IF(ISERROR(VLOOKUP(CONCATENATE(INDIRECT(ADDRESS(2,COLUMN())),"P2",A63),DATA!D2:L872,2,FALSE)),0,VLOOKUP(CONCATENATE(INDIRECT(ADDRESS(2,COLUMN())),"P2",A63),DATA!D2:L872,2,FALSE))</f>
        <v>25.2482</v>
      </c>
      <c r="U63" s="11">
        <f>IF(ISERROR(VLOOKUP(CONCATENATE(INDIRECT(ADDRESS(2,COLUMN()-1)),"P2",A63),DATA!D2:L872,3,FALSE)),0,VLOOKUP(CONCATENATE(INDIRECT(ADDRESS(2,COLUMN()-1)),"P2",A63),DATA!D2:L872,3,FALSE))</f>
        <v>0</v>
      </c>
      <c r="V63" s="11">
        <f>IF(ISERROR(VLOOKUP(CONCATENATE(INDIRECT(ADDRESS(2,COLUMN()-2)),"P2",A63),DATA!D2:L872,4,FALSE)),0,VLOOKUP(CONCATENATE(INDIRECT(ADDRESS(2,COLUMN()-2)),"P2",A63),DATA!D2:L872,4,FALSE))</f>
        <v>0</v>
      </c>
      <c r="W63" s="11">
        <f>IF(ISERROR(VLOOKUP(CONCATENATE(INDIRECT(ADDRESS(2,COLUMN())),"P2",A63),DATA!D2:L872,2,FALSE)),0,VLOOKUP(CONCATENATE(INDIRECT(ADDRESS(2,COLUMN())),"P2",A63),DATA!D2:L872,2,FALSE))</f>
        <v>37.33</v>
      </c>
      <c r="X63" s="11">
        <f>IF(ISERROR(VLOOKUP(CONCATENATE(INDIRECT(ADDRESS(2,COLUMN()-1)),"P2",A63),DATA!D2:L872,3,FALSE)),0,VLOOKUP(CONCATENATE(INDIRECT(ADDRESS(2,COLUMN()-1)),"P2",A63),DATA!D2:L872,3,FALSE))</f>
        <v>0</v>
      </c>
      <c r="Y63" s="11">
        <f>IF(ISERROR(VLOOKUP(CONCATENATE(INDIRECT(ADDRESS(2,COLUMN()-2)),"P2",A63),DATA!D2:L872,4,FALSE)),0,VLOOKUP(CONCATENATE(INDIRECT(ADDRESS(2,COLUMN()-2)),"P2",A63),DATA!D2:L872,4,FALSE))</f>
        <v>0</v>
      </c>
      <c r="Z63" s="11">
        <f>IF(ISERROR(VLOOKUP(CONCATENATE(INDIRECT(ADDRESS(2,COLUMN())),"P2",A63),DATA!D2:L872,2,FALSE)),0,VLOOKUP(CONCATENATE(INDIRECT(ADDRESS(2,COLUMN())),"P2",A63),DATA!D2:L872,2,FALSE))</f>
        <v>0</v>
      </c>
      <c r="AA63" s="11">
        <f>IF(ISERROR(VLOOKUP(CONCATENATE(INDIRECT(ADDRESS(2,COLUMN()-1)),"P2",A63),DATA!D2:L872,3,FALSE)),0,VLOOKUP(CONCATENATE(INDIRECT(ADDRESS(2,COLUMN()-1)),"P2",A63),DATA!D2:L872,3,FALSE))</f>
        <v>0</v>
      </c>
      <c r="AB63" s="11">
        <f>IF(ISERROR(VLOOKUP(CONCATENATE(INDIRECT(ADDRESS(2,COLUMN()-2)),"P2",A63),DATA!D2:L872,4,FALSE)),0,VLOOKUP(CONCATENATE(INDIRECT(ADDRESS(2,COLUMN()-2)),"P2",A63),DATA!D2:L872,4,FALSE))</f>
        <v>0</v>
      </c>
      <c r="AC63" s="11">
        <f>IF(ISERROR(VLOOKUP(CONCATENATE(INDIRECT(ADDRESS(2,COLUMN())),"P2",A63),DATA!D2:L872,2,FALSE)),0,VLOOKUP(CONCATENATE(INDIRECT(ADDRESS(2,COLUMN())),"P2",A63),DATA!D2:L872,2,FALSE))</f>
        <v>2</v>
      </c>
      <c r="AD63" s="11">
        <f>IF(ISERROR(VLOOKUP(CONCATENATE(INDIRECT(ADDRESS(2,COLUMN()-1)),"P2",A63),DATA!D2:L872,3,FALSE)),0,VLOOKUP(CONCATENATE(INDIRECT(ADDRESS(2,COLUMN()-1)),"P2",A63),DATA!D2:L872,3,FALSE))</f>
        <v>0</v>
      </c>
      <c r="AE63" s="11">
        <f>IF(ISERROR(VLOOKUP(CONCATENATE(INDIRECT(ADDRESS(2,COLUMN()-2)),"P2",A63),DATA!D2:L872,4,FALSE)),0,VLOOKUP(CONCATENATE(INDIRECT(ADDRESS(2,COLUMN()-2)),"P2",A63),DATA!D2:L872,4,FALSE))</f>
        <v>0</v>
      </c>
      <c r="AF63" s="11">
        <f>IF(ISERROR(VLOOKUP(CONCATENATE(INDIRECT(ADDRESS(2,COLUMN())),"P2",A63),DATA!D2:L872,2,FALSE)),0,VLOOKUP(CONCATENATE(INDIRECT(ADDRESS(2,COLUMN())),"P2",A63),DATA!D2:L872,2,FALSE))</f>
        <v>0</v>
      </c>
      <c r="AG63" s="11">
        <f>IF(ISERROR(VLOOKUP(CONCATENATE(INDIRECT(ADDRESS(2,COLUMN()-1)),"P2",A63),DATA!D2:L872,3,FALSE)),0,VLOOKUP(CONCATENATE(INDIRECT(ADDRESS(2,COLUMN()-1)),"P2",A63),DATA!D2:L872,3,FALSE))</f>
        <v>0</v>
      </c>
      <c r="AH63" s="11">
        <f>IF(ISERROR(VLOOKUP(CONCATENATE(INDIRECT(ADDRESS(2,COLUMN()-2)),"P2",A63),DATA!D2:L872,4,FALSE)),0,VLOOKUP(CONCATENATE(INDIRECT(ADDRESS(2,COLUMN()-2)),"P2",A63),DATA!D2:L872,4,FALSE))</f>
        <v>0</v>
      </c>
      <c r="AI63" s="11">
        <f>IF(ISERROR(VLOOKUP(CONCATENATE(INDIRECT(ADDRESS(2,COLUMN())),"P2",A63),DATA!D2:L872,2,FALSE)),0,VLOOKUP(CONCATENATE(INDIRECT(ADDRESS(2,COLUMN())),"P2",A63),DATA!D2:L872,2,FALSE))</f>
        <v>1</v>
      </c>
      <c r="AJ63" s="11">
        <f>IF(ISERROR(VLOOKUP(CONCATENATE(INDIRECT(ADDRESS(2,COLUMN()-1)),"P2",A63),DATA!D2:L872,3,FALSE)),0,VLOOKUP(CONCATENATE(INDIRECT(ADDRESS(2,COLUMN()-1)),"P2",A63),DATA!D2:L872,3,FALSE))</f>
        <v>0</v>
      </c>
      <c r="AK63" s="11">
        <f>IF(ISERROR(VLOOKUP(CONCATENATE(INDIRECT(ADDRESS(2,COLUMN()-2)),"P2",A63),DATA!D2:L872,4,FALSE)),0,VLOOKUP(CONCATENATE(INDIRECT(ADDRESS(2,COLUMN()-2)),"P2",A63),DATA!D2:L872,4,FALSE))</f>
        <v>0</v>
      </c>
      <c r="AL63" s="11">
        <f>IF(ISERROR(VLOOKUP(CONCATENATE(INDIRECT(ADDRESS(2,COLUMN())),"P2",A63),DATA!D2:L872,2,FALSE)),0,VLOOKUP(CONCATENATE(INDIRECT(ADDRESS(2,COLUMN())),"P2",A63),DATA!D2:L872,2,FALSE))</f>
        <v>0</v>
      </c>
      <c r="AM63" s="11">
        <f>IF(ISERROR(VLOOKUP(CONCATENATE(INDIRECT(ADDRESS(2,COLUMN()-1)),"P2",A63),DATA!D2:L872,3,FALSE)),0,VLOOKUP(CONCATENATE(INDIRECT(ADDRESS(2,COLUMN()-1)),"P2",A63),DATA!D2:L872,3,FALSE))</f>
        <v>0</v>
      </c>
      <c r="AN63" s="11">
        <f>IF(ISERROR(VLOOKUP(CONCATENATE(INDIRECT(ADDRESS(2,COLUMN()-2)),"P2",A63),DATA!D2:L872,4,FALSE)),0,VLOOKUP(CONCATENATE(INDIRECT(ADDRESS(2,COLUMN()-2)),"P2",A63),DATA!D2:L872,4,FALSE))</f>
        <v>0</v>
      </c>
      <c r="AO63" s="11">
        <f>IF(ISERROR(VLOOKUP(CONCATENATE(INDIRECT(ADDRESS(2,COLUMN())),"P2",A63),DATA!D2:L872,2,FALSE)),0,VLOOKUP(CONCATENATE(INDIRECT(ADDRESS(2,COLUMN())),"P2",A63),DATA!D2:L872,2,FALSE))</f>
        <v>1</v>
      </c>
      <c r="AP63" s="11">
        <f>IF(ISERROR(VLOOKUP(CONCATENATE(INDIRECT(ADDRESS(2,COLUMN()-1)),"P2",A63),DATA!D2:L872,3,FALSE)),0,VLOOKUP(CONCATENATE(INDIRECT(ADDRESS(2,COLUMN()-1)),"P2",A63),DATA!D2:L872,3,FALSE))</f>
        <v>0</v>
      </c>
      <c r="AQ63" s="11">
        <f>IF(ISERROR(VLOOKUP(CONCATENATE(INDIRECT(ADDRESS(2,COLUMN()-2)),"P2",A63),DATA!D2:L872,4,FALSE)),0,VLOOKUP(CONCATENATE(INDIRECT(ADDRESS(2,COLUMN()-2)),"P2",A63),DATA!D2:L872,4,FALSE))</f>
        <v>0</v>
      </c>
      <c r="AR63" s="11">
        <f>IF(ISERROR(VLOOKUP(CONCATENATE(INDIRECT(ADDRESS(2,COLUMN())),"P2",A63),DATA!D2:L872,2,FALSE)),0,VLOOKUP(CONCATENATE(INDIRECT(ADDRESS(2,COLUMN())),"P2",A63),DATA!D2:L872,2,FALSE))</f>
        <v>0</v>
      </c>
      <c r="AS63" s="11">
        <f>IF(ISERROR(VLOOKUP(CONCATENATE(INDIRECT(ADDRESS(2,COLUMN()-1)),"P2",A63),DATA!D2:L872,3,FALSE)),0,VLOOKUP(CONCATENATE(INDIRECT(ADDRESS(2,COLUMN()-1)),"P2",A63),DATA!D2:L872,3,FALSE))</f>
        <v>0</v>
      </c>
      <c r="AT63" s="11">
        <f>IF(ISERROR(VLOOKUP(CONCATENATE(INDIRECT(ADDRESS(2,COLUMN()-2)),"P2",A63),DATA!D2:L872,4,FALSE)),0,VLOOKUP(CONCATENATE(INDIRECT(ADDRESS(2,COLUMN()-2)),"P2",A63),DATA!D2:L872,4,FALSE))</f>
        <v>0</v>
      </c>
      <c r="AU63" s="11">
        <f>IF(ISERROR(VLOOKUP(CONCATENATE(INDIRECT(ADDRESS(2,COLUMN())),"P2",A63),DATA!D2:L872,2,FALSE)),0,VLOOKUP(CONCATENATE(INDIRECT(ADDRESS(2,COLUMN())),"P2",A63),DATA!D2:L872,2,FALSE))</f>
        <v>0</v>
      </c>
      <c r="AV63" s="11">
        <f>IF(ISERROR(VLOOKUP(CONCATENATE(INDIRECT(ADDRESS(2,COLUMN()-1)),"P2",A63),DATA!D2:L872,3,FALSE)),0,VLOOKUP(CONCATENATE(INDIRECT(ADDRESS(2,COLUMN()-1)),"P2",A63),DATA!D2:L872,3,FALSE))</f>
        <v>0</v>
      </c>
      <c r="AW63" s="11">
        <f>IF(ISERROR(VLOOKUP(CONCATENATE(INDIRECT(ADDRESS(2,COLUMN()-2)),"P2",A63),DATA!D2:L872,4,FALSE)),0,VLOOKUP(CONCATENATE(INDIRECT(ADDRESS(2,COLUMN()-2)),"P2",A63),DATA!D2:L872,4,FALSE))</f>
        <v>0</v>
      </c>
      <c r="AX63" s="11">
        <f>IF(ISERROR(VLOOKUP(CONCATENATE(INDIRECT(ADDRESS(2,COLUMN())),"P2",A63),DATA!D2:L872,2,FALSE)),0,VLOOKUP(CONCATENATE(INDIRECT(ADDRESS(2,COLUMN())),"P2",A63),DATA!D2:L872,2,FALSE))</f>
        <v>0</v>
      </c>
      <c r="AY63" s="11">
        <f>IF(ISERROR(VLOOKUP(CONCATENATE(INDIRECT(ADDRESS(2,COLUMN()-1)),"P2",A63),DATA!D2:L872,3,FALSE)),0,VLOOKUP(CONCATENATE(INDIRECT(ADDRESS(2,COLUMN()-1)),"P2",A63),DATA!D2:L872,3,FALSE))</f>
        <v>0</v>
      </c>
      <c r="AZ63" s="11">
        <f>IF(ISERROR(VLOOKUP(CONCATENATE(INDIRECT(ADDRESS(2,COLUMN()-2)),"P2",A63),DATA!D2:L872,4,FALSE)),0,VLOOKUP(CONCATENATE(INDIRECT(ADDRESS(2,COLUMN()-2)),"P2",A63),DATA!D2:L872,4,FALSE))</f>
        <v>0</v>
      </c>
      <c r="BA63" s="11">
        <f>IF(ISERROR(VLOOKUP(CONCATENATE(INDIRECT(ADDRESS(2,COLUMN())),"P2",A63),DATA!D2:L872,2,FALSE)),0,VLOOKUP(CONCATENATE(INDIRECT(ADDRESS(2,COLUMN())),"P2",A63),DATA!D2:L872,2,FALSE))</f>
        <v>4</v>
      </c>
      <c r="BB63" s="11">
        <f>IF(ISERROR(VLOOKUP(CONCATENATE(INDIRECT(ADDRESS(2,COLUMN()-1)),"P2",A63),DATA!D2:L872,3,FALSE)),0,VLOOKUP(CONCATENATE(INDIRECT(ADDRESS(2,COLUMN()-1)),"P2",A63),DATA!D2:L872,3,FALSE))</f>
        <v>0</v>
      </c>
      <c r="BC63" s="11">
        <f>IF(ISERROR(VLOOKUP(CONCATENATE(INDIRECT(ADDRESS(2,COLUMN()-2)),"P2",A63),DATA!D2:L872,4,FALSE)),0,VLOOKUP(CONCATENATE(INDIRECT(ADDRESS(2,COLUMN()-2)),"P2",A63),DATA!D2:L872,4,FALSE))</f>
        <v>0</v>
      </c>
      <c r="BD63" s="11">
        <f>IF(ISERROR(VLOOKUP(CONCATENATE(INDIRECT(ADDRESS(2,COLUMN())),"P2",A63),DATA!D2:L872,2,FALSE)),0,VLOOKUP(CONCATENATE(INDIRECT(ADDRESS(2,COLUMN())),"P2",A63),DATA!D2:L872,2,FALSE))</f>
        <v>2.5</v>
      </c>
      <c r="BE63" s="11">
        <f>IF(ISERROR(VLOOKUP(CONCATENATE(INDIRECT(ADDRESS(2,COLUMN()-1)),"P2",A63),DATA!D2:L872,3,FALSE)),0,VLOOKUP(CONCATENATE(INDIRECT(ADDRESS(2,COLUMN()-1)),"P2",A63),DATA!D2:L872,3,FALSE))</f>
        <v>0</v>
      </c>
      <c r="BF63" s="11">
        <f>IF(ISERROR(VLOOKUP(CONCATENATE(INDIRECT(ADDRESS(2,COLUMN()-2)),"P2",A63),DATA!D2:L872,4,FALSE)),0,VLOOKUP(CONCATENATE(INDIRECT(ADDRESS(2,COLUMN()-2)),"P2",A63),DATA!D2:L872,4,FALSE))</f>
        <v>0</v>
      </c>
      <c r="BG63" s="11">
        <f>IF(ISERROR(VLOOKUP(CONCATENATE(INDIRECT(ADDRESS(2,COLUMN())),"P2",A63),DATA!D2:L872,2,FALSE)),0,VLOOKUP(CONCATENATE(INDIRECT(ADDRESS(2,COLUMN())),"P2",A63),DATA!D2:L872,2,FALSE))</f>
        <v>28.25</v>
      </c>
      <c r="BH63" s="11">
        <f>IF(ISERROR(VLOOKUP(CONCATENATE(INDIRECT(ADDRESS(2,COLUMN()-1)),"P2",A63),DATA!D2:L872,3,FALSE)),0,VLOOKUP(CONCATENATE(INDIRECT(ADDRESS(2,COLUMN()-1)),"P2",A63),DATA!D2:L872,3,FALSE))</f>
        <v>0</v>
      </c>
      <c r="BI63" s="11">
        <f>IF(ISERROR(VLOOKUP(CONCATENATE(INDIRECT(ADDRESS(2,COLUMN()-2)),"P2",A63),DATA!D2:L872,4,FALSE)),0,VLOOKUP(CONCATENATE(INDIRECT(ADDRESS(2,COLUMN()-2)),"P2",A63),DATA!D2:L872,4,FALSE))</f>
        <v>0</v>
      </c>
      <c r="BJ63" s="11">
        <f>IF(ISERROR(VLOOKUP(CONCATENATE(INDIRECT(ADDRESS(2,COLUMN())),"P2",A63),DATA!D2:L872,2,FALSE)),0,VLOOKUP(CONCATENATE(INDIRECT(ADDRESS(2,COLUMN())),"P2",A63),DATA!D2:L872,2,FALSE))</f>
        <v>0</v>
      </c>
      <c r="BK63" s="11">
        <f>IF(ISERROR(VLOOKUP(CONCATENATE(INDIRECT(ADDRESS(2,COLUMN()-1)),"P2",A63),DATA!D2:L872,3,FALSE)),0,VLOOKUP(CONCATENATE(INDIRECT(ADDRESS(2,COLUMN()-1)),"P2",A63),DATA!D2:L872,3,FALSE))</f>
        <v>0</v>
      </c>
      <c r="BL63" s="11">
        <f>IF(ISERROR(VLOOKUP(CONCATENATE(INDIRECT(ADDRESS(2,COLUMN()-2)),"P2",A63),DATA!D2:L872,4,FALSE)),0,VLOOKUP(CONCATENATE(INDIRECT(ADDRESS(2,COLUMN()-2)),"P2",A63),DATA!D2:L872,4,FALSE))</f>
        <v>0</v>
      </c>
      <c r="BM63" s="11">
        <f>IF(ISERROR(VLOOKUP(CONCATENATE(INDIRECT(ADDRESS(2,COLUMN())),"P2",A63),DATA!D2:L872,2,FALSE)),0,VLOOKUP(CONCATENATE(INDIRECT(ADDRESS(2,COLUMN())),"P2",A63),DATA!D2:L872,2,FALSE))</f>
        <v>0</v>
      </c>
      <c r="BN63" s="11">
        <f>IF(ISERROR(VLOOKUP(CONCATENATE(INDIRECT(ADDRESS(2,COLUMN()-1)),"P2",A63),DATA!D2:L872,3,FALSE)),0,VLOOKUP(CONCATENATE(INDIRECT(ADDRESS(2,COLUMN()-1)),"P2",A63),DATA!D2:L872,3,FALSE))</f>
        <v>0</v>
      </c>
      <c r="BO63" s="11">
        <f>IF(ISERROR(VLOOKUP(CONCATENATE(INDIRECT(ADDRESS(2,COLUMN()-2)),"P2",A63),DATA!D2:L872,4,FALSE)),0,VLOOKUP(CONCATENATE(INDIRECT(ADDRESS(2,COLUMN()-2)),"P2",A63),DATA!D2:L872,4,FALSE))</f>
        <v>0</v>
      </c>
      <c r="BP63" s="11">
        <f>IF(ISERROR(VLOOKUP(CONCATENATE(INDIRECT(ADDRESS(2,COLUMN())),"P2",A63),DATA!D2:L872,2,FALSE)),0,VLOOKUP(CONCATENATE(INDIRECT(ADDRESS(2,COLUMN())),"P2",A63),DATA!D2:L872,2,FALSE))</f>
        <v>0</v>
      </c>
      <c r="BQ63" s="11">
        <f>IF(ISERROR(VLOOKUP(CONCATENATE(INDIRECT(ADDRESS(2,COLUMN()-1)),"P2",A63),DATA!D2:L872,3,FALSE)),0,VLOOKUP(CONCATENATE(INDIRECT(ADDRESS(2,COLUMN()-1)),"P2",A63),DATA!D2:L872,3,FALSE))</f>
        <v>0</v>
      </c>
      <c r="BR63" s="11">
        <f>IF(ISERROR(VLOOKUP(CONCATENATE(INDIRECT(ADDRESS(2,COLUMN()-2)),"P2",A63),DATA!D2:L872,4,FALSE)),0,VLOOKUP(CONCATENATE(INDIRECT(ADDRESS(2,COLUMN()-2)),"P2",A63),DATA!D2:L872,4,FALSE))</f>
        <v>0</v>
      </c>
      <c r="BS63" s="11">
        <f>IF(ISERROR(VLOOKUP(CONCATENATE(INDIRECT(ADDRESS(2,COLUMN())),"P2",A63),DATA!D2:L872,2,FALSE)),0,VLOOKUP(CONCATENATE(INDIRECT(ADDRESS(2,COLUMN())),"P2",A63),DATA!D2:L872,2,FALSE))</f>
        <v>14</v>
      </c>
      <c r="BT63" s="11">
        <f>IF(ISERROR(VLOOKUP(CONCATENATE(INDIRECT(ADDRESS(2,COLUMN()-1)),"P2",A63),DATA!D2:L872,3,FALSE)),0,VLOOKUP(CONCATENATE(INDIRECT(ADDRESS(2,COLUMN()-1)),"P2",A63),DATA!D2:L872,3,FALSE))</f>
        <v>0</v>
      </c>
      <c r="BU63" s="11">
        <f>IF(ISERROR(VLOOKUP(CONCATENATE(INDIRECT(ADDRESS(2,COLUMN()-2)),"P2",A63),DATA!D2:L872,4,FALSE)),0,VLOOKUP(CONCATENATE(INDIRECT(ADDRESS(2,COLUMN()-2)),"P2",A63),DATA!D2:L872,4,FALSE))</f>
        <v>0</v>
      </c>
      <c r="BV63" s="11">
        <f>IF(ISERROR(VLOOKUP(CONCATENATE(INDIRECT(ADDRESS(2,COLUMN())),"P2",A63),DATA!D2:L872,2,FALSE)),0,VLOOKUP(CONCATENATE(INDIRECT(ADDRESS(2,COLUMN())),"P2",A63),DATA!D2:L872,2,FALSE))</f>
        <v>8</v>
      </c>
      <c r="BW63" s="11">
        <f>IF(ISERROR(VLOOKUP(CONCATENATE(INDIRECT(ADDRESS(2,COLUMN()-1)),"P2",A63),DATA!D2:L872,3,FALSE)),0,VLOOKUP(CONCATENATE(INDIRECT(ADDRESS(2,COLUMN()-1)),"P2",A63),DATA!D2:L872,3,FALSE))</f>
        <v>0</v>
      </c>
      <c r="BX63" s="11">
        <f>IF(ISERROR(VLOOKUP(CONCATENATE(INDIRECT(ADDRESS(2,COLUMN()-2)),"P2",A63),DATA!D2:L872,4,FALSE)),0,VLOOKUP(CONCATENATE(INDIRECT(ADDRESS(2,COLUMN()-2)),"P2",A63),DATA!D2:L872,4,FALSE))</f>
        <v>0</v>
      </c>
      <c r="BY63" s="11">
        <f>IF(ISERROR(VLOOKUP(CONCATENATE(INDIRECT(ADDRESS(2,COLUMN())),"P2",A63),DATA!D2:L872,2,FALSE)),0,VLOOKUP(CONCATENATE(INDIRECT(ADDRESS(2,COLUMN())),"P2",A63),DATA!D2:L872,2,FALSE))</f>
        <v>0</v>
      </c>
      <c r="BZ63" s="11">
        <f>IF(ISERROR(VLOOKUP(CONCATENATE(INDIRECT(ADDRESS(2,COLUMN()-1)),"P2",A63),DATA!D2:L872,3,FALSE)),0,VLOOKUP(CONCATENATE(INDIRECT(ADDRESS(2,COLUMN()-1)),"P2",A63),DATA!D2:L872,3,FALSE))</f>
        <v>0</v>
      </c>
      <c r="CA63" s="11">
        <f>IF(ISERROR(VLOOKUP(CONCATENATE(INDIRECT(ADDRESS(2,COLUMN()-2)),"P2",A63),DATA!D2:L872,4,FALSE)),0,VLOOKUP(CONCATENATE(INDIRECT(ADDRESS(2,COLUMN()-2)),"P2",A63),DATA!D2:L872,4,FALSE))</f>
        <v>0</v>
      </c>
      <c r="CB63" s="11">
        <f>IF(ISERROR(VLOOKUP(CONCATENATE(INDIRECT(ADDRESS(2,COLUMN())),"P2",A63),DATA!D2:L872,2,FALSE)),0,VLOOKUP(CONCATENATE(INDIRECT(ADDRESS(2,COLUMN())),"P2",A63),DATA!D2:L872,2,FALSE))</f>
        <v>0</v>
      </c>
      <c r="CC63" s="11">
        <f>IF(ISERROR(VLOOKUP(CONCATENATE(INDIRECT(ADDRESS(2,COLUMN()-1)),"P2",A63),DATA!D2:L872,3,FALSE)),0,VLOOKUP(CONCATENATE(INDIRECT(ADDRESS(2,COLUMN()-1)),"P2",A63),DATA!D2:L872,3,FALSE))</f>
        <v>0</v>
      </c>
      <c r="CD63" s="11">
        <f>IF(ISERROR(VLOOKUP(CONCATENATE(INDIRECT(ADDRESS(2,COLUMN()-2)),"P2",A63),DATA!D2:L872,4,FALSE)),0,VLOOKUP(CONCATENATE(INDIRECT(ADDRESS(2,COLUMN()-2)),"P2",A63),DATA!D2:L872,4,FALSE))</f>
        <v>0</v>
      </c>
      <c r="CE63" s="11">
        <f>IF(ISERROR(VLOOKUP(CONCATENATE(INDIRECT(ADDRESS(2,COLUMN())),"P2",A63),DATA!D2:L872,2,FALSE)),0,VLOOKUP(CONCATENATE(INDIRECT(ADDRESS(2,COLUMN())),"P2",A63),DATA!D2:L872,2,FALSE))</f>
        <v>0</v>
      </c>
      <c r="CF63" s="11">
        <f>IF(ISERROR(VLOOKUP(CONCATENATE(INDIRECT(ADDRESS(2,COLUMN()-1)),"P2",A63),DATA!D2:L872,3,FALSE)),0,VLOOKUP(CONCATENATE(INDIRECT(ADDRESS(2,COLUMN()-1)),"P2",A63),DATA!D2:L872,3,FALSE))</f>
        <v>0</v>
      </c>
      <c r="CG63" s="11">
        <f>IF(ISERROR(VLOOKUP(CONCATENATE(INDIRECT(ADDRESS(2,COLUMN()-2)),"P2",A63),DATA!D2:L872,4,FALSE)),0,VLOOKUP(CONCATENATE(INDIRECT(ADDRESS(2,COLUMN()-2)),"P2",A63),DATA!D2:L872,4,FALSE))</f>
        <v>0</v>
      </c>
      <c r="CH63" s="11">
        <f>IF(ISERROR(VLOOKUP(CONCATENATE(INDIRECT(ADDRESS(2,COLUMN())),"P2",A63),DATA!D2:L872,2,FALSE)),0,VLOOKUP(CONCATENATE(INDIRECT(ADDRESS(2,COLUMN())),"P2",A63),DATA!D2:L872,2,FALSE))</f>
        <v>0</v>
      </c>
      <c r="CI63" s="11">
        <f>IF(ISERROR(VLOOKUP(CONCATENATE(INDIRECT(ADDRESS(2,COLUMN()-1)),"P2",A63),DATA!D2:L872,3,FALSE)),0,VLOOKUP(CONCATENATE(INDIRECT(ADDRESS(2,COLUMN()-1)),"P2",A63),DATA!D2:L872,3,FALSE))</f>
        <v>0</v>
      </c>
      <c r="CJ63" s="11">
        <f>IF(ISERROR(VLOOKUP(CONCATENATE(INDIRECT(ADDRESS(2,COLUMN()-2)),"P2",A63),DATA!D2:L872,4,FALSE)),0,VLOOKUP(CONCATENATE(INDIRECT(ADDRESS(2,COLUMN()-2)),"P2",A63),DATA!D2:L872,4,FALSE))</f>
        <v>0</v>
      </c>
      <c r="CK63" s="11">
        <f>IF(ISERROR(VLOOKUP(CONCATENATE(INDIRECT(ADDRESS(2,COLUMN())),"P2",A63),DATA!D2:L872,2,FALSE)),0,VLOOKUP(CONCATENATE(INDIRECT(ADDRESS(2,COLUMN())),"P2",A63),DATA!D2:L872,2,FALSE))</f>
        <v>0</v>
      </c>
      <c r="CL63" s="11">
        <f>IF(ISERROR(VLOOKUP(CONCATENATE(INDIRECT(ADDRESS(2,COLUMN()-1)),"P2",A63),DATA!D2:L872,3,FALSE)),0,VLOOKUP(CONCATENATE(INDIRECT(ADDRESS(2,COLUMN()-1)),"P2",A63),DATA!D2:L872,3,FALSE))</f>
        <v>0</v>
      </c>
      <c r="CM63" s="11">
        <f>IF(ISERROR(VLOOKUP(CONCATENATE(INDIRECT(ADDRESS(2,COLUMN()-2)),"P2",A63),DATA!D2:L872,4,FALSE)),0,VLOOKUP(CONCATENATE(INDIRECT(ADDRESS(2,COLUMN()-2)),"P2",A63),DATA!D2:L872,4,FALSE))</f>
        <v>0</v>
      </c>
      <c r="CN63" s="11">
        <f>IF(ISERROR(VLOOKUP(CONCATENATE(INDIRECT(ADDRESS(2,COLUMN())),"P2",A63),DATA!D2:L872,2,FALSE)),0,VLOOKUP(CONCATENATE(INDIRECT(ADDRESS(2,COLUMN())),"P2",A63),DATA!D2:L872,2,FALSE))</f>
        <v>1</v>
      </c>
      <c r="CO63" s="11">
        <f>IF(ISERROR(VLOOKUP(CONCATENATE(INDIRECT(ADDRESS(2,COLUMN()-1)),"P2",A63),DATA!D2:L872,3,FALSE)),0,VLOOKUP(CONCATENATE(INDIRECT(ADDRESS(2,COLUMN()-1)),"P2",A63),DATA!D2:L872,3,FALSE))</f>
        <v>0</v>
      </c>
      <c r="CP63" s="11">
        <f>IF(ISERROR(VLOOKUP(CONCATENATE(INDIRECT(ADDRESS(2,COLUMN()-2)),"P2",A63),DATA!D2:L872,4,FALSE)),0,VLOOKUP(CONCATENATE(INDIRECT(ADDRESS(2,COLUMN()-2)),"P2",A63),DATA!D2:L872,4,FALSE))</f>
        <v>0</v>
      </c>
      <c r="CQ63" s="11">
        <f>IF(ISERROR(VLOOKUP(CONCATENATE(INDIRECT(ADDRESS(2,COLUMN())),"P2",A63),DATA!D2:L872,2,FALSE)),0,VLOOKUP(CONCATENATE(INDIRECT(ADDRESS(2,COLUMN())),"P2",A63),DATA!D2:L872,2,FALSE))</f>
        <v>0</v>
      </c>
      <c r="CR63" s="11">
        <f>IF(ISERROR(VLOOKUP(CONCATENATE(INDIRECT(ADDRESS(2,COLUMN()-1)),"P2",A63),DATA!D2:L872,3,FALSE)),0,VLOOKUP(CONCATENATE(INDIRECT(ADDRESS(2,COLUMN()-1)),"P2",A63),DATA!D2:L872,3,FALSE))</f>
        <v>0</v>
      </c>
      <c r="CS63" s="11">
        <f>IF(ISERROR(VLOOKUP(CONCATENATE(INDIRECT(ADDRESS(2,COLUMN()-2)),"P2",A63),DATA!D2:L872,4,FALSE)),0,VLOOKUP(CONCATENATE(INDIRECT(ADDRESS(2,COLUMN()-2)),"P2",A63),DATA!D2:L872,4,FALSE))</f>
        <v>0</v>
      </c>
      <c r="CT63" s="11">
        <f>IF(ISERROR(VLOOKUP(CONCATENATE(INDIRECT(ADDRESS(2,COLUMN())),"P2",A63),DATA!D2:L872,2,FALSE)),0,VLOOKUP(CONCATENATE(INDIRECT(ADDRESS(2,COLUMN())),"P2",A63),DATA!D2:L872,2,FALSE))</f>
        <v>0</v>
      </c>
      <c r="CU63" s="11">
        <f>IF(ISERROR(VLOOKUP(CONCATENATE(INDIRECT(ADDRESS(2,COLUMN()-1)),"P2",A63),DATA!D2:L872,3,FALSE)),0,VLOOKUP(CONCATENATE(INDIRECT(ADDRESS(2,COLUMN()-1)),"P2",A63),DATA!D2:L872,3,FALSE))</f>
        <v>0</v>
      </c>
      <c r="CV63" s="11">
        <f>IF(ISERROR(VLOOKUP(CONCATENATE(INDIRECT(ADDRESS(2,COLUMN()-2)),"P2",A63),DATA!D2:L872,4,FALSE)),0,VLOOKUP(CONCATENATE(INDIRECT(ADDRESS(2,COLUMN()-2)),"P2",A63),DATA!D2:L872,4,FALSE))</f>
        <v>0</v>
      </c>
      <c r="CW63" s="11">
        <f>IF(ISERROR(VLOOKUP(CONCATENATE(INDIRECT(ADDRESS(2,COLUMN())),"P2",A63),DATA!D2:L872,2,FALSE)),0,VLOOKUP(CONCATENATE(INDIRECT(ADDRESS(2,COLUMN())),"P2",A63),DATA!D2:L872,2,FALSE))</f>
        <v>0</v>
      </c>
      <c r="CX63" s="11">
        <f>IF(ISERROR(VLOOKUP(CONCATENATE(INDIRECT(ADDRESS(2,COLUMN()-1)),"P2",A63),DATA!D2:L872,3,FALSE)),0,VLOOKUP(CONCATENATE(INDIRECT(ADDRESS(2,COLUMN()-1)),"P2",A63),DATA!D2:L872,3,FALSE))</f>
        <v>0</v>
      </c>
      <c r="CY63" s="11">
        <f>IF(ISERROR(VLOOKUP(CONCATENATE(INDIRECT(ADDRESS(2,COLUMN()-2)),"P2",A63),DATA!D2:L872,4,FALSE)),0,VLOOKUP(CONCATENATE(INDIRECT(ADDRESS(2,COLUMN()-2)),"P2",A63),DATA!D2:L872,4,FALSE))</f>
        <v>0</v>
      </c>
      <c r="CZ63" s="11">
        <f>IF(ISERROR(VLOOKUP(CONCATENATE(INDIRECT(ADDRESS(2,COLUMN())),"P2",A63),DATA!D2:L872,2,FALSE)),0,VLOOKUP(CONCATENATE(INDIRECT(ADDRESS(2,COLUMN())),"P2",A63),DATA!D2:L872,2,FALSE))</f>
        <v>0</v>
      </c>
      <c r="DA63" s="11">
        <f>IF(ISERROR(VLOOKUP(CONCATENATE(INDIRECT(ADDRESS(2,COLUMN()-1)),"P2",A63),DATA!D2:L872,3,FALSE)),0,VLOOKUP(CONCATENATE(INDIRECT(ADDRESS(2,COLUMN()-1)),"P2",A63),DATA!D2:L872,3,FALSE))</f>
        <v>0</v>
      </c>
      <c r="DB63" s="11">
        <f>IF(ISERROR(VLOOKUP(CONCATENATE(INDIRECT(ADDRESS(2,COLUMN()-2)),"P2",A63),DATA!D2:L872,4,FALSE)),0,VLOOKUP(CONCATENATE(INDIRECT(ADDRESS(2,COLUMN()-2)),"P2",A63),DATA!D2:L872,4,FALSE))</f>
        <v>0</v>
      </c>
      <c r="DC63" s="11">
        <f>IF(ISERROR(VLOOKUP(CONCATENATE(INDIRECT(ADDRESS(2,COLUMN())),"P2",A63),DATA!D2:L872,2,FALSE)),0,VLOOKUP(CONCATENATE(INDIRECT(ADDRESS(2,COLUMN())),"P2",A63),DATA!D2:L872,2,FALSE))</f>
        <v>0</v>
      </c>
      <c r="DD63" s="11">
        <f>IF(ISERROR(VLOOKUP(CONCATENATE(INDIRECT(ADDRESS(2,COLUMN()-1)),"P2",A63),DATA!D2:L872,3,FALSE)),0,VLOOKUP(CONCATENATE(INDIRECT(ADDRESS(2,COLUMN()-1)),"P2",A63),DATA!D2:L872,3,FALSE))</f>
        <v>0</v>
      </c>
      <c r="DE63" s="11">
        <f>IF(ISERROR(VLOOKUP(CONCATENATE(INDIRECT(ADDRESS(2,COLUMN()-2)),"P2",A63),DATA!D2:L872,4,FALSE)),0,VLOOKUP(CONCATENATE(INDIRECT(ADDRESS(2,COLUMN()-2)),"P2",A63),DATA!D2:L872,4,FALSE))</f>
        <v>0</v>
      </c>
      <c r="DF63" s="11">
        <f>IF(ISERROR(VLOOKUP(CONCATENATE(INDIRECT(ADDRESS(2,COLUMN())),"P2",A63),DATA!D2:L872,2,FALSE)),0,VLOOKUP(CONCATENATE(INDIRECT(ADDRESS(2,COLUMN())),"P2",A63),DATA!D2:L872,2,FALSE))</f>
        <v>0</v>
      </c>
      <c r="DG63" s="11">
        <f>IF(ISERROR(VLOOKUP(CONCATENATE(INDIRECT(ADDRESS(2,COLUMN()-1)),"P2",A63),DATA!D2:L872,3,FALSE)),0,VLOOKUP(CONCATENATE(INDIRECT(ADDRESS(2,COLUMN()-1)),"P2",A63),DATA!D2:L872,3,FALSE))</f>
        <v>0</v>
      </c>
      <c r="DH63" s="11">
        <f>IF(ISERROR(VLOOKUP(CONCATENATE(INDIRECT(ADDRESS(2,COLUMN()-2)),"P2",A63),DATA!D2:L872,4,FALSE)),0,VLOOKUP(CONCATENATE(INDIRECT(ADDRESS(2,COLUMN()-2)),"P2",A63),DATA!D2:L872,4,FALSE))</f>
        <v>0</v>
      </c>
      <c r="DI63" s="11">
        <f>IF(ISERROR(VLOOKUP(CONCATENATE(INDIRECT(ADDRESS(2,COLUMN())),"P2",A63),DATA!D2:L872,2,FALSE)),0,VLOOKUP(CONCATENATE(INDIRECT(ADDRESS(2,COLUMN())),"P2",A63),DATA!D2:L872,2,FALSE))</f>
        <v>0</v>
      </c>
      <c r="DJ63" s="11">
        <f>IF(ISERROR(VLOOKUP(CONCATENATE(INDIRECT(ADDRESS(2,COLUMN()-1)),"P2",A63),DATA!D2:L872,3,FALSE)),0,VLOOKUP(CONCATENATE(INDIRECT(ADDRESS(2,COLUMN()-1)),"P2",A63),DATA!D2:L872,3,FALSE))</f>
        <v>0</v>
      </c>
      <c r="DK63" s="11">
        <f>IF(ISERROR(VLOOKUP(CONCATENATE(INDIRECT(ADDRESS(2,COLUMN()-2)),"P2",A63),DATA!D2:L872,4,FALSE)),0,VLOOKUP(CONCATENATE(INDIRECT(ADDRESS(2,COLUMN()-2)),"P2",A63),DATA!D2:L872,4,FALSE))</f>
        <v>0</v>
      </c>
      <c r="DL63" s="11">
        <f>IF(ISERROR(VLOOKUP(CONCATENATE(INDIRECT(ADDRESS(2,COLUMN())),"P2",A63),DATA!D2:L872,2,FALSE)),0,VLOOKUP(CONCATENATE(INDIRECT(ADDRESS(2,COLUMN())),"P2",A63),DATA!D2:L872,2,FALSE))</f>
        <v>0</v>
      </c>
      <c r="DM63" s="11">
        <f>IF(ISERROR(VLOOKUP(CONCATENATE(INDIRECT(ADDRESS(2,COLUMN()-1)),"P2",A63),DATA!D2:L872,3,FALSE)),0,VLOOKUP(CONCATENATE(INDIRECT(ADDRESS(2,COLUMN()-1)),"P2",A63),DATA!D2:L872,3,FALSE))</f>
        <v>0</v>
      </c>
      <c r="DN63" s="11">
        <f>IF(ISERROR(VLOOKUP(CONCATENATE(INDIRECT(ADDRESS(2,COLUMN()-2)),"P2",A63),DATA!D2:L872,4,FALSE)),0,VLOOKUP(CONCATENATE(INDIRECT(ADDRESS(2,COLUMN()-2)),"P2",A63),DATA!D2:L872,4,FALSE))</f>
        <v>0</v>
      </c>
      <c r="DO63" s="11">
        <f>IF(ISERROR(VLOOKUP(CONCATENATE(INDIRECT(ADDRESS(2,COLUMN())),"P2",A63),DATA!D2:L872,2,FALSE)),0,VLOOKUP(CONCATENATE(INDIRECT(ADDRESS(2,COLUMN())),"P2",A63),DATA!D2:L872,2,FALSE))</f>
        <v>0</v>
      </c>
      <c r="DP63" s="11">
        <f>IF(ISERROR(VLOOKUP(CONCATENATE(INDIRECT(ADDRESS(2,COLUMN()-1)),"P2",A63),DATA!D2:L872,3,FALSE)),0,VLOOKUP(CONCATENATE(INDIRECT(ADDRESS(2,COLUMN()-1)),"P2",A63),DATA!D2:L872,3,FALSE))</f>
        <v>0</v>
      </c>
      <c r="DQ63" s="11">
        <f>IF(ISERROR(VLOOKUP(CONCATENATE(INDIRECT(ADDRESS(2,COLUMN()-2)),"P2",A63),DATA!D2:L872,4,FALSE)),0,VLOOKUP(CONCATENATE(INDIRECT(ADDRESS(2,COLUMN()-2)),"P2",A63),DATA!D2:L872,4,FALSE))</f>
        <v>0</v>
      </c>
      <c r="DR63" s="11">
        <f>IF(ISERROR(VLOOKUP(CONCATENATE(INDIRECT(ADDRESS(2,COLUMN())),"P2",A63),DATA!D2:L872,2,FALSE)),0,VLOOKUP(CONCATENATE(INDIRECT(ADDRESS(2,COLUMN())),"P2",A63),DATA!D2:L872,2,FALSE))</f>
        <v>0</v>
      </c>
      <c r="DS63" s="11">
        <f>IF(ISERROR(VLOOKUP(CONCATENATE(INDIRECT(ADDRESS(2,COLUMN()-1)),"P2",A63),DATA!D2:L872,3,FALSE)),0,VLOOKUP(CONCATENATE(INDIRECT(ADDRESS(2,COLUMN()-1)),"P2",A63),DATA!D2:L872,3,FALSE))</f>
        <v>0</v>
      </c>
      <c r="DT63" s="11">
        <f>IF(ISERROR(VLOOKUP(CONCATENATE(INDIRECT(ADDRESS(2,COLUMN()-2)),"P2",A63),DATA!D2:L872,4,FALSE)),0,VLOOKUP(CONCATENATE(INDIRECT(ADDRESS(2,COLUMN()-2)),"P2",A63),DATA!D2:L872,4,FALSE))</f>
        <v>0</v>
      </c>
      <c r="DU63" s="11">
        <f>IF(ISERROR(VLOOKUP(CONCATENATE(INDIRECT(ADDRESS(2,COLUMN())),"P2",A63),DATA!D2:L872,2,FALSE)),0,VLOOKUP(CONCATENATE(INDIRECT(ADDRESS(2,COLUMN())),"P2",A63),DATA!D2:L872,2,FALSE))</f>
        <v>0</v>
      </c>
      <c r="DV63" s="11">
        <f>IF(ISERROR(VLOOKUP(CONCATENATE(INDIRECT(ADDRESS(2,COLUMN()-1)),"P2",A63),DATA!D2:L872,3,FALSE)),0,VLOOKUP(CONCATENATE(INDIRECT(ADDRESS(2,COLUMN()-1)),"P2",A63),DATA!D2:L872,3,FALSE))</f>
        <v>0</v>
      </c>
      <c r="DW63" s="11">
        <f>IF(ISERROR(VLOOKUP(CONCATENATE(INDIRECT(ADDRESS(2,COLUMN()-2)),"P2",A63),DATA!D2:L872,4,FALSE)),0,VLOOKUP(CONCATENATE(INDIRECT(ADDRESS(2,COLUMN()-2)),"P2",A63),DATA!D2:L872,4,FALSE))</f>
        <v>0</v>
      </c>
      <c r="DX63" s="62">
        <f>SUM(B63:INDIRECT(ADDRESS(63,127)))</f>
        <v>330.88674</v>
      </c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24"/>
      <c r="IU63" s="24"/>
      <c r="IV63" s="24"/>
      <c r="IW63" s="24"/>
      <c r="IX63" s="24"/>
      <c r="IY63" s="24"/>
      <c r="IZ63" s="24"/>
      <c r="JA63" s="24"/>
      <c r="JB63" s="24"/>
      <c r="JC63" s="24"/>
      <c r="JD63" s="24"/>
      <c r="JE63" s="24"/>
      <c r="JF63" s="24"/>
      <c r="JG63" s="24"/>
      <c r="JH63" s="24"/>
      <c r="JI63" s="24"/>
      <c r="JJ63" s="24"/>
      <c r="JK63" s="24"/>
      <c r="JL63" s="24"/>
      <c r="JM63" s="24"/>
      <c r="JN63" s="24"/>
      <c r="JO63" s="24"/>
      <c r="JP63" s="24"/>
      <c r="JQ63" s="24"/>
      <c r="JR63" s="24"/>
      <c r="JS63" s="24"/>
      <c r="JT63" s="24"/>
      <c r="JU63" s="24"/>
      <c r="JV63" s="24"/>
      <c r="JW63" s="24"/>
      <c r="JX63" s="24"/>
      <c r="JY63" s="24"/>
      <c r="JZ63" s="24"/>
      <c r="KA63" s="24"/>
      <c r="KB63" s="24"/>
      <c r="KC63" s="24"/>
      <c r="KD63" s="24"/>
      <c r="KE63" s="24"/>
      <c r="KF63" s="24"/>
      <c r="KG63" s="24"/>
      <c r="KH63" s="24"/>
      <c r="KI63" s="24"/>
      <c r="KJ63" s="24"/>
      <c r="KK63" s="24"/>
      <c r="KL63" s="2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24"/>
      <c r="KX63" s="24"/>
      <c r="KY63" s="24"/>
      <c r="KZ63" s="24"/>
    </row>
    <row r="64" s="5" customFormat="1" ht="15.75">
      <c r="A64" s="27" t="s">
        <v>19</v>
      </c>
      <c r="B64" s="105">
        <f>IF(COLUMN()&lt;DATA!$O$1*3+3,SUM(B65,B76,B79)," ")</f>
        <v>7.2909</v>
      </c>
      <c r="C64" s="105">
        <f>IF(COLUMN()&lt;DATA!$O$1*3+3,SUM(C65,C76,C79)," ")</f>
        <v>26.2925</v>
      </c>
      <c r="D64" s="105">
        <f>IF(COLUMN()&lt;DATA!$O$1*3+3,SUM(D65,D76,D79)," ")</f>
        <v>0</v>
      </c>
      <c r="E64" s="105">
        <f>IF(COLUMN()&lt;DATA!$O$1*3+3,SUM(E65,E76,E79)," ")</f>
        <v>1</v>
      </c>
      <c r="F64" s="105">
        <f>IF(COLUMN()&lt;DATA!$O$1*3+3,SUM(F65,F76,F79)," ")</f>
        <v>1</v>
      </c>
      <c r="G64" s="105">
        <f>IF(COLUMN()&lt;DATA!$O$1*3+3,SUM(G65,G76,G79)," ")</f>
        <v>0</v>
      </c>
      <c r="H64" s="105">
        <f>IF(COLUMN()&lt;DATA!$O$1*3+3,SUM(H65,H76,H79)," ")</f>
        <v>10.7</v>
      </c>
      <c r="I64" s="105">
        <f>IF(COLUMN()&lt;DATA!$O$1*3+3,SUM(I65,I76,I79)," ")</f>
        <v>0</v>
      </c>
      <c r="J64" s="105">
        <f>IF(COLUMN()&lt;DATA!$O$1*3+3,SUM(J65,J76,J79)," ")</f>
        <v>3</v>
      </c>
      <c r="K64" s="105">
        <f>IF(COLUMN()&lt;DATA!$O$1*3+3,SUM(K65,K76,K79)," ")</f>
        <v>1</v>
      </c>
      <c r="L64" s="105">
        <f>IF(COLUMN()&lt;DATA!$O$1*3+3,SUM(L65,L76,L79)," ")</f>
        <v>1</v>
      </c>
      <c r="M64" s="105">
        <f>IF(COLUMN()&lt;DATA!$O$1*3+3,SUM(M65,M76,M79)," ")</f>
        <v>1</v>
      </c>
      <c r="N64" s="105">
        <f>IF(COLUMN()&lt;DATA!$O$1*3+3,SUM(N65,N76,N79)," ")</f>
        <v>0</v>
      </c>
      <c r="O64" s="105">
        <f>IF(COLUMN()&lt;DATA!$O$1*3+3,SUM(O65,O76,O79)," ")</f>
        <v>0</v>
      </c>
      <c r="P64" s="105">
        <f>IF(COLUMN()&lt;DATA!$O$1*3+3,SUM(P65,P76,P79)," ")</f>
        <v>0</v>
      </c>
      <c r="Q64" s="105">
        <f>IF(COLUMN()&lt;DATA!$O$1*3+3,SUM(Q65,Q76,Q79)," ")</f>
        <v>5</v>
      </c>
      <c r="R64" s="105">
        <f>IF(COLUMN()&lt;DATA!$O$1*3+3,SUM(R65,R76,R79)," ")</f>
        <v>7.5</v>
      </c>
      <c r="S64" s="105">
        <f>IF(COLUMN()&lt;DATA!$O$1*3+3,SUM(S65,S76,S79)," ")</f>
        <v>2</v>
      </c>
      <c r="T64" s="105">
        <f>IF(COLUMN()&lt;DATA!$O$1*3+3,SUM(T65,T76,T79)," ")</f>
        <v>3</v>
      </c>
      <c r="U64" s="105">
        <f>IF(COLUMN()&lt;DATA!$O$1*3+3,SUM(U65,U76,U79)," ")</f>
        <v>3</v>
      </c>
      <c r="V64" s="105">
        <f>IF(COLUMN()&lt;DATA!$O$1*3+3,SUM(V65,V76,V79)," ")</f>
        <v>1</v>
      </c>
      <c r="W64" s="105">
        <f>IF(COLUMN()&lt;DATA!$O$1*3+3,SUM(W65,W76,W79)," ")</f>
        <v>1.11142</v>
      </c>
      <c r="X64" s="105">
        <f>IF(COLUMN()&lt;DATA!$O$1*3+3,SUM(X65,X76,X79)," ")</f>
        <v>0</v>
      </c>
      <c r="Y64" s="105">
        <f>IF(COLUMN()&lt;DATA!$O$1*3+3,SUM(Y65,Y76,Y79)," ")</f>
        <v>0</v>
      </c>
      <c r="Z64" s="105">
        <f>IF(COLUMN()&lt;DATA!$O$1*3+3,SUM(Z65,Z76,Z79)," ")</f>
        <v>2</v>
      </c>
      <c r="AA64" s="105">
        <f>IF(COLUMN()&lt;DATA!$O$1*3+3,SUM(AA65,AA76,AA79)," ")</f>
        <v>0</v>
      </c>
      <c r="AB64" s="105">
        <f>IF(COLUMN()&lt;DATA!$O$1*3+3,SUM(AB65,AB76,AB79)," ")</f>
        <v>1</v>
      </c>
      <c r="AC64" s="105">
        <f>IF(COLUMN()&lt;DATA!$O$1*3+3,SUM(AC65,AC76,AC79)," ")</f>
        <v>1</v>
      </c>
      <c r="AD64" s="105">
        <f>IF(COLUMN()&lt;DATA!$O$1*3+3,SUM(AD65,AD76,AD79)," ")</f>
        <v>0</v>
      </c>
      <c r="AE64" s="105">
        <f>IF(COLUMN()&lt;DATA!$O$1*3+3,SUM(AE65,AE76,AE79)," ")</f>
        <v>0</v>
      </c>
      <c r="AF64" s="105">
        <f>IF(COLUMN()&lt;DATA!$O$1*3+3,SUM(AF65,AF76,AF79)," ")</f>
        <v>0</v>
      </c>
      <c r="AG64" s="105">
        <f>IF(COLUMN()&lt;DATA!$O$1*3+3,SUM(AG65,AG76,AG79)," ")</f>
        <v>0</v>
      </c>
      <c r="AH64" s="105">
        <f>IF(COLUMN()&lt;DATA!$O$1*3+3,SUM(AH65,AH76,AH79)," ")</f>
        <v>0</v>
      </c>
      <c r="AI64" s="105">
        <f>IF(COLUMN()&lt;DATA!$O$1*3+3,SUM(AI65,AI76,AI79)," ")</f>
        <v>0</v>
      </c>
      <c r="AJ64" s="105">
        <f>IF(COLUMN()&lt;DATA!$O$1*3+3,SUM(AJ65,AJ76,AJ79)," ")</f>
        <v>0</v>
      </c>
      <c r="AK64" s="105">
        <f>IF(COLUMN()&lt;DATA!$O$1*3+3,SUM(AK65,AK76,AK79)," ")</f>
        <v>0</v>
      </c>
      <c r="AL64" s="105">
        <f>IF(COLUMN()&lt;DATA!$O$1*3+3,SUM(AL65,AL76,AL79)," ")</f>
        <v>0</v>
      </c>
      <c r="AM64" s="105">
        <f>IF(COLUMN()&lt;DATA!$O$1*3+3,SUM(AM65,AM76,AM79)," ")</f>
        <v>0</v>
      </c>
      <c r="AN64" s="105">
        <f>IF(COLUMN()&lt;DATA!$O$1*3+3,SUM(AN65,AN76,AN79)," ")</f>
        <v>0</v>
      </c>
      <c r="AO64" s="105">
        <f>IF(COLUMN()&lt;DATA!$O$1*3+3,SUM(AO65,AO76,AO79)," ")</f>
        <v>4.7200000000000006</v>
      </c>
      <c r="AP64" s="105">
        <f>IF(COLUMN()&lt;DATA!$O$1*3+3,SUM(AP65,AP76,AP79)," ")</f>
        <v>1</v>
      </c>
      <c r="AQ64" s="105">
        <f>IF(COLUMN()&lt;DATA!$O$1*3+3,SUM(AQ65,AQ76,AQ79)," ")</f>
        <v>2</v>
      </c>
      <c r="AR64" s="105">
        <f>IF(COLUMN()&lt;DATA!$O$1*3+3,SUM(AR65,AR76,AR79)," ")</f>
        <v>2.25</v>
      </c>
      <c r="AS64" s="105">
        <f>IF(COLUMN()&lt;DATA!$O$1*3+3,SUM(AS65,AS76,AS79)," ")</f>
        <v>1</v>
      </c>
      <c r="AT64" s="105">
        <f>IF(COLUMN()&lt;DATA!$O$1*3+3,SUM(AT65,AT76,AT79)," ")</f>
        <v>0</v>
      </c>
      <c r="AU64" s="105">
        <f>IF(COLUMN()&lt;DATA!$O$1*3+3,SUM(AU65,AU76,AU79)," ")</f>
        <v>24.29628</v>
      </c>
      <c r="AV64" s="105">
        <f>IF(COLUMN()&lt;DATA!$O$1*3+3,SUM(AV65,AV76,AV79)," ")</f>
        <v>0</v>
      </c>
      <c r="AW64" s="105">
        <f>IF(COLUMN()&lt;DATA!$O$1*3+3,SUM(AW65,AW76,AW79)," ")</f>
        <v>0.5</v>
      </c>
      <c r="AX64" s="105">
        <f>IF(COLUMN()&lt;DATA!$O$1*3+3,SUM(AX65,AX76,AX79)," ")</f>
        <v>2.03448</v>
      </c>
      <c r="AY64" s="105">
        <f>IF(COLUMN()&lt;DATA!$O$1*3+3,SUM(AY65,AY76,AY79)," ")</f>
        <v>0</v>
      </c>
      <c r="AZ64" s="105">
        <f>IF(COLUMN()&lt;DATA!$O$1*3+3,SUM(AZ65,AZ76,AZ79)," ")</f>
        <v>4</v>
      </c>
      <c r="BA64" s="105">
        <f>IF(COLUMN()&lt;DATA!$O$1*3+3,SUM(BA65,BA76,BA79)," ")</f>
        <v>0</v>
      </c>
      <c r="BB64" s="105">
        <f>IF(COLUMN()&lt;DATA!$O$1*3+3,SUM(BB65,BB76,BB79)," ")</f>
        <v>0</v>
      </c>
      <c r="BC64" s="105">
        <f>IF(COLUMN()&lt;DATA!$O$1*3+3,SUM(BC65,BC76,BC79)," ")</f>
        <v>0</v>
      </c>
      <c r="BD64" s="105">
        <f>IF(COLUMN()&lt;DATA!$O$1*3+3,SUM(BD65,BD76,BD79)," ")</f>
        <v>1</v>
      </c>
      <c r="BE64" s="105">
        <f>IF(COLUMN()&lt;DATA!$O$1*3+3,SUM(BE65,BE76,BE79)," ")</f>
        <v>1</v>
      </c>
      <c r="BF64" s="105">
        <f>IF(COLUMN()&lt;DATA!$O$1*3+3,SUM(BF65,BF76,BF79)," ")</f>
        <v>1</v>
      </c>
      <c r="BG64" s="105">
        <f>IF(COLUMN()&lt;DATA!$O$1*3+3,SUM(BG65,BG76,BG79)," ")</f>
        <v>5.4</v>
      </c>
      <c r="BH64" s="105">
        <f>IF(COLUMN()&lt;DATA!$O$1*3+3,SUM(BH65,BH76,BH79)," ")</f>
        <v>0</v>
      </c>
      <c r="BI64" s="105">
        <f>IF(COLUMN()&lt;DATA!$O$1*3+3,SUM(BI65,BI76,BI79)," ")</f>
        <v>0</v>
      </c>
      <c r="BJ64" s="105">
        <f>IF(COLUMN()&lt;DATA!$O$1*3+3,SUM(BJ65,BJ76,BJ79)," ")</f>
        <v>0</v>
      </c>
      <c r="BK64" s="105">
        <f>IF(COLUMN()&lt;DATA!$O$1*3+3,SUM(BK65,BK76,BK79)," ")</f>
        <v>0</v>
      </c>
      <c r="BL64" s="105">
        <f>IF(COLUMN()&lt;DATA!$O$1*3+3,SUM(BL65,BL76,BL79)," ")</f>
        <v>0</v>
      </c>
      <c r="BM64" s="105">
        <f>IF(COLUMN()&lt;DATA!$O$1*3+3,SUM(BM65,BM76,BM79)," ")</f>
        <v>0</v>
      </c>
      <c r="BN64" s="105">
        <f>IF(COLUMN()&lt;DATA!$O$1*3+3,SUM(BN65,BN76,BN79)," ")</f>
        <v>0</v>
      </c>
      <c r="BO64" s="105">
        <f>IF(COLUMN()&lt;DATA!$O$1*3+3,SUM(BO65,BO76,BO79)," ")</f>
        <v>0</v>
      </c>
      <c r="BP64" s="105">
        <f>IF(COLUMN()&lt;DATA!$O$1*3+3,SUM(BP65,BP76,BP79)," ")</f>
        <v>0</v>
      </c>
      <c r="BQ64" s="105">
        <f>IF(COLUMN()&lt;DATA!$O$1*3+3,SUM(BQ65,BQ76,BQ79)," ")</f>
        <v>0</v>
      </c>
      <c r="BR64" s="105">
        <f>IF(COLUMN()&lt;DATA!$O$1*3+3,SUM(BR65,BR76,BR79)," ")</f>
        <v>0</v>
      </c>
      <c r="BS64" s="105">
        <f>IF(COLUMN()&lt;DATA!$O$1*3+3,SUM(BS65,BS76,BS79)," ")</f>
        <v>0</v>
      </c>
      <c r="BT64" s="105">
        <f>IF(COLUMN()&lt;DATA!$O$1*3+3,SUM(BT65,BT76,BT79)," ")</f>
        <v>0</v>
      </c>
      <c r="BU64" s="105">
        <f>IF(COLUMN()&lt;DATA!$O$1*3+3,SUM(BU65,BU76,BU79)," ")</f>
        <v>0</v>
      </c>
      <c r="BV64" s="105">
        <f>IF(COLUMN()&lt;DATA!$O$1*3+3,SUM(BV65,BV76,BV79)," ")</f>
        <v>2</v>
      </c>
      <c r="BW64" s="105">
        <f>IF(COLUMN()&lt;DATA!$O$1*3+3,SUM(BW65,BW76,BW79)," ")</f>
        <v>0</v>
      </c>
      <c r="BX64" s="105">
        <f>IF(COLUMN()&lt;DATA!$O$1*3+3,SUM(BX65,BX76,BX79)," ")</f>
        <v>0</v>
      </c>
      <c r="BY64" s="105">
        <f>IF(COLUMN()&lt;DATA!$O$1*3+3,SUM(BY65,BY76,BY79)," ")</f>
        <v>0</v>
      </c>
      <c r="BZ64" s="105">
        <f>IF(COLUMN()&lt;DATA!$O$1*3+3,SUM(BZ65,BZ76,BZ79)," ")</f>
        <v>0</v>
      </c>
      <c r="CA64" s="105">
        <f>IF(COLUMN()&lt;DATA!$O$1*3+3,SUM(CA65,CA76,CA79)," ")</f>
        <v>0</v>
      </c>
      <c r="CB64" s="105">
        <f>IF(COLUMN()&lt;DATA!$O$1*3+3,SUM(CB65,CB76,CB79)," ")</f>
        <v>0</v>
      </c>
      <c r="CC64" s="105">
        <f>IF(COLUMN()&lt;DATA!$O$1*3+3,SUM(CC65,CC76,CC79)," ")</f>
        <v>0</v>
      </c>
      <c r="CD64" s="105">
        <f>IF(COLUMN()&lt;DATA!$O$1*3+3,SUM(CD65,CD76,CD79)," ")</f>
        <v>0</v>
      </c>
      <c r="CE64" s="105">
        <f>IF(COLUMN()&lt;DATA!$O$1*3+3,SUM(CE65,CE76,CE79)," ")</f>
        <v>0</v>
      </c>
      <c r="CF64" s="105">
        <f>IF(COLUMN()&lt;DATA!$O$1*3+3,SUM(CF65,CF76,CF79)," ")</f>
        <v>0</v>
      </c>
      <c r="CG64" s="105">
        <f>IF(COLUMN()&lt;DATA!$O$1*3+3,SUM(CG65,CG76,CG79)," ")</f>
        <v>0</v>
      </c>
      <c r="CH64" s="105">
        <f>IF(COLUMN()&lt;DATA!$O$1*3+3,SUM(CH65,CH76,CH79)," ")</f>
        <v>0</v>
      </c>
      <c r="CI64" s="105">
        <f>IF(COLUMN()&lt;DATA!$O$1*3+3,SUM(CI65,CI76,CI79)," ")</f>
        <v>0</v>
      </c>
      <c r="CJ64" s="105">
        <f>IF(COLUMN()&lt;DATA!$O$1*3+3,SUM(CJ65,CJ76,CJ79)," ")</f>
        <v>0</v>
      </c>
      <c r="CK64" s="105">
        <f>IF(COLUMN()&lt;DATA!$O$1*3+3,SUM(CK65,CK76,CK79)," ")</f>
        <v>0</v>
      </c>
      <c r="CL64" s="105">
        <f>IF(COLUMN()&lt;DATA!$O$1*3+3,SUM(CL65,CL76,CL79)," ")</f>
        <v>0</v>
      </c>
      <c r="CM64" s="105">
        <f>IF(COLUMN()&lt;DATA!$O$1*3+3,SUM(CM65,CM76,CM79)," ")</f>
        <v>0</v>
      </c>
      <c r="CN64" s="105">
        <f>IF(COLUMN()&lt;DATA!$O$1*3+3,SUM(CN65,CN76,CN79)," ")</f>
        <v>0</v>
      </c>
      <c r="CO64" s="105">
        <f>IF(COLUMN()&lt;DATA!$O$1*3+3,SUM(CO65,CO76,CO79)," ")</f>
        <v>0</v>
      </c>
      <c r="CP64" s="105">
        <f>IF(COLUMN()&lt;DATA!$O$1*3+3,SUM(CP65,CP76,CP79)," ")</f>
        <v>0</v>
      </c>
      <c r="CQ64" s="105">
        <f>IF(COLUMN()&lt;DATA!$O$1*3+3,SUM(CQ65,CQ76,CQ79)," ")</f>
        <v>0</v>
      </c>
      <c r="CR64" s="105">
        <f>IF(COLUMN()&lt;DATA!$O$1*3+3,SUM(CR65,CR76,CR79)," ")</f>
        <v>0</v>
      </c>
      <c r="CS64" s="105">
        <f>IF(COLUMN()&lt;DATA!$O$1*3+3,SUM(CS65,CS76,CS79)," ")</f>
        <v>0</v>
      </c>
      <c r="CT64" s="105">
        <f>IF(COLUMN()&lt;DATA!$O$1*3+3,SUM(CT65,CT76,CT79)," ")</f>
        <v>0</v>
      </c>
      <c r="CU64" s="105">
        <f>IF(COLUMN()&lt;DATA!$O$1*3+3,SUM(CU65,CU76,CU79)," ")</f>
        <v>0</v>
      </c>
      <c r="CV64" s="105">
        <f>IF(COLUMN()&lt;DATA!$O$1*3+3,SUM(CV65,CV76,CV79)," ")</f>
        <v>0</v>
      </c>
      <c r="CW64" s="105">
        <f>IF(COLUMN()&lt;DATA!$O$1*3+3,SUM(CW65,CW76,CW79)," ")</f>
        <v>0</v>
      </c>
      <c r="CX64" s="105">
        <f>IF(COLUMN()&lt;DATA!$O$1*3+3,SUM(CX65,CX76,CX79)," ")</f>
        <v>0</v>
      </c>
      <c r="CY64" s="105">
        <f>IF(COLUMN()&lt;DATA!$O$1*3+3,SUM(CY65,CY76,CY79)," ")</f>
        <v>0</v>
      </c>
      <c r="CZ64" s="105">
        <f>IF(COLUMN()&lt;DATA!$O$1*3+3,SUM(CZ65,CZ76,CZ79)," ")</f>
        <v>0</v>
      </c>
      <c r="DA64" s="105">
        <f>IF(COLUMN()&lt;DATA!$O$1*3+3,SUM(DA65,DA76,DA79)," ")</f>
        <v>0</v>
      </c>
      <c r="DB64" s="105">
        <f>IF(COLUMN()&lt;DATA!$O$1*3+3,SUM(DB65,DB76,DB79)," ")</f>
        <v>0</v>
      </c>
      <c r="DC64" s="105">
        <f>IF(COLUMN()&lt;DATA!$O$1*3+3,SUM(DC65,DC76,DC79)," ")</f>
        <v>0</v>
      </c>
      <c r="DD64" s="105">
        <f>IF(COLUMN()&lt;DATA!$O$1*3+3,SUM(DD65,DD76,DD79)," ")</f>
        <v>0</v>
      </c>
      <c r="DE64" s="105">
        <f>IF(COLUMN()&lt;DATA!$O$1*3+3,SUM(DE65,DE76,DE79)," ")</f>
        <v>0</v>
      </c>
      <c r="DF64" s="105">
        <f>IF(COLUMN()&lt;DATA!$O$1*3+3,SUM(DF65,DF76,DF79)," ")</f>
        <v>0</v>
      </c>
      <c r="DG64" s="105">
        <f>IF(COLUMN()&lt;DATA!$O$1*3+3,SUM(DG65,DG76,DG79)," ")</f>
        <v>0</v>
      </c>
      <c r="DH64" s="105">
        <f>IF(COLUMN()&lt;DATA!$O$1*3+3,SUM(DH65,DH76,DH79)," ")</f>
        <v>0</v>
      </c>
      <c r="DI64" s="105">
        <f>IF(COLUMN()&lt;DATA!$O$1*3+3,SUM(DI65,DI76,DI79)," ")</f>
        <v>0</v>
      </c>
      <c r="DJ64" s="105">
        <f>IF(COLUMN()&lt;DATA!$O$1*3+3,SUM(DJ65,DJ76,DJ79)," ")</f>
        <v>0</v>
      </c>
      <c r="DK64" s="105">
        <f>IF(COLUMN()&lt;DATA!$O$1*3+3,SUM(DK65,DK76,DK79)," ")</f>
        <v>0</v>
      </c>
      <c r="DL64" s="105">
        <f>IF(COLUMN()&lt;DATA!$O$1*3+3,SUM(DL65,DL76,DL79)," ")</f>
        <v>0</v>
      </c>
      <c r="DM64" s="105">
        <f>IF(COLUMN()&lt;DATA!$O$1*3+3,SUM(DM65,DM76,DM79)," ")</f>
        <v>0</v>
      </c>
      <c r="DN64" s="105">
        <f>IF(COLUMN()&lt;DATA!$O$1*3+3,SUM(DN65,DN76,DN79)," ")</f>
        <v>0</v>
      </c>
      <c r="DO64" s="105">
        <f>IF(COLUMN()&lt;DATA!$O$1*3+3,SUM(DO65,DO76,DO79)," ")</f>
        <v>0</v>
      </c>
      <c r="DP64" s="105">
        <f>IF(COLUMN()&lt;DATA!$O$1*3+3,SUM(DP65,DP76,DP79)," ")</f>
        <v>0</v>
      </c>
      <c r="DQ64" s="105">
        <f>IF(COLUMN()&lt;DATA!$O$1*3+3,SUM(DQ65,DQ76,DQ79)," ")</f>
        <v>0</v>
      </c>
      <c r="DR64" s="105">
        <f>IF(COLUMN()&lt;DATA!$O$1*3+3,SUM(DR65,DR76,DR79)," ")</f>
        <v>0</v>
      </c>
      <c r="DS64" s="105">
        <f>IF(COLUMN()&lt;DATA!$O$1*3+3,SUM(DS65,DS76,DS79)," ")</f>
        <v>0</v>
      </c>
      <c r="DT64" s="105">
        <f>IF(COLUMN()&lt;DATA!$O$1*3+3,SUM(DT65,DT76,DT79)," ")</f>
        <v>0</v>
      </c>
      <c r="DU64" s="105">
        <f>IF(COLUMN()&lt;DATA!$O$1*3+3,SUM(DU65,DU76,DU79)," ")</f>
        <v>0</v>
      </c>
      <c r="DV64" s="105">
        <f>IF(COLUMN()&lt;DATA!$O$1*3+3,SUM(DV65,DV76,DV79)," ")</f>
        <v>0</v>
      </c>
      <c r="DW64" s="105">
        <f>IF(COLUMN()&lt;DATA!$O$1*3+3,SUM(DW65,DW76,DW79)," ")</f>
        <v>0</v>
      </c>
      <c r="DX64" s="105">
        <f>IF(COLUMN()&lt;DATA!$O$1*3+3,SUM(DX65,DX76,DX79)," ")</f>
        <v>131.09557999999998</v>
      </c>
      <c r="DY64" s="38" t="str">
        <f>IF(COLUMN()&lt;DATA!$O$1*3+3,SUM(DY65,DY76,DY79)," ")</f>
        <v xml:space="preserve"> </v>
      </c>
      <c r="DZ64" s="38" t="str">
        <f>IF(COLUMN()&lt;DATA!$O$1*3+3,SUM(DZ65,DZ76,DZ79)," ")</f>
        <v xml:space="preserve"> </v>
      </c>
      <c r="EA64" s="38" t="str">
        <f>IF(COLUMN()&lt;DATA!$O$1*3+3,SUM(EA65,EA76,EA79)," ")</f>
        <v xml:space="preserve"> </v>
      </c>
      <c r="EB64" s="38" t="str">
        <f>IF(COLUMN()&lt;DATA!$O$1*3+3,SUM(EB65,EB76,EB79)," ")</f>
        <v xml:space="preserve"> </v>
      </c>
      <c r="EC64" s="38" t="str">
        <f>IF(COLUMN()&lt;DATA!$O$1*3+3,SUM(EC65,EC76,EC79)," ")</f>
        <v xml:space="preserve"> </v>
      </c>
      <c r="ED64" s="38" t="str">
        <f>IF(COLUMN()&lt;DATA!$O$1*3+3,SUM(ED65,ED76,ED79)," ")</f>
        <v xml:space="preserve"> </v>
      </c>
      <c r="EE64" s="38" t="str">
        <f>IF(COLUMN()&lt;DATA!$O$1*3+3,SUM(EE65,EE76,EE79)," ")</f>
        <v xml:space="preserve"> </v>
      </c>
      <c r="EF64" s="38" t="str">
        <f>IF(COLUMN()&lt;DATA!$O$1*3+3,SUM(EF65,EF76,EF79)," ")</f>
        <v xml:space="preserve"> </v>
      </c>
      <c r="EG64" s="38" t="str">
        <f>IF(COLUMN()&lt;DATA!$O$1*3+3,SUM(EG65,EG76,EG79)," ")</f>
        <v xml:space="preserve"> </v>
      </c>
      <c r="EH64" s="38" t="str">
        <f>IF(COLUMN()&lt;DATA!$O$1*3+3,SUM(EH65,EH76,EH79)," ")</f>
        <v xml:space="preserve"> </v>
      </c>
      <c r="EI64" s="38" t="str">
        <f>IF(COLUMN()&lt;DATA!$O$1*3+3,SUM(EI65,EI76,EI79)," ")</f>
        <v xml:space="preserve"> </v>
      </c>
      <c r="EJ64" s="38" t="str">
        <f>IF(COLUMN()&lt;DATA!$O$1*3+3,SUM(EJ65,EJ76,EJ79)," ")</f>
        <v xml:space="preserve"> </v>
      </c>
      <c r="EK64" s="38" t="str">
        <f>IF(COLUMN()&lt;DATA!$O$1*3+3,SUM(EK65,EK76,EK79)," ")</f>
        <v xml:space="preserve"> </v>
      </c>
      <c r="EL64" s="38" t="str">
        <f>IF(COLUMN()&lt;DATA!$O$1*3+3,SUM(EL65,EL76,EL79)," ")</f>
        <v xml:space="preserve"> </v>
      </c>
      <c r="EM64" s="38" t="str">
        <f>IF(COLUMN()&lt;DATA!$O$1*3+3,SUM(EM65,EM76,EM79)," ")</f>
        <v xml:space="preserve"> </v>
      </c>
      <c r="EN64" s="38" t="str">
        <f>IF(COLUMN()&lt;DATA!$O$1*3+3,SUM(EN65,EN76,EN79)," ")</f>
        <v xml:space="preserve"> </v>
      </c>
      <c r="EO64" s="38" t="str">
        <f>IF(COLUMN()&lt;DATA!$O$1*3+3,SUM(EO65,EO76,EO79)," ")</f>
        <v xml:space="preserve"> </v>
      </c>
      <c r="EP64" s="38" t="str">
        <f>IF(COLUMN()&lt;DATA!$O$1*3+3,SUM(EP65,EP76,EP79)," ")</f>
        <v xml:space="preserve"> </v>
      </c>
      <c r="EQ64" s="38" t="str">
        <f>IF(COLUMN()&lt;DATA!$O$1*3+3,SUM(EQ65,EQ76,EQ79)," ")</f>
        <v xml:space="preserve"> </v>
      </c>
      <c r="ER64" s="38" t="str">
        <f>IF(COLUMN()&lt;DATA!$O$1*3+3,SUM(ER65,ER76,ER79)," ")</f>
        <v xml:space="preserve"> </v>
      </c>
      <c r="ES64" s="38" t="str">
        <f>IF(COLUMN()&lt;DATA!$O$1*3+3,SUM(ES65,ES76,ES79)," ")</f>
        <v xml:space="preserve"> </v>
      </c>
      <c r="ET64" s="38" t="str">
        <f>IF(COLUMN()&lt;DATA!$O$1*3+3,SUM(ET65,ET76,ET79)," ")</f>
        <v xml:space="preserve"> </v>
      </c>
      <c r="EU64" s="38" t="str">
        <f>IF(COLUMN()&lt;DATA!$O$1*3+3,SUM(EU65,EU76,EU79)," ")</f>
        <v xml:space="preserve"> </v>
      </c>
      <c r="EV64" s="38" t="str">
        <f>IF(COLUMN()&lt;DATA!$O$1*3+3,SUM(EV65,EV76,EV79)," ")</f>
        <v xml:space="preserve"> </v>
      </c>
      <c r="EW64" s="38" t="str">
        <f>IF(COLUMN()&lt;DATA!$O$1*3+3,SUM(EW65,EW76,EW79)," ")</f>
        <v xml:space="preserve"> </v>
      </c>
      <c r="EX64" s="38" t="str">
        <f>IF(COLUMN()&lt;DATA!$O$1*3+3,SUM(EX65,EX76,EX79)," ")</f>
        <v xml:space="preserve"> </v>
      </c>
      <c r="EY64" s="38" t="str">
        <f>IF(COLUMN()&lt;DATA!$O$1*3+3,SUM(EY65,EY76,EY79)," ")</f>
        <v xml:space="preserve"> </v>
      </c>
      <c r="EZ64" s="38" t="str">
        <f>IF(COLUMN()&lt;DATA!$O$1*3+3,SUM(EZ65,EZ76,EZ79)," ")</f>
        <v xml:space="preserve"> </v>
      </c>
      <c r="FA64" s="38" t="str">
        <f>IF(COLUMN()&lt;DATA!$O$1*3+3,SUM(FA65,FA76,FA79)," ")</f>
        <v xml:space="preserve"> </v>
      </c>
      <c r="FB64" s="38" t="str">
        <f>IF(COLUMN()&lt;DATA!$O$1*3+3,SUM(FB65,FB76,FB79)," ")</f>
        <v xml:space="preserve"> </v>
      </c>
      <c r="FC64" s="38" t="str">
        <f>IF(COLUMN()&lt;DATA!$O$1*3+3,SUM(FC65,FC76,FC79)," ")</f>
        <v xml:space="preserve"> </v>
      </c>
      <c r="FD64" s="38" t="str">
        <f>IF(COLUMN()&lt;DATA!$O$1*3+3,SUM(FD65,FD76,FD79)," ")</f>
        <v xml:space="preserve"> </v>
      </c>
      <c r="FE64" s="38" t="str">
        <f>IF(COLUMN()&lt;DATA!$O$1*3+3,SUM(FE65,FE76,FE79)," ")</f>
        <v xml:space="preserve"> </v>
      </c>
      <c r="FF64" s="38" t="str">
        <f>IF(COLUMN()&lt;DATA!$O$1*3+3,SUM(FF65,FF76,FF79)," ")</f>
        <v xml:space="preserve"> </v>
      </c>
      <c r="FG64" s="38" t="str">
        <f>IF(COLUMN()&lt;DATA!$O$1*3+3,SUM(FG65,FG76,FG79)," ")</f>
        <v xml:space="preserve"> </v>
      </c>
      <c r="FH64" s="38" t="str">
        <f>IF(COLUMN()&lt;DATA!$O$1*3+3,SUM(FH65,FH76,FH79)," ")</f>
        <v xml:space="preserve"> </v>
      </c>
      <c r="FI64" s="38" t="str">
        <f>IF(COLUMN()&lt;DATA!$O$1*3+3,SUM(FI65,FI76,FI79)," ")</f>
        <v xml:space="preserve"> </v>
      </c>
      <c r="FJ64" s="38" t="str">
        <f>IF(COLUMN()&lt;DATA!$O$1*3+3,SUM(FJ65,FJ76,FJ79)," ")</f>
        <v xml:space="preserve"> </v>
      </c>
      <c r="FK64" s="38" t="str">
        <f>IF(COLUMN()&lt;DATA!$O$1*3+3,SUM(FK65,FK76,FK79)," ")</f>
        <v xml:space="preserve"> </v>
      </c>
      <c r="FL64" s="38" t="str">
        <f>IF(COLUMN()&lt;DATA!$O$1*3+3,SUM(FL65,FL76,FL79)," ")</f>
        <v xml:space="preserve"> </v>
      </c>
      <c r="FM64" s="37" t="str">
        <f>IF(COLUMN()&lt;DATA!$O$1*3+3,SUM(FM65,FM76,FM79)," ")</f>
        <v xml:space="preserve"> </v>
      </c>
      <c r="FN64" s="37" t="str">
        <f>IF(COLUMN()&lt;DATA!$O$1*3+3,SUM(FN65,FN76,FN79)," ")</f>
        <v xml:space="preserve"> </v>
      </c>
      <c r="FO64" s="37" t="str">
        <f>IF(COLUMN()&lt;DATA!$O$1*3+3,SUM(FO65,FO76,FO79)," ")</f>
        <v xml:space="preserve"> </v>
      </c>
      <c r="FP64" s="37" t="str">
        <f>IF(COLUMN()&lt;DATA!$O$1*3+3,SUM(FP65,FP76,FP79)," ")</f>
        <v xml:space="preserve"> </v>
      </c>
      <c r="FQ64" s="37" t="str">
        <f>IF(COLUMN()&lt;DATA!$O$1*3+3,SUM(FQ65,FQ76,FQ79)," ")</f>
        <v xml:space="preserve"> </v>
      </c>
      <c r="FR64" s="37" t="str">
        <f>IF(COLUMN()&lt;DATA!$O$1*3+3,SUM(FR65,FR76,FR79)," ")</f>
        <v xml:space="preserve"> </v>
      </c>
      <c r="FS64" s="37" t="str">
        <f>IF(COLUMN()&lt;DATA!$O$1*3+3,SUM(FS65,FS76,FS79)," ")</f>
        <v xml:space="preserve"> </v>
      </c>
      <c r="FT64" s="37" t="str">
        <f>IF(COLUMN()&lt;DATA!$O$1*3+3,SUM(FT65,FT76,FT79)," ")</f>
        <v xml:space="preserve"> </v>
      </c>
      <c r="FU64" s="37" t="str">
        <f>IF(COLUMN()&lt;DATA!$O$1*3+3,SUM(FU65,FU76,FU79)," ")</f>
        <v xml:space="preserve"> </v>
      </c>
      <c r="FV64" s="37" t="str">
        <f>IF(COLUMN()&lt;DATA!$O$1*3+3,SUM(FV65,FV76,FV79)," ")</f>
        <v xml:space="preserve"> </v>
      </c>
      <c r="FW64" s="37" t="str">
        <f>IF(COLUMN()&lt;DATA!$O$1*3+3,SUM(FW65,FW76,FW79)," ")</f>
        <v xml:space="preserve"> </v>
      </c>
      <c r="FX64" s="37" t="str">
        <f>IF(COLUMN()&lt;DATA!$O$1*3+3,SUM(FX65,FX76,FX79)," ")</f>
        <v xml:space="preserve"> </v>
      </c>
      <c r="FY64" s="5" t="str">
        <f>IF(COLUMN()&lt;DATA!$O$1*3+3,SUM(FY65,FY76,FY79)," ")</f>
        <v xml:space="preserve"> </v>
      </c>
      <c r="FZ64" s="5" t="str">
        <f>IF(COLUMN()&lt;DATA!$O$1*3+3,SUM(FZ65,FZ76,FZ79)," ")</f>
        <v xml:space="preserve"> </v>
      </c>
      <c r="GA64" s="5" t="str">
        <f>IF(COLUMN()&lt;DATA!$O$1*3+3,SUM(GA65,GA76,GA79)," ")</f>
        <v xml:space="preserve"> </v>
      </c>
      <c r="GB64" s="5" t="str">
        <f>IF(COLUMN()&lt;DATA!$O$1*3+3,SUM(GB65,GB76,GB79)," ")</f>
        <v xml:space="preserve"> </v>
      </c>
      <c r="GC64" s="5" t="str">
        <f>IF(COLUMN()&lt;DATA!$O$1*3+3,SUM(GC65,GC76,GC79)," ")</f>
        <v xml:space="preserve"> </v>
      </c>
      <c r="GD64" s="5" t="str">
        <f>IF(COLUMN()&lt;DATA!$O$1*3+3,SUM(GD65,GD76,GD79)," ")</f>
        <v xml:space="preserve"> </v>
      </c>
      <c r="GE64" s="5" t="str">
        <f>IF(COLUMN()&lt;DATA!$O$1*3+3,SUM(GE65,GE76,GE79)," ")</f>
        <v xml:space="preserve"> </v>
      </c>
      <c r="GF64" s="5" t="str">
        <f>IF(COLUMN()&lt;DATA!$O$1*3+3,SUM(GF65,GF76,GF79)," ")</f>
        <v xml:space="preserve"> </v>
      </c>
      <c r="GG64" s="5" t="str">
        <f>IF(COLUMN()&lt;DATA!$O$1*3+3,SUM(GG65,GG76,GG79)," ")</f>
        <v xml:space="preserve"> </v>
      </c>
      <c r="GH64" s="5" t="str">
        <f>IF(COLUMN()&lt;DATA!$O$1*3+3,SUM(GH65,GH76,GH79)," ")</f>
        <v xml:space="preserve"> </v>
      </c>
      <c r="GI64" s="5" t="str">
        <f>IF(COLUMN()&lt;DATA!$O$1*3+3,SUM(GI65,GI76,GI79)," ")</f>
        <v xml:space="preserve"> </v>
      </c>
      <c r="GJ64" s="5" t="str">
        <f>IF(COLUMN()&lt;DATA!$O$1*3+3,SUM(GJ65,GJ76,GJ79)," ")</f>
        <v xml:space="preserve"> </v>
      </c>
      <c r="GK64" s="5" t="str">
        <f>IF(COLUMN()&lt;DATA!$O$1*3+3,SUM(GK65,GK76,GK79)," ")</f>
        <v xml:space="preserve"> </v>
      </c>
      <c r="GL64" s="5" t="str">
        <f>IF(COLUMN()&lt;DATA!$O$1*3+3,SUM(GL65,GL76,GL79)," ")</f>
        <v xml:space="preserve"> </v>
      </c>
      <c r="GM64" s="5" t="str">
        <f>IF(COLUMN()&lt;DATA!$O$1*3+3,SUM(GM65,GM76,GM79)," ")</f>
        <v xml:space="preserve"> </v>
      </c>
      <c r="GN64" s="5" t="str">
        <f>IF(COLUMN()&lt;DATA!$O$1*3+3,SUM(GN65,GN76,GN79)," ")</f>
        <v xml:space="preserve"> </v>
      </c>
      <c r="GO64" s="5" t="str">
        <f>IF(COLUMN()&lt;DATA!$O$1*3+3,SUM(GO65,GO76,GO79)," ")</f>
        <v xml:space="preserve"> </v>
      </c>
      <c r="GP64" s="5" t="str">
        <f>IF(COLUMN()&lt;DATA!$O$1*3+3,SUM(GP65,GP76,GP79)," ")</f>
        <v xml:space="preserve"> </v>
      </c>
      <c r="GQ64" s="5" t="str">
        <f>IF(COLUMN()&lt;DATA!$O$1*3+3,SUM(GQ65,GQ76,GQ79)," ")</f>
        <v xml:space="preserve"> </v>
      </c>
      <c r="GR64" s="5" t="str">
        <f>IF(COLUMN()&lt;DATA!$O$1*3+3,SUM(GR65,GR76,GR79)," ")</f>
        <v xml:space="preserve"> </v>
      </c>
      <c r="GS64" s="5" t="str">
        <f>IF(COLUMN()&lt;DATA!$O$1*3+3,SUM(GS65,GS76,GS79)," ")</f>
        <v xml:space="preserve"> </v>
      </c>
      <c r="GT64" s="5" t="str">
        <f>IF(COLUMN()&lt;DATA!$O$1*3+3,SUM(GT65,GT76,GT79)," ")</f>
        <v xml:space="preserve"> </v>
      </c>
      <c r="GU64" s="5" t="str">
        <f>IF(COLUMN()&lt;DATA!$O$1*3+3,SUM(GU65,GU76,GU79)," ")</f>
        <v xml:space="preserve"> </v>
      </c>
      <c r="GV64" s="5" t="str">
        <f>IF(COLUMN()&lt;DATA!$O$1*3+3,SUM(GV65,GV76,GV79)," ")</f>
        <v xml:space="preserve"> </v>
      </c>
      <c r="GW64" s="5" t="str">
        <f>IF(COLUMN()&lt;DATA!$O$1*3+3,SUM(GW65,GW76,GW79)," ")</f>
        <v xml:space="preserve"> </v>
      </c>
      <c r="GX64" s="5" t="str">
        <f>IF(COLUMN()&lt;DATA!$O$1*3+3,SUM(GX65,GX76,GX79)," ")</f>
        <v xml:space="preserve"> </v>
      </c>
      <c r="GY64" s="5" t="str">
        <f>IF(COLUMN()&lt;DATA!$O$1*3+3,SUM(GY65,GY76,GY79)," ")</f>
        <v xml:space="preserve"> </v>
      </c>
      <c r="GZ64" s="5" t="str">
        <f>IF(COLUMN()&lt;DATA!$O$1*3+3,SUM(GZ65,GZ76,GZ79)," ")</f>
        <v xml:space="preserve"> </v>
      </c>
      <c r="HA64" s="5" t="str">
        <f>IF(COLUMN()&lt;DATA!$O$1*3+3,SUM(HA65,HA76,HA79)," ")</f>
        <v xml:space="preserve"> </v>
      </c>
      <c r="HB64" s="5" t="str">
        <f>IF(COLUMN()&lt;DATA!$O$1*3+3,SUM(HB65,HB76,HB79)," ")</f>
        <v xml:space="preserve"> </v>
      </c>
      <c r="HC64" s="5" t="str">
        <f>IF(COLUMN()&lt;DATA!$O$1*3+3,SUM(HC65,HC76,HC79)," ")</f>
        <v xml:space="preserve"> </v>
      </c>
      <c r="HD64" s="5" t="str">
        <f>IF(COLUMN()&lt;DATA!$O$1*3+3,SUM(HD65,HD76,HD79)," ")</f>
        <v xml:space="preserve"> </v>
      </c>
      <c r="HE64" s="5" t="str">
        <f>IF(COLUMN()&lt;DATA!$O$1*3+3,SUM(HE65,HE76,HE79)," ")</f>
        <v xml:space="preserve"> </v>
      </c>
      <c r="HF64" s="5" t="str">
        <f>IF(COLUMN()&lt;DATA!$O$1*3+3,SUM(HF65,HF76,HF79)," ")</f>
        <v xml:space="preserve"> </v>
      </c>
      <c r="HG64" s="5" t="str">
        <f>IF(COLUMN()&lt;DATA!$O$1*3+3,SUM(HG65,HG76,HG79)," ")</f>
        <v xml:space="preserve"> </v>
      </c>
      <c r="HH64" s="5" t="str">
        <f>IF(COLUMN()&lt;DATA!$O$1*3+3,SUM(HH65,HH76,HH79)," ")</f>
        <v xml:space="preserve"> </v>
      </c>
      <c r="HI64" s="5" t="str">
        <f>IF(COLUMN()&lt;DATA!$O$1*3+3,SUM(HI65,HI76,HI79)," ")</f>
        <v xml:space="preserve"> </v>
      </c>
      <c r="HJ64" s="5" t="str">
        <f>IF(COLUMN()&lt;DATA!$O$1*3+3,SUM(HJ65,HJ76,HJ79)," ")</f>
        <v xml:space="preserve"> </v>
      </c>
      <c r="HK64" s="5" t="str">
        <f>IF(COLUMN()&lt;DATA!$O$1*3+3,SUM(HK65,HK76,HK79)," ")</f>
        <v xml:space="preserve"> </v>
      </c>
      <c r="HL64" s="5" t="str">
        <f>IF(COLUMN()&lt;DATA!$O$1*3+3,SUM(HL65,HL76,HL79)," ")</f>
        <v xml:space="preserve"> </v>
      </c>
      <c r="HM64" s="5" t="str">
        <f>IF(COLUMN()&lt;DATA!$O$1*3+3,SUM(HM65,HM76,HM79)," ")</f>
        <v xml:space="preserve"> </v>
      </c>
      <c r="HN64" s="5" t="str">
        <f>IF(COLUMN()&lt;DATA!$O$1*3+3,SUM(HN65,HN76,HN79)," ")</f>
        <v xml:space="preserve"> </v>
      </c>
      <c r="HO64" s="5" t="str">
        <f>IF(COLUMN()&lt;DATA!$O$1*3+3,SUM(HO65,HO76,HO79)," ")</f>
        <v xml:space="preserve"> </v>
      </c>
      <c r="HP64" s="5" t="str">
        <f>IF(COLUMN()&lt;DATA!$O$1*3+3,SUM(HP65,HP76,HP79)," ")</f>
        <v xml:space="preserve"> </v>
      </c>
      <c r="HQ64" s="5" t="str">
        <f>IF(COLUMN()&lt;DATA!$O$1*3+3,SUM(HQ65,HQ76,HQ79)," ")</f>
        <v xml:space="preserve"> </v>
      </c>
      <c r="HR64" s="5" t="str">
        <f>IF(COLUMN()&lt;DATA!$O$1*3+3,SUM(HR65,HR76,HR79)," ")</f>
        <v xml:space="preserve"> </v>
      </c>
      <c r="HS64" s="5" t="str">
        <f>IF(COLUMN()&lt;DATA!$O$1*3+3,SUM(HS65,HS76,HS79)," ")</f>
        <v xml:space="preserve"> </v>
      </c>
      <c r="HT64" s="5" t="str">
        <f>IF(COLUMN()&lt;DATA!$O$1*3+3,SUM(HT65,HT76,HT79)," ")</f>
        <v xml:space="preserve"> </v>
      </c>
      <c r="HU64" s="5" t="str">
        <f>IF(COLUMN()&lt;DATA!$O$1*3+3,SUM(HU65,HU76,HU79)," ")</f>
        <v xml:space="preserve"> </v>
      </c>
      <c r="HV64" s="5" t="str">
        <f>IF(COLUMN()&lt;DATA!$O$1*3+3,SUM(HV65,HV76,HV79)," ")</f>
        <v xml:space="preserve"> </v>
      </c>
      <c r="HW64" s="5" t="str">
        <f>IF(COLUMN()&lt;DATA!$O$1*3+3,SUM(HW65,HW76,HW79)," ")</f>
        <v xml:space="preserve"> </v>
      </c>
      <c r="HX64" s="5" t="str">
        <f>IF(COLUMN()&lt;DATA!$O$1*3+3,SUM(HX65,HX76,HX79)," ")</f>
        <v xml:space="preserve"> </v>
      </c>
      <c r="HY64" s="5" t="str">
        <f>IF(COLUMN()&lt;DATA!$O$1*3+3,SUM(HY65,HY76,HY79)," ")</f>
        <v xml:space="preserve"> </v>
      </c>
      <c r="HZ64" s="5" t="str">
        <f>IF(COLUMN()&lt;DATA!$O$1*3+3,SUM(HZ65,HZ76,HZ79)," ")</f>
        <v xml:space="preserve"> </v>
      </c>
      <c r="IA64" s="5" t="str">
        <f>IF(COLUMN()&lt;DATA!$O$1*3+3,SUM(IA65,IA76,IA79)," ")</f>
        <v xml:space="preserve"> </v>
      </c>
      <c r="IB64" s="5" t="str">
        <f>IF(COLUMN()&lt;DATA!$O$1*3+3,SUM(IB65,IB76,IB79)," ")</f>
        <v xml:space="preserve"> </v>
      </c>
      <c r="IC64" s="5" t="str">
        <f>IF(COLUMN()&lt;DATA!$O$1*3+3,SUM(IC65,IC76,IC79)," ")</f>
        <v xml:space="preserve"> </v>
      </c>
      <c r="ID64" s="5" t="str">
        <f>IF(COLUMN()&lt;DATA!$O$1*3+3,SUM(ID65,ID76,ID79)," ")</f>
        <v xml:space="preserve"> </v>
      </c>
      <c r="IE64" s="5" t="str">
        <f>IF(COLUMN()&lt;DATA!$O$1*3+3,SUM(IE65,IE76,IE79)," ")</f>
        <v xml:space="preserve"> </v>
      </c>
      <c r="IF64" s="5" t="str">
        <f>IF(COLUMN()&lt;DATA!$O$1*3+3,SUM(IF65,IF76,IF79)," ")</f>
        <v xml:space="preserve"> </v>
      </c>
      <c r="IG64" s="5" t="str">
        <f>IF(COLUMN()&lt;DATA!$O$1*3+3,SUM(IG65,IG76,IG79)," ")</f>
        <v xml:space="preserve"> </v>
      </c>
      <c r="IH64" s="5" t="str">
        <f>IF(COLUMN()&lt;DATA!$O$1*3+3,SUM(IH65,IH76,IH79)," ")</f>
        <v xml:space="preserve"> </v>
      </c>
      <c r="II64" s="5" t="str">
        <f>IF(COLUMN()&lt;DATA!$O$1*3+3,SUM(II65,II76,II79)," ")</f>
        <v xml:space="preserve"> </v>
      </c>
      <c r="IJ64" s="5" t="str">
        <f>IF(COLUMN()&lt;DATA!$O$1*3+3,SUM(IJ65,IJ76,IJ79)," ")</f>
        <v xml:space="preserve"> </v>
      </c>
      <c r="IK64" s="5" t="str">
        <f>IF(COLUMN()&lt;DATA!$O$1*3+3,SUM(IK65,IK76,IK79)," ")</f>
        <v xml:space="preserve"> </v>
      </c>
      <c r="IL64" s="5" t="str">
        <f>IF(COLUMN()&lt;DATA!$O$1*3+3,SUM(IL65,IL76,IL79)," ")</f>
        <v xml:space="preserve"> </v>
      </c>
      <c r="IM64" s="5" t="str">
        <f>IF(COLUMN()&lt;DATA!$O$1*3+3,SUM(IM65,IM76,IM79)," ")</f>
        <v xml:space="preserve"> </v>
      </c>
      <c r="IN64" s="5" t="str">
        <f>IF(COLUMN()&lt;DATA!$O$1*3+3,SUM(IN65,IN76,IN79)," ")</f>
        <v xml:space="preserve"> </v>
      </c>
      <c r="IO64" s="5" t="str">
        <f>IF(COLUMN()&lt;DATA!$O$1*3+3,SUM(IO65,IO76,IO79)," ")</f>
        <v xml:space="preserve"> </v>
      </c>
      <c r="IP64" s="5" t="str">
        <f>IF(COLUMN()&lt;DATA!$O$1*3+3,SUM(IP65,IP76,IP79)," ")</f>
        <v xml:space="preserve"> </v>
      </c>
      <c r="IQ64" s="5" t="str">
        <f>IF(COLUMN()&lt;DATA!$O$1*3+3,SUM(IQ65,IQ76,IQ79)," ")</f>
        <v xml:space="preserve"> </v>
      </c>
      <c r="IR64" s="5" t="str">
        <f>IF(COLUMN()&lt;DATA!$O$1*3+3,SUM(IR65,IR76,IR79)," ")</f>
        <v xml:space="preserve"> </v>
      </c>
      <c r="IS64" s="5" t="str">
        <f>IF(COLUMN()&lt;DATA!$O$1*3+3,SUM(IS65,IS76,IS79)," ")</f>
        <v xml:space="preserve"> </v>
      </c>
      <c r="IT64" s="5" t="str">
        <f>IF(COLUMN()&lt;DATA!$O$1*3+3,SUM(IT65,IT76,IT79)," ")</f>
        <v xml:space="preserve"> </v>
      </c>
      <c r="IU64" s="5" t="str">
        <f>IF(COLUMN()&lt;DATA!$O$1*3+3,SUM(IU65,IU76,IU79)," ")</f>
        <v xml:space="preserve"> </v>
      </c>
      <c r="IV64" s="5" t="str">
        <f>IF(COLUMN()&lt;DATA!$O$1*3+3,SUM(IV65,IV76,IV79)," ")</f>
        <v xml:space="preserve"> </v>
      </c>
      <c r="IW64" s="5" t="str">
        <f>IF(COLUMN()&lt;DATA!$O$1*3+3,SUM(IW65,IW76,IW79)," ")</f>
        <v xml:space="preserve"> </v>
      </c>
      <c r="IX64" s="5" t="str">
        <f>IF(COLUMN()&lt;DATA!$O$1*3+3,SUM(IX65,IX76,IX79)," ")</f>
        <v xml:space="preserve"> </v>
      </c>
      <c r="IY64" s="5" t="str">
        <f>IF(COLUMN()&lt;DATA!$O$1*3+3,SUM(IY65,IY76,IY79)," ")</f>
        <v xml:space="preserve"> </v>
      </c>
      <c r="IZ64" s="5" t="str">
        <f>IF(COLUMN()&lt;DATA!$O$1*3+3,SUM(IZ65,IZ76,IZ79)," ")</f>
        <v xml:space="preserve"> </v>
      </c>
      <c r="JA64" s="5" t="str">
        <f>IF(COLUMN()&lt;DATA!$O$1*3+3,SUM(JA65,JA76,JA79)," ")</f>
        <v xml:space="preserve"> </v>
      </c>
      <c r="JB64" s="5" t="str">
        <f>IF(COLUMN()&lt;DATA!$O$1*3+3,SUM(JB65,JB76,JB79)," ")</f>
        <v xml:space="preserve"> </v>
      </c>
      <c r="JC64" s="5" t="str">
        <f>IF(COLUMN()&lt;DATA!$O$1*3+3,SUM(JC65,JC76,JC79)," ")</f>
        <v xml:space="preserve"> </v>
      </c>
      <c r="JD64" s="5" t="str">
        <f>IF(COLUMN()&lt;DATA!$O$1*3+3,SUM(JD65,JD76,JD79)," ")</f>
        <v xml:space="preserve"> </v>
      </c>
      <c r="JE64" s="5" t="str">
        <f>IF(COLUMN()&lt;DATA!$O$1*3+3,SUM(JE65,JE76,JE79)," ")</f>
        <v xml:space="preserve"> </v>
      </c>
      <c r="JF64" s="5" t="str">
        <f>IF(COLUMN()&lt;DATA!$O$1*3+3,SUM(JF65,JF76,JF79)," ")</f>
        <v xml:space="preserve"> </v>
      </c>
      <c r="JG64" s="5" t="str">
        <f>IF(COLUMN()&lt;DATA!$O$1*3+3,SUM(JG65,JG76,JG79)," ")</f>
        <v xml:space="preserve"> </v>
      </c>
      <c r="JH64" s="5" t="str">
        <f>IF(COLUMN()&lt;DATA!$O$1*3+3,SUM(JH65,JH76,JH79)," ")</f>
        <v xml:space="preserve"> </v>
      </c>
      <c r="JI64" s="5" t="str">
        <f>IF(COLUMN()&lt;DATA!$O$1*3+3,SUM(JI65,JI76,JI79)," ")</f>
        <v xml:space="preserve"> </v>
      </c>
      <c r="JJ64" s="5" t="str">
        <f>IF(COLUMN()&lt;DATA!$O$1*3+3,SUM(JJ65,JJ76,JJ79)," ")</f>
        <v xml:space="preserve"> </v>
      </c>
      <c r="JK64" s="5" t="str">
        <f>IF(COLUMN()&lt;DATA!$O$1*3+3,SUM(JK65,JK76,JK79)," ")</f>
        <v xml:space="preserve"> </v>
      </c>
      <c r="JL64" s="5" t="str">
        <f>IF(COLUMN()&lt;DATA!$O$1*3+3,SUM(JL65,JL76,JL79)," ")</f>
        <v xml:space="preserve"> </v>
      </c>
      <c r="JM64" s="5" t="str">
        <f>IF(COLUMN()&lt;DATA!$O$1*3+3,SUM(JM65,JM76,JM79)," ")</f>
        <v xml:space="preserve"> </v>
      </c>
      <c r="JN64" s="5" t="str">
        <f>IF(COLUMN()&lt;DATA!$O$1*3+3,SUM(JN65,JN76,JN79)," ")</f>
        <v xml:space="preserve"> </v>
      </c>
      <c r="JO64" s="5" t="str">
        <f>IF(COLUMN()&lt;DATA!$O$1*3+3,SUM(JO65,JO76,JO79)," ")</f>
        <v xml:space="preserve"> </v>
      </c>
      <c r="JP64" s="5" t="str">
        <f>IF(COLUMN()&lt;DATA!$O$1*3+3,SUM(JP65,JP76,JP79)," ")</f>
        <v xml:space="preserve"> </v>
      </c>
      <c r="JQ64" s="5" t="str">
        <f>IF(COLUMN()&lt;DATA!$O$1*3+3,SUM(JQ65,JQ76,JQ79)," ")</f>
        <v xml:space="preserve"> </v>
      </c>
      <c r="JR64" s="5" t="str">
        <f>IF(COLUMN()&lt;DATA!$O$1*3+3,SUM(JR65,JR76,JR79)," ")</f>
        <v xml:space="preserve"> </v>
      </c>
      <c r="JS64" s="5" t="str">
        <f>IF(COLUMN()&lt;DATA!$O$1*3+3,SUM(JS65,JS76,JS79)," ")</f>
        <v xml:space="preserve"> </v>
      </c>
      <c r="JT64" s="5" t="str">
        <f>IF(COLUMN()&lt;DATA!$O$1*3+3,SUM(JT65,JT76,JT79)," ")</f>
        <v xml:space="preserve"> </v>
      </c>
      <c r="JU64" s="5" t="str">
        <f>IF(COLUMN()&lt;DATA!$O$1*3+3,SUM(JU65,JU76,JU79)," ")</f>
        <v xml:space="preserve"> </v>
      </c>
      <c r="JV64" s="5" t="str">
        <f>IF(COLUMN()&lt;DATA!$O$1*3+3,SUM(JV65,JV76,JV79)," ")</f>
        <v xml:space="preserve"> </v>
      </c>
      <c r="JW64" s="5" t="str">
        <f>IF(COLUMN()&lt;DATA!$O$1*3+3,SUM(JW65,JW76,JW79)," ")</f>
        <v xml:space="preserve"> </v>
      </c>
      <c r="JX64" s="5" t="str">
        <f>IF(COLUMN()&lt;DATA!$O$1*3+3,SUM(JX65,JX76,JX79)," ")</f>
        <v xml:space="preserve"> </v>
      </c>
      <c r="JY64" s="5" t="str">
        <f>IF(COLUMN()&lt;DATA!$O$1*3+3,SUM(JY65,JY76,JY79)," ")</f>
        <v xml:space="preserve"> </v>
      </c>
      <c r="JZ64" s="5" t="str">
        <f>IF(COLUMN()&lt;DATA!$O$1*3+3,SUM(JZ65,JZ76,JZ79)," ")</f>
        <v xml:space="preserve"> </v>
      </c>
      <c r="KA64" s="5" t="str">
        <f>IF(COLUMN()&lt;DATA!$O$1*3+3,SUM(KA65,KA76,KA79)," ")</f>
        <v xml:space="preserve"> </v>
      </c>
      <c r="KB64" s="5" t="str">
        <f>IF(COLUMN()&lt;DATA!$O$1*3+3,SUM(KB65,KB76,KB79)," ")</f>
        <v xml:space="preserve"> </v>
      </c>
      <c r="KC64" s="5" t="str">
        <f>IF(COLUMN()&lt;DATA!$O$1*3+3,SUM(KC65,KC76,KC79)," ")</f>
        <v xml:space="preserve"> </v>
      </c>
      <c r="KD64" s="5" t="str">
        <f>IF(COLUMN()&lt;DATA!$O$1*3+3,SUM(KD65,KD76,KD79)," ")</f>
        <v xml:space="preserve"> </v>
      </c>
      <c r="KE64" s="5" t="str">
        <f>IF(COLUMN()&lt;DATA!$O$1*3+3,SUM(KE65,KE76,KE79)," ")</f>
        <v xml:space="preserve"> </v>
      </c>
      <c r="KF64" s="5" t="str">
        <f>IF(COLUMN()&lt;DATA!$O$1*3+3,SUM(KF65,KF76,KF79)," ")</f>
        <v xml:space="preserve"> </v>
      </c>
      <c r="KG64" s="5" t="str">
        <f>IF(COLUMN()&lt;DATA!$O$1*3+3,SUM(KG65,KG76,KG79)," ")</f>
        <v xml:space="preserve"> </v>
      </c>
      <c r="KH64" s="5" t="str">
        <f>IF(COLUMN()&lt;DATA!$O$1*3+3,SUM(KH65,KH76,KH79)," ")</f>
        <v xml:space="preserve"> </v>
      </c>
      <c r="KI64" s="5" t="str">
        <f>IF(COLUMN()&lt;DATA!$O$1*3+3,SUM(KI65,KI76,KI79)," ")</f>
        <v xml:space="preserve"> </v>
      </c>
      <c r="KJ64" s="5" t="str">
        <f>IF(COLUMN()&lt;DATA!$O$1*3+3,SUM(KJ65,KJ76,KJ79)," ")</f>
        <v xml:space="preserve"> </v>
      </c>
      <c r="KK64" s="5" t="str">
        <f>IF(COLUMN()&lt;DATA!$O$1*3+3,SUM(KK65,KK76,KK79)," ")</f>
        <v xml:space="preserve"> </v>
      </c>
      <c r="KL64" s="5" t="str">
        <f>IF(COLUMN()&lt;DATA!$O$1*3+3,SUM(KL65,KL76,KL79)," ")</f>
        <v xml:space="preserve"> </v>
      </c>
      <c r="KM64" s="5" t="str">
        <f>IF(COLUMN()&lt;DATA!$O$1*3+3,SUM(KM65,KM76,KM79)," ")</f>
        <v xml:space="preserve"> </v>
      </c>
      <c r="KN64" s="5" t="str">
        <f>IF(COLUMN()&lt;DATA!$O$1*3+3,SUM(KN65,KN76,KN79)," ")</f>
        <v xml:space="preserve"> </v>
      </c>
      <c r="KO64" s="5" t="str">
        <f>IF(COLUMN()&lt;DATA!$O$1*3+3,SUM(KO65,KO76,KO79)," ")</f>
        <v xml:space="preserve"> </v>
      </c>
      <c r="KP64" s="5" t="str">
        <f>IF(COLUMN()&lt;DATA!$O$1*3+3,SUM(KP65,KP76,KP79)," ")</f>
        <v xml:space="preserve"> </v>
      </c>
      <c r="KQ64" s="5" t="str">
        <f>IF(COLUMN()&lt;DATA!$O$1*3+3,SUM(KQ65,KQ76,KQ79)," ")</f>
        <v xml:space="preserve"> </v>
      </c>
      <c r="KR64" s="5" t="str">
        <f>IF(COLUMN()&lt;DATA!$O$1*3+3,SUM(KR65,KR76,KR79)," ")</f>
        <v xml:space="preserve"> </v>
      </c>
      <c r="KS64" s="5" t="str">
        <f>IF(COLUMN()&lt;DATA!$O$1*3+3,SUM(KS65,KS76,KS79)," ")</f>
        <v xml:space="preserve"> </v>
      </c>
      <c r="KT64" s="5" t="str">
        <f>IF(COLUMN()&lt;DATA!$O$1*3+3,SUM(KT65,KT76,KT79)," ")</f>
        <v xml:space="preserve"> </v>
      </c>
      <c r="KU64" s="5" t="str">
        <f>IF(COLUMN()&lt;DATA!$O$1*3+3,SUM(KU65,KU76,KU79)," ")</f>
        <v xml:space="preserve"> </v>
      </c>
      <c r="KV64" s="5" t="str">
        <f>IF(COLUMN()&lt;DATA!$O$1*3+3,SUM(KV65,KV76,KV79)," ")</f>
        <v xml:space="preserve"> </v>
      </c>
      <c r="KW64" s="5" t="str">
        <f>IF(COLUMN()&lt;DATA!$O$1*3+3,SUM(KW65,KW76,KW79)," ")</f>
        <v xml:space="preserve"> </v>
      </c>
      <c r="KX64" s="5" t="str">
        <f>IF(COLUMN()&lt;DATA!$O$1*3+3,SUM(KX65,KX76,KX79)," ")</f>
        <v xml:space="preserve"> </v>
      </c>
      <c r="KY64" s="5" t="str">
        <f>IF(COLUMN()&lt;DATA!$O$1*3+3,SUM(KY65,KY76,KY79)," ")</f>
        <v xml:space="preserve"> </v>
      </c>
      <c r="KZ64" s="5" t="str">
        <f>IF(COLUMN()&lt;DATA!$O$1*3+3,SUM(KZ65,KZ76,KZ79)," ")</f>
        <v xml:space="preserve"> </v>
      </c>
    </row>
    <row r="65" s="5" customFormat="1" ht="15.75">
      <c r="A65" s="36" t="s">
        <v>77</v>
      </c>
      <c r="B65" s="110">
        <f>IF(COLUMN()&lt;DATA!$O$1*3+3,SUM(B66:B75)," ")</f>
        <v>4.2909000000000006</v>
      </c>
      <c r="C65" s="110">
        <f>IF(COLUMN()&lt;DATA!$O$1*3+3,SUM(C66:C75)," ")</f>
        <v>14.2925</v>
      </c>
      <c r="D65" s="110">
        <f>IF(COLUMN()&lt;DATA!$O$1*3+3,SUM(D66:D75)," ")</f>
        <v>0</v>
      </c>
      <c r="E65" s="110">
        <f>IF(COLUMN()&lt;DATA!$O$1*3+3,SUM(E66:E75)," ")</f>
        <v>1</v>
      </c>
      <c r="F65" s="110">
        <f>IF(COLUMN()&lt;DATA!$O$1*3+3,SUM(F66:F75)," ")</f>
        <v>1</v>
      </c>
      <c r="G65" s="110">
        <f>IF(COLUMN()&lt;DATA!$O$1*3+3,SUM(G66:G75)," ")</f>
        <v>0</v>
      </c>
      <c r="H65" s="110">
        <f>IF(COLUMN()&lt;DATA!$O$1*3+3,SUM(H66:H75)," ")</f>
        <v>2.7</v>
      </c>
      <c r="I65" s="110">
        <f>IF(COLUMN()&lt;DATA!$O$1*3+3,SUM(I66:I75)," ")</f>
        <v>0</v>
      </c>
      <c r="J65" s="110">
        <f>IF(COLUMN()&lt;DATA!$O$1*3+3,SUM(J66:J75)," ")</f>
        <v>3</v>
      </c>
      <c r="K65" s="110">
        <f>IF(COLUMN()&lt;DATA!$O$1*3+3,SUM(K66:K75)," ")</f>
        <v>1</v>
      </c>
      <c r="L65" s="110">
        <f>IF(COLUMN()&lt;DATA!$O$1*3+3,SUM(L66:L75)," ")</f>
        <v>1</v>
      </c>
      <c r="M65" s="110">
        <f>IF(COLUMN()&lt;DATA!$O$1*3+3,SUM(M66:M75)," ")</f>
        <v>1</v>
      </c>
      <c r="N65" s="110">
        <f>IF(COLUMN()&lt;DATA!$O$1*3+3,SUM(N66:N75)," ")</f>
        <v>0</v>
      </c>
      <c r="O65" s="110">
        <f>IF(COLUMN()&lt;DATA!$O$1*3+3,SUM(O66:O75)," ")</f>
        <v>0</v>
      </c>
      <c r="P65" s="110">
        <f>IF(COLUMN()&lt;DATA!$O$1*3+3,SUM(P66:P75)," ")</f>
        <v>0</v>
      </c>
      <c r="Q65" s="110">
        <f>IF(COLUMN()&lt;DATA!$O$1*3+3,SUM(Q66:Q75)," ")</f>
        <v>3</v>
      </c>
      <c r="R65" s="110">
        <f>IF(COLUMN()&lt;DATA!$O$1*3+3,SUM(R66:R75)," ")</f>
        <v>4.5</v>
      </c>
      <c r="S65" s="110">
        <f>IF(COLUMN()&lt;DATA!$O$1*3+3,SUM(S66:S75)," ")</f>
        <v>2</v>
      </c>
      <c r="T65" s="110">
        <f>IF(COLUMN()&lt;DATA!$O$1*3+3,SUM(T66:T75)," ")</f>
        <v>1</v>
      </c>
      <c r="U65" s="110">
        <f>IF(COLUMN()&lt;DATA!$O$1*3+3,SUM(U66:U75)," ")</f>
        <v>2</v>
      </c>
      <c r="V65" s="110">
        <f>IF(COLUMN()&lt;DATA!$O$1*3+3,SUM(V66:V75)," ")</f>
        <v>1</v>
      </c>
      <c r="W65" s="110">
        <f>IF(COLUMN()&lt;DATA!$O$1*3+3,SUM(W66:W75)," ")</f>
        <v>1.11142</v>
      </c>
      <c r="X65" s="110">
        <f>IF(COLUMN()&lt;DATA!$O$1*3+3,SUM(X66:X75)," ")</f>
        <v>0</v>
      </c>
      <c r="Y65" s="110">
        <f>IF(COLUMN()&lt;DATA!$O$1*3+3,SUM(Y66:Y75)," ")</f>
        <v>0</v>
      </c>
      <c r="Z65" s="110">
        <f>IF(COLUMN()&lt;DATA!$O$1*3+3,SUM(Z66:Z75)," ")</f>
        <v>1</v>
      </c>
      <c r="AA65" s="110">
        <f>IF(COLUMN()&lt;DATA!$O$1*3+3,SUM(AA66:AA75)," ")</f>
        <v>0</v>
      </c>
      <c r="AB65" s="110">
        <f>IF(COLUMN()&lt;DATA!$O$1*3+3,SUM(AB66:AB75)," ")</f>
        <v>1</v>
      </c>
      <c r="AC65" s="110">
        <f>IF(COLUMN()&lt;DATA!$O$1*3+3,SUM(AC66:AC75)," ")</f>
        <v>1</v>
      </c>
      <c r="AD65" s="110">
        <f>IF(COLUMN()&lt;DATA!$O$1*3+3,SUM(AD66:AD75)," ")</f>
        <v>0</v>
      </c>
      <c r="AE65" s="110">
        <f>IF(COLUMN()&lt;DATA!$O$1*3+3,SUM(AE66:AE75)," ")</f>
        <v>0</v>
      </c>
      <c r="AF65" s="110">
        <f>IF(COLUMN()&lt;DATA!$O$1*3+3,SUM(AF66:AF75)," ")</f>
        <v>0</v>
      </c>
      <c r="AG65" s="110">
        <f>IF(COLUMN()&lt;DATA!$O$1*3+3,SUM(AG66:AG75)," ")</f>
        <v>0</v>
      </c>
      <c r="AH65" s="110">
        <f>IF(COLUMN()&lt;DATA!$O$1*3+3,SUM(AH66:AH75)," ")</f>
        <v>0</v>
      </c>
      <c r="AI65" s="110">
        <f>IF(COLUMN()&lt;DATA!$O$1*3+3,SUM(AI66:AI75)," ")</f>
        <v>0</v>
      </c>
      <c r="AJ65" s="110">
        <f>IF(COLUMN()&lt;DATA!$O$1*3+3,SUM(AJ66:AJ75)," ")</f>
        <v>0</v>
      </c>
      <c r="AK65" s="110">
        <f>IF(COLUMN()&lt;DATA!$O$1*3+3,SUM(AK66:AK75)," ")</f>
        <v>0</v>
      </c>
      <c r="AL65" s="110">
        <f>IF(COLUMN()&lt;DATA!$O$1*3+3,SUM(AL66:AL75)," ")</f>
        <v>0</v>
      </c>
      <c r="AM65" s="110">
        <f>IF(COLUMN()&lt;DATA!$O$1*3+3,SUM(AM66:AM75)," ")</f>
        <v>0</v>
      </c>
      <c r="AN65" s="110">
        <f>IF(COLUMN()&lt;DATA!$O$1*3+3,SUM(AN66:AN75)," ")</f>
        <v>0</v>
      </c>
      <c r="AO65" s="110">
        <f>IF(COLUMN()&lt;DATA!$O$1*3+3,SUM(AO66:AO75)," ")</f>
        <v>2.72</v>
      </c>
      <c r="AP65" s="110">
        <f>IF(COLUMN()&lt;DATA!$O$1*3+3,SUM(AP66:AP75)," ")</f>
        <v>1</v>
      </c>
      <c r="AQ65" s="110">
        <f>IF(COLUMN()&lt;DATA!$O$1*3+3,SUM(AQ66:AQ75)," ")</f>
        <v>2</v>
      </c>
      <c r="AR65" s="110">
        <f>IF(COLUMN()&lt;DATA!$O$1*3+3,SUM(AR66:AR75)," ")</f>
        <v>2.25</v>
      </c>
      <c r="AS65" s="110">
        <f>IF(COLUMN()&lt;DATA!$O$1*3+3,SUM(AS66:AS75)," ")</f>
        <v>1</v>
      </c>
      <c r="AT65" s="110">
        <f>IF(COLUMN()&lt;DATA!$O$1*3+3,SUM(AT66:AT75)," ")</f>
        <v>0</v>
      </c>
      <c r="AU65" s="110">
        <f>IF(COLUMN()&lt;DATA!$O$1*3+3,SUM(AU66:AU75)," ")</f>
        <v>2.2962800000000003</v>
      </c>
      <c r="AV65" s="110">
        <f>IF(COLUMN()&lt;DATA!$O$1*3+3,SUM(AV66:AV75)," ")</f>
        <v>0</v>
      </c>
      <c r="AW65" s="110">
        <f>IF(COLUMN()&lt;DATA!$O$1*3+3,SUM(AW66:AW75)," ")</f>
        <v>0.5</v>
      </c>
      <c r="AX65" s="110">
        <f>IF(COLUMN()&lt;DATA!$O$1*3+3,SUM(AX66:AX75)," ")</f>
        <v>0.03448</v>
      </c>
      <c r="AY65" s="110">
        <f>IF(COLUMN()&lt;DATA!$O$1*3+3,SUM(AY66:AY75)," ")</f>
        <v>0</v>
      </c>
      <c r="AZ65" s="110">
        <f>IF(COLUMN()&lt;DATA!$O$1*3+3,SUM(AZ66:AZ75)," ")</f>
        <v>4</v>
      </c>
      <c r="BA65" s="110">
        <f>IF(COLUMN()&lt;DATA!$O$1*3+3,SUM(BA66:BA75)," ")</f>
        <v>0</v>
      </c>
      <c r="BB65" s="110">
        <f>IF(COLUMN()&lt;DATA!$O$1*3+3,SUM(BB66:BB75)," ")</f>
        <v>0</v>
      </c>
      <c r="BC65" s="110">
        <f>IF(COLUMN()&lt;DATA!$O$1*3+3,SUM(BC66:BC75)," ")</f>
        <v>0</v>
      </c>
      <c r="BD65" s="110">
        <f>IF(COLUMN()&lt;DATA!$O$1*3+3,SUM(BD66:BD75)," ")</f>
        <v>1</v>
      </c>
      <c r="BE65" s="110">
        <f>IF(COLUMN()&lt;DATA!$O$1*3+3,SUM(BE66:BE75)," ")</f>
        <v>0</v>
      </c>
      <c r="BF65" s="110">
        <f>IF(COLUMN()&lt;DATA!$O$1*3+3,SUM(BF66:BF75)," ")</f>
        <v>1</v>
      </c>
      <c r="BG65" s="110">
        <f>IF(COLUMN()&lt;DATA!$O$1*3+3,SUM(BG66:BG75)," ")</f>
        <v>4.9</v>
      </c>
      <c r="BH65" s="110">
        <f>IF(COLUMN()&lt;DATA!$O$1*3+3,SUM(BH66:BH75)," ")</f>
        <v>0</v>
      </c>
      <c r="BI65" s="110">
        <f>IF(COLUMN()&lt;DATA!$O$1*3+3,SUM(BI66:BI75)," ")</f>
        <v>0</v>
      </c>
      <c r="BJ65" s="110">
        <f>IF(COLUMN()&lt;DATA!$O$1*3+3,SUM(BJ66:BJ75)," ")</f>
        <v>0</v>
      </c>
      <c r="BK65" s="110">
        <f>IF(COLUMN()&lt;DATA!$O$1*3+3,SUM(BK66:BK75)," ")</f>
        <v>0</v>
      </c>
      <c r="BL65" s="110">
        <f>IF(COLUMN()&lt;DATA!$O$1*3+3,SUM(BL66:BL75)," ")</f>
        <v>0</v>
      </c>
      <c r="BM65" s="110">
        <f>IF(COLUMN()&lt;DATA!$O$1*3+3,SUM(BM66:BM75)," ")</f>
        <v>0</v>
      </c>
      <c r="BN65" s="110">
        <f>IF(COLUMN()&lt;DATA!$O$1*3+3,SUM(BN66:BN75)," ")</f>
        <v>0</v>
      </c>
      <c r="BO65" s="110">
        <f>IF(COLUMN()&lt;DATA!$O$1*3+3,SUM(BO66:BO75)," ")</f>
        <v>0</v>
      </c>
      <c r="BP65" s="110">
        <f>IF(COLUMN()&lt;DATA!$O$1*3+3,SUM(BP66:BP75)," ")</f>
        <v>0</v>
      </c>
      <c r="BQ65" s="110">
        <f>IF(COLUMN()&lt;DATA!$O$1*3+3,SUM(BQ66:BQ75)," ")</f>
        <v>0</v>
      </c>
      <c r="BR65" s="110">
        <f>IF(COLUMN()&lt;DATA!$O$1*3+3,SUM(BR66:BR75)," ")</f>
        <v>0</v>
      </c>
      <c r="BS65" s="110">
        <f>IF(COLUMN()&lt;DATA!$O$1*3+3,SUM(BS66:BS75)," ")</f>
        <v>0</v>
      </c>
      <c r="BT65" s="110">
        <f>IF(COLUMN()&lt;DATA!$O$1*3+3,SUM(BT66:BT75)," ")</f>
        <v>0</v>
      </c>
      <c r="BU65" s="110">
        <f>IF(COLUMN()&lt;DATA!$O$1*3+3,SUM(BU66:BU75)," ")</f>
        <v>0</v>
      </c>
      <c r="BV65" s="110">
        <f>IF(COLUMN()&lt;DATA!$O$1*3+3,SUM(BV66:BV75)," ")</f>
        <v>1</v>
      </c>
      <c r="BW65" s="110">
        <f>IF(COLUMN()&lt;DATA!$O$1*3+3,SUM(BW66:BW75)," ")</f>
        <v>0</v>
      </c>
      <c r="BX65" s="110">
        <f>IF(COLUMN()&lt;DATA!$O$1*3+3,SUM(BX66:BX75)," ")</f>
        <v>0</v>
      </c>
      <c r="BY65" s="110">
        <f>IF(COLUMN()&lt;DATA!$O$1*3+3,SUM(BY66:BY75)," ")</f>
        <v>0</v>
      </c>
      <c r="BZ65" s="110">
        <f>IF(COLUMN()&lt;DATA!$O$1*3+3,SUM(BZ66:BZ75)," ")</f>
        <v>0</v>
      </c>
      <c r="CA65" s="110">
        <f>IF(COLUMN()&lt;DATA!$O$1*3+3,SUM(CA66:CA75)," ")</f>
        <v>0</v>
      </c>
      <c r="CB65" s="110">
        <f>IF(COLUMN()&lt;DATA!$O$1*3+3,SUM(CB66:CB75)," ")</f>
        <v>0</v>
      </c>
      <c r="CC65" s="110">
        <f>IF(COLUMN()&lt;DATA!$O$1*3+3,SUM(CC66:CC75)," ")</f>
        <v>0</v>
      </c>
      <c r="CD65" s="110">
        <f>IF(COLUMN()&lt;DATA!$O$1*3+3,SUM(CD66:CD75)," ")</f>
        <v>0</v>
      </c>
      <c r="CE65" s="110">
        <f>IF(COLUMN()&lt;DATA!$O$1*3+3,SUM(CE66:CE75)," ")</f>
        <v>0</v>
      </c>
      <c r="CF65" s="110">
        <f>IF(COLUMN()&lt;DATA!$O$1*3+3,SUM(CF66:CF75)," ")</f>
        <v>0</v>
      </c>
      <c r="CG65" s="110">
        <f>IF(COLUMN()&lt;DATA!$O$1*3+3,SUM(CG66:CG75)," ")</f>
        <v>0</v>
      </c>
      <c r="CH65" s="110">
        <f>IF(COLUMN()&lt;DATA!$O$1*3+3,SUM(CH66:CH75)," ")</f>
        <v>0</v>
      </c>
      <c r="CI65" s="110">
        <f>IF(COLUMN()&lt;DATA!$O$1*3+3,SUM(CI66:CI75)," ")</f>
        <v>0</v>
      </c>
      <c r="CJ65" s="110">
        <f>IF(COLUMN()&lt;DATA!$O$1*3+3,SUM(CJ66:CJ75)," ")</f>
        <v>0</v>
      </c>
      <c r="CK65" s="110">
        <f>IF(COLUMN()&lt;DATA!$O$1*3+3,SUM(CK66:CK75)," ")</f>
        <v>0</v>
      </c>
      <c r="CL65" s="110">
        <f>IF(COLUMN()&lt;DATA!$O$1*3+3,SUM(CL66:CL75)," ")</f>
        <v>0</v>
      </c>
      <c r="CM65" s="110">
        <f>IF(COLUMN()&lt;DATA!$O$1*3+3,SUM(CM66:CM75)," ")</f>
        <v>0</v>
      </c>
      <c r="CN65" s="110">
        <f>IF(COLUMN()&lt;DATA!$O$1*3+3,SUM(CN66:CN75)," ")</f>
        <v>0</v>
      </c>
      <c r="CO65" s="110">
        <f>IF(COLUMN()&lt;DATA!$O$1*3+3,SUM(CO66:CO75)," ")</f>
        <v>0</v>
      </c>
      <c r="CP65" s="110">
        <f>IF(COLUMN()&lt;DATA!$O$1*3+3,SUM(CP66:CP75)," ")</f>
        <v>0</v>
      </c>
      <c r="CQ65" s="110">
        <f>IF(COLUMN()&lt;DATA!$O$1*3+3,SUM(CQ66:CQ75)," ")</f>
        <v>0</v>
      </c>
      <c r="CR65" s="110">
        <f>IF(COLUMN()&lt;DATA!$O$1*3+3,SUM(CR66:CR75)," ")</f>
        <v>0</v>
      </c>
      <c r="CS65" s="110">
        <f>IF(COLUMN()&lt;DATA!$O$1*3+3,SUM(CS66:CS75)," ")</f>
        <v>0</v>
      </c>
      <c r="CT65" s="110">
        <f>IF(COLUMN()&lt;DATA!$O$1*3+3,SUM(CT66:CT75)," ")</f>
        <v>0</v>
      </c>
      <c r="CU65" s="110">
        <f>IF(COLUMN()&lt;DATA!$O$1*3+3,SUM(CU66:CU75)," ")</f>
        <v>0</v>
      </c>
      <c r="CV65" s="110">
        <f>IF(COLUMN()&lt;DATA!$O$1*3+3,SUM(CV66:CV75)," ")</f>
        <v>0</v>
      </c>
      <c r="CW65" s="110">
        <f>IF(COLUMN()&lt;DATA!$O$1*3+3,SUM(CW66:CW75)," ")</f>
        <v>0</v>
      </c>
      <c r="CX65" s="110">
        <f>IF(COLUMN()&lt;DATA!$O$1*3+3,SUM(CX66:CX75)," ")</f>
        <v>0</v>
      </c>
      <c r="CY65" s="110">
        <f>IF(COLUMN()&lt;DATA!$O$1*3+3,SUM(CY66:CY75)," ")</f>
        <v>0</v>
      </c>
      <c r="CZ65" s="110">
        <f>IF(COLUMN()&lt;DATA!$O$1*3+3,SUM(CZ66:CZ75)," ")</f>
        <v>0</v>
      </c>
      <c r="DA65" s="110">
        <f>IF(COLUMN()&lt;DATA!$O$1*3+3,SUM(DA66:DA75)," ")</f>
        <v>0</v>
      </c>
      <c r="DB65" s="110">
        <f>IF(COLUMN()&lt;DATA!$O$1*3+3,SUM(DB66:DB75)," ")</f>
        <v>0</v>
      </c>
      <c r="DC65" s="110">
        <f>IF(COLUMN()&lt;DATA!$O$1*3+3,SUM(DC66:DC75)," ")</f>
        <v>0</v>
      </c>
      <c r="DD65" s="110">
        <f>IF(COLUMN()&lt;DATA!$O$1*3+3,SUM(DD66:DD75)," ")</f>
        <v>0</v>
      </c>
      <c r="DE65" s="110">
        <f>IF(COLUMN()&lt;DATA!$O$1*3+3,SUM(DE66:DE75)," ")</f>
        <v>0</v>
      </c>
      <c r="DF65" s="110">
        <f>IF(COLUMN()&lt;DATA!$O$1*3+3,SUM(DF66:DF75)," ")</f>
        <v>0</v>
      </c>
      <c r="DG65" s="110">
        <f>IF(COLUMN()&lt;DATA!$O$1*3+3,SUM(DG66:DG75)," ")</f>
        <v>0</v>
      </c>
      <c r="DH65" s="110">
        <f>IF(COLUMN()&lt;DATA!$O$1*3+3,SUM(DH66:DH75)," ")</f>
        <v>0</v>
      </c>
      <c r="DI65" s="110">
        <f>IF(COLUMN()&lt;DATA!$O$1*3+3,SUM(DI66:DI75)," ")</f>
        <v>0</v>
      </c>
      <c r="DJ65" s="110">
        <f>IF(COLUMN()&lt;DATA!$O$1*3+3,SUM(DJ66:DJ75)," ")</f>
        <v>0</v>
      </c>
      <c r="DK65" s="110">
        <f>IF(COLUMN()&lt;DATA!$O$1*3+3,SUM(DK66:DK75)," ")</f>
        <v>0</v>
      </c>
      <c r="DL65" s="110">
        <f>IF(COLUMN()&lt;DATA!$O$1*3+3,SUM(DL66:DL75)," ")</f>
        <v>0</v>
      </c>
      <c r="DM65" s="110">
        <f>IF(COLUMN()&lt;DATA!$O$1*3+3,SUM(DM66:DM75)," ")</f>
        <v>0</v>
      </c>
      <c r="DN65" s="110">
        <f>IF(COLUMN()&lt;DATA!$O$1*3+3,SUM(DN66:DN75)," ")</f>
        <v>0</v>
      </c>
      <c r="DO65" s="110">
        <f>IF(COLUMN()&lt;DATA!$O$1*3+3,SUM(DO66:DO75)," ")</f>
        <v>0</v>
      </c>
      <c r="DP65" s="110">
        <f>IF(COLUMN()&lt;DATA!$O$1*3+3,SUM(DP66:DP75)," ")</f>
        <v>0</v>
      </c>
      <c r="DQ65" s="110">
        <f>IF(COLUMN()&lt;DATA!$O$1*3+3,SUM(DQ66:DQ75)," ")</f>
        <v>0</v>
      </c>
      <c r="DR65" s="110">
        <f>IF(COLUMN()&lt;DATA!$O$1*3+3,SUM(DR66:DR75)," ")</f>
        <v>0</v>
      </c>
      <c r="DS65" s="110">
        <f>IF(COLUMN()&lt;DATA!$O$1*3+3,SUM(DS66:DS75)," ")</f>
        <v>0</v>
      </c>
      <c r="DT65" s="110">
        <f>IF(COLUMN()&lt;DATA!$O$1*3+3,SUM(DT66:DT75)," ")</f>
        <v>0</v>
      </c>
      <c r="DU65" s="110">
        <f>IF(COLUMN()&lt;DATA!$O$1*3+3,SUM(DU66:DU75)," ")</f>
        <v>0</v>
      </c>
      <c r="DV65" s="110">
        <f>IF(COLUMN()&lt;DATA!$O$1*3+3,SUM(DV66:DV75)," ")</f>
        <v>0</v>
      </c>
      <c r="DW65" s="110">
        <f>IF(COLUMN()&lt;DATA!$O$1*3+3,SUM(DW66:DW75)," ")</f>
        <v>0</v>
      </c>
      <c r="DX65" s="110">
        <f>IF(COLUMN()&lt;DATA!$O$1*3+3,SUM(DX66:DX75)," ")</f>
        <v>70.595579999999987</v>
      </c>
      <c r="DY65" s="38" t="str">
        <f>IF(COLUMN()&lt;DATA!$O$1*3+3,SUM(DY66:DY75)," ")</f>
        <v xml:space="preserve"> </v>
      </c>
      <c r="DZ65" s="38" t="str">
        <f>IF(COLUMN()&lt;DATA!$O$1*3+3,SUM(DZ66:DZ75)," ")</f>
        <v xml:space="preserve"> </v>
      </c>
      <c r="EA65" s="38" t="str">
        <f>IF(COLUMN()&lt;DATA!$O$1*3+3,SUM(EA66:EA75)," ")</f>
        <v xml:space="preserve"> </v>
      </c>
      <c r="EB65" s="38" t="str">
        <f>IF(COLUMN()&lt;DATA!$O$1*3+3,SUM(EB66:EB75)," ")</f>
        <v xml:space="preserve"> </v>
      </c>
      <c r="EC65" s="38" t="str">
        <f>IF(COLUMN()&lt;DATA!$O$1*3+3,SUM(EC66:EC75)," ")</f>
        <v xml:space="preserve"> </v>
      </c>
      <c r="ED65" s="38" t="str">
        <f>IF(COLUMN()&lt;DATA!$O$1*3+3,SUM(ED66:ED75)," ")</f>
        <v xml:space="preserve"> </v>
      </c>
      <c r="EE65" s="38" t="str">
        <f>IF(COLUMN()&lt;DATA!$O$1*3+3,SUM(EE66:EE75)," ")</f>
        <v xml:space="preserve"> </v>
      </c>
      <c r="EF65" s="38" t="str">
        <f>IF(COLUMN()&lt;DATA!$O$1*3+3,SUM(EF66:EF75)," ")</f>
        <v xml:space="preserve"> </v>
      </c>
      <c r="EG65" s="38" t="str">
        <f>IF(COLUMN()&lt;DATA!$O$1*3+3,SUM(EG66:EG75)," ")</f>
        <v xml:space="preserve"> </v>
      </c>
      <c r="EH65" s="38" t="str">
        <f>IF(COLUMN()&lt;DATA!$O$1*3+3,SUM(EH66:EH75)," ")</f>
        <v xml:space="preserve"> </v>
      </c>
      <c r="EI65" s="38" t="str">
        <f>IF(COLUMN()&lt;DATA!$O$1*3+3,SUM(EI66:EI75)," ")</f>
        <v xml:space="preserve"> </v>
      </c>
      <c r="EJ65" s="38" t="str">
        <f>IF(COLUMN()&lt;DATA!$O$1*3+3,SUM(EJ66:EJ75)," ")</f>
        <v xml:space="preserve"> </v>
      </c>
      <c r="EK65" s="38" t="str">
        <f>IF(COLUMN()&lt;DATA!$O$1*3+3,SUM(EK66:EK75)," ")</f>
        <v xml:space="preserve"> </v>
      </c>
      <c r="EL65" s="38" t="str">
        <f>IF(COLUMN()&lt;DATA!$O$1*3+3,SUM(EL66:EL75)," ")</f>
        <v xml:space="preserve"> </v>
      </c>
      <c r="EM65" s="38" t="str">
        <f>IF(COLUMN()&lt;DATA!$O$1*3+3,SUM(EM66:EM75)," ")</f>
        <v xml:space="preserve"> </v>
      </c>
      <c r="EN65" s="38" t="str">
        <f>IF(COLUMN()&lt;DATA!$O$1*3+3,SUM(EN66:EN75)," ")</f>
        <v xml:space="preserve"> </v>
      </c>
      <c r="EO65" s="38" t="str">
        <f>IF(COLUMN()&lt;DATA!$O$1*3+3,SUM(EO66:EO75)," ")</f>
        <v xml:space="preserve"> </v>
      </c>
      <c r="EP65" s="38" t="str">
        <f>IF(COLUMN()&lt;DATA!$O$1*3+3,SUM(EP66:EP75)," ")</f>
        <v xml:space="preserve"> </v>
      </c>
      <c r="EQ65" s="38" t="str">
        <f>IF(COLUMN()&lt;DATA!$O$1*3+3,SUM(EQ66:EQ75)," ")</f>
        <v xml:space="preserve"> </v>
      </c>
      <c r="ER65" s="38" t="str">
        <f>IF(COLUMN()&lt;DATA!$O$1*3+3,SUM(ER66:ER75)," ")</f>
        <v xml:space="preserve"> </v>
      </c>
      <c r="ES65" s="38" t="str">
        <f>IF(COLUMN()&lt;DATA!$O$1*3+3,SUM(ES66:ES75)," ")</f>
        <v xml:space="preserve"> </v>
      </c>
      <c r="ET65" s="38" t="str">
        <f>IF(COLUMN()&lt;DATA!$O$1*3+3,SUM(ET66:ET75)," ")</f>
        <v xml:space="preserve"> </v>
      </c>
      <c r="EU65" s="38" t="str">
        <f>IF(COLUMN()&lt;DATA!$O$1*3+3,SUM(EU66:EU75)," ")</f>
        <v xml:space="preserve"> </v>
      </c>
      <c r="EV65" s="38" t="str">
        <f>IF(COLUMN()&lt;DATA!$O$1*3+3,SUM(EV66:EV75)," ")</f>
        <v xml:space="preserve"> </v>
      </c>
      <c r="EW65" s="38" t="str">
        <f>IF(COLUMN()&lt;DATA!$O$1*3+3,SUM(EW66:EW75)," ")</f>
        <v xml:space="preserve"> </v>
      </c>
      <c r="EX65" s="38" t="str">
        <f>IF(COLUMN()&lt;DATA!$O$1*3+3,SUM(EX66:EX75)," ")</f>
        <v xml:space="preserve"> </v>
      </c>
      <c r="EY65" s="38" t="str">
        <f>IF(COLUMN()&lt;DATA!$O$1*3+3,SUM(EY66:EY75)," ")</f>
        <v xml:space="preserve"> </v>
      </c>
      <c r="EZ65" s="38" t="str">
        <f>IF(COLUMN()&lt;DATA!$O$1*3+3,SUM(EZ66:EZ75)," ")</f>
        <v xml:space="preserve"> </v>
      </c>
      <c r="FA65" s="38" t="str">
        <f>IF(COLUMN()&lt;DATA!$O$1*3+3,SUM(FA66:FA75)," ")</f>
        <v xml:space="preserve"> </v>
      </c>
      <c r="FB65" s="38" t="str">
        <f>IF(COLUMN()&lt;DATA!$O$1*3+3,SUM(FB66:FB75)," ")</f>
        <v xml:space="preserve"> </v>
      </c>
      <c r="FC65" s="38" t="str">
        <f>IF(COLUMN()&lt;DATA!$O$1*3+3,SUM(FC66:FC75)," ")</f>
        <v xml:space="preserve"> </v>
      </c>
      <c r="FD65" s="38" t="str">
        <f>IF(COLUMN()&lt;DATA!$O$1*3+3,SUM(FD66:FD75)," ")</f>
        <v xml:space="preserve"> </v>
      </c>
      <c r="FE65" s="38" t="str">
        <f>IF(COLUMN()&lt;DATA!$O$1*3+3,SUM(FE66:FE75)," ")</f>
        <v xml:space="preserve"> </v>
      </c>
      <c r="FF65" s="38" t="str">
        <f>IF(COLUMN()&lt;DATA!$O$1*3+3,SUM(FF66:FF75)," ")</f>
        <v xml:space="preserve"> </v>
      </c>
      <c r="FG65" s="38" t="str">
        <f>IF(COLUMN()&lt;DATA!$O$1*3+3,SUM(FG66:FG75)," ")</f>
        <v xml:space="preserve"> </v>
      </c>
      <c r="FH65" s="38" t="str">
        <f>IF(COLUMN()&lt;DATA!$O$1*3+3,SUM(FH66:FH75)," ")</f>
        <v xml:space="preserve"> </v>
      </c>
      <c r="FI65" s="38" t="str">
        <f>IF(COLUMN()&lt;DATA!$O$1*3+3,SUM(FI66:FI75)," ")</f>
        <v xml:space="preserve"> </v>
      </c>
      <c r="FJ65" s="38" t="str">
        <f>IF(COLUMN()&lt;DATA!$O$1*3+3,SUM(FJ66:FJ75)," ")</f>
        <v xml:space="preserve"> </v>
      </c>
      <c r="FK65" s="38" t="str">
        <f>IF(COLUMN()&lt;DATA!$O$1*3+3,SUM(FK66:FK75)," ")</f>
        <v xml:space="preserve"> </v>
      </c>
      <c r="FL65" s="38" t="str">
        <f>IF(COLUMN()&lt;DATA!$O$1*3+3,SUM(FL66:FL75)," ")</f>
        <v xml:space="preserve"> </v>
      </c>
      <c r="FM65" s="37" t="str">
        <f>IF(COLUMN()&lt;DATA!$O$1*3+3,SUM(FM66:FM75)," ")</f>
        <v xml:space="preserve"> </v>
      </c>
      <c r="FN65" s="37" t="str">
        <f>IF(COLUMN()&lt;DATA!$O$1*3+3,SUM(FN66:FN75)," ")</f>
        <v xml:space="preserve"> </v>
      </c>
      <c r="FO65" s="37" t="str">
        <f>IF(COLUMN()&lt;DATA!$O$1*3+3,SUM(FO66:FO75)," ")</f>
        <v xml:space="preserve"> </v>
      </c>
      <c r="FP65" s="37" t="str">
        <f>IF(COLUMN()&lt;DATA!$O$1*3+3,SUM(FP66:FP75)," ")</f>
        <v xml:space="preserve"> </v>
      </c>
      <c r="FQ65" s="37" t="str">
        <f>IF(COLUMN()&lt;DATA!$O$1*3+3,SUM(FQ66:FQ75)," ")</f>
        <v xml:space="preserve"> </v>
      </c>
      <c r="FR65" s="37" t="str">
        <f>IF(COLUMN()&lt;DATA!$O$1*3+3,SUM(FR66:FR75)," ")</f>
        <v xml:space="preserve"> </v>
      </c>
      <c r="FS65" s="37" t="str">
        <f>IF(COLUMN()&lt;DATA!$O$1*3+3,SUM(FS66:FS75)," ")</f>
        <v xml:space="preserve"> </v>
      </c>
      <c r="FT65" s="37" t="str">
        <f>IF(COLUMN()&lt;DATA!$O$1*3+3,SUM(FT66:FT75)," ")</f>
        <v xml:space="preserve"> </v>
      </c>
      <c r="FU65" s="37" t="str">
        <f>IF(COLUMN()&lt;DATA!$O$1*3+3,SUM(FU66:FU75)," ")</f>
        <v xml:space="preserve"> </v>
      </c>
      <c r="FV65" s="37" t="str">
        <f>IF(COLUMN()&lt;DATA!$O$1*3+3,SUM(FV66:FV75)," ")</f>
        <v xml:space="preserve"> </v>
      </c>
      <c r="FW65" s="37" t="str">
        <f>IF(COLUMN()&lt;DATA!$O$1*3+3,SUM(FW66:FW75)," ")</f>
        <v xml:space="preserve"> </v>
      </c>
      <c r="FX65" s="37" t="str">
        <f>IF(COLUMN()&lt;DATA!$O$1*3+3,SUM(FX66:FX75)," ")</f>
        <v xml:space="preserve"> </v>
      </c>
      <c r="FY65" s="5" t="str">
        <f>IF(COLUMN()&lt;DATA!$O$1*3+3,SUM(FY66:FY75)," ")</f>
        <v xml:space="preserve"> </v>
      </c>
      <c r="FZ65" s="5" t="str">
        <f>IF(COLUMN()&lt;DATA!$O$1*3+3,SUM(FZ66:FZ75)," ")</f>
        <v xml:space="preserve"> </v>
      </c>
      <c r="GA65" s="5" t="str">
        <f>IF(COLUMN()&lt;DATA!$O$1*3+3,SUM(GA66:GA75)," ")</f>
        <v xml:space="preserve"> </v>
      </c>
      <c r="GB65" s="5" t="str">
        <f>IF(COLUMN()&lt;DATA!$O$1*3+3,SUM(GB66:GB75)," ")</f>
        <v xml:space="preserve"> </v>
      </c>
      <c r="GC65" s="5" t="str">
        <f>IF(COLUMN()&lt;DATA!$O$1*3+3,SUM(GC66:GC75)," ")</f>
        <v xml:space="preserve"> </v>
      </c>
      <c r="GD65" s="5" t="str">
        <f>IF(COLUMN()&lt;DATA!$O$1*3+3,SUM(GD66:GD75)," ")</f>
        <v xml:space="preserve"> </v>
      </c>
      <c r="GE65" s="5" t="str">
        <f>IF(COLUMN()&lt;DATA!$O$1*3+3,SUM(GE66:GE75)," ")</f>
        <v xml:space="preserve"> </v>
      </c>
      <c r="GF65" s="5" t="str">
        <f>IF(COLUMN()&lt;DATA!$O$1*3+3,SUM(GF66:GF75)," ")</f>
        <v xml:space="preserve"> </v>
      </c>
      <c r="GG65" s="5" t="str">
        <f>IF(COLUMN()&lt;DATA!$O$1*3+3,SUM(GG66:GG75)," ")</f>
        <v xml:space="preserve"> </v>
      </c>
      <c r="GH65" s="5" t="str">
        <f>IF(COLUMN()&lt;DATA!$O$1*3+3,SUM(GH66:GH75)," ")</f>
        <v xml:space="preserve"> </v>
      </c>
      <c r="GI65" s="5" t="str">
        <f>IF(COLUMN()&lt;DATA!$O$1*3+3,SUM(GI66:GI75)," ")</f>
        <v xml:space="preserve"> </v>
      </c>
      <c r="GJ65" s="5" t="str">
        <f>IF(COLUMN()&lt;DATA!$O$1*3+3,SUM(GJ66:GJ75)," ")</f>
        <v xml:space="preserve"> </v>
      </c>
      <c r="GK65" s="5" t="str">
        <f>IF(COLUMN()&lt;DATA!$O$1*3+3,SUM(GK66:GK75)," ")</f>
        <v xml:space="preserve"> </v>
      </c>
      <c r="GL65" s="5" t="str">
        <f>IF(COLUMN()&lt;DATA!$O$1*3+3,SUM(GL66:GL75)," ")</f>
        <v xml:space="preserve"> </v>
      </c>
      <c r="GM65" s="5" t="str">
        <f>IF(COLUMN()&lt;DATA!$O$1*3+3,SUM(GM66:GM75)," ")</f>
        <v xml:space="preserve"> </v>
      </c>
      <c r="GN65" s="5" t="str">
        <f>IF(COLUMN()&lt;DATA!$O$1*3+3,SUM(GN66:GN75)," ")</f>
        <v xml:space="preserve"> </v>
      </c>
      <c r="GO65" s="5" t="str">
        <f>IF(COLUMN()&lt;DATA!$O$1*3+3,SUM(GO66:GO75)," ")</f>
        <v xml:space="preserve"> </v>
      </c>
      <c r="GP65" s="5" t="str">
        <f>IF(COLUMN()&lt;DATA!$O$1*3+3,SUM(GP66:GP75)," ")</f>
        <v xml:space="preserve"> </v>
      </c>
      <c r="GQ65" s="5" t="str">
        <f>IF(COLUMN()&lt;DATA!$O$1*3+3,SUM(GQ66:GQ75)," ")</f>
        <v xml:space="preserve"> </v>
      </c>
      <c r="GR65" s="5" t="str">
        <f>IF(COLUMN()&lt;DATA!$O$1*3+3,SUM(GR66:GR75)," ")</f>
        <v xml:space="preserve"> </v>
      </c>
      <c r="GS65" s="5" t="str">
        <f>IF(COLUMN()&lt;DATA!$O$1*3+3,SUM(GS66:GS75)," ")</f>
        <v xml:space="preserve"> </v>
      </c>
      <c r="GT65" s="5" t="str">
        <f>IF(COLUMN()&lt;DATA!$O$1*3+3,SUM(GT66:GT75)," ")</f>
        <v xml:space="preserve"> </v>
      </c>
      <c r="GU65" s="5" t="str">
        <f>IF(COLUMN()&lt;DATA!$O$1*3+3,SUM(GU66:GU75)," ")</f>
        <v xml:space="preserve"> </v>
      </c>
      <c r="GV65" s="5" t="str">
        <f>IF(COLUMN()&lt;DATA!$O$1*3+3,SUM(GV66:GV75)," ")</f>
        <v xml:space="preserve"> </v>
      </c>
      <c r="GW65" s="5" t="str">
        <f>IF(COLUMN()&lt;DATA!$O$1*3+3,SUM(GW66:GW75)," ")</f>
        <v xml:space="preserve"> </v>
      </c>
      <c r="GX65" s="5" t="str">
        <f>IF(COLUMN()&lt;DATA!$O$1*3+3,SUM(GX66:GX75)," ")</f>
        <v xml:space="preserve"> </v>
      </c>
      <c r="GY65" s="5" t="str">
        <f>IF(COLUMN()&lt;DATA!$O$1*3+3,SUM(GY66:GY75)," ")</f>
        <v xml:space="preserve"> </v>
      </c>
      <c r="GZ65" s="5" t="str">
        <f>IF(COLUMN()&lt;DATA!$O$1*3+3,SUM(GZ66:GZ75)," ")</f>
        <v xml:space="preserve"> </v>
      </c>
      <c r="HA65" s="5" t="str">
        <f>IF(COLUMN()&lt;DATA!$O$1*3+3,SUM(HA66:HA75)," ")</f>
        <v xml:space="preserve"> </v>
      </c>
      <c r="HB65" s="5" t="str">
        <f>IF(COLUMN()&lt;DATA!$O$1*3+3,SUM(HB66:HB75)," ")</f>
        <v xml:space="preserve"> </v>
      </c>
      <c r="HC65" s="5" t="str">
        <f>IF(COLUMN()&lt;DATA!$O$1*3+3,SUM(HC66:HC75)," ")</f>
        <v xml:space="preserve"> </v>
      </c>
      <c r="HD65" s="5" t="str">
        <f>IF(COLUMN()&lt;DATA!$O$1*3+3,SUM(HD66:HD75)," ")</f>
        <v xml:space="preserve"> </v>
      </c>
      <c r="HE65" s="5" t="str">
        <f>IF(COLUMN()&lt;DATA!$O$1*3+3,SUM(HE66:HE75)," ")</f>
        <v xml:space="preserve"> </v>
      </c>
      <c r="HF65" s="5" t="str">
        <f>IF(COLUMN()&lt;DATA!$O$1*3+3,SUM(HF66:HF75)," ")</f>
        <v xml:space="preserve"> </v>
      </c>
      <c r="HG65" s="5" t="str">
        <f>IF(COLUMN()&lt;DATA!$O$1*3+3,SUM(HG66:HG75)," ")</f>
        <v xml:space="preserve"> </v>
      </c>
      <c r="HH65" s="5" t="str">
        <f>IF(COLUMN()&lt;DATA!$O$1*3+3,SUM(HH66:HH75)," ")</f>
        <v xml:space="preserve"> </v>
      </c>
      <c r="HI65" s="5" t="str">
        <f>IF(COLUMN()&lt;DATA!$O$1*3+3,SUM(HI66:HI75)," ")</f>
        <v xml:space="preserve"> </v>
      </c>
      <c r="HJ65" s="5" t="str">
        <f>IF(COLUMN()&lt;DATA!$O$1*3+3,SUM(HJ66:HJ75)," ")</f>
        <v xml:space="preserve"> </v>
      </c>
      <c r="HK65" s="5" t="str">
        <f>IF(COLUMN()&lt;DATA!$O$1*3+3,SUM(HK66:HK75)," ")</f>
        <v xml:space="preserve"> </v>
      </c>
      <c r="HL65" s="5" t="str">
        <f>IF(COLUMN()&lt;DATA!$O$1*3+3,SUM(HL66:HL75)," ")</f>
        <v xml:space="preserve"> </v>
      </c>
      <c r="HM65" s="5" t="str">
        <f>IF(COLUMN()&lt;DATA!$O$1*3+3,SUM(HM66:HM75)," ")</f>
        <v xml:space="preserve"> </v>
      </c>
      <c r="HN65" s="5" t="str">
        <f>IF(COLUMN()&lt;DATA!$O$1*3+3,SUM(HN66:HN75)," ")</f>
        <v xml:space="preserve"> </v>
      </c>
      <c r="HO65" s="5" t="str">
        <f>IF(COLUMN()&lt;DATA!$O$1*3+3,SUM(HO66:HO75)," ")</f>
        <v xml:space="preserve"> </v>
      </c>
      <c r="HP65" s="5" t="str">
        <f>IF(COLUMN()&lt;DATA!$O$1*3+3,SUM(HP66:HP75)," ")</f>
        <v xml:space="preserve"> </v>
      </c>
      <c r="HQ65" s="5" t="str">
        <f>IF(COLUMN()&lt;DATA!$O$1*3+3,SUM(HQ66:HQ75)," ")</f>
        <v xml:space="preserve"> </v>
      </c>
      <c r="HR65" s="5" t="str">
        <f>IF(COLUMN()&lt;DATA!$O$1*3+3,SUM(HR66:HR75)," ")</f>
        <v xml:space="preserve"> </v>
      </c>
      <c r="HS65" s="5" t="str">
        <f>IF(COLUMN()&lt;DATA!$O$1*3+3,SUM(HS66:HS75)," ")</f>
        <v xml:space="preserve"> </v>
      </c>
      <c r="HT65" s="5" t="str">
        <f>IF(COLUMN()&lt;DATA!$O$1*3+3,SUM(HT66:HT75)," ")</f>
        <v xml:space="preserve"> </v>
      </c>
      <c r="HU65" s="5" t="str">
        <f>IF(COLUMN()&lt;DATA!$O$1*3+3,SUM(HU66:HU75)," ")</f>
        <v xml:space="preserve"> </v>
      </c>
      <c r="HV65" s="5" t="str">
        <f>IF(COLUMN()&lt;DATA!$O$1*3+3,SUM(HV66:HV75)," ")</f>
        <v xml:space="preserve"> </v>
      </c>
      <c r="HW65" s="5" t="str">
        <f>IF(COLUMN()&lt;DATA!$O$1*3+3,SUM(HW66:HW75)," ")</f>
        <v xml:space="preserve"> </v>
      </c>
      <c r="HX65" s="5" t="str">
        <f>IF(COLUMN()&lt;DATA!$O$1*3+3,SUM(HX66:HX75)," ")</f>
        <v xml:space="preserve"> </v>
      </c>
      <c r="HY65" s="5" t="str">
        <f>IF(COLUMN()&lt;DATA!$O$1*3+3,SUM(HY66:HY75)," ")</f>
        <v xml:space="preserve"> </v>
      </c>
      <c r="HZ65" s="5" t="str">
        <f>IF(COLUMN()&lt;DATA!$O$1*3+3,SUM(HZ66:HZ75)," ")</f>
        <v xml:space="preserve"> </v>
      </c>
      <c r="IA65" s="5" t="str">
        <f>IF(COLUMN()&lt;DATA!$O$1*3+3,SUM(IA66:IA75)," ")</f>
        <v xml:space="preserve"> </v>
      </c>
      <c r="IB65" s="5" t="str">
        <f>IF(COLUMN()&lt;DATA!$O$1*3+3,SUM(IB66:IB75)," ")</f>
        <v xml:space="preserve"> </v>
      </c>
      <c r="IC65" s="5" t="str">
        <f>IF(COLUMN()&lt;DATA!$O$1*3+3,SUM(IC66:IC75)," ")</f>
        <v xml:space="preserve"> </v>
      </c>
      <c r="ID65" s="5" t="str">
        <f>IF(COLUMN()&lt;DATA!$O$1*3+3,SUM(ID66:ID75)," ")</f>
        <v xml:space="preserve"> </v>
      </c>
      <c r="IE65" s="5" t="str">
        <f>IF(COLUMN()&lt;DATA!$O$1*3+3,SUM(IE66:IE75)," ")</f>
        <v xml:space="preserve"> </v>
      </c>
      <c r="IF65" s="5" t="str">
        <f>IF(COLUMN()&lt;DATA!$O$1*3+3,SUM(IF66:IF75)," ")</f>
        <v xml:space="preserve"> </v>
      </c>
      <c r="IG65" s="5" t="str">
        <f>IF(COLUMN()&lt;DATA!$O$1*3+3,SUM(IG66:IG75)," ")</f>
        <v xml:space="preserve"> </v>
      </c>
      <c r="IH65" s="5" t="str">
        <f>IF(COLUMN()&lt;DATA!$O$1*3+3,SUM(IH66:IH75)," ")</f>
        <v xml:space="preserve"> </v>
      </c>
      <c r="II65" s="5" t="str">
        <f>IF(COLUMN()&lt;DATA!$O$1*3+3,SUM(II66:II75)," ")</f>
        <v xml:space="preserve"> </v>
      </c>
      <c r="IJ65" s="5" t="str">
        <f>IF(COLUMN()&lt;DATA!$O$1*3+3,SUM(IJ66:IJ75)," ")</f>
        <v xml:space="preserve"> </v>
      </c>
      <c r="IK65" s="5" t="str">
        <f>IF(COLUMN()&lt;DATA!$O$1*3+3,SUM(IK66:IK75)," ")</f>
        <v xml:space="preserve"> </v>
      </c>
      <c r="IL65" s="5" t="str">
        <f>IF(COLUMN()&lt;DATA!$O$1*3+3,SUM(IL66:IL75)," ")</f>
        <v xml:space="preserve"> </v>
      </c>
      <c r="IM65" s="5" t="str">
        <f>IF(COLUMN()&lt;DATA!$O$1*3+3,SUM(IM66:IM75)," ")</f>
        <v xml:space="preserve"> </v>
      </c>
      <c r="IN65" s="5" t="str">
        <f>IF(COLUMN()&lt;DATA!$O$1*3+3,SUM(IN66:IN75)," ")</f>
        <v xml:space="preserve"> </v>
      </c>
      <c r="IO65" s="5" t="str">
        <f>IF(COLUMN()&lt;DATA!$O$1*3+3,SUM(IO66:IO75)," ")</f>
        <v xml:space="preserve"> </v>
      </c>
      <c r="IP65" s="5" t="str">
        <f>IF(COLUMN()&lt;DATA!$O$1*3+3,SUM(IP66:IP75)," ")</f>
        <v xml:space="preserve"> </v>
      </c>
      <c r="IQ65" s="5" t="str">
        <f>IF(COLUMN()&lt;DATA!$O$1*3+3,SUM(IQ66:IQ75)," ")</f>
        <v xml:space="preserve"> </v>
      </c>
      <c r="IR65" s="5" t="str">
        <f>IF(COLUMN()&lt;DATA!$O$1*3+3,SUM(IR66:IR75)," ")</f>
        <v xml:space="preserve"> </v>
      </c>
      <c r="IS65" s="5" t="str">
        <f>IF(COLUMN()&lt;DATA!$O$1*3+3,SUM(IS66:IS75)," ")</f>
        <v xml:space="preserve"> </v>
      </c>
      <c r="IT65" s="5" t="str">
        <f>IF(COLUMN()&lt;DATA!$O$1*3+3,SUM(IT66:IT75)," ")</f>
        <v xml:space="preserve"> </v>
      </c>
      <c r="IU65" s="5" t="str">
        <f>IF(COLUMN()&lt;DATA!$O$1*3+3,SUM(IU66:IU75)," ")</f>
        <v xml:space="preserve"> </v>
      </c>
      <c r="IV65" s="5" t="str">
        <f>IF(COLUMN()&lt;DATA!$O$1*3+3,SUM(IV66:IV75)," ")</f>
        <v xml:space="preserve"> </v>
      </c>
      <c r="IW65" s="5" t="str">
        <f>IF(COLUMN()&lt;DATA!$O$1*3+3,SUM(IW66:IW75)," ")</f>
        <v xml:space="preserve"> </v>
      </c>
      <c r="IX65" s="5" t="str">
        <f>IF(COLUMN()&lt;DATA!$O$1*3+3,SUM(IX66:IX75)," ")</f>
        <v xml:space="preserve"> </v>
      </c>
      <c r="IY65" s="5" t="str">
        <f>IF(COLUMN()&lt;DATA!$O$1*3+3,SUM(IY66:IY75)," ")</f>
        <v xml:space="preserve"> </v>
      </c>
      <c r="IZ65" s="5" t="str">
        <f>IF(COLUMN()&lt;DATA!$O$1*3+3,SUM(IZ66:IZ75)," ")</f>
        <v xml:space="preserve"> </v>
      </c>
      <c r="JA65" s="5" t="str">
        <f>IF(COLUMN()&lt;DATA!$O$1*3+3,SUM(JA66:JA75)," ")</f>
        <v xml:space="preserve"> </v>
      </c>
      <c r="JB65" s="5" t="str">
        <f>IF(COLUMN()&lt;DATA!$O$1*3+3,SUM(JB66:JB75)," ")</f>
        <v xml:space="preserve"> </v>
      </c>
      <c r="JC65" s="5" t="str">
        <f>IF(COLUMN()&lt;DATA!$O$1*3+3,SUM(JC66:JC75)," ")</f>
        <v xml:space="preserve"> </v>
      </c>
      <c r="JD65" s="5" t="str">
        <f>IF(COLUMN()&lt;DATA!$O$1*3+3,SUM(JD66:JD75)," ")</f>
        <v xml:space="preserve"> </v>
      </c>
      <c r="JE65" s="5" t="str">
        <f>IF(COLUMN()&lt;DATA!$O$1*3+3,SUM(JE66:JE75)," ")</f>
        <v xml:space="preserve"> </v>
      </c>
      <c r="JF65" s="5" t="str">
        <f>IF(COLUMN()&lt;DATA!$O$1*3+3,SUM(JF66:JF75)," ")</f>
        <v xml:space="preserve"> </v>
      </c>
      <c r="JG65" s="5" t="str">
        <f>IF(COLUMN()&lt;DATA!$O$1*3+3,SUM(JG66:JG75)," ")</f>
        <v xml:space="preserve"> </v>
      </c>
      <c r="JH65" s="5" t="str">
        <f>IF(COLUMN()&lt;DATA!$O$1*3+3,SUM(JH66:JH75)," ")</f>
        <v xml:space="preserve"> </v>
      </c>
      <c r="JI65" s="5" t="str">
        <f>IF(COLUMN()&lt;DATA!$O$1*3+3,SUM(JI66:JI75)," ")</f>
        <v xml:space="preserve"> </v>
      </c>
      <c r="JJ65" s="5" t="str">
        <f>IF(COLUMN()&lt;DATA!$O$1*3+3,SUM(JJ66:JJ75)," ")</f>
        <v xml:space="preserve"> </v>
      </c>
      <c r="JK65" s="5" t="str">
        <f>IF(COLUMN()&lt;DATA!$O$1*3+3,SUM(JK66:JK75)," ")</f>
        <v xml:space="preserve"> </v>
      </c>
      <c r="JL65" s="5" t="str">
        <f>IF(COLUMN()&lt;DATA!$O$1*3+3,SUM(JL66:JL75)," ")</f>
        <v xml:space="preserve"> </v>
      </c>
      <c r="JM65" s="5" t="str">
        <f>IF(COLUMN()&lt;DATA!$O$1*3+3,SUM(JM66:JM75)," ")</f>
        <v xml:space="preserve"> </v>
      </c>
      <c r="JN65" s="5" t="str">
        <f>IF(COLUMN()&lt;DATA!$O$1*3+3,SUM(JN66:JN75)," ")</f>
        <v xml:space="preserve"> </v>
      </c>
      <c r="JO65" s="5" t="str">
        <f>IF(COLUMN()&lt;DATA!$O$1*3+3,SUM(JO66:JO75)," ")</f>
        <v xml:space="preserve"> </v>
      </c>
      <c r="JP65" s="5" t="str">
        <f>IF(COLUMN()&lt;DATA!$O$1*3+3,SUM(JP66:JP75)," ")</f>
        <v xml:space="preserve"> </v>
      </c>
      <c r="JQ65" s="5" t="str">
        <f>IF(COLUMN()&lt;DATA!$O$1*3+3,SUM(JQ66:JQ75)," ")</f>
        <v xml:space="preserve"> </v>
      </c>
      <c r="JR65" s="5" t="str">
        <f>IF(COLUMN()&lt;DATA!$O$1*3+3,SUM(JR66:JR75)," ")</f>
        <v xml:space="preserve"> </v>
      </c>
      <c r="JS65" s="5" t="str">
        <f>IF(COLUMN()&lt;DATA!$O$1*3+3,SUM(JS66:JS75)," ")</f>
        <v xml:space="preserve"> </v>
      </c>
      <c r="JT65" s="5" t="str">
        <f>IF(COLUMN()&lt;DATA!$O$1*3+3,SUM(JT66:JT75)," ")</f>
        <v xml:space="preserve"> </v>
      </c>
      <c r="JU65" s="5" t="str">
        <f>IF(COLUMN()&lt;DATA!$O$1*3+3,SUM(JU66:JU75)," ")</f>
        <v xml:space="preserve"> </v>
      </c>
      <c r="JV65" s="5" t="str">
        <f>IF(COLUMN()&lt;DATA!$O$1*3+3,SUM(JV66:JV75)," ")</f>
        <v xml:space="preserve"> </v>
      </c>
      <c r="JW65" s="5" t="str">
        <f>IF(COLUMN()&lt;DATA!$O$1*3+3,SUM(JW66:JW75)," ")</f>
        <v xml:space="preserve"> </v>
      </c>
      <c r="JX65" s="5" t="str">
        <f>IF(COLUMN()&lt;DATA!$O$1*3+3,SUM(JX66:JX75)," ")</f>
        <v xml:space="preserve"> </v>
      </c>
      <c r="JY65" s="5" t="str">
        <f>IF(COLUMN()&lt;DATA!$O$1*3+3,SUM(JY66:JY75)," ")</f>
        <v xml:space="preserve"> </v>
      </c>
      <c r="JZ65" s="5" t="str">
        <f>IF(COLUMN()&lt;DATA!$O$1*3+3,SUM(JZ66:JZ75)," ")</f>
        <v xml:space="preserve"> </v>
      </c>
      <c r="KA65" s="5" t="str">
        <f>IF(COLUMN()&lt;DATA!$O$1*3+3,SUM(KA66:KA75)," ")</f>
        <v xml:space="preserve"> </v>
      </c>
      <c r="KB65" s="5" t="str">
        <f>IF(COLUMN()&lt;DATA!$O$1*3+3,SUM(KB66:KB75)," ")</f>
        <v xml:space="preserve"> </v>
      </c>
      <c r="KC65" s="5" t="str">
        <f>IF(COLUMN()&lt;DATA!$O$1*3+3,SUM(KC66:KC75)," ")</f>
        <v xml:space="preserve"> </v>
      </c>
      <c r="KD65" s="5" t="str">
        <f>IF(COLUMN()&lt;DATA!$O$1*3+3,SUM(KD66:KD75)," ")</f>
        <v xml:space="preserve"> </v>
      </c>
      <c r="KE65" s="5" t="str">
        <f>IF(COLUMN()&lt;DATA!$O$1*3+3,SUM(KE66:KE75)," ")</f>
        <v xml:space="preserve"> </v>
      </c>
      <c r="KF65" s="5" t="str">
        <f>IF(COLUMN()&lt;DATA!$O$1*3+3,SUM(KF66:KF75)," ")</f>
        <v xml:space="preserve"> </v>
      </c>
      <c r="KG65" s="5" t="str">
        <f>IF(COLUMN()&lt;DATA!$O$1*3+3,SUM(KG66:KG75)," ")</f>
        <v xml:space="preserve"> </v>
      </c>
      <c r="KH65" s="5" t="str">
        <f>IF(COLUMN()&lt;DATA!$O$1*3+3,SUM(KH66:KH75)," ")</f>
        <v xml:space="preserve"> </v>
      </c>
      <c r="KI65" s="5" t="str">
        <f>IF(COLUMN()&lt;DATA!$O$1*3+3,SUM(KI66:KI75)," ")</f>
        <v xml:space="preserve"> </v>
      </c>
      <c r="KJ65" s="5" t="str">
        <f>IF(COLUMN()&lt;DATA!$O$1*3+3,SUM(KJ66:KJ75)," ")</f>
        <v xml:space="preserve"> </v>
      </c>
      <c r="KK65" s="5" t="str">
        <f>IF(COLUMN()&lt;DATA!$O$1*3+3,SUM(KK66:KK75)," ")</f>
        <v xml:space="preserve"> </v>
      </c>
      <c r="KL65" s="5" t="str">
        <f>IF(COLUMN()&lt;DATA!$O$1*3+3,SUM(KL66:KL75)," ")</f>
        <v xml:space="preserve"> </v>
      </c>
      <c r="KM65" s="5" t="str">
        <f>IF(COLUMN()&lt;DATA!$O$1*3+3,SUM(KM66:KM75)," ")</f>
        <v xml:space="preserve"> </v>
      </c>
      <c r="KN65" s="5" t="str">
        <f>IF(COLUMN()&lt;DATA!$O$1*3+3,SUM(KN66:KN75)," ")</f>
        <v xml:space="preserve"> </v>
      </c>
      <c r="KO65" s="5" t="str">
        <f>IF(COLUMN()&lt;DATA!$O$1*3+3,SUM(KO66:KO75)," ")</f>
        <v xml:space="preserve"> </v>
      </c>
      <c r="KP65" s="5" t="str">
        <f>IF(COLUMN()&lt;DATA!$O$1*3+3,SUM(KP66:KP75)," ")</f>
        <v xml:space="preserve"> </v>
      </c>
      <c r="KQ65" s="5" t="str">
        <f>IF(COLUMN()&lt;DATA!$O$1*3+3,SUM(KQ66:KQ75)," ")</f>
        <v xml:space="preserve"> </v>
      </c>
      <c r="KR65" s="5" t="str">
        <f>IF(COLUMN()&lt;DATA!$O$1*3+3,SUM(KR66:KR75)," ")</f>
        <v xml:space="preserve"> </v>
      </c>
      <c r="KS65" s="5" t="str">
        <f>IF(COLUMN()&lt;DATA!$O$1*3+3,SUM(KS66:KS75)," ")</f>
        <v xml:space="preserve"> </v>
      </c>
      <c r="KT65" s="5" t="str">
        <f>IF(COLUMN()&lt;DATA!$O$1*3+3,SUM(KT66:KT75)," ")</f>
        <v xml:space="preserve"> </v>
      </c>
      <c r="KU65" s="5" t="str">
        <f>IF(COLUMN()&lt;DATA!$O$1*3+3,SUM(KU66:KU75)," ")</f>
        <v xml:space="preserve"> </v>
      </c>
      <c r="KV65" s="5" t="str">
        <f>IF(COLUMN()&lt;DATA!$O$1*3+3,SUM(KV66:KV75)," ")</f>
        <v xml:space="preserve"> </v>
      </c>
      <c r="KW65" s="5" t="str">
        <f>IF(COLUMN()&lt;DATA!$O$1*3+3,SUM(KW66:KW75)," ")</f>
        <v xml:space="preserve"> </v>
      </c>
      <c r="KX65" s="5" t="str">
        <f>IF(COLUMN()&lt;DATA!$O$1*3+3,SUM(KX66:KX75)," ")</f>
        <v xml:space="preserve"> </v>
      </c>
      <c r="KY65" s="5" t="str">
        <f>IF(COLUMN()&lt;DATA!$O$1*3+3,SUM(KY66:KY75)," ")</f>
        <v xml:space="preserve"> </v>
      </c>
      <c r="KZ65" s="5" t="str">
        <f>IF(COLUMN()&lt;DATA!$O$1*3+3,SUM(KZ66:KZ75)," ")</f>
        <v xml:space="preserve"> </v>
      </c>
    </row>
    <row r="66" ht="15.75">
      <c r="A66" s="20" t="s">
        <v>97</v>
      </c>
      <c r="B66" s="11">
        <f>IF(ISERROR(VLOOKUP(CONCATENATE(INDIRECT(ADDRESS(2,COLUMN())),"U1",A66),DATA!D2:L872,2,FALSE)),0,VLOOKUP(CONCATENATE(INDIRECT(ADDRESS(2,COLUMN())),"U1",A66),DATA!D2:L872,2,FALSE))</f>
        <v>0.2</v>
      </c>
      <c r="C66" s="11">
        <f>IF(ISERROR(VLOOKUP(CONCATENATE(INDIRECT(ADDRESS(2,COLUMN()-1)),"U1",A66),DATA!D2:L872,3,FALSE)),0,VLOOKUP(CONCATENATE(INDIRECT(ADDRESS(2,COLUMN()-1)),"U1",A66),DATA!D2:L872,3,FALSE))</f>
        <v>6</v>
      </c>
      <c r="D66" s="11">
        <f>IF(ISERROR(VLOOKUP(CONCATENATE(INDIRECT(ADDRESS(2,COLUMN()-2)),"U1",A66),DATA!D2:L872,4,FALSE)),0,VLOOKUP(CONCATENATE(INDIRECT(ADDRESS(2,COLUMN()-2)),"U1",A66),DATA!D2:L872,4,FALSE))</f>
        <v>0</v>
      </c>
      <c r="E66" s="11">
        <f>IF(ISERROR(VLOOKUP(CONCATENATE(INDIRECT(ADDRESS(2,COLUMN())),"U1",A66),DATA!D2:L872,2,FALSE)),0,VLOOKUP(CONCATENATE(INDIRECT(ADDRESS(2,COLUMN())),"U1",A66),DATA!D2:L872,2,FALSE))</f>
        <v>0</v>
      </c>
      <c r="F66" s="11">
        <f>IF(ISERROR(VLOOKUP(CONCATENATE(INDIRECT(ADDRESS(2,COLUMN()-1)),"U1",A66),DATA!D2:L872,3,FALSE)),0,VLOOKUP(CONCATENATE(INDIRECT(ADDRESS(2,COLUMN()-1)),"U1",A66),DATA!D2:L872,3,FALSE))</f>
        <v>0</v>
      </c>
      <c r="G66" s="11">
        <f>IF(ISERROR(VLOOKUP(CONCATENATE(INDIRECT(ADDRESS(2,COLUMN()-2)),"U1",A66),DATA!D2:L872,4,FALSE)),0,VLOOKUP(CONCATENATE(INDIRECT(ADDRESS(2,COLUMN()-2)),"U1",A66),DATA!D2:L872,4,FALSE))</f>
        <v>0</v>
      </c>
      <c r="H66" s="11">
        <f>IF(ISERROR(VLOOKUP(CONCATENATE(INDIRECT(ADDRESS(2,COLUMN())),"U1",A66),DATA!D2:L872,2,FALSE)),0,VLOOKUP(CONCATENATE(INDIRECT(ADDRESS(2,COLUMN())),"U1",A66),DATA!D2:L872,2,FALSE))</f>
        <v>1.7</v>
      </c>
      <c r="I66" s="11">
        <f>IF(ISERROR(VLOOKUP(CONCATENATE(INDIRECT(ADDRESS(2,COLUMN()-1)),"U1",A66),DATA!D2:L872,3,FALSE)),0,VLOOKUP(CONCATENATE(INDIRECT(ADDRESS(2,COLUMN()-1)),"U1",A66),DATA!D2:L872,3,FALSE))</f>
        <v>0</v>
      </c>
      <c r="J66" s="11">
        <f>IF(ISERROR(VLOOKUP(CONCATENATE(INDIRECT(ADDRESS(2,COLUMN()-2)),"U1",A66),DATA!D2:L872,4,FALSE)),0,VLOOKUP(CONCATENATE(INDIRECT(ADDRESS(2,COLUMN()-2)),"U1",A66),DATA!D2:L872,4,FALSE))</f>
        <v>2</v>
      </c>
      <c r="K66" s="11">
        <f>IF(ISERROR(VLOOKUP(CONCATENATE(INDIRECT(ADDRESS(2,COLUMN())),"U1",A66),DATA!D2:L872,2,FALSE)),0,VLOOKUP(CONCATENATE(INDIRECT(ADDRESS(2,COLUMN())),"U1",A66),DATA!D2:L872,2,FALSE))</f>
        <v>1</v>
      </c>
      <c r="L66" s="11">
        <f>IF(ISERROR(VLOOKUP(CONCATENATE(INDIRECT(ADDRESS(2,COLUMN()-1)),"U1",A66),DATA!D2:L872,3,FALSE)),0,VLOOKUP(CONCATENATE(INDIRECT(ADDRESS(2,COLUMN()-1)),"U1",A66),DATA!D2:L872,3,FALSE))</f>
        <v>1</v>
      </c>
      <c r="M66" s="11">
        <f>IF(ISERROR(VLOOKUP(CONCATENATE(INDIRECT(ADDRESS(2,COLUMN()-2)),"U1",A66),DATA!D2:L872,4,FALSE)),0,VLOOKUP(CONCATENATE(INDIRECT(ADDRESS(2,COLUMN()-2)),"U1",A66),DATA!D2:L872,4,FALSE))</f>
        <v>1</v>
      </c>
      <c r="N66" s="11">
        <f>IF(ISERROR(VLOOKUP(CONCATENATE(INDIRECT(ADDRESS(2,COLUMN())),"U1",A66),DATA!D2:L872,2,FALSE)),0,VLOOKUP(CONCATENATE(INDIRECT(ADDRESS(2,COLUMN())),"U1",A66),DATA!D2:L872,2,FALSE))</f>
        <v>0</v>
      </c>
      <c r="O66" s="11">
        <f>IF(ISERROR(VLOOKUP(CONCATENATE(INDIRECT(ADDRESS(2,COLUMN()-1)),"U1",A66),DATA!D2:L872,3,FALSE)),0,VLOOKUP(CONCATENATE(INDIRECT(ADDRESS(2,COLUMN()-1)),"U1",A66),DATA!D2:L872,3,FALSE))</f>
        <v>0</v>
      </c>
      <c r="P66" s="11">
        <f>IF(ISERROR(VLOOKUP(CONCATENATE(INDIRECT(ADDRESS(2,COLUMN()-2)),"U1",A66),DATA!D2:L872,4,FALSE)),0,VLOOKUP(CONCATENATE(INDIRECT(ADDRESS(2,COLUMN()-2)),"U1",A66),DATA!D2:L872,4,FALSE))</f>
        <v>0</v>
      </c>
      <c r="Q66" s="11">
        <f>IF(ISERROR(VLOOKUP(CONCATENATE(INDIRECT(ADDRESS(2,COLUMN())),"U1",A66),DATA!D2:L872,2,FALSE)),0,VLOOKUP(CONCATENATE(INDIRECT(ADDRESS(2,COLUMN())),"U1",A66),DATA!D2:L872,2,FALSE))</f>
        <v>2</v>
      </c>
      <c r="R66" s="11">
        <f>IF(ISERROR(VLOOKUP(CONCATENATE(INDIRECT(ADDRESS(2,COLUMN()-1)),"U1",A66),DATA!D2:L872,3,FALSE)),0,VLOOKUP(CONCATENATE(INDIRECT(ADDRESS(2,COLUMN()-1)),"U1",A66),DATA!D2:L872,3,FALSE))</f>
        <v>0.5</v>
      </c>
      <c r="S66" s="11">
        <f>IF(ISERROR(VLOOKUP(CONCATENATE(INDIRECT(ADDRESS(2,COLUMN()-2)),"U1",A66),DATA!D2:L872,4,FALSE)),0,VLOOKUP(CONCATENATE(INDIRECT(ADDRESS(2,COLUMN()-2)),"U1",A66),DATA!D2:L872,4,FALSE))</f>
        <v>1</v>
      </c>
      <c r="T66" s="11">
        <f>IF(ISERROR(VLOOKUP(CONCATENATE(INDIRECT(ADDRESS(2,COLUMN())),"U1",A66),DATA!D2:L872,2,FALSE)),0,VLOOKUP(CONCATENATE(INDIRECT(ADDRESS(2,COLUMN())),"U1",A66),DATA!D2:L872,2,FALSE))</f>
        <v>1</v>
      </c>
      <c r="U66" s="11">
        <f>IF(ISERROR(VLOOKUP(CONCATENATE(INDIRECT(ADDRESS(2,COLUMN()-1)),"U1",A66),DATA!D2:L872,3,FALSE)),0,VLOOKUP(CONCATENATE(INDIRECT(ADDRESS(2,COLUMN()-1)),"U1",A66),DATA!D2:L872,3,FALSE))</f>
        <v>0</v>
      </c>
      <c r="V66" s="11">
        <f>IF(ISERROR(VLOOKUP(CONCATENATE(INDIRECT(ADDRESS(2,COLUMN()-2)),"U1",A66),DATA!D2:L872,4,FALSE)),0,VLOOKUP(CONCATENATE(INDIRECT(ADDRESS(2,COLUMN()-2)),"U1",A66),DATA!D2:L872,4,FALSE))</f>
        <v>0</v>
      </c>
      <c r="W66" s="11">
        <f>IF(ISERROR(VLOOKUP(CONCATENATE(INDIRECT(ADDRESS(2,COLUMN())),"U1",A66),DATA!D2:L872,2,FALSE)),0,VLOOKUP(CONCATENATE(INDIRECT(ADDRESS(2,COLUMN())),"U1",A66),DATA!D2:L872,2,FALSE))</f>
        <v>1</v>
      </c>
      <c r="X66" s="11">
        <f>IF(ISERROR(VLOOKUP(CONCATENATE(INDIRECT(ADDRESS(2,COLUMN()-1)),"U1",A66),DATA!D2:L872,3,FALSE)),0,VLOOKUP(CONCATENATE(INDIRECT(ADDRESS(2,COLUMN()-1)),"U1",A66),DATA!D2:L872,3,FALSE))</f>
        <v>0</v>
      </c>
      <c r="Y66" s="11">
        <f>IF(ISERROR(VLOOKUP(CONCATENATE(INDIRECT(ADDRESS(2,COLUMN()-2)),"U1",A66),DATA!D2:L872,4,FALSE)),0,VLOOKUP(CONCATENATE(INDIRECT(ADDRESS(2,COLUMN()-2)),"U1",A66),DATA!D2:L872,4,FALSE))</f>
        <v>0</v>
      </c>
      <c r="Z66" s="11">
        <f>IF(ISERROR(VLOOKUP(CONCATENATE(INDIRECT(ADDRESS(2,COLUMN())),"U1",A66),DATA!D2:L872,2,FALSE)),0,VLOOKUP(CONCATENATE(INDIRECT(ADDRESS(2,COLUMN())),"U1",A66),DATA!D2:L872,2,FALSE))</f>
        <v>1</v>
      </c>
      <c r="AA66" s="11">
        <f>IF(ISERROR(VLOOKUP(CONCATENATE(INDIRECT(ADDRESS(2,COLUMN()-1)),"U1",A66),DATA!D2:L872,3,FALSE)),0,VLOOKUP(CONCATENATE(INDIRECT(ADDRESS(2,COLUMN()-1)),"U1",A66),DATA!D2:L872,3,FALSE))</f>
        <v>0</v>
      </c>
      <c r="AB66" s="11">
        <f>IF(ISERROR(VLOOKUP(CONCATENATE(INDIRECT(ADDRESS(2,COLUMN()-2)),"U1",A66),DATA!D2:L872,4,FALSE)),0,VLOOKUP(CONCATENATE(INDIRECT(ADDRESS(2,COLUMN()-2)),"U1",A66),DATA!D2:L872,4,FALSE))</f>
        <v>0</v>
      </c>
      <c r="AC66" s="11">
        <f>IF(ISERROR(VLOOKUP(CONCATENATE(INDIRECT(ADDRESS(2,COLUMN())),"U1",A66),DATA!D2:L872,2,FALSE)),0,VLOOKUP(CONCATENATE(INDIRECT(ADDRESS(2,COLUMN())),"U1",A66),DATA!D2:L872,2,FALSE))</f>
        <v>0</v>
      </c>
      <c r="AD66" s="11">
        <f>IF(ISERROR(VLOOKUP(CONCATENATE(INDIRECT(ADDRESS(2,COLUMN()-1)),"U1",A66),DATA!D2:L872,3,FALSE)),0,VLOOKUP(CONCATENATE(INDIRECT(ADDRESS(2,COLUMN()-1)),"U1",A66),DATA!D2:L872,3,FALSE))</f>
        <v>0</v>
      </c>
      <c r="AE66" s="11">
        <f>IF(ISERROR(VLOOKUP(CONCATENATE(INDIRECT(ADDRESS(2,COLUMN()-2)),"U1",A66),DATA!D2:L872,4,FALSE)),0,VLOOKUP(CONCATENATE(INDIRECT(ADDRESS(2,COLUMN()-2)),"U1",A66),DATA!D2:L872,4,FALSE))</f>
        <v>0</v>
      </c>
      <c r="AF66" s="11">
        <f>IF(ISERROR(VLOOKUP(CONCATENATE(INDIRECT(ADDRESS(2,COLUMN())),"U1",A66),DATA!D2:L872,2,FALSE)),0,VLOOKUP(CONCATENATE(INDIRECT(ADDRESS(2,COLUMN())),"U1",A66),DATA!D2:L872,2,FALSE))</f>
        <v>0</v>
      </c>
      <c r="AG66" s="11">
        <f>IF(ISERROR(VLOOKUP(CONCATENATE(INDIRECT(ADDRESS(2,COLUMN()-1)),"U1",A66),DATA!D2:L872,3,FALSE)),0,VLOOKUP(CONCATENATE(INDIRECT(ADDRESS(2,COLUMN()-1)),"U1",A66),DATA!D2:L872,3,FALSE))</f>
        <v>0</v>
      </c>
      <c r="AH66" s="11">
        <f>IF(ISERROR(VLOOKUP(CONCATENATE(INDIRECT(ADDRESS(2,COLUMN()-2)),"U1",A66),DATA!D2:L872,4,FALSE)),0,VLOOKUP(CONCATENATE(INDIRECT(ADDRESS(2,COLUMN()-2)),"U1",A66),DATA!D2:L872,4,FALSE))</f>
        <v>0</v>
      </c>
      <c r="AI66" s="11">
        <f>IF(ISERROR(VLOOKUP(CONCATENATE(INDIRECT(ADDRESS(2,COLUMN())),"U1",A66),DATA!D2:L872,2,FALSE)),0,VLOOKUP(CONCATENATE(INDIRECT(ADDRESS(2,COLUMN())),"U1",A66),DATA!D2:L872,2,FALSE))</f>
        <v>0</v>
      </c>
      <c r="AJ66" s="11">
        <f>IF(ISERROR(VLOOKUP(CONCATENATE(INDIRECT(ADDRESS(2,COLUMN()-1)),"U1",A66),DATA!D2:L872,3,FALSE)),0,VLOOKUP(CONCATENATE(INDIRECT(ADDRESS(2,COLUMN()-1)),"U1",A66),DATA!D2:L872,3,FALSE))</f>
        <v>0</v>
      </c>
      <c r="AK66" s="11">
        <f>IF(ISERROR(VLOOKUP(CONCATENATE(INDIRECT(ADDRESS(2,COLUMN()-2)),"U1",A66),DATA!D2:L872,4,FALSE)),0,VLOOKUP(CONCATENATE(INDIRECT(ADDRESS(2,COLUMN()-2)),"U1",A66),DATA!D2:L872,4,FALSE))</f>
        <v>0</v>
      </c>
      <c r="AL66" s="11">
        <f>IF(ISERROR(VLOOKUP(CONCATENATE(INDIRECT(ADDRESS(2,COLUMN())),"U1",A66),DATA!D2:L872,2,FALSE)),0,VLOOKUP(CONCATENATE(INDIRECT(ADDRESS(2,COLUMN())),"U1",A66),DATA!D2:L872,2,FALSE))</f>
        <v>0</v>
      </c>
      <c r="AM66" s="11">
        <f>IF(ISERROR(VLOOKUP(CONCATENATE(INDIRECT(ADDRESS(2,COLUMN()-1)),"U1",A66),DATA!D2:L872,3,FALSE)),0,VLOOKUP(CONCATENATE(INDIRECT(ADDRESS(2,COLUMN()-1)),"U1",A66),DATA!D2:L872,3,FALSE))</f>
        <v>0</v>
      </c>
      <c r="AN66" s="11">
        <f>IF(ISERROR(VLOOKUP(CONCATENATE(INDIRECT(ADDRESS(2,COLUMN()-2)),"U1",A66),DATA!D2:L872,4,FALSE)),0,VLOOKUP(CONCATENATE(INDIRECT(ADDRESS(2,COLUMN()-2)),"U1",A66),DATA!D2:L872,4,FALSE))</f>
        <v>0</v>
      </c>
      <c r="AO66" s="11">
        <f>IF(ISERROR(VLOOKUP(CONCATENATE(INDIRECT(ADDRESS(2,COLUMN())),"U1",A66),DATA!D2:L872,2,FALSE)),0,VLOOKUP(CONCATENATE(INDIRECT(ADDRESS(2,COLUMN())),"U1",A66),DATA!D2:L872,2,FALSE))</f>
        <v>0</v>
      </c>
      <c r="AP66" s="11">
        <f>IF(ISERROR(VLOOKUP(CONCATENATE(INDIRECT(ADDRESS(2,COLUMN()-1)),"U1",A66),DATA!D2:L872,3,FALSE)),0,VLOOKUP(CONCATENATE(INDIRECT(ADDRESS(2,COLUMN()-1)),"U1",A66),DATA!D2:L872,3,FALSE))</f>
        <v>1</v>
      </c>
      <c r="AQ66" s="11">
        <f>IF(ISERROR(VLOOKUP(CONCATENATE(INDIRECT(ADDRESS(2,COLUMN()-2)),"U1",A66),DATA!D2:L872,4,FALSE)),0,VLOOKUP(CONCATENATE(INDIRECT(ADDRESS(2,COLUMN()-2)),"U1",A66),DATA!D2:L872,4,FALSE))</f>
        <v>0</v>
      </c>
      <c r="AR66" s="11">
        <f>IF(ISERROR(VLOOKUP(CONCATENATE(INDIRECT(ADDRESS(2,COLUMN())),"U1",A66),DATA!D2:L872,2,FALSE)),0,VLOOKUP(CONCATENATE(INDIRECT(ADDRESS(2,COLUMN())),"U1",A66),DATA!D2:L872,2,FALSE))</f>
        <v>1</v>
      </c>
      <c r="AS66" s="11">
        <f>IF(ISERROR(VLOOKUP(CONCATENATE(INDIRECT(ADDRESS(2,COLUMN()-1)),"U1",A66),DATA!D2:L872,3,FALSE)),0,VLOOKUP(CONCATENATE(INDIRECT(ADDRESS(2,COLUMN()-1)),"U1",A66),DATA!D2:L872,3,FALSE))</f>
        <v>0</v>
      </c>
      <c r="AT66" s="11">
        <f>IF(ISERROR(VLOOKUP(CONCATENATE(INDIRECT(ADDRESS(2,COLUMN()-2)),"U1",A66),DATA!D2:L872,4,FALSE)),0,VLOOKUP(CONCATENATE(INDIRECT(ADDRESS(2,COLUMN()-2)),"U1",A66),DATA!D2:L872,4,FALSE))</f>
        <v>0</v>
      </c>
      <c r="AU66" s="11">
        <f>IF(ISERROR(VLOOKUP(CONCATENATE(INDIRECT(ADDRESS(2,COLUMN())),"U1",A66),DATA!D2:L872,2,FALSE)),0,VLOOKUP(CONCATENATE(INDIRECT(ADDRESS(2,COLUMN())),"U1",A66),DATA!D2:L872,2,FALSE))</f>
        <v>1.05</v>
      </c>
      <c r="AV66" s="11">
        <f>IF(ISERROR(VLOOKUP(CONCATENATE(INDIRECT(ADDRESS(2,COLUMN()-1)),"U1",A66),DATA!D2:L872,3,FALSE)),0,VLOOKUP(CONCATENATE(INDIRECT(ADDRESS(2,COLUMN()-1)),"U1",A66),DATA!D2:L872,3,FALSE))</f>
        <v>0</v>
      </c>
      <c r="AW66" s="11">
        <f>IF(ISERROR(VLOOKUP(CONCATENATE(INDIRECT(ADDRESS(2,COLUMN()-2)),"U1",A66),DATA!D2:L872,4,FALSE)),0,VLOOKUP(CONCATENATE(INDIRECT(ADDRESS(2,COLUMN()-2)),"U1",A66),DATA!D2:L872,4,FALSE))</f>
        <v>0.5</v>
      </c>
      <c r="AX66" s="11">
        <f>IF(ISERROR(VLOOKUP(CONCATENATE(INDIRECT(ADDRESS(2,COLUMN())),"U1",A66),DATA!D2:L872,2,FALSE)),0,VLOOKUP(CONCATENATE(INDIRECT(ADDRESS(2,COLUMN())),"U1",A66),DATA!D2:L872,2,FALSE))</f>
        <v>0</v>
      </c>
      <c r="AY66" s="11">
        <f>IF(ISERROR(VLOOKUP(CONCATENATE(INDIRECT(ADDRESS(2,COLUMN()-1)),"U1",A66),DATA!D2:L872,3,FALSE)),0,VLOOKUP(CONCATENATE(INDIRECT(ADDRESS(2,COLUMN()-1)),"U1",A66),DATA!D2:L872,3,FALSE))</f>
        <v>0</v>
      </c>
      <c r="AZ66" s="11">
        <f>IF(ISERROR(VLOOKUP(CONCATENATE(INDIRECT(ADDRESS(2,COLUMN()-2)),"U1",A66),DATA!D2:L872,4,FALSE)),0,VLOOKUP(CONCATENATE(INDIRECT(ADDRESS(2,COLUMN()-2)),"U1",A66),DATA!D2:L872,4,FALSE))</f>
        <v>0</v>
      </c>
      <c r="BA66" s="11">
        <f>IF(ISERROR(VLOOKUP(CONCATENATE(INDIRECT(ADDRESS(2,COLUMN())),"U1",A66),DATA!D2:L872,2,FALSE)),0,VLOOKUP(CONCATENATE(INDIRECT(ADDRESS(2,COLUMN())),"U1",A66),DATA!D2:L872,2,FALSE))</f>
        <v>0</v>
      </c>
      <c r="BB66" s="11">
        <f>IF(ISERROR(VLOOKUP(CONCATENATE(INDIRECT(ADDRESS(2,COLUMN()-1)),"U1",A66),DATA!D2:L872,3,FALSE)),0,VLOOKUP(CONCATENATE(INDIRECT(ADDRESS(2,COLUMN()-1)),"U1",A66),DATA!D2:L872,3,FALSE))</f>
        <v>0</v>
      </c>
      <c r="BC66" s="11">
        <f>IF(ISERROR(VLOOKUP(CONCATENATE(INDIRECT(ADDRESS(2,COLUMN()-2)),"U1",A66),DATA!D2:L872,4,FALSE)),0,VLOOKUP(CONCATENATE(INDIRECT(ADDRESS(2,COLUMN()-2)),"U1",A66),DATA!D2:L872,4,FALSE))</f>
        <v>0</v>
      </c>
      <c r="BD66" s="11">
        <f>IF(ISERROR(VLOOKUP(CONCATENATE(INDIRECT(ADDRESS(2,COLUMN())),"U1",A66),DATA!D2:L872,2,FALSE)),0,VLOOKUP(CONCATENATE(INDIRECT(ADDRESS(2,COLUMN())),"U1",A66),DATA!D2:L872,2,FALSE))</f>
        <v>1</v>
      </c>
      <c r="BE66" s="11">
        <f>IF(ISERROR(VLOOKUP(CONCATENATE(INDIRECT(ADDRESS(2,COLUMN()-1)),"U1",A66),DATA!D2:L872,3,FALSE)),0,VLOOKUP(CONCATENATE(INDIRECT(ADDRESS(2,COLUMN()-1)),"U1",A66),DATA!D2:L872,3,FALSE))</f>
        <v>0</v>
      </c>
      <c r="BF66" s="11">
        <f>IF(ISERROR(VLOOKUP(CONCATENATE(INDIRECT(ADDRESS(2,COLUMN()-2)),"U1",A66),DATA!D2:L872,4,FALSE)),0,VLOOKUP(CONCATENATE(INDIRECT(ADDRESS(2,COLUMN()-2)),"U1",A66),DATA!D2:L872,4,FALSE))</f>
        <v>1</v>
      </c>
      <c r="BG66" s="11">
        <f>IF(ISERROR(VLOOKUP(CONCATENATE(INDIRECT(ADDRESS(2,COLUMN())),"U1",A66),DATA!D2:L872,2,FALSE)),0,VLOOKUP(CONCATENATE(INDIRECT(ADDRESS(2,COLUMN())),"U1",A66),DATA!D2:L872,2,FALSE))</f>
        <v>2.9</v>
      </c>
      <c r="BH66" s="11">
        <f>IF(ISERROR(VLOOKUP(CONCATENATE(INDIRECT(ADDRESS(2,COLUMN()-1)),"U1",A66),DATA!D2:L872,3,FALSE)),0,VLOOKUP(CONCATENATE(INDIRECT(ADDRESS(2,COLUMN()-1)),"U1",A66),DATA!D2:L872,3,FALSE))</f>
        <v>0</v>
      </c>
      <c r="BI66" s="11">
        <f>IF(ISERROR(VLOOKUP(CONCATENATE(INDIRECT(ADDRESS(2,COLUMN()-2)),"U1",A66),DATA!D2:L872,4,FALSE)),0,VLOOKUP(CONCATENATE(INDIRECT(ADDRESS(2,COLUMN()-2)),"U1",A66),DATA!D2:L872,4,FALSE))</f>
        <v>0</v>
      </c>
      <c r="BJ66" s="11">
        <f>IF(ISERROR(VLOOKUP(CONCATENATE(INDIRECT(ADDRESS(2,COLUMN())),"U1",A66),DATA!D2:L872,2,FALSE)),0,VLOOKUP(CONCATENATE(INDIRECT(ADDRESS(2,COLUMN())),"U1",A66),DATA!D2:L872,2,FALSE))</f>
        <v>0</v>
      </c>
      <c r="BK66" s="11">
        <f>IF(ISERROR(VLOOKUP(CONCATENATE(INDIRECT(ADDRESS(2,COLUMN()-1)),"U1",A66),DATA!D2:L872,3,FALSE)),0,VLOOKUP(CONCATENATE(INDIRECT(ADDRESS(2,COLUMN()-1)),"U1",A66),DATA!D2:L872,3,FALSE))</f>
        <v>0</v>
      </c>
      <c r="BL66" s="11">
        <f>IF(ISERROR(VLOOKUP(CONCATENATE(INDIRECT(ADDRESS(2,COLUMN()-2)),"U1",A66),DATA!D2:L872,4,FALSE)),0,VLOOKUP(CONCATENATE(INDIRECT(ADDRESS(2,COLUMN()-2)),"U1",A66),DATA!D2:L872,4,FALSE))</f>
        <v>0</v>
      </c>
      <c r="BM66" s="11">
        <f>IF(ISERROR(VLOOKUP(CONCATENATE(INDIRECT(ADDRESS(2,COLUMN())),"U1",A66),DATA!D2:L872,2,FALSE)),0,VLOOKUP(CONCATENATE(INDIRECT(ADDRESS(2,COLUMN())),"U1",A66),DATA!D2:L872,2,FALSE))</f>
        <v>0</v>
      </c>
      <c r="BN66" s="11">
        <f>IF(ISERROR(VLOOKUP(CONCATENATE(INDIRECT(ADDRESS(2,COLUMN()-1)),"U1",A66),DATA!D2:L872,3,FALSE)),0,VLOOKUP(CONCATENATE(INDIRECT(ADDRESS(2,COLUMN()-1)),"U1",A66),DATA!D2:L872,3,FALSE))</f>
        <v>0</v>
      </c>
      <c r="BO66" s="11">
        <f>IF(ISERROR(VLOOKUP(CONCATENATE(INDIRECT(ADDRESS(2,COLUMN()-2)),"U1",A66),DATA!D2:L872,4,FALSE)),0,VLOOKUP(CONCATENATE(INDIRECT(ADDRESS(2,COLUMN()-2)),"U1",A66),DATA!D2:L872,4,FALSE))</f>
        <v>0</v>
      </c>
      <c r="BP66" s="11">
        <f>IF(ISERROR(VLOOKUP(CONCATENATE(INDIRECT(ADDRESS(2,COLUMN())),"U1",A66),DATA!D2:L872,2,FALSE)),0,VLOOKUP(CONCATENATE(INDIRECT(ADDRESS(2,COLUMN())),"U1",A66),DATA!D2:L872,2,FALSE))</f>
        <v>0</v>
      </c>
      <c r="BQ66" s="11">
        <f>IF(ISERROR(VLOOKUP(CONCATENATE(INDIRECT(ADDRESS(2,COLUMN()-1)),"U1",A66),DATA!D2:L872,3,FALSE)),0,VLOOKUP(CONCATENATE(INDIRECT(ADDRESS(2,COLUMN()-1)),"U1",A66),DATA!D2:L872,3,FALSE))</f>
        <v>0</v>
      </c>
      <c r="BR66" s="11">
        <f>IF(ISERROR(VLOOKUP(CONCATENATE(INDIRECT(ADDRESS(2,COLUMN()-2)),"U1",A66),DATA!D2:L872,4,FALSE)),0,VLOOKUP(CONCATENATE(INDIRECT(ADDRESS(2,COLUMN()-2)),"U1",A66),DATA!D2:L872,4,FALSE))</f>
        <v>0</v>
      </c>
      <c r="BS66" s="11">
        <f>IF(ISERROR(VLOOKUP(CONCATENATE(INDIRECT(ADDRESS(2,COLUMN())),"U1",A66),DATA!D2:L872,2,FALSE)),0,VLOOKUP(CONCATENATE(INDIRECT(ADDRESS(2,COLUMN())),"U1",A66),DATA!D2:L872,2,FALSE))</f>
        <v>0</v>
      </c>
      <c r="BT66" s="11">
        <f>IF(ISERROR(VLOOKUP(CONCATENATE(INDIRECT(ADDRESS(2,COLUMN()-1)),"U1",A66),DATA!D2:L872,3,FALSE)),0,VLOOKUP(CONCATENATE(INDIRECT(ADDRESS(2,COLUMN()-1)),"U1",A66),DATA!D2:L872,3,FALSE))</f>
        <v>0</v>
      </c>
      <c r="BU66" s="11">
        <f>IF(ISERROR(VLOOKUP(CONCATENATE(INDIRECT(ADDRESS(2,COLUMN()-2)),"U1",A66),DATA!D2:L872,4,FALSE)),0,VLOOKUP(CONCATENATE(INDIRECT(ADDRESS(2,COLUMN()-2)),"U1",A66),DATA!D2:L872,4,FALSE))</f>
        <v>0</v>
      </c>
      <c r="BV66" s="11">
        <f>IF(ISERROR(VLOOKUP(CONCATENATE(INDIRECT(ADDRESS(2,COLUMN())),"U1",A66),DATA!D2:L872,2,FALSE)),0,VLOOKUP(CONCATENATE(INDIRECT(ADDRESS(2,COLUMN())),"U1",A66),DATA!D2:L872,2,FALSE))</f>
        <v>1</v>
      </c>
      <c r="BW66" s="11">
        <f>IF(ISERROR(VLOOKUP(CONCATENATE(INDIRECT(ADDRESS(2,COLUMN()-1)),"U1",A66),DATA!D2:L872,3,FALSE)),0,VLOOKUP(CONCATENATE(INDIRECT(ADDRESS(2,COLUMN()-1)),"U1",A66),DATA!D2:L872,3,FALSE))</f>
        <v>0</v>
      </c>
      <c r="BX66" s="11">
        <f>IF(ISERROR(VLOOKUP(CONCATENATE(INDIRECT(ADDRESS(2,COLUMN()-2)),"U1",A66),DATA!D2:L872,4,FALSE)),0,VLOOKUP(CONCATENATE(INDIRECT(ADDRESS(2,COLUMN()-2)),"U1",A66),DATA!D2:L872,4,FALSE))</f>
        <v>0</v>
      </c>
      <c r="BY66" s="11">
        <f>IF(ISERROR(VLOOKUP(CONCATENATE(INDIRECT(ADDRESS(2,COLUMN())),"U1",A66),DATA!D2:L872,2,FALSE)),0,VLOOKUP(CONCATENATE(INDIRECT(ADDRESS(2,COLUMN())),"U1",A66),DATA!D2:L872,2,FALSE))</f>
        <v>0</v>
      </c>
      <c r="BZ66" s="11">
        <f>IF(ISERROR(VLOOKUP(CONCATENATE(INDIRECT(ADDRESS(2,COLUMN()-1)),"U1",A66),DATA!D2:L872,3,FALSE)),0,VLOOKUP(CONCATENATE(INDIRECT(ADDRESS(2,COLUMN()-1)),"U1",A66),DATA!D2:L872,3,FALSE))</f>
        <v>0</v>
      </c>
      <c r="CA66" s="11">
        <f>IF(ISERROR(VLOOKUP(CONCATENATE(INDIRECT(ADDRESS(2,COLUMN()-2)),"U1",A66),DATA!D2:L872,4,FALSE)),0,VLOOKUP(CONCATENATE(INDIRECT(ADDRESS(2,COLUMN()-2)),"U1",A66),DATA!D2:L872,4,FALSE))</f>
        <v>0</v>
      </c>
      <c r="CB66" s="11">
        <f>IF(ISERROR(VLOOKUP(CONCATENATE(INDIRECT(ADDRESS(2,COLUMN())),"U1",A66),DATA!D2:L872,2,FALSE)),0,VLOOKUP(CONCATENATE(INDIRECT(ADDRESS(2,COLUMN())),"U1",A66),DATA!D2:L872,2,FALSE))</f>
        <v>0</v>
      </c>
      <c r="CC66" s="11">
        <f>IF(ISERROR(VLOOKUP(CONCATENATE(INDIRECT(ADDRESS(2,COLUMN()-1)),"U1",A66),DATA!D2:L872,3,FALSE)),0,VLOOKUP(CONCATENATE(INDIRECT(ADDRESS(2,COLUMN()-1)),"U1",A66),DATA!D2:L872,3,FALSE))</f>
        <v>0</v>
      </c>
      <c r="CD66" s="11">
        <f>IF(ISERROR(VLOOKUP(CONCATENATE(INDIRECT(ADDRESS(2,COLUMN()-2)),"U1",A66),DATA!D2:L872,4,FALSE)),0,VLOOKUP(CONCATENATE(INDIRECT(ADDRESS(2,COLUMN()-2)),"U1",A66),DATA!D2:L872,4,FALSE))</f>
        <v>0</v>
      </c>
      <c r="CE66" s="11">
        <f>IF(ISERROR(VLOOKUP(CONCATENATE(INDIRECT(ADDRESS(2,COLUMN())),"U1",A66),DATA!D2:L872,2,FALSE)),0,VLOOKUP(CONCATENATE(INDIRECT(ADDRESS(2,COLUMN())),"U1",A66),DATA!D2:L872,2,FALSE))</f>
        <v>0</v>
      </c>
      <c r="CF66" s="11">
        <f>IF(ISERROR(VLOOKUP(CONCATENATE(INDIRECT(ADDRESS(2,COLUMN()-1)),"U1",A66),DATA!D2:L872,3,FALSE)),0,VLOOKUP(CONCATENATE(INDIRECT(ADDRESS(2,COLUMN()-1)),"U1",A66),DATA!D2:L872,3,FALSE))</f>
        <v>0</v>
      </c>
      <c r="CG66" s="11">
        <f>IF(ISERROR(VLOOKUP(CONCATENATE(INDIRECT(ADDRESS(2,COLUMN()-2)),"U1",A66),DATA!D2:L872,4,FALSE)),0,VLOOKUP(CONCATENATE(INDIRECT(ADDRESS(2,COLUMN()-2)),"U1",A66),DATA!D2:L872,4,FALSE))</f>
        <v>0</v>
      </c>
      <c r="CH66" s="11">
        <f>IF(ISERROR(VLOOKUP(CONCATENATE(INDIRECT(ADDRESS(2,COLUMN())),"U1",A66),DATA!D2:L872,2,FALSE)),0,VLOOKUP(CONCATENATE(INDIRECT(ADDRESS(2,COLUMN())),"U1",A66),DATA!D2:L872,2,FALSE))</f>
        <v>0</v>
      </c>
      <c r="CI66" s="11">
        <f>IF(ISERROR(VLOOKUP(CONCATENATE(INDIRECT(ADDRESS(2,COLUMN()-1)),"U1",A66),DATA!D2:L872,3,FALSE)),0,VLOOKUP(CONCATENATE(INDIRECT(ADDRESS(2,COLUMN()-1)),"U1",A66),DATA!D2:L872,3,FALSE))</f>
        <v>0</v>
      </c>
      <c r="CJ66" s="11">
        <f>IF(ISERROR(VLOOKUP(CONCATENATE(INDIRECT(ADDRESS(2,COLUMN()-2)),"U1",A66),DATA!D2:L872,4,FALSE)),0,VLOOKUP(CONCATENATE(INDIRECT(ADDRESS(2,COLUMN()-2)),"U1",A66),DATA!D2:L872,4,FALSE))</f>
        <v>0</v>
      </c>
      <c r="CK66" s="11">
        <f>IF(ISERROR(VLOOKUP(CONCATENATE(INDIRECT(ADDRESS(2,COLUMN())),"U1",A66),DATA!D2:L872,2,FALSE)),0,VLOOKUP(CONCATENATE(INDIRECT(ADDRESS(2,COLUMN())),"U1",A66),DATA!D2:L872,2,FALSE))</f>
        <v>0</v>
      </c>
      <c r="CL66" s="11">
        <f>IF(ISERROR(VLOOKUP(CONCATENATE(INDIRECT(ADDRESS(2,COLUMN()-1)),"U1",A66),DATA!D2:L872,3,FALSE)),0,VLOOKUP(CONCATENATE(INDIRECT(ADDRESS(2,COLUMN()-1)),"U1",A66),DATA!D2:L872,3,FALSE))</f>
        <v>0</v>
      </c>
      <c r="CM66" s="11">
        <f>IF(ISERROR(VLOOKUP(CONCATENATE(INDIRECT(ADDRESS(2,COLUMN()-2)),"U1",A66),DATA!D2:L872,4,FALSE)),0,VLOOKUP(CONCATENATE(INDIRECT(ADDRESS(2,COLUMN()-2)),"U1",A66),DATA!D2:L872,4,FALSE))</f>
        <v>0</v>
      </c>
      <c r="CN66" s="11">
        <f>IF(ISERROR(VLOOKUP(CONCATENATE(INDIRECT(ADDRESS(2,COLUMN())),"U1",A66),DATA!D2:L872,2,FALSE)),0,VLOOKUP(CONCATENATE(INDIRECT(ADDRESS(2,COLUMN())),"U1",A66),DATA!D2:L872,2,FALSE))</f>
        <v>0</v>
      </c>
      <c r="CO66" s="11">
        <f>IF(ISERROR(VLOOKUP(CONCATENATE(INDIRECT(ADDRESS(2,COLUMN()-1)),"U1",A66),DATA!D2:L872,3,FALSE)),0,VLOOKUP(CONCATENATE(INDIRECT(ADDRESS(2,COLUMN()-1)),"U1",A66),DATA!D2:L872,3,FALSE))</f>
        <v>0</v>
      </c>
      <c r="CP66" s="11">
        <f>IF(ISERROR(VLOOKUP(CONCATENATE(INDIRECT(ADDRESS(2,COLUMN()-2)),"U1",A66),DATA!D2:L872,4,FALSE)),0,VLOOKUP(CONCATENATE(INDIRECT(ADDRESS(2,COLUMN()-2)),"U1",A66),DATA!D2:L872,4,FALSE))</f>
        <v>0</v>
      </c>
      <c r="CQ66" s="11">
        <f>IF(ISERROR(VLOOKUP(CONCATENATE(INDIRECT(ADDRESS(2,COLUMN())),"U1",A66),DATA!D2:L872,2,FALSE)),0,VLOOKUP(CONCATENATE(INDIRECT(ADDRESS(2,COLUMN())),"U1",A66),DATA!D2:L872,2,FALSE))</f>
        <v>0</v>
      </c>
      <c r="CR66" s="11">
        <f>IF(ISERROR(VLOOKUP(CONCATENATE(INDIRECT(ADDRESS(2,COLUMN()-1)),"U1",A66),DATA!D2:L872,3,FALSE)),0,VLOOKUP(CONCATENATE(INDIRECT(ADDRESS(2,COLUMN()-1)),"U1",A66),DATA!D2:L872,3,FALSE))</f>
        <v>0</v>
      </c>
      <c r="CS66" s="11">
        <f>IF(ISERROR(VLOOKUP(CONCATENATE(INDIRECT(ADDRESS(2,COLUMN()-2)),"U1",A66),DATA!D2:L872,4,FALSE)),0,VLOOKUP(CONCATENATE(INDIRECT(ADDRESS(2,COLUMN()-2)),"U1",A66),DATA!D2:L872,4,FALSE))</f>
        <v>0</v>
      </c>
      <c r="CT66" s="11">
        <f>IF(ISERROR(VLOOKUP(CONCATENATE(INDIRECT(ADDRESS(2,COLUMN())),"U1",A66),DATA!D2:L872,2,FALSE)),0,VLOOKUP(CONCATENATE(INDIRECT(ADDRESS(2,COLUMN())),"U1",A66),DATA!D2:L872,2,FALSE))</f>
        <v>0</v>
      </c>
      <c r="CU66" s="11">
        <f>IF(ISERROR(VLOOKUP(CONCATENATE(INDIRECT(ADDRESS(2,COLUMN()-1)),"U1",A66),DATA!D2:L872,3,FALSE)),0,VLOOKUP(CONCATENATE(INDIRECT(ADDRESS(2,COLUMN()-1)),"U1",A66),DATA!D2:L872,3,FALSE))</f>
        <v>0</v>
      </c>
      <c r="CV66" s="11">
        <f>IF(ISERROR(VLOOKUP(CONCATENATE(INDIRECT(ADDRESS(2,COLUMN()-2)),"U1",A66),DATA!D2:L872,4,FALSE)),0,VLOOKUP(CONCATENATE(INDIRECT(ADDRESS(2,COLUMN()-2)),"U1",A66),DATA!D2:L872,4,FALSE))</f>
        <v>0</v>
      </c>
      <c r="CW66" s="11">
        <f>IF(ISERROR(VLOOKUP(CONCATENATE(INDIRECT(ADDRESS(2,COLUMN())),"U1",A66),DATA!D2:L872,2,FALSE)),0,VLOOKUP(CONCATENATE(INDIRECT(ADDRESS(2,COLUMN())),"U1",A66),DATA!D2:L872,2,FALSE))</f>
        <v>0</v>
      </c>
      <c r="CX66" s="11">
        <f>IF(ISERROR(VLOOKUP(CONCATENATE(INDIRECT(ADDRESS(2,COLUMN()-1)),"U1",A66),DATA!D2:L872,3,FALSE)),0,VLOOKUP(CONCATENATE(INDIRECT(ADDRESS(2,COLUMN()-1)),"U1",A66),DATA!D2:L872,3,FALSE))</f>
        <v>0</v>
      </c>
      <c r="CY66" s="11">
        <f>IF(ISERROR(VLOOKUP(CONCATENATE(INDIRECT(ADDRESS(2,COLUMN()-2)),"U1",A66),DATA!D2:L872,4,FALSE)),0,VLOOKUP(CONCATENATE(INDIRECT(ADDRESS(2,COLUMN()-2)),"U1",A66),DATA!D2:L872,4,FALSE))</f>
        <v>0</v>
      </c>
      <c r="CZ66" s="11">
        <f>IF(ISERROR(VLOOKUP(CONCATENATE(INDIRECT(ADDRESS(2,COLUMN())),"U1",A66),DATA!D2:L872,2,FALSE)),0,VLOOKUP(CONCATENATE(INDIRECT(ADDRESS(2,COLUMN())),"U1",A66),DATA!D2:L872,2,FALSE))</f>
        <v>0</v>
      </c>
      <c r="DA66" s="11">
        <f>IF(ISERROR(VLOOKUP(CONCATENATE(INDIRECT(ADDRESS(2,COLUMN()-1)),"U1",A66),DATA!D2:L872,3,FALSE)),0,VLOOKUP(CONCATENATE(INDIRECT(ADDRESS(2,COLUMN()-1)),"U1",A66),DATA!D2:L872,3,FALSE))</f>
        <v>0</v>
      </c>
      <c r="DB66" s="11">
        <f>IF(ISERROR(VLOOKUP(CONCATENATE(INDIRECT(ADDRESS(2,COLUMN()-2)),"U1",A66),DATA!D2:L872,4,FALSE)),0,VLOOKUP(CONCATENATE(INDIRECT(ADDRESS(2,COLUMN()-2)),"U1",A66),DATA!D2:L872,4,FALSE))</f>
        <v>0</v>
      </c>
      <c r="DC66" s="11">
        <f>IF(ISERROR(VLOOKUP(CONCATENATE(INDIRECT(ADDRESS(2,COLUMN())),"U1",A66),DATA!D2:L872,2,FALSE)),0,VLOOKUP(CONCATENATE(INDIRECT(ADDRESS(2,COLUMN())),"U1",A66),DATA!D2:L872,2,FALSE))</f>
        <v>0</v>
      </c>
      <c r="DD66" s="11">
        <f>IF(ISERROR(VLOOKUP(CONCATENATE(INDIRECT(ADDRESS(2,COLUMN()-1)),"U1",A66),DATA!D2:L872,3,FALSE)),0,VLOOKUP(CONCATENATE(INDIRECT(ADDRESS(2,COLUMN()-1)),"U1",A66),DATA!D2:L872,3,FALSE))</f>
        <v>0</v>
      </c>
      <c r="DE66" s="11">
        <f>IF(ISERROR(VLOOKUP(CONCATENATE(INDIRECT(ADDRESS(2,COLUMN()-2)),"U1",A66),DATA!D2:L872,4,FALSE)),0,VLOOKUP(CONCATENATE(INDIRECT(ADDRESS(2,COLUMN()-2)),"U1",A66),DATA!D2:L872,4,FALSE))</f>
        <v>0</v>
      </c>
      <c r="DF66" s="11">
        <f>IF(ISERROR(VLOOKUP(CONCATENATE(INDIRECT(ADDRESS(2,COLUMN())),"U1",A66),DATA!D2:L872,2,FALSE)),0,VLOOKUP(CONCATENATE(INDIRECT(ADDRESS(2,COLUMN())),"U1",A66),DATA!D2:L872,2,FALSE))</f>
        <v>0</v>
      </c>
      <c r="DG66" s="11">
        <f>IF(ISERROR(VLOOKUP(CONCATENATE(INDIRECT(ADDRESS(2,COLUMN()-1)),"U1",A66),DATA!D2:L872,3,FALSE)),0,VLOOKUP(CONCATENATE(INDIRECT(ADDRESS(2,COLUMN()-1)),"U1",A66),DATA!D2:L872,3,FALSE))</f>
        <v>0</v>
      </c>
      <c r="DH66" s="11">
        <f>IF(ISERROR(VLOOKUP(CONCATENATE(INDIRECT(ADDRESS(2,COLUMN()-2)),"U1",A66),DATA!D2:L872,4,FALSE)),0,VLOOKUP(CONCATENATE(INDIRECT(ADDRESS(2,COLUMN()-2)),"U1",A66),DATA!D2:L872,4,FALSE))</f>
        <v>0</v>
      </c>
      <c r="DI66" s="11">
        <f>IF(ISERROR(VLOOKUP(CONCATENATE(INDIRECT(ADDRESS(2,COLUMN())),"U1",A66),DATA!D2:L872,2,FALSE)),0,VLOOKUP(CONCATENATE(INDIRECT(ADDRESS(2,COLUMN())),"U1",A66),DATA!D2:L872,2,FALSE))</f>
        <v>0</v>
      </c>
      <c r="DJ66" s="11">
        <f>IF(ISERROR(VLOOKUP(CONCATENATE(INDIRECT(ADDRESS(2,COLUMN()-1)),"U1",A66),DATA!D2:L872,3,FALSE)),0,VLOOKUP(CONCATENATE(INDIRECT(ADDRESS(2,COLUMN()-1)),"U1",A66),DATA!D2:L872,3,FALSE))</f>
        <v>0</v>
      </c>
      <c r="DK66" s="11">
        <f>IF(ISERROR(VLOOKUP(CONCATENATE(INDIRECT(ADDRESS(2,COLUMN()-2)),"U1",A66),DATA!D2:L872,4,FALSE)),0,VLOOKUP(CONCATENATE(INDIRECT(ADDRESS(2,COLUMN()-2)),"U1",A66),DATA!D2:L872,4,FALSE))</f>
        <v>0</v>
      </c>
      <c r="DL66" s="11">
        <f>IF(ISERROR(VLOOKUP(CONCATENATE(INDIRECT(ADDRESS(2,COLUMN())),"U1",A66),DATA!D2:L872,2,FALSE)),0,VLOOKUP(CONCATENATE(INDIRECT(ADDRESS(2,COLUMN())),"U1",A66),DATA!D2:L872,2,FALSE))</f>
        <v>0</v>
      </c>
      <c r="DM66" s="11">
        <f>IF(ISERROR(VLOOKUP(CONCATENATE(INDIRECT(ADDRESS(2,COLUMN()-1)),"U1",A66),DATA!D2:L872,3,FALSE)),0,VLOOKUP(CONCATENATE(INDIRECT(ADDRESS(2,COLUMN()-1)),"U1",A66),DATA!D2:L872,3,FALSE))</f>
        <v>0</v>
      </c>
      <c r="DN66" s="11">
        <f>IF(ISERROR(VLOOKUP(CONCATENATE(INDIRECT(ADDRESS(2,COLUMN()-2)),"U1",A66),DATA!D2:L872,4,FALSE)),0,VLOOKUP(CONCATENATE(INDIRECT(ADDRESS(2,COLUMN()-2)),"U1",A66),DATA!D2:L872,4,FALSE))</f>
        <v>0</v>
      </c>
      <c r="DO66" s="11">
        <f>IF(ISERROR(VLOOKUP(CONCATENATE(INDIRECT(ADDRESS(2,COLUMN())),"U1",A66),DATA!D2:L872,2,FALSE)),0,VLOOKUP(CONCATENATE(INDIRECT(ADDRESS(2,COLUMN())),"U1",A66),DATA!D2:L872,2,FALSE))</f>
        <v>0</v>
      </c>
      <c r="DP66" s="11">
        <f>IF(ISERROR(VLOOKUP(CONCATENATE(INDIRECT(ADDRESS(2,COLUMN()-1)),"U1",A66),DATA!D2:L872,3,FALSE)),0,VLOOKUP(CONCATENATE(INDIRECT(ADDRESS(2,COLUMN()-1)),"U1",A66),DATA!D2:L872,3,FALSE))</f>
        <v>0</v>
      </c>
      <c r="DQ66" s="11">
        <f>IF(ISERROR(VLOOKUP(CONCATENATE(INDIRECT(ADDRESS(2,COLUMN()-2)),"U1",A66),DATA!D2:L872,4,FALSE)),0,VLOOKUP(CONCATENATE(INDIRECT(ADDRESS(2,COLUMN()-2)),"U1",A66),DATA!D2:L872,4,FALSE))</f>
        <v>0</v>
      </c>
      <c r="DR66" s="11">
        <f>IF(ISERROR(VLOOKUP(CONCATENATE(INDIRECT(ADDRESS(2,COLUMN())),"U1",A66),DATA!D2:L872,2,FALSE)),0,VLOOKUP(CONCATENATE(INDIRECT(ADDRESS(2,COLUMN())),"U1",A66),DATA!D2:L872,2,FALSE))</f>
        <v>0</v>
      </c>
      <c r="DS66" s="11">
        <f>IF(ISERROR(VLOOKUP(CONCATENATE(INDIRECT(ADDRESS(2,COLUMN()-1)),"U1",A66),DATA!D2:L872,3,FALSE)),0,VLOOKUP(CONCATENATE(INDIRECT(ADDRESS(2,COLUMN()-1)),"U1",A66),DATA!D2:L872,3,FALSE))</f>
        <v>0</v>
      </c>
      <c r="DT66" s="11">
        <f>IF(ISERROR(VLOOKUP(CONCATENATE(INDIRECT(ADDRESS(2,COLUMN()-2)),"U1",A66),DATA!D2:L872,4,FALSE)),0,VLOOKUP(CONCATENATE(INDIRECT(ADDRESS(2,COLUMN()-2)),"U1",A66),DATA!D2:L872,4,FALSE))</f>
        <v>0</v>
      </c>
      <c r="DU66" s="11">
        <f>IF(ISERROR(VLOOKUP(CONCATENATE(INDIRECT(ADDRESS(2,COLUMN())),"U1",A66),DATA!D2:L872,2,FALSE)),0,VLOOKUP(CONCATENATE(INDIRECT(ADDRESS(2,COLUMN())),"U1",A66),DATA!D2:L872,2,FALSE))</f>
        <v>0</v>
      </c>
      <c r="DV66" s="11">
        <f>IF(ISERROR(VLOOKUP(CONCATENATE(INDIRECT(ADDRESS(2,COLUMN()-1)),"U1",A66),DATA!D2:L872,3,FALSE)),0,VLOOKUP(CONCATENATE(INDIRECT(ADDRESS(2,COLUMN()-1)),"U1",A66),DATA!D2:L872,3,FALSE))</f>
        <v>0</v>
      </c>
      <c r="DW66" s="11">
        <f>IF(ISERROR(VLOOKUP(CONCATENATE(INDIRECT(ADDRESS(2,COLUMN()-2)),"U1",A66),DATA!D2:L872,4,FALSE)),0,VLOOKUP(CONCATENATE(INDIRECT(ADDRESS(2,COLUMN()-2)),"U1",A66),DATA!D2:L872,4,FALSE))</f>
        <v>0</v>
      </c>
      <c r="DX66" s="62">
        <f>SUM(B66:INDIRECT(ADDRESS(66,127)))</f>
        <v>28.85</v>
      </c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  <c r="IU66" s="24"/>
      <c r="IV66" s="24"/>
      <c r="IW66" s="24"/>
      <c r="IX66" s="24"/>
      <c r="IY66" s="24"/>
      <c r="IZ66" s="24"/>
      <c r="JA66" s="24"/>
      <c r="JB66" s="24"/>
      <c r="JC66" s="24"/>
      <c r="JD66" s="24"/>
      <c r="JE66" s="24"/>
      <c r="JF66" s="24"/>
      <c r="JG66" s="24"/>
      <c r="JH66" s="24"/>
      <c r="JI66" s="24"/>
      <c r="JJ66" s="24"/>
      <c r="JK66" s="24"/>
      <c r="JL66" s="24"/>
      <c r="JM66" s="24"/>
      <c r="JN66" s="24"/>
      <c r="JO66" s="24"/>
      <c r="JP66" s="24"/>
      <c r="JQ66" s="24"/>
      <c r="JR66" s="24"/>
      <c r="JS66" s="24"/>
      <c r="JT66" s="24"/>
      <c r="JU66" s="24"/>
      <c r="JV66" s="24"/>
      <c r="JW66" s="24"/>
      <c r="JX66" s="24"/>
      <c r="JY66" s="24"/>
      <c r="JZ66" s="24"/>
      <c r="KA66" s="24"/>
      <c r="KB66" s="24"/>
      <c r="KC66" s="24"/>
      <c r="KD66" s="24"/>
      <c r="KE66" s="24"/>
      <c r="KF66" s="24"/>
      <c r="KG66" s="24"/>
      <c r="KH66" s="24"/>
      <c r="KI66" s="24"/>
      <c r="KJ66" s="24"/>
      <c r="KK66" s="24"/>
      <c r="KL66" s="24"/>
      <c r="KM66" s="24"/>
      <c r="KN66" s="24"/>
      <c r="KO66" s="24"/>
      <c r="KP66" s="24"/>
      <c r="KQ66" s="24"/>
      <c r="KR66" s="24"/>
      <c r="KS66" s="24"/>
      <c r="KT66" s="24"/>
      <c r="KU66" s="24"/>
      <c r="KV66" s="24"/>
      <c r="KW66" s="24"/>
      <c r="KX66" s="24"/>
      <c r="KY66" s="24"/>
      <c r="KZ66" s="24"/>
    </row>
    <row r="67" ht="15.75">
      <c r="A67" s="20" t="s">
        <v>98</v>
      </c>
      <c r="B67" s="11">
        <f>IF(ISERROR(VLOOKUP(CONCATENATE(INDIRECT(ADDRESS(2,COLUMN())),"U1",A67),DATA!D2:L872,2,FALSE)),0,VLOOKUP(CONCATENATE(INDIRECT(ADDRESS(2,COLUMN())),"U1",A67),DATA!D2:L872,2,FALSE))</f>
        <v>0</v>
      </c>
      <c r="C67" s="11">
        <f>IF(ISERROR(VLOOKUP(CONCATENATE(INDIRECT(ADDRESS(2,COLUMN()-1)),"U1",A67),DATA!D2:L872,3,FALSE)),0,VLOOKUP(CONCATENATE(INDIRECT(ADDRESS(2,COLUMN()-1)),"U1",A67),DATA!D2:L872,3,FALSE))</f>
        <v>0</v>
      </c>
      <c r="D67" s="11">
        <f>IF(ISERROR(VLOOKUP(CONCATENATE(INDIRECT(ADDRESS(2,COLUMN()-2)),"U1",A67),DATA!D2:L872,4,FALSE)),0,VLOOKUP(CONCATENATE(INDIRECT(ADDRESS(2,COLUMN()-2)),"U1",A67),DATA!D2:L872,4,FALSE))</f>
        <v>0</v>
      </c>
      <c r="E67" s="11">
        <f>IF(ISERROR(VLOOKUP(CONCATENATE(INDIRECT(ADDRESS(2,COLUMN())),"U1",A67),DATA!D2:L872,2,FALSE)),0,VLOOKUP(CONCATENATE(INDIRECT(ADDRESS(2,COLUMN())),"U1",A67),DATA!D2:L872,2,FALSE))</f>
        <v>0</v>
      </c>
      <c r="F67" s="11">
        <f>IF(ISERROR(VLOOKUP(CONCATENATE(INDIRECT(ADDRESS(2,COLUMN()-1)),"U1",A67),DATA!D2:L872,3,FALSE)),0,VLOOKUP(CONCATENATE(INDIRECT(ADDRESS(2,COLUMN()-1)),"U1",A67),DATA!D2:L872,3,FALSE))</f>
        <v>0</v>
      </c>
      <c r="G67" s="11">
        <f>IF(ISERROR(VLOOKUP(CONCATENATE(INDIRECT(ADDRESS(2,COLUMN()-2)),"U1",A67),DATA!D2:L872,4,FALSE)),0,VLOOKUP(CONCATENATE(INDIRECT(ADDRESS(2,COLUMN()-2)),"U1",A67),DATA!D2:L872,4,FALSE))</f>
        <v>0</v>
      </c>
      <c r="H67" s="11">
        <f>IF(ISERROR(VLOOKUP(CONCATENATE(INDIRECT(ADDRESS(2,COLUMN())),"U1",A67),DATA!D2:L872,2,FALSE)),0,VLOOKUP(CONCATENATE(INDIRECT(ADDRESS(2,COLUMN())),"U1",A67),DATA!D2:L872,2,FALSE))</f>
        <v>0</v>
      </c>
      <c r="I67" s="11">
        <f>IF(ISERROR(VLOOKUP(CONCATENATE(INDIRECT(ADDRESS(2,COLUMN()-1)),"U1",A67),DATA!D2:L872,3,FALSE)),0,VLOOKUP(CONCATENATE(INDIRECT(ADDRESS(2,COLUMN()-1)),"U1",A67),DATA!D2:L872,3,FALSE))</f>
        <v>0</v>
      </c>
      <c r="J67" s="11">
        <f>IF(ISERROR(VLOOKUP(CONCATENATE(INDIRECT(ADDRESS(2,COLUMN()-2)),"U1",A67),DATA!D2:L872,4,FALSE)),0,VLOOKUP(CONCATENATE(INDIRECT(ADDRESS(2,COLUMN()-2)),"U1",A67),DATA!D2:L872,4,FALSE))</f>
        <v>0</v>
      </c>
      <c r="K67" s="11">
        <f>IF(ISERROR(VLOOKUP(CONCATENATE(INDIRECT(ADDRESS(2,COLUMN())),"U1",A67),DATA!D2:L872,2,FALSE)),0,VLOOKUP(CONCATENATE(INDIRECT(ADDRESS(2,COLUMN())),"U1",A67),DATA!D2:L872,2,FALSE))</f>
        <v>0</v>
      </c>
      <c r="L67" s="11">
        <f>IF(ISERROR(VLOOKUP(CONCATENATE(INDIRECT(ADDRESS(2,COLUMN()-1)),"U1",A67),DATA!D2:L872,3,FALSE)),0,VLOOKUP(CONCATENATE(INDIRECT(ADDRESS(2,COLUMN()-1)),"U1",A67),DATA!D2:L872,3,FALSE))</f>
        <v>0</v>
      </c>
      <c r="M67" s="11">
        <f>IF(ISERROR(VLOOKUP(CONCATENATE(INDIRECT(ADDRESS(2,COLUMN()-2)),"U1",A67),DATA!D2:L872,4,FALSE)),0,VLOOKUP(CONCATENATE(INDIRECT(ADDRESS(2,COLUMN()-2)),"U1",A67),DATA!D2:L872,4,FALSE))</f>
        <v>0</v>
      </c>
      <c r="N67" s="11">
        <f>IF(ISERROR(VLOOKUP(CONCATENATE(INDIRECT(ADDRESS(2,COLUMN())),"U1",A67),DATA!D2:L872,2,FALSE)),0,VLOOKUP(CONCATENATE(INDIRECT(ADDRESS(2,COLUMN())),"U1",A67),DATA!D2:L872,2,FALSE))</f>
        <v>0</v>
      </c>
      <c r="O67" s="11">
        <f>IF(ISERROR(VLOOKUP(CONCATENATE(INDIRECT(ADDRESS(2,COLUMN()-1)),"U1",A67),DATA!D2:L872,3,FALSE)),0,VLOOKUP(CONCATENATE(INDIRECT(ADDRESS(2,COLUMN()-1)),"U1",A67),DATA!D2:L872,3,FALSE))</f>
        <v>0</v>
      </c>
      <c r="P67" s="11">
        <f>IF(ISERROR(VLOOKUP(CONCATENATE(INDIRECT(ADDRESS(2,COLUMN()-2)),"U1",A67),DATA!D2:L872,4,FALSE)),0,VLOOKUP(CONCATENATE(INDIRECT(ADDRESS(2,COLUMN()-2)),"U1",A67),DATA!D2:L872,4,FALSE))</f>
        <v>0</v>
      </c>
      <c r="Q67" s="11">
        <f>IF(ISERROR(VLOOKUP(CONCATENATE(INDIRECT(ADDRESS(2,COLUMN())),"U1",A67),DATA!D2:L872,2,FALSE)),0,VLOOKUP(CONCATENATE(INDIRECT(ADDRESS(2,COLUMN())),"U1",A67),DATA!D2:L872,2,FALSE))</f>
        <v>0</v>
      </c>
      <c r="R67" s="11">
        <f>IF(ISERROR(VLOOKUP(CONCATENATE(INDIRECT(ADDRESS(2,COLUMN()-1)),"U1",A67),DATA!D2:L872,3,FALSE)),0,VLOOKUP(CONCATENATE(INDIRECT(ADDRESS(2,COLUMN()-1)),"U1",A67),DATA!D2:L872,3,FALSE))</f>
        <v>0</v>
      </c>
      <c r="S67" s="11">
        <f>IF(ISERROR(VLOOKUP(CONCATENATE(INDIRECT(ADDRESS(2,COLUMN()-2)),"U1",A67),DATA!D2:L872,4,FALSE)),0,VLOOKUP(CONCATENATE(INDIRECT(ADDRESS(2,COLUMN()-2)),"U1",A67),DATA!D2:L872,4,FALSE))</f>
        <v>1</v>
      </c>
      <c r="T67" s="11">
        <f>IF(ISERROR(VLOOKUP(CONCATENATE(INDIRECT(ADDRESS(2,COLUMN())),"U1",A67),DATA!D2:L872,2,FALSE)),0,VLOOKUP(CONCATENATE(INDIRECT(ADDRESS(2,COLUMN())),"U1",A67),DATA!D2:L872,2,FALSE))</f>
        <v>0</v>
      </c>
      <c r="U67" s="11">
        <f>IF(ISERROR(VLOOKUP(CONCATENATE(INDIRECT(ADDRESS(2,COLUMN()-1)),"U1",A67),DATA!D2:L872,3,FALSE)),0,VLOOKUP(CONCATENATE(INDIRECT(ADDRESS(2,COLUMN()-1)),"U1",A67),DATA!D2:L872,3,FALSE))</f>
        <v>0</v>
      </c>
      <c r="V67" s="11">
        <f>IF(ISERROR(VLOOKUP(CONCATENATE(INDIRECT(ADDRESS(2,COLUMN()-2)),"U1",A67),DATA!D2:L872,4,FALSE)),0,VLOOKUP(CONCATENATE(INDIRECT(ADDRESS(2,COLUMN()-2)),"U1",A67),DATA!D2:L872,4,FALSE))</f>
        <v>0</v>
      </c>
      <c r="W67" s="11">
        <f>IF(ISERROR(VLOOKUP(CONCATENATE(INDIRECT(ADDRESS(2,COLUMN())),"U1",A67),DATA!D2:L872,2,FALSE)),0,VLOOKUP(CONCATENATE(INDIRECT(ADDRESS(2,COLUMN())),"U1",A67),DATA!D2:L872,2,FALSE))</f>
        <v>0</v>
      </c>
      <c r="X67" s="11">
        <f>IF(ISERROR(VLOOKUP(CONCATENATE(INDIRECT(ADDRESS(2,COLUMN()-1)),"U1",A67),DATA!D2:L872,3,FALSE)),0,VLOOKUP(CONCATENATE(INDIRECT(ADDRESS(2,COLUMN()-1)),"U1",A67),DATA!D2:L872,3,FALSE))</f>
        <v>0</v>
      </c>
      <c r="Y67" s="11">
        <f>IF(ISERROR(VLOOKUP(CONCATENATE(INDIRECT(ADDRESS(2,COLUMN()-2)),"U1",A67),DATA!D2:L872,4,FALSE)),0,VLOOKUP(CONCATENATE(INDIRECT(ADDRESS(2,COLUMN()-2)),"U1",A67),DATA!D2:L872,4,FALSE))</f>
        <v>0</v>
      </c>
      <c r="Z67" s="11">
        <f>IF(ISERROR(VLOOKUP(CONCATENATE(INDIRECT(ADDRESS(2,COLUMN())),"U1",A67),DATA!D2:L872,2,FALSE)),0,VLOOKUP(CONCATENATE(INDIRECT(ADDRESS(2,COLUMN())),"U1",A67),DATA!D2:L872,2,FALSE))</f>
        <v>0</v>
      </c>
      <c r="AA67" s="11">
        <f>IF(ISERROR(VLOOKUP(CONCATENATE(INDIRECT(ADDRESS(2,COLUMN()-1)),"U1",A67),DATA!D2:L872,3,FALSE)),0,VLOOKUP(CONCATENATE(INDIRECT(ADDRESS(2,COLUMN()-1)),"U1",A67),DATA!D2:L872,3,FALSE))</f>
        <v>0</v>
      </c>
      <c r="AB67" s="11">
        <f>IF(ISERROR(VLOOKUP(CONCATENATE(INDIRECT(ADDRESS(2,COLUMN()-2)),"U1",A67),DATA!D2:L872,4,FALSE)),0,VLOOKUP(CONCATENATE(INDIRECT(ADDRESS(2,COLUMN()-2)),"U1",A67),DATA!D2:L872,4,FALSE))</f>
        <v>0</v>
      </c>
      <c r="AC67" s="11">
        <f>IF(ISERROR(VLOOKUP(CONCATENATE(INDIRECT(ADDRESS(2,COLUMN())),"U1",A67),DATA!D2:L872,2,FALSE)),0,VLOOKUP(CONCATENATE(INDIRECT(ADDRESS(2,COLUMN())),"U1",A67),DATA!D2:L872,2,FALSE))</f>
        <v>0</v>
      </c>
      <c r="AD67" s="11">
        <f>IF(ISERROR(VLOOKUP(CONCATENATE(INDIRECT(ADDRESS(2,COLUMN()-1)),"U1",A67),DATA!D2:L872,3,FALSE)),0,VLOOKUP(CONCATENATE(INDIRECT(ADDRESS(2,COLUMN()-1)),"U1",A67),DATA!D2:L872,3,FALSE))</f>
        <v>0</v>
      </c>
      <c r="AE67" s="11">
        <f>IF(ISERROR(VLOOKUP(CONCATENATE(INDIRECT(ADDRESS(2,COLUMN()-2)),"U1",A67),DATA!D2:L872,4,FALSE)),0,VLOOKUP(CONCATENATE(INDIRECT(ADDRESS(2,COLUMN()-2)),"U1",A67),DATA!D2:L872,4,FALSE))</f>
        <v>0</v>
      </c>
      <c r="AF67" s="11">
        <f>IF(ISERROR(VLOOKUP(CONCATENATE(INDIRECT(ADDRESS(2,COLUMN())),"U1",A67),DATA!D2:L872,2,FALSE)),0,VLOOKUP(CONCATENATE(INDIRECT(ADDRESS(2,COLUMN())),"U1",A67),DATA!D2:L872,2,FALSE))</f>
        <v>0</v>
      </c>
      <c r="AG67" s="11">
        <f>IF(ISERROR(VLOOKUP(CONCATENATE(INDIRECT(ADDRESS(2,COLUMN()-1)),"U1",A67),DATA!D2:L872,3,FALSE)),0,VLOOKUP(CONCATENATE(INDIRECT(ADDRESS(2,COLUMN()-1)),"U1",A67),DATA!D2:L872,3,FALSE))</f>
        <v>0</v>
      </c>
      <c r="AH67" s="11">
        <f>IF(ISERROR(VLOOKUP(CONCATENATE(INDIRECT(ADDRESS(2,COLUMN()-2)),"U1",A67),DATA!D2:L872,4,FALSE)),0,VLOOKUP(CONCATENATE(INDIRECT(ADDRESS(2,COLUMN()-2)),"U1",A67),DATA!D2:L872,4,FALSE))</f>
        <v>0</v>
      </c>
      <c r="AI67" s="11">
        <f>IF(ISERROR(VLOOKUP(CONCATENATE(INDIRECT(ADDRESS(2,COLUMN())),"U1",A67),DATA!D2:L872,2,FALSE)),0,VLOOKUP(CONCATENATE(INDIRECT(ADDRESS(2,COLUMN())),"U1",A67),DATA!D2:L872,2,FALSE))</f>
        <v>0</v>
      </c>
      <c r="AJ67" s="11">
        <f>IF(ISERROR(VLOOKUP(CONCATENATE(INDIRECT(ADDRESS(2,COLUMN()-1)),"U1",A67),DATA!D2:L872,3,FALSE)),0,VLOOKUP(CONCATENATE(INDIRECT(ADDRESS(2,COLUMN()-1)),"U1",A67),DATA!D2:L872,3,FALSE))</f>
        <v>0</v>
      </c>
      <c r="AK67" s="11">
        <f>IF(ISERROR(VLOOKUP(CONCATENATE(INDIRECT(ADDRESS(2,COLUMN()-2)),"U1",A67),DATA!D2:L872,4,FALSE)),0,VLOOKUP(CONCATENATE(INDIRECT(ADDRESS(2,COLUMN()-2)),"U1",A67),DATA!D2:L872,4,FALSE))</f>
        <v>0</v>
      </c>
      <c r="AL67" s="11">
        <f>IF(ISERROR(VLOOKUP(CONCATENATE(INDIRECT(ADDRESS(2,COLUMN())),"U1",A67),DATA!D2:L872,2,FALSE)),0,VLOOKUP(CONCATENATE(INDIRECT(ADDRESS(2,COLUMN())),"U1",A67),DATA!D2:L872,2,FALSE))</f>
        <v>0</v>
      </c>
      <c r="AM67" s="11">
        <f>IF(ISERROR(VLOOKUP(CONCATENATE(INDIRECT(ADDRESS(2,COLUMN()-1)),"U1",A67),DATA!D2:L872,3,FALSE)),0,VLOOKUP(CONCATENATE(INDIRECT(ADDRESS(2,COLUMN()-1)),"U1",A67),DATA!D2:L872,3,FALSE))</f>
        <v>0</v>
      </c>
      <c r="AN67" s="11">
        <f>IF(ISERROR(VLOOKUP(CONCATENATE(INDIRECT(ADDRESS(2,COLUMN()-2)),"U1",A67),DATA!D2:L872,4,FALSE)),0,VLOOKUP(CONCATENATE(INDIRECT(ADDRESS(2,COLUMN()-2)),"U1",A67),DATA!D2:L872,4,FALSE))</f>
        <v>0</v>
      </c>
      <c r="AO67" s="11">
        <f>IF(ISERROR(VLOOKUP(CONCATENATE(INDIRECT(ADDRESS(2,COLUMN())),"U1",A67),DATA!D2:L872,2,FALSE)),0,VLOOKUP(CONCATENATE(INDIRECT(ADDRESS(2,COLUMN())),"U1",A67),DATA!D2:L872,2,FALSE))</f>
        <v>0</v>
      </c>
      <c r="AP67" s="11">
        <f>IF(ISERROR(VLOOKUP(CONCATENATE(INDIRECT(ADDRESS(2,COLUMN()-1)),"U1",A67),DATA!D2:L872,3,FALSE)),0,VLOOKUP(CONCATENATE(INDIRECT(ADDRESS(2,COLUMN()-1)),"U1",A67),DATA!D2:L872,3,FALSE))</f>
        <v>0</v>
      </c>
      <c r="AQ67" s="11">
        <f>IF(ISERROR(VLOOKUP(CONCATENATE(INDIRECT(ADDRESS(2,COLUMN()-2)),"U1",A67),DATA!D2:L872,4,FALSE)),0,VLOOKUP(CONCATENATE(INDIRECT(ADDRESS(2,COLUMN()-2)),"U1",A67),DATA!D2:L872,4,FALSE))</f>
        <v>0</v>
      </c>
      <c r="AR67" s="11">
        <f>IF(ISERROR(VLOOKUP(CONCATENATE(INDIRECT(ADDRESS(2,COLUMN())),"U1",A67),DATA!D2:L872,2,FALSE)),0,VLOOKUP(CONCATENATE(INDIRECT(ADDRESS(2,COLUMN())),"U1",A67),DATA!D2:L872,2,FALSE))</f>
        <v>0.25</v>
      </c>
      <c r="AS67" s="11">
        <f>IF(ISERROR(VLOOKUP(CONCATENATE(INDIRECT(ADDRESS(2,COLUMN()-1)),"U1",A67),DATA!D2:L872,3,FALSE)),0,VLOOKUP(CONCATENATE(INDIRECT(ADDRESS(2,COLUMN()-1)),"U1",A67),DATA!D2:L872,3,FALSE))</f>
        <v>0</v>
      </c>
      <c r="AT67" s="11">
        <f>IF(ISERROR(VLOOKUP(CONCATENATE(INDIRECT(ADDRESS(2,COLUMN()-2)),"U1",A67),DATA!D2:L872,4,FALSE)),0,VLOOKUP(CONCATENATE(INDIRECT(ADDRESS(2,COLUMN()-2)),"U1",A67),DATA!D2:L872,4,FALSE))</f>
        <v>0</v>
      </c>
      <c r="AU67" s="11">
        <f>IF(ISERROR(VLOOKUP(CONCATENATE(INDIRECT(ADDRESS(2,COLUMN())),"U1",A67),DATA!D2:L872,2,FALSE)),0,VLOOKUP(CONCATENATE(INDIRECT(ADDRESS(2,COLUMN())),"U1",A67),DATA!D2:L872,2,FALSE))</f>
        <v>0</v>
      </c>
      <c r="AV67" s="11">
        <f>IF(ISERROR(VLOOKUP(CONCATENATE(INDIRECT(ADDRESS(2,COLUMN()-1)),"U1",A67),DATA!D2:L872,3,FALSE)),0,VLOOKUP(CONCATENATE(INDIRECT(ADDRESS(2,COLUMN()-1)),"U1",A67),DATA!D2:L872,3,FALSE))</f>
        <v>0</v>
      </c>
      <c r="AW67" s="11">
        <f>IF(ISERROR(VLOOKUP(CONCATENATE(INDIRECT(ADDRESS(2,COLUMN()-2)),"U1",A67),DATA!D2:L872,4,FALSE)),0,VLOOKUP(CONCATENATE(INDIRECT(ADDRESS(2,COLUMN()-2)),"U1",A67),DATA!D2:L872,4,FALSE))</f>
        <v>0</v>
      </c>
      <c r="AX67" s="11">
        <f>IF(ISERROR(VLOOKUP(CONCATENATE(INDIRECT(ADDRESS(2,COLUMN())),"U1",A67),DATA!D2:L872,2,FALSE)),0,VLOOKUP(CONCATENATE(INDIRECT(ADDRESS(2,COLUMN())),"U1",A67),DATA!D2:L872,2,FALSE))</f>
        <v>0</v>
      </c>
      <c r="AY67" s="11">
        <f>IF(ISERROR(VLOOKUP(CONCATENATE(INDIRECT(ADDRESS(2,COLUMN()-1)),"U1",A67),DATA!D2:L872,3,FALSE)),0,VLOOKUP(CONCATENATE(INDIRECT(ADDRESS(2,COLUMN()-1)),"U1",A67),DATA!D2:L872,3,FALSE))</f>
        <v>0</v>
      </c>
      <c r="AZ67" s="11">
        <f>IF(ISERROR(VLOOKUP(CONCATENATE(INDIRECT(ADDRESS(2,COLUMN()-2)),"U1",A67),DATA!D2:L872,4,FALSE)),0,VLOOKUP(CONCATENATE(INDIRECT(ADDRESS(2,COLUMN()-2)),"U1",A67),DATA!D2:L872,4,FALSE))</f>
        <v>0</v>
      </c>
      <c r="BA67" s="11">
        <f>IF(ISERROR(VLOOKUP(CONCATENATE(INDIRECT(ADDRESS(2,COLUMN())),"U1",A67),DATA!D2:L872,2,FALSE)),0,VLOOKUP(CONCATENATE(INDIRECT(ADDRESS(2,COLUMN())),"U1",A67),DATA!D2:L872,2,FALSE))</f>
        <v>0</v>
      </c>
      <c r="BB67" s="11">
        <f>IF(ISERROR(VLOOKUP(CONCATENATE(INDIRECT(ADDRESS(2,COLUMN()-1)),"U1",A67),DATA!D2:L872,3,FALSE)),0,VLOOKUP(CONCATENATE(INDIRECT(ADDRESS(2,COLUMN()-1)),"U1",A67),DATA!D2:L872,3,FALSE))</f>
        <v>0</v>
      </c>
      <c r="BC67" s="11">
        <f>IF(ISERROR(VLOOKUP(CONCATENATE(INDIRECT(ADDRESS(2,COLUMN()-2)),"U1",A67),DATA!D2:L872,4,FALSE)),0,VLOOKUP(CONCATENATE(INDIRECT(ADDRESS(2,COLUMN()-2)),"U1",A67),DATA!D2:L872,4,FALSE))</f>
        <v>0</v>
      </c>
      <c r="BD67" s="11">
        <f>IF(ISERROR(VLOOKUP(CONCATENATE(INDIRECT(ADDRESS(2,COLUMN())),"U1",A67),DATA!D2:L872,2,FALSE)),0,VLOOKUP(CONCATENATE(INDIRECT(ADDRESS(2,COLUMN())),"U1",A67),DATA!D2:L872,2,FALSE))</f>
        <v>0</v>
      </c>
      <c r="BE67" s="11">
        <f>IF(ISERROR(VLOOKUP(CONCATENATE(INDIRECT(ADDRESS(2,COLUMN()-1)),"U1",A67),DATA!D2:L872,3,FALSE)),0,VLOOKUP(CONCATENATE(INDIRECT(ADDRESS(2,COLUMN()-1)),"U1",A67),DATA!D2:L872,3,FALSE))</f>
        <v>0</v>
      </c>
      <c r="BF67" s="11">
        <f>IF(ISERROR(VLOOKUP(CONCATENATE(INDIRECT(ADDRESS(2,COLUMN()-2)),"U1",A67),DATA!D2:L872,4,FALSE)),0,VLOOKUP(CONCATENATE(INDIRECT(ADDRESS(2,COLUMN()-2)),"U1",A67),DATA!D2:L872,4,FALSE))</f>
        <v>0</v>
      </c>
      <c r="BG67" s="11">
        <f>IF(ISERROR(VLOOKUP(CONCATENATE(INDIRECT(ADDRESS(2,COLUMN())),"U1",A67),DATA!D2:L872,2,FALSE)),0,VLOOKUP(CONCATENATE(INDIRECT(ADDRESS(2,COLUMN())),"U1",A67),DATA!D2:L872,2,FALSE))</f>
        <v>0</v>
      </c>
      <c r="BH67" s="11">
        <f>IF(ISERROR(VLOOKUP(CONCATENATE(INDIRECT(ADDRESS(2,COLUMN()-1)),"U1",A67),DATA!D2:L872,3,FALSE)),0,VLOOKUP(CONCATENATE(INDIRECT(ADDRESS(2,COLUMN()-1)),"U1",A67),DATA!D2:L872,3,FALSE))</f>
        <v>0</v>
      </c>
      <c r="BI67" s="11">
        <f>IF(ISERROR(VLOOKUP(CONCATENATE(INDIRECT(ADDRESS(2,COLUMN()-2)),"U1",A67),DATA!D2:L872,4,FALSE)),0,VLOOKUP(CONCATENATE(INDIRECT(ADDRESS(2,COLUMN()-2)),"U1",A67),DATA!D2:L872,4,FALSE))</f>
        <v>0</v>
      </c>
      <c r="BJ67" s="11">
        <f>IF(ISERROR(VLOOKUP(CONCATENATE(INDIRECT(ADDRESS(2,COLUMN())),"U1",A67),DATA!D2:L872,2,FALSE)),0,VLOOKUP(CONCATENATE(INDIRECT(ADDRESS(2,COLUMN())),"U1",A67),DATA!D2:L872,2,FALSE))</f>
        <v>0</v>
      </c>
      <c r="BK67" s="11">
        <f>IF(ISERROR(VLOOKUP(CONCATENATE(INDIRECT(ADDRESS(2,COLUMN()-1)),"U1",A67),DATA!D2:L872,3,FALSE)),0,VLOOKUP(CONCATENATE(INDIRECT(ADDRESS(2,COLUMN()-1)),"U1",A67),DATA!D2:L872,3,FALSE))</f>
        <v>0</v>
      </c>
      <c r="BL67" s="11">
        <f>IF(ISERROR(VLOOKUP(CONCATENATE(INDIRECT(ADDRESS(2,COLUMN()-2)),"U1",A67),DATA!D2:L872,4,FALSE)),0,VLOOKUP(CONCATENATE(INDIRECT(ADDRESS(2,COLUMN()-2)),"U1",A67),DATA!D2:L872,4,FALSE))</f>
        <v>0</v>
      </c>
      <c r="BM67" s="11">
        <f>IF(ISERROR(VLOOKUP(CONCATENATE(INDIRECT(ADDRESS(2,COLUMN())),"U1",A67),DATA!D2:L872,2,FALSE)),0,VLOOKUP(CONCATENATE(INDIRECT(ADDRESS(2,COLUMN())),"U1",A67),DATA!D2:L872,2,FALSE))</f>
        <v>0</v>
      </c>
      <c r="BN67" s="11">
        <f>IF(ISERROR(VLOOKUP(CONCATENATE(INDIRECT(ADDRESS(2,COLUMN()-1)),"U1",A67),DATA!D2:L872,3,FALSE)),0,VLOOKUP(CONCATENATE(INDIRECT(ADDRESS(2,COLUMN()-1)),"U1",A67),DATA!D2:L872,3,FALSE))</f>
        <v>0</v>
      </c>
      <c r="BO67" s="11">
        <f>IF(ISERROR(VLOOKUP(CONCATENATE(INDIRECT(ADDRESS(2,COLUMN()-2)),"U1",A67),DATA!D2:L872,4,FALSE)),0,VLOOKUP(CONCATENATE(INDIRECT(ADDRESS(2,COLUMN()-2)),"U1",A67),DATA!D2:L872,4,FALSE))</f>
        <v>0</v>
      </c>
      <c r="BP67" s="11">
        <f>IF(ISERROR(VLOOKUP(CONCATENATE(INDIRECT(ADDRESS(2,COLUMN())),"U1",A67),DATA!D2:L872,2,FALSE)),0,VLOOKUP(CONCATENATE(INDIRECT(ADDRESS(2,COLUMN())),"U1",A67),DATA!D2:L872,2,FALSE))</f>
        <v>0</v>
      </c>
      <c r="BQ67" s="11">
        <f>IF(ISERROR(VLOOKUP(CONCATENATE(INDIRECT(ADDRESS(2,COLUMN()-1)),"U1",A67),DATA!D2:L872,3,FALSE)),0,VLOOKUP(CONCATENATE(INDIRECT(ADDRESS(2,COLUMN()-1)),"U1",A67),DATA!D2:L872,3,FALSE))</f>
        <v>0</v>
      </c>
      <c r="BR67" s="11">
        <f>IF(ISERROR(VLOOKUP(CONCATENATE(INDIRECT(ADDRESS(2,COLUMN()-2)),"U1",A67),DATA!D2:L872,4,FALSE)),0,VLOOKUP(CONCATENATE(INDIRECT(ADDRESS(2,COLUMN()-2)),"U1",A67),DATA!D2:L872,4,FALSE))</f>
        <v>0</v>
      </c>
      <c r="BS67" s="11">
        <f>IF(ISERROR(VLOOKUP(CONCATENATE(INDIRECT(ADDRESS(2,COLUMN())),"U1",A67),DATA!D2:L872,2,FALSE)),0,VLOOKUP(CONCATENATE(INDIRECT(ADDRESS(2,COLUMN())),"U1",A67),DATA!D2:L872,2,FALSE))</f>
        <v>0</v>
      </c>
      <c r="BT67" s="11">
        <f>IF(ISERROR(VLOOKUP(CONCATENATE(INDIRECT(ADDRESS(2,COLUMN()-1)),"U1",A67),DATA!D2:L872,3,FALSE)),0,VLOOKUP(CONCATENATE(INDIRECT(ADDRESS(2,COLUMN()-1)),"U1",A67),DATA!D2:L872,3,FALSE))</f>
        <v>0</v>
      </c>
      <c r="BU67" s="11">
        <f>IF(ISERROR(VLOOKUP(CONCATENATE(INDIRECT(ADDRESS(2,COLUMN()-2)),"U1",A67),DATA!D2:L872,4,FALSE)),0,VLOOKUP(CONCATENATE(INDIRECT(ADDRESS(2,COLUMN()-2)),"U1",A67),DATA!D2:L872,4,FALSE))</f>
        <v>0</v>
      </c>
      <c r="BV67" s="11">
        <f>IF(ISERROR(VLOOKUP(CONCATENATE(INDIRECT(ADDRESS(2,COLUMN())),"U1",A67),DATA!D2:L872,2,FALSE)),0,VLOOKUP(CONCATENATE(INDIRECT(ADDRESS(2,COLUMN())),"U1",A67),DATA!D2:L872,2,FALSE))</f>
        <v>0</v>
      </c>
      <c r="BW67" s="11">
        <f>IF(ISERROR(VLOOKUP(CONCATENATE(INDIRECT(ADDRESS(2,COLUMN()-1)),"U1",A67),DATA!D2:L872,3,FALSE)),0,VLOOKUP(CONCATENATE(INDIRECT(ADDRESS(2,COLUMN()-1)),"U1",A67),DATA!D2:L872,3,FALSE))</f>
        <v>0</v>
      </c>
      <c r="BX67" s="11">
        <f>IF(ISERROR(VLOOKUP(CONCATENATE(INDIRECT(ADDRESS(2,COLUMN()-2)),"U1",A67),DATA!D2:L872,4,FALSE)),0,VLOOKUP(CONCATENATE(INDIRECT(ADDRESS(2,COLUMN()-2)),"U1",A67),DATA!D2:L872,4,FALSE))</f>
        <v>0</v>
      </c>
      <c r="BY67" s="11">
        <f>IF(ISERROR(VLOOKUP(CONCATENATE(INDIRECT(ADDRESS(2,COLUMN())),"U1",A67),DATA!D2:L872,2,FALSE)),0,VLOOKUP(CONCATENATE(INDIRECT(ADDRESS(2,COLUMN())),"U1",A67),DATA!D2:L872,2,FALSE))</f>
        <v>0</v>
      </c>
      <c r="BZ67" s="11">
        <f>IF(ISERROR(VLOOKUP(CONCATENATE(INDIRECT(ADDRESS(2,COLUMN()-1)),"U1",A67),DATA!D2:L872,3,FALSE)),0,VLOOKUP(CONCATENATE(INDIRECT(ADDRESS(2,COLUMN()-1)),"U1",A67),DATA!D2:L872,3,FALSE))</f>
        <v>0</v>
      </c>
      <c r="CA67" s="11">
        <f>IF(ISERROR(VLOOKUP(CONCATENATE(INDIRECT(ADDRESS(2,COLUMN()-2)),"U1",A67),DATA!D2:L872,4,FALSE)),0,VLOOKUP(CONCATENATE(INDIRECT(ADDRESS(2,COLUMN()-2)),"U1",A67),DATA!D2:L872,4,FALSE))</f>
        <v>0</v>
      </c>
      <c r="CB67" s="11">
        <f>IF(ISERROR(VLOOKUP(CONCATENATE(INDIRECT(ADDRESS(2,COLUMN())),"U1",A67),DATA!D2:L872,2,FALSE)),0,VLOOKUP(CONCATENATE(INDIRECT(ADDRESS(2,COLUMN())),"U1",A67),DATA!D2:L872,2,FALSE))</f>
        <v>0</v>
      </c>
      <c r="CC67" s="11">
        <f>IF(ISERROR(VLOOKUP(CONCATENATE(INDIRECT(ADDRESS(2,COLUMN()-1)),"U1",A67),DATA!D2:L872,3,FALSE)),0,VLOOKUP(CONCATENATE(INDIRECT(ADDRESS(2,COLUMN()-1)),"U1",A67),DATA!D2:L872,3,FALSE))</f>
        <v>0</v>
      </c>
      <c r="CD67" s="11">
        <f>IF(ISERROR(VLOOKUP(CONCATENATE(INDIRECT(ADDRESS(2,COLUMN()-2)),"U1",A67),DATA!D2:L872,4,FALSE)),0,VLOOKUP(CONCATENATE(INDIRECT(ADDRESS(2,COLUMN()-2)),"U1",A67),DATA!D2:L872,4,FALSE))</f>
        <v>0</v>
      </c>
      <c r="CE67" s="11">
        <f>IF(ISERROR(VLOOKUP(CONCATENATE(INDIRECT(ADDRESS(2,COLUMN())),"U1",A67),DATA!D2:L872,2,FALSE)),0,VLOOKUP(CONCATENATE(INDIRECT(ADDRESS(2,COLUMN())),"U1",A67),DATA!D2:L872,2,FALSE))</f>
        <v>0</v>
      </c>
      <c r="CF67" s="11">
        <f>IF(ISERROR(VLOOKUP(CONCATENATE(INDIRECT(ADDRESS(2,COLUMN()-1)),"U1",A67),DATA!D2:L872,3,FALSE)),0,VLOOKUP(CONCATENATE(INDIRECT(ADDRESS(2,COLUMN()-1)),"U1",A67),DATA!D2:L872,3,FALSE))</f>
        <v>0</v>
      </c>
      <c r="CG67" s="11">
        <f>IF(ISERROR(VLOOKUP(CONCATENATE(INDIRECT(ADDRESS(2,COLUMN()-2)),"U1",A67),DATA!D2:L872,4,FALSE)),0,VLOOKUP(CONCATENATE(INDIRECT(ADDRESS(2,COLUMN()-2)),"U1",A67),DATA!D2:L872,4,FALSE))</f>
        <v>0</v>
      </c>
      <c r="CH67" s="11">
        <f>IF(ISERROR(VLOOKUP(CONCATENATE(INDIRECT(ADDRESS(2,COLUMN())),"U1",A67),DATA!D2:L872,2,FALSE)),0,VLOOKUP(CONCATENATE(INDIRECT(ADDRESS(2,COLUMN())),"U1",A67),DATA!D2:L872,2,FALSE))</f>
        <v>0</v>
      </c>
      <c r="CI67" s="11">
        <f>IF(ISERROR(VLOOKUP(CONCATENATE(INDIRECT(ADDRESS(2,COLUMN()-1)),"U1",A67),DATA!D2:L872,3,FALSE)),0,VLOOKUP(CONCATENATE(INDIRECT(ADDRESS(2,COLUMN()-1)),"U1",A67),DATA!D2:L872,3,FALSE))</f>
        <v>0</v>
      </c>
      <c r="CJ67" s="11">
        <f>IF(ISERROR(VLOOKUP(CONCATENATE(INDIRECT(ADDRESS(2,COLUMN()-2)),"U1",A67),DATA!D2:L872,4,FALSE)),0,VLOOKUP(CONCATENATE(INDIRECT(ADDRESS(2,COLUMN()-2)),"U1",A67),DATA!D2:L872,4,FALSE))</f>
        <v>0</v>
      </c>
      <c r="CK67" s="11">
        <f>IF(ISERROR(VLOOKUP(CONCATENATE(INDIRECT(ADDRESS(2,COLUMN())),"U1",A67),DATA!D2:L872,2,FALSE)),0,VLOOKUP(CONCATENATE(INDIRECT(ADDRESS(2,COLUMN())),"U1",A67),DATA!D2:L872,2,FALSE))</f>
        <v>0</v>
      </c>
      <c r="CL67" s="11">
        <f>IF(ISERROR(VLOOKUP(CONCATENATE(INDIRECT(ADDRESS(2,COLUMN()-1)),"U1",A67),DATA!D2:L872,3,FALSE)),0,VLOOKUP(CONCATENATE(INDIRECT(ADDRESS(2,COLUMN()-1)),"U1",A67),DATA!D2:L872,3,FALSE))</f>
        <v>0</v>
      </c>
      <c r="CM67" s="11">
        <f>IF(ISERROR(VLOOKUP(CONCATENATE(INDIRECT(ADDRESS(2,COLUMN()-2)),"U1",A67),DATA!D2:L872,4,FALSE)),0,VLOOKUP(CONCATENATE(INDIRECT(ADDRESS(2,COLUMN()-2)),"U1",A67),DATA!D2:L872,4,FALSE))</f>
        <v>0</v>
      </c>
      <c r="CN67" s="11">
        <f>IF(ISERROR(VLOOKUP(CONCATENATE(INDIRECT(ADDRESS(2,COLUMN())),"U1",A67),DATA!D2:L872,2,FALSE)),0,VLOOKUP(CONCATENATE(INDIRECT(ADDRESS(2,COLUMN())),"U1",A67),DATA!D2:L872,2,FALSE))</f>
        <v>0</v>
      </c>
      <c r="CO67" s="11">
        <f>IF(ISERROR(VLOOKUP(CONCATENATE(INDIRECT(ADDRESS(2,COLUMN()-1)),"U1",A67),DATA!D2:L872,3,FALSE)),0,VLOOKUP(CONCATENATE(INDIRECT(ADDRESS(2,COLUMN()-1)),"U1",A67),DATA!D2:L872,3,FALSE))</f>
        <v>0</v>
      </c>
      <c r="CP67" s="11">
        <f>IF(ISERROR(VLOOKUP(CONCATENATE(INDIRECT(ADDRESS(2,COLUMN()-2)),"U1",A67),DATA!D2:L872,4,FALSE)),0,VLOOKUP(CONCATENATE(INDIRECT(ADDRESS(2,COLUMN()-2)),"U1",A67),DATA!D2:L872,4,FALSE))</f>
        <v>0</v>
      </c>
      <c r="CQ67" s="11">
        <f>IF(ISERROR(VLOOKUP(CONCATENATE(INDIRECT(ADDRESS(2,COLUMN())),"U1",A67),DATA!D2:L872,2,FALSE)),0,VLOOKUP(CONCATENATE(INDIRECT(ADDRESS(2,COLUMN())),"U1",A67),DATA!D2:L872,2,FALSE))</f>
        <v>0</v>
      </c>
      <c r="CR67" s="11">
        <f>IF(ISERROR(VLOOKUP(CONCATENATE(INDIRECT(ADDRESS(2,COLUMN()-1)),"U1",A67),DATA!D2:L872,3,FALSE)),0,VLOOKUP(CONCATENATE(INDIRECT(ADDRESS(2,COLUMN()-1)),"U1",A67),DATA!D2:L872,3,FALSE))</f>
        <v>0</v>
      </c>
      <c r="CS67" s="11">
        <f>IF(ISERROR(VLOOKUP(CONCATENATE(INDIRECT(ADDRESS(2,COLUMN()-2)),"U1",A67),DATA!D2:L872,4,FALSE)),0,VLOOKUP(CONCATENATE(INDIRECT(ADDRESS(2,COLUMN()-2)),"U1",A67),DATA!D2:L872,4,FALSE))</f>
        <v>0</v>
      </c>
      <c r="CT67" s="11">
        <f>IF(ISERROR(VLOOKUP(CONCATENATE(INDIRECT(ADDRESS(2,COLUMN())),"U1",A67),DATA!D2:L872,2,FALSE)),0,VLOOKUP(CONCATENATE(INDIRECT(ADDRESS(2,COLUMN())),"U1",A67),DATA!D2:L872,2,FALSE))</f>
        <v>0</v>
      </c>
      <c r="CU67" s="11">
        <f>IF(ISERROR(VLOOKUP(CONCATENATE(INDIRECT(ADDRESS(2,COLUMN()-1)),"U1",A67),DATA!D2:L872,3,FALSE)),0,VLOOKUP(CONCATENATE(INDIRECT(ADDRESS(2,COLUMN()-1)),"U1",A67),DATA!D2:L872,3,FALSE))</f>
        <v>0</v>
      </c>
      <c r="CV67" s="11">
        <f>IF(ISERROR(VLOOKUP(CONCATENATE(INDIRECT(ADDRESS(2,COLUMN()-2)),"U1",A67),DATA!D2:L872,4,FALSE)),0,VLOOKUP(CONCATENATE(INDIRECT(ADDRESS(2,COLUMN()-2)),"U1",A67),DATA!D2:L872,4,FALSE))</f>
        <v>0</v>
      </c>
      <c r="CW67" s="11">
        <f>IF(ISERROR(VLOOKUP(CONCATENATE(INDIRECT(ADDRESS(2,COLUMN())),"U1",A67),DATA!D2:L872,2,FALSE)),0,VLOOKUP(CONCATENATE(INDIRECT(ADDRESS(2,COLUMN())),"U1",A67),DATA!D2:L872,2,FALSE))</f>
        <v>0</v>
      </c>
      <c r="CX67" s="11">
        <f>IF(ISERROR(VLOOKUP(CONCATENATE(INDIRECT(ADDRESS(2,COLUMN()-1)),"U1",A67),DATA!D2:L872,3,FALSE)),0,VLOOKUP(CONCATENATE(INDIRECT(ADDRESS(2,COLUMN()-1)),"U1",A67),DATA!D2:L872,3,FALSE))</f>
        <v>0</v>
      </c>
      <c r="CY67" s="11">
        <f>IF(ISERROR(VLOOKUP(CONCATENATE(INDIRECT(ADDRESS(2,COLUMN()-2)),"U1",A67),DATA!D2:L872,4,FALSE)),0,VLOOKUP(CONCATENATE(INDIRECT(ADDRESS(2,COLUMN()-2)),"U1",A67),DATA!D2:L872,4,FALSE))</f>
        <v>0</v>
      </c>
      <c r="CZ67" s="11">
        <f>IF(ISERROR(VLOOKUP(CONCATENATE(INDIRECT(ADDRESS(2,COLUMN())),"U1",A67),DATA!D2:L872,2,FALSE)),0,VLOOKUP(CONCATENATE(INDIRECT(ADDRESS(2,COLUMN())),"U1",A67),DATA!D2:L872,2,FALSE))</f>
        <v>0</v>
      </c>
      <c r="DA67" s="11">
        <f>IF(ISERROR(VLOOKUP(CONCATENATE(INDIRECT(ADDRESS(2,COLUMN()-1)),"U1",A67),DATA!D2:L872,3,FALSE)),0,VLOOKUP(CONCATENATE(INDIRECT(ADDRESS(2,COLUMN()-1)),"U1",A67),DATA!D2:L872,3,FALSE))</f>
        <v>0</v>
      </c>
      <c r="DB67" s="11">
        <f>IF(ISERROR(VLOOKUP(CONCATENATE(INDIRECT(ADDRESS(2,COLUMN()-2)),"U1",A67),DATA!D2:L872,4,FALSE)),0,VLOOKUP(CONCATENATE(INDIRECT(ADDRESS(2,COLUMN()-2)),"U1",A67),DATA!D2:L872,4,FALSE))</f>
        <v>0</v>
      </c>
      <c r="DC67" s="11">
        <f>IF(ISERROR(VLOOKUP(CONCATENATE(INDIRECT(ADDRESS(2,COLUMN())),"U1",A67),DATA!D2:L872,2,FALSE)),0,VLOOKUP(CONCATENATE(INDIRECT(ADDRESS(2,COLUMN())),"U1",A67),DATA!D2:L872,2,FALSE))</f>
        <v>0</v>
      </c>
      <c r="DD67" s="11">
        <f>IF(ISERROR(VLOOKUP(CONCATENATE(INDIRECT(ADDRESS(2,COLUMN()-1)),"U1",A67),DATA!D2:L872,3,FALSE)),0,VLOOKUP(CONCATENATE(INDIRECT(ADDRESS(2,COLUMN()-1)),"U1",A67),DATA!D2:L872,3,FALSE))</f>
        <v>0</v>
      </c>
      <c r="DE67" s="11">
        <f>IF(ISERROR(VLOOKUP(CONCATENATE(INDIRECT(ADDRESS(2,COLUMN()-2)),"U1",A67),DATA!D2:L872,4,FALSE)),0,VLOOKUP(CONCATENATE(INDIRECT(ADDRESS(2,COLUMN()-2)),"U1",A67),DATA!D2:L872,4,FALSE))</f>
        <v>0</v>
      </c>
      <c r="DF67" s="11">
        <f>IF(ISERROR(VLOOKUP(CONCATENATE(INDIRECT(ADDRESS(2,COLUMN())),"U1",A67),DATA!D2:L872,2,FALSE)),0,VLOOKUP(CONCATENATE(INDIRECT(ADDRESS(2,COLUMN())),"U1",A67),DATA!D2:L872,2,FALSE))</f>
        <v>0</v>
      </c>
      <c r="DG67" s="11">
        <f>IF(ISERROR(VLOOKUP(CONCATENATE(INDIRECT(ADDRESS(2,COLUMN()-1)),"U1",A67),DATA!D2:L872,3,FALSE)),0,VLOOKUP(CONCATENATE(INDIRECT(ADDRESS(2,COLUMN()-1)),"U1",A67),DATA!D2:L872,3,FALSE))</f>
        <v>0</v>
      </c>
      <c r="DH67" s="11">
        <f>IF(ISERROR(VLOOKUP(CONCATENATE(INDIRECT(ADDRESS(2,COLUMN()-2)),"U1",A67),DATA!D2:L872,4,FALSE)),0,VLOOKUP(CONCATENATE(INDIRECT(ADDRESS(2,COLUMN()-2)),"U1",A67),DATA!D2:L872,4,FALSE))</f>
        <v>0</v>
      </c>
      <c r="DI67" s="11">
        <f>IF(ISERROR(VLOOKUP(CONCATENATE(INDIRECT(ADDRESS(2,COLUMN())),"U1",A67),DATA!D2:L872,2,FALSE)),0,VLOOKUP(CONCATENATE(INDIRECT(ADDRESS(2,COLUMN())),"U1",A67),DATA!D2:L872,2,FALSE))</f>
        <v>0</v>
      </c>
      <c r="DJ67" s="11">
        <f>IF(ISERROR(VLOOKUP(CONCATENATE(INDIRECT(ADDRESS(2,COLUMN()-1)),"U1",A67),DATA!D2:L872,3,FALSE)),0,VLOOKUP(CONCATENATE(INDIRECT(ADDRESS(2,COLUMN()-1)),"U1",A67),DATA!D2:L872,3,FALSE))</f>
        <v>0</v>
      </c>
      <c r="DK67" s="11">
        <f>IF(ISERROR(VLOOKUP(CONCATENATE(INDIRECT(ADDRESS(2,COLUMN()-2)),"U1",A67),DATA!D2:L872,4,FALSE)),0,VLOOKUP(CONCATENATE(INDIRECT(ADDRESS(2,COLUMN()-2)),"U1",A67),DATA!D2:L872,4,FALSE))</f>
        <v>0</v>
      </c>
      <c r="DL67" s="11">
        <f>IF(ISERROR(VLOOKUP(CONCATENATE(INDIRECT(ADDRESS(2,COLUMN())),"U1",A67),DATA!D2:L872,2,FALSE)),0,VLOOKUP(CONCATENATE(INDIRECT(ADDRESS(2,COLUMN())),"U1",A67),DATA!D2:L872,2,FALSE))</f>
        <v>0</v>
      </c>
      <c r="DM67" s="11">
        <f>IF(ISERROR(VLOOKUP(CONCATENATE(INDIRECT(ADDRESS(2,COLUMN()-1)),"U1",A67),DATA!D2:L872,3,FALSE)),0,VLOOKUP(CONCATENATE(INDIRECT(ADDRESS(2,COLUMN()-1)),"U1",A67),DATA!D2:L872,3,FALSE))</f>
        <v>0</v>
      </c>
      <c r="DN67" s="11">
        <f>IF(ISERROR(VLOOKUP(CONCATENATE(INDIRECT(ADDRESS(2,COLUMN()-2)),"U1",A67),DATA!D2:L872,4,FALSE)),0,VLOOKUP(CONCATENATE(INDIRECT(ADDRESS(2,COLUMN()-2)),"U1",A67),DATA!D2:L872,4,FALSE))</f>
        <v>0</v>
      </c>
      <c r="DO67" s="11">
        <f>IF(ISERROR(VLOOKUP(CONCATENATE(INDIRECT(ADDRESS(2,COLUMN())),"U1",A67),DATA!D2:L872,2,FALSE)),0,VLOOKUP(CONCATENATE(INDIRECT(ADDRESS(2,COLUMN())),"U1",A67),DATA!D2:L872,2,FALSE))</f>
        <v>0</v>
      </c>
      <c r="DP67" s="11">
        <f>IF(ISERROR(VLOOKUP(CONCATENATE(INDIRECT(ADDRESS(2,COLUMN()-1)),"U1",A67),DATA!D2:L872,3,FALSE)),0,VLOOKUP(CONCATENATE(INDIRECT(ADDRESS(2,COLUMN()-1)),"U1",A67),DATA!D2:L872,3,FALSE))</f>
        <v>0</v>
      </c>
      <c r="DQ67" s="11">
        <f>IF(ISERROR(VLOOKUP(CONCATENATE(INDIRECT(ADDRESS(2,COLUMN()-2)),"U1",A67),DATA!D2:L872,4,FALSE)),0,VLOOKUP(CONCATENATE(INDIRECT(ADDRESS(2,COLUMN()-2)),"U1",A67),DATA!D2:L872,4,FALSE))</f>
        <v>0</v>
      </c>
      <c r="DR67" s="11">
        <f>IF(ISERROR(VLOOKUP(CONCATENATE(INDIRECT(ADDRESS(2,COLUMN())),"U1",A67),DATA!D2:L872,2,FALSE)),0,VLOOKUP(CONCATENATE(INDIRECT(ADDRESS(2,COLUMN())),"U1",A67),DATA!D2:L872,2,FALSE))</f>
        <v>0</v>
      </c>
      <c r="DS67" s="11">
        <f>IF(ISERROR(VLOOKUP(CONCATENATE(INDIRECT(ADDRESS(2,COLUMN()-1)),"U1",A67),DATA!D2:L872,3,FALSE)),0,VLOOKUP(CONCATENATE(INDIRECT(ADDRESS(2,COLUMN()-1)),"U1",A67),DATA!D2:L872,3,FALSE))</f>
        <v>0</v>
      </c>
      <c r="DT67" s="11">
        <f>IF(ISERROR(VLOOKUP(CONCATENATE(INDIRECT(ADDRESS(2,COLUMN()-2)),"U1",A67),DATA!D2:L872,4,FALSE)),0,VLOOKUP(CONCATENATE(INDIRECT(ADDRESS(2,COLUMN()-2)),"U1",A67),DATA!D2:L872,4,FALSE))</f>
        <v>0</v>
      </c>
      <c r="DU67" s="11">
        <f>IF(ISERROR(VLOOKUP(CONCATENATE(INDIRECT(ADDRESS(2,COLUMN())),"U1",A67),DATA!D2:L872,2,FALSE)),0,VLOOKUP(CONCATENATE(INDIRECT(ADDRESS(2,COLUMN())),"U1",A67),DATA!D2:L872,2,FALSE))</f>
        <v>0</v>
      </c>
      <c r="DV67" s="11">
        <f>IF(ISERROR(VLOOKUP(CONCATENATE(INDIRECT(ADDRESS(2,COLUMN()-1)),"U1",A67),DATA!D2:L872,3,FALSE)),0,VLOOKUP(CONCATENATE(INDIRECT(ADDRESS(2,COLUMN()-1)),"U1",A67),DATA!D2:L872,3,FALSE))</f>
        <v>0</v>
      </c>
      <c r="DW67" s="11">
        <f>IF(ISERROR(VLOOKUP(CONCATENATE(INDIRECT(ADDRESS(2,COLUMN()-2)),"U1",A67),DATA!D2:L872,4,FALSE)),0,VLOOKUP(CONCATENATE(INDIRECT(ADDRESS(2,COLUMN()-2)),"U1",A67),DATA!D2:L872,4,FALSE))</f>
        <v>0</v>
      </c>
      <c r="DX67" s="62">
        <f>SUM(B67:INDIRECT(ADDRESS(67,127)))</f>
        <v>1.25</v>
      </c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 s="24"/>
      <c r="IS67" s="24"/>
      <c r="IT67" s="24"/>
      <c r="IU67" s="24"/>
      <c r="IV67" s="24"/>
      <c r="IW67" s="24"/>
      <c r="IX67" s="24"/>
      <c r="IY67" s="24"/>
      <c r="IZ67" s="24"/>
      <c r="JA67" s="24"/>
      <c r="JB67" s="24"/>
      <c r="JC67" s="24"/>
      <c r="JD67" s="24"/>
      <c r="JE67" s="24"/>
      <c r="JF67" s="24"/>
      <c r="JG67" s="24"/>
      <c r="JH67" s="24"/>
      <c r="JI67" s="24"/>
      <c r="JJ67" s="24"/>
      <c r="JK67" s="24"/>
      <c r="JL67" s="24"/>
      <c r="JM67" s="24"/>
      <c r="JN67" s="24"/>
      <c r="JO67" s="24"/>
      <c r="JP67" s="24"/>
      <c r="JQ67" s="24"/>
      <c r="JR67" s="24"/>
      <c r="JS67" s="24"/>
      <c r="JT67" s="24"/>
      <c r="JU67" s="24"/>
      <c r="JV67" s="24"/>
      <c r="JW67" s="24"/>
      <c r="JX67" s="24"/>
      <c r="JY67" s="24"/>
      <c r="JZ67" s="24"/>
      <c r="KA67" s="24"/>
      <c r="KB67" s="24"/>
      <c r="KC67" s="24"/>
      <c r="KD67" s="24"/>
      <c r="KE67" s="24"/>
      <c r="KF67" s="24"/>
      <c r="KG67" s="24"/>
      <c r="KH67" s="24"/>
      <c r="KI67" s="24"/>
      <c r="KJ67" s="24"/>
      <c r="KK67" s="24"/>
      <c r="KL67" s="24"/>
      <c r="KM67" s="24"/>
      <c r="KN67" s="24"/>
      <c r="KO67" s="24"/>
      <c r="KP67" s="24"/>
      <c r="KQ67" s="24"/>
      <c r="KR67" s="24"/>
      <c r="KS67" s="24"/>
      <c r="KT67" s="24"/>
      <c r="KU67" s="24"/>
      <c r="KV67" s="24"/>
      <c r="KW67" s="24"/>
      <c r="KX67" s="24"/>
      <c r="KY67" s="24"/>
      <c r="KZ67" s="24"/>
    </row>
    <row r="68" ht="15.75">
      <c r="A68" s="20" t="s">
        <v>99</v>
      </c>
      <c r="B68" s="11">
        <f>IF(ISERROR(VLOOKUP(CONCATENATE(INDIRECT(ADDRESS(2,COLUMN())),"U1",A68),DATA!D2:L872,2,FALSE)),0,VLOOKUP(CONCATENATE(INDIRECT(ADDRESS(2,COLUMN())),"U1",A68),DATA!D2:L872,2,FALSE))</f>
        <v>0</v>
      </c>
      <c r="C68" s="11">
        <f>IF(ISERROR(VLOOKUP(CONCATENATE(INDIRECT(ADDRESS(2,COLUMN()-1)),"U1",A68),DATA!D2:L872,3,FALSE)),0,VLOOKUP(CONCATENATE(INDIRECT(ADDRESS(2,COLUMN()-1)),"U1",A68),DATA!D2:L872,3,FALSE))</f>
        <v>0</v>
      </c>
      <c r="D68" s="11">
        <f>IF(ISERROR(VLOOKUP(CONCATENATE(INDIRECT(ADDRESS(2,COLUMN()-2)),"U1",A68),DATA!D2:L872,4,FALSE)),0,VLOOKUP(CONCATENATE(INDIRECT(ADDRESS(2,COLUMN()-2)),"U1",A68),DATA!D2:L872,4,FALSE))</f>
        <v>0</v>
      </c>
      <c r="E68" s="11">
        <f>IF(ISERROR(VLOOKUP(CONCATENATE(INDIRECT(ADDRESS(2,COLUMN())),"U1",A68),DATA!D2:L872,2,FALSE)),0,VLOOKUP(CONCATENATE(INDIRECT(ADDRESS(2,COLUMN())),"U1",A68),DATA!D2:L872,2,FALSE))</f>
        <v>0</v>
      </c>
      <c r="F68" s="11">
        <f>IF(ISERROR(VLOOKUP(CONCATENATE(INDIRECT(ADDRESS(2,COLUMN()-1)),"U1",A68),DATA!D2:L872,3,FALSE)),0,VLOOKUP(CONCATENATE(INDIRECT(ADDRESS(2,COLUMN()-1)),"U1",A68),DATA!D2:L872,3,FALSE))</f>
        <v>0</v>
      </c>
      <c r="G68" s="11">
        <f>IF(ISERROR(VLOOKUP(CONCATENATE(INDIRECT(ADDRESS(2,COLUMN()-2)),"U1",A68),DATA!D2:L872,4,FALSE)),0,VLOOKUP(CONCATENATE(INDIRECT(ADDRESS(2,COLUMN()-2)),"U1",A68),DATA!D2:L872,4,FALSE))</f>
        <v>0</v>
      </c>
      <c r="H68" s="11">
        <f>IF(ISERROR(VLOOKUP(CONCATENATE(INDIRECT(ADDRESS(2,COLUMN())),"U1",A68),DATA!D2:L872,2,FALSE)),0,VLOOKUP(CONCATENATE(INDIRECT(ADDRESS(2,COLUMN())),"U1",A68),DATA!D2:L872,2,FALSE))</f>
        <v>1</v>
      </c>
      <c r="I68" s="11">
        <f>IF(ISERROR(VLOOKUP(CONCATENATE(INDIRECT(ADDRESS(2,COLUMN()-1)),"U1",A68),DATA!D2:L872,3,FALSE)),0,VLOOKUP(CONCATENATE(INDIRECT(ADDRESS(2,COLUMN()-1)),"U1",A68),DATA!D2:L872,3,FALSE))</f>
        <v>0</v>
      </c>
      <c r="J68" s="11">
        <f>IF(ISERROR(VLOOKUP(CONCATENATE(INDIRECT(ADDRESS(2,COLUMN()-2)),"U1",A68),DATA!D2:L872,4,FALSE)),0,VLOOKUP(CONCATENATE(INDIRECT(ADDRESS(2,COLUMN()-2)),"U1",A68),DATA!D2:L872,4,FALSE))</f>
        <v>0</v>
      </c>
      <c r="K68" s="11">
        <f>IF(ISERROR(VLOOKUP(CONCATENATE(INDIRECT(ADDRESS(2,COLUMN())),"U1",A68),DATA!D2:L872,2,FALSE)),0,VLOOKUP(CONCATENATE(INDIRECT(ADDRESS(2,COLUMN())),"U1",A68),DATA!D2:L872,2,FALSE))</f>
        <v>0</v>
      </c>
      <c r="L68" s="11">
        <f>IF(ISERROR(VLOOKUP(CONCATENATE(INDIRECT(ADDRESS(2,COLUMN()-1)),"U1",A68),DATA!D2:L872,3,FALSE)),0,VLOOKUP(CONCATENATE(INDIRECT(ADDRESS(2,COLUMN()-1)),"U1",A68),DATA!D2:L872,3,FALSE))</f>
        <v>0</v>
      </c>
      <c r="M68" s="11">
        <f>IF(ISERROR(VLOOKUP(CONCATENATE(INDIRECT(ADDRESS(2,COLUMN()-2)),"U1",A68),DATA!D2:L872,4,FALSE)),0,VLOOKUP(CONCATENATE(INDIRECT(ADDRESS(2,COLUMN()-2)),"U1",A68),DATA!D2:L872,4,FALSE))</f>
        <v>0</v>
      </c>
      <c r="N68" s="11">
        <f>IF(ISERROR(VLOOKUP(CONCATENATE(INDIRECT(ADDRESS(2,COLUMN())),"U1",A68),DATA!D2:L872,2,FALSE)),0,VLOOKUP(CONCATENATE(INDIRECT(ADDRESS(2,COLUMN())),"U1",A68),DATA!D2:L872,2,FALSE))</f>
        <v>0</v>
      </c>
      <c r="O68" s="11">
        <f>IF(ISERROR(VLOOKUP(CONCATENATE(INDIRECT(ADDRESS(2,COLUMN()-1)),"U1",A68),DATA!D2:L872,3,FALSE)),0,VLOOKUP(CONCATENATE(INDIRECT(ADDRESS(2,COLUMN()-1)),"U1",A68),DATA!D2:L872,3,FALSE))</f>
        <v>0</v>
      </c>
      <c r="P68" s="11">
        <f>IF(ISERROR(VLOOKUP(CONCATENATE(INDIRECT(ADDRESS(2,COLUMN()-2)),"U1",A68),DATA!D2:L872,4,FALSE)),0,VLOOKUP(CONCATENATE(INDIRECT(ADDRESS(2,COLUMN()-2)),"U1",A68),DATA!D2:L872,4,FALSE))</f>
        <v>0</v>
      </c>
      <c r="Q68" s="11">
        <f>IF(ISERROR(VLOOKUP(CONCATENATE(INDIRECT(ADDRESS(2,COLUMN())),"U1",A68),DATA!D2:L872,2,FALSE)),0,VLOOKUP(CONCATENATE(INDIRECT(ADDRESS(2,COLUMN())),"U1",A68),DATA!D2:L872,2,FALSE))</f>
        <v>0</v>
      </c>
      <c r="R68" s="11">
        <f>IF(ISERROR(VLOOKUP(CONCATENATE(INDIRECT(ADDRESS(2,COLUMN()-1)),"U1",A68),DATA!D2:L872,3,FALSE)),0,VLOOKUP(CONCATENATE(INDIRECT(ADDRESS(2,COLUMN()-1)),"U1",A68),DATA!D2:L872,3,FALSE))</f>
        <v>0</v>
      </c>
      <c r="S68" s="11">
        <f>IF(ISERROR(VLOOKUP(CONCATENATE(INDIRECT(ADDRESS(2,COLUMN()-2)),"U1",A68),DATA!D2:L872,4,FALSE)),0,VLOOKUP(CONCATENATE(INDIRECT(ADDRESS(2,COLUMN()-2)),"U1",A68),DATA!D2:L872,4,FALSE))</f>
        <v>0</v>
      </c>
      <c r="T68" s="11">
        <f>IF(ISERROR(VLOOKUP(CONCATENATE(INDIRECT(ADDRESS(2,COLUMN())),"U1",A68),DATA!D2:L872,2,FALSE)),0,VLOOKUP(CONCATENATE(INDIRECT(ADDRESS(2,COLUMN())),"U1",A68),DATA!D2:L872,2,FALSE))</f>
        <v>0</v>
      </c>
      <c r="U68" s="11">
        <f>IF(ISERROR(VLOOKUP(CONCATENATE(INDIRECT(ADDRESS(2,COLUMN()-1)),"U1",A68),DATA!D2:L872,3,FALSE)),0,VLOOKUP(CONCATENATE(INDIRECT(ADDRESS(2,COLUMN()-1)),"U1",A68),DATA!D2:L872,3,FALSE))</f>
        <v>0</v>
      </c>
      <c r="V68" s="11">
        <f>IF(ISERROR(VLOOKUP(CONCATENATE(INDIRECT(ADDRESS(2,COLUMN()-2)),"U1",A68),DATA!D2:L872,4,FALSE)),0,VLOOKUP(CONCATENATE(INDIRECT(ADDRESS(2,COLUMN()-2)),"U1",A68),DATA!D2:L872,4,FALSE))</f>
        <v>0</v>
      </c>
      <c r="W68" s="11">
        <f>IF(ISERROR(VLOOKUP(CONCATENATE(INDIRECT(ADDRESS(2,COLUMN())),"U1",A68),DATA!D2:L872,2,FALSE)),0,VLOOKUP(CONCATENATE(INDIRECT(ADDRESS(2,COLUMN())),"U1",A68),DATA!D2:L872,2,FALSE))</f>
        <v>0.07142</v>
      </c>
      <c r="X68" s="11">
        <f>IF(ISERROR(VLOOKUP(CONCATENATE(INDIRECT(ADDRESS(2,COLUMN()-1)),"U1",A68),DATA!D2:L872,3,FALSE)),0,VLOOKUP(CONCATENATE(INDIRECT(ADDRESS(2,COLUMN()-1)),"U1",A68),DATA!D2:L872,3,FALSE))</f>
        <v>0</v>
      </c>
      <c r="Y68" s="11">
        <f>IF(ISERROR(VLOOKUP(CONCATENATE(INDIRECT(ADDRESS(2,COLUMN()-2)),"U1",A68),DATA!D2:L872,4,FALSE)),0,VLOOKUP(CONCATENATE(INDIRECT(ADDRESS(2,COLUMN()-2)),"U1",A68),DATA!D2:L872,4,FALSE))</f>
        <v>0</v>
      </c>
      <c r="Z68" s="11">
        <f>IF(ISERROR(VLOOKUP(CONCATENATE(INDIRECT(ADDRESS(2,COLUMN())),"U1",A68),DATA!D2:L872,2,FALSE)),0,VLOOKUP(CONCATENATE(INDIRECT(ADDRESS(2,COLUMN())),"U1",A68),DATA!D2:L872,2,FALSE))</f>
        <v>0</v>
      </c>
      <c r="AA68" s="11">
        <f>IF(ISERROR(VLOOKUP(CONCATENATE(INDIRECT(ADDRESS(2,COLUMN()-1)),"U1",A68),DATA!D2:L872,3,FALSE)),0,VLOOKUP(CONCATENATE(INDIRECT(ADDRESS(2,COLUMN()-1)),"U1",A68),DATA!D2:L872,3,FALSE))</f>
        <v>0</v>
      </c>
      <c r="AB68" s="11">
        <f>IF(ISERROR(VLOOKUP(CONCATENATE(INDIRECT(ADDRESS(2,COLUMN()-2)),"U1",A68),DATA!D2:L872,4,FALSE)),0,VLOOKUP(CONCATENATE(INDIRECT(ADDRESS(2,COLUMN()-2)),"U1",A68),DATA!D2:L872,4,FALSE))</f>
        <v>0</v>
      </c>
      <c r="AC68" s="11">
        <f>IF(ISERROR(VLOOKUP(CONCATENATE(INDIRECT(ADDRESS(2,COLUMN())),"U1",A68),DATA!D2:L872,2,FALSE)),0,VLOOKUP(CONCATENATE(INDIRECT(ADDRESS(2,COLUMN())),"U1",A68),DATA!D2:L872,2,FALSE))</f>
        <v>0</v>
      </c>
      <c r="AD68" s="11">
        <f>IF(ISERROR(VLOOKUP(CONCATENATE(INDIRECT(ADDRESS(2,COLUMN()-1)),"U1",A68),DATA!D2:L872,3,FALSE)),0,VLOOKUP(CONCATENATE(INDIRECT(ADDRESS(2,COLUMN()-1)),"U1",A68),DATA!D2:L872,3,FALSE))</f>
        <v>0</v>
      </c>
      <c r="AE68" s="11">
        <f>IF(ISERROR(VLOOKUP(CONCATENATE(INDIRECT(ADDRESS(2,COLUMN()-2)),"U1",A68),DATA!D2:L872,4,FALSE)),0,VLOOKUP(CONCATENATE(INDIRECT(ADDRESS(2,COLUMN()-2)),"U1",A68),DATA!D2:L872,4,FALSE))</f>
        <v>0</v>
      </c>
      <c r="AF68" s="11">
        <f>IF(ISERROR(VLOOKUP(CONCATENATE(INDIRECT(ADDRESS(2,COLUMN())),"U1",A68),DATA!D2:L872,2,FALSE)),0,VLOOKUP(CONCATENATE(INDIRECT(ADDRESS(2,COLUMN())),"U1",A68),DATA!D2:L872,2,FALSE))</f>
        <v>0</v>
      </c>
      <c r="AG68" s="11">
        <f>IF(ISERROR(VLOOKUP(CONCATENATE(INDIRECT(ADDRESS(2,COLUMN()-1)),"U1",A68),DATA!D2:L872,3,FALSE)),0,VLOOKUP(CONCATENATE(INDIRECT(ADDRESS(2,COLUMN()-1)),"U1",A68),DATA!D2:L872,3,FALSE))</f>
        <v>0</v>
      </c>
      <c r="AH68" s="11">
        <f>IF(ISERROR(VLOOKUP(CONCATENATE(INDIRECT(ADDRESS(2,COLUMN()-2)),"U1",A68),DATA!D2:L872,4,FALSE)),0,VLOOKUP(CONCATENATE(INDIRECT(ADDRESS(2,COLUMN()-2)),"U1",A68),DATA!D2:L872,4,FALSE))</f>
        <v>0</v>
      </c>
      <c r="AI68" s="11">
        <f>IF(ISERROR(VLOOKUP(CONCATENATE(INDIRECT(ADDRESS(2,COLUMN())),"U1",A68),DATA!D2:L872,2,FALSE)),0,VLOOKUP(CONCATENATE(INDIRECT(ADDRESS(2,COLUMN())),"U1",A68),DATA!D2:L872,2,FALSE))</f>
        <v>0</v>
      </c>
      <c r="AJ68" s="11">
        <f>IF(ISERROR(VLOOKUP(CONCATENATE(INDIRECT(ADDRESS(2,COLUMN()-1)),"U1",A68),DATA!D2:L872,3,FALSE)),0,VLOOKUP(CONCATENATE(INDIRECT(ADDRESS(2,COLUMN()-1)),"U1",A68),DATA!D2:L872,3,FALSE))</f>
        <v>0</v>
      </c>
      <c r="AK68" s="11">
        <f>IF(ISERROR(VLOOKUP(CONCATENATE(INDIRECT(ADDRESS(2,COLUMN()-2)),"U1",A68),DATA!D2:L872,4,FALSE)),0,VLOOKUP(CONCATENATE(INDIRECT(ADDRESS(2,COLUMN()-2)),"U1",A68),DATA!D2:L872,4,FALSE))</f>
        <v>0</v>
      </c>
      <c r="AL68" s="11">
        <f>IF(ISERROR(VLOOKUP(CONCATENATE(INDIRECT(ADDRESS(2,COLUMN())),"U1",A68),DATA!D2:L872,2,FALSE)),0,VLOOKUP(CONCATENATE(INDIRECT(ADDRESS(2,COLUMN())),"U1",A68),DATA!D2:L872,2,FALSE))</f>
        <v>0</v>
      </c>
      <c r="AM68" s="11">
        <f>IF(ISERROR(VLOOKUP(CONCATENATE(INDIRECT(ADDRESS(2,COLUMN()-1)),"U1",A68),DATA!D2:L872,3,FALSE)),0,VLOOKUP(CONCATENATE(INDIRECT(ADDRESS(2,COLUMN()-1)),"U1",A68),DATA!D2:L872,3,FALSE))</f>
        <v>0</v>
      </c>
      <c r="AN68" s="11">
        <f>IF(ISERROR(VLOOKUP(CONCATENATE(INDIRECT(ADDRESS(2,COLUMN()-2)),"U1",A68),DATA!D2:L872,4,FALSE)),0,VLOOKUP(CONCATENATE(INDIRECT(ADDRESS(2,COLUMN()-2)),"U1",A68),DATA!D2:L872,4,FALSE))</f>
        <v>0</v>
      </c>
      <c r="AO68" s="11">
        <f>IF(ISERROR(VLOOKUP(CONCATENATE(INDIRECT(ADDRESS(2,COLUMN())),"U1",A68),DATA!D2:L872,2,FALSE)),0,VLOOKUP(CONCATENATE(INDIRECT(ADDRESS(2,COLUMN())),"U1",A68),DATA!D2:L872,2,FALSE))</f>
        <v>2.5</v>
      </c>
      <c r="AP68" s="11">
        <f>IF(ISERROR(VLOOKUP(CONCATENATE(INDIRECT(ADDRESS(2,COLUMN()-1)),"U1",A68),DATA!D2:L872,3,FALSE)),0,VLOOKUP(CONCATENATE(INDIRECT(ADDRESS(2,COLUMN()-1)),"U1",A68),DATA!D2:L872,3,FALSE))</f>
        <v>0</v>
      </c>
      <c r="AQ68" s="11">
        <f>IF(ISERROR(VLOOKUP(CONCATENATE(INDIRECT(ADDRESS(2,COLUMN()-2)),"U1",A68),DATA!D2:L872,4,FALSE)),0,VLOOKUP(CONCATENATE(INDIRECT(ADDRESS(2,COLUMN()-2)),"U1",A68),DATA!D2:L872,4,FALSE))</f>
        <v>1</v>
      </c>
      <c r="AR68" s="11">
        <f>IF(ISERROR(VLOOKUP(CONCATENATE(INDIRECT(ADDRESS(2,COLUMN())),"U1",A68),DATA!D2:L872,2,FALSE)),0,VLOOKUP(CONCATENATE(INDIRECT(ADDRESS(2,COLUMN())),"U1",A68),DATA!D2:L872,2,FALSE))</f>
        <v>0</v>
      </c>
      <c r="AS68" s="11">
        <f>IF(ISERROR(VLOOKUP(CONCATENATE(INDIRECT(ADDRESS(2,COLUMN()-1)),"U1",A68),DATA!D2:L872,3,FALSE)),0,VLOOKUP(CONCATENATE(INDIRECT(ADDRESS(2,COLUMN()-1)),"U1",A68),DATA!D2:L872,3,FALSE))</f>
        <v>0</v>
      </c>
      <c r="AT68" s="11">
        <f>IF(ISERROR(VLOOKUP(CONCATENATE(INDIRECT(ADDRESS(2,COLUMN()-2)),"U1",A68),DATA!D2:L872,4,FALSE)),0,VLOOKUP(CONCATENATE(INDIRECT(ADDRESS(2,COLUMN()-2)),"U1",A68),DATA!D2:L872,4,FALSE))</f>
        <v>0</v>
      </c>
      <c r="AU68" s="11">
        <f>IF(ISERROR(VLOOKUP(CONCATENATE(INDIRECT(ADDRESS(2,COLUMN())),"U1",A68),DATA!D2:L872,2,FALSE)),0,VLOOKUP(CONCATENATE(INDIRECT(ADDRESS(2,COLUMN())),"U1",A68),DATA!D2:L872,2,FALSE))</f>
        <v>0.74628</v>
      </c>
      <c r="AV68" s="11">
        <f>IF(ISERROR(VLOOKUP(CONCATENATE(INDIRECT(ADDRESS(2,COLUMN()-1)),"U1",A68),DATA!D2:L872,3,FALSE)),0,VLOOKUP(CONCATENATE(INDIRECT(ADDRESS(2,COLUMN()-1)),"U1",A68),DATA!D2:L872,3,FALSE))</f>
        <v>0</v>
      </c>
      <c r="AW68" s="11">
        <f>IF(ISERROR(VLOOKUP(CONCATENATE(INDIRECT(ADDRESS(2,COLUMN()-2)),"U1",A68),DATA!D2:L872,4,FALSE)),0,VLOOKUP(CONCATENATE(INDIRECT(ADDRESS(2,COLUMN()-2)),"U1",A68),DATA!D2:L872,4,FALSE))</f>
        <v>0</v>
      </c>
      <c r="AX68" s="11">
        <f>IF(ISERROR(VLOOKUP(CONCATENATE(INDIRECT(ADDRESS(2,COLUMN())),"U1",A68),DATA!D2:L872,2,FALSE)),0,VLOOKUP(CONCATENATE(INDIRECT(ADDRESS(2,COLUMN())),"U1",A68),DATA!D2:L872,2,FALSE))</f>
        <v>0.03448</v>
      </c>
      <c r="AY68" s="11">
        <f>IF(ISERROR(VLOOKUP(CONCATENATE(INDIRECT(ADDRESS(2,COLUMN()-1)),"U1",A68),DATA!D2:L872,3,FALSE)),0,VLOOKUP(CONCATENATE(INDIRECT(ADDRESS(2,COLUMN()-1)),"U1",A68),DATA!D2:L872,3,FALSE))</f>
        <v>0</v>
      </c>
      <c r="AZ68" s="11">
        <f>IF(ISERROR(VLOOKUP(CONCATENATE(INDIRECT(ADDRESS(2,COLUMN()-2)),"U1",A68),DATA!D2:L872,4,FALSE)),0,VLOOKUP(CONCATENATE(INDIRECT(ADDRESS(2,COLUMN()-2)),"U1",A68),DATA!D2:L872,4,FALSE))</f>
        <v>2</v>
      </c>
      <c r="BA68" s="11">
        <f>IF(ISERROR(VLOOKUP(CONCATENATE(INDIRECT(ADDRESS(2,COLUMN())),"U1",A68),DATA!D2:L872,2,FALSE)),0,VLOOKUP(CONCATENATE(INDIRECT(ADDRESS(2,COLUMN())),"U1",A68),DATA!D2:L872,2,FALSE))</f>
        <v>0</v>
      </c>
      <c r="BB68" s="11">
        <f>IF(ISERROR(VLOOKUP(CONCATENATE(INDIRECT(ADDRESS(2,COLUMN()-1)),"U1",A68),DATA!D2:L872,3,FALSE)),0,VLOOKUP(CONCATENATE(INDIRECT(ADDRESS(2,COLUMN()-1)),"U1",A68),DATA!D2:L872,3,FALSE))</f>
        <v>0</v>
      </c>
      <c r="BC68" s="11">
        <f>IF(ISERROR(VLOOKUP(CONCATENATE(INDIRECT(ADDRESS(2,COLUMN()-2)),"U1",A68),DATA!D2:L872,4,FALSE)),0,VLOOKUP(CONCATENATE(INDIRECT(ADDRESS(2,COLUMN()-2)),"U1",A68),DATA!D2:L872,4,FALSE))</f>
        <v>0</v>
      </c>
      <c r="BD68" s="11">
        <f>IF(ISERROR(VLOOKUP(CONCATENATE(INDIRECT(ADDRESS(2,COLUMN())),"U1",A68),DATA!D2:L872,2,FALSE)),0,VLOOKUP(CONCATENATE(INDIRECT(ADDRESS(2,COLUMN())),"U1",A68),DATA!D2:L872,2,FALSE))</f>
        <v>0</v>
      </c>
      <c r="BE68" s="11">
        <f>IF(ISERROR(VLOOKUP(CONCATENATE(INDIRECT(ADDRESS(2,COLUMN()-1)),"U1",A68),DATA!D2:L872,3,FALSE)),0,VLOOKUP(CONCATENATE(INDIRECT(ADDRESS(2,COLUMN()-1)),"U1",A68),DATA!D2:L872,3,FALSE))</f>
        <v>0</v>
      </c>
      <c r="BF68" s="11">
        <f>IF(ISERROR(VLOOKUP(CONCATENATE(INDIRECT(ADDRESS(2,COLUMN()-2)),"U1",A68),DATA!D2:L872,4,FALSE)),0,VLOOKUP(CONCATENATE(INDIRECT(ADDRESS(2,COLUMN()-2)),"U1",A68),DATA!D2:L872,4,FALSE))</f>
        <v>0</v>
      </c>
      <c r="BG68" s="11">
        <f>IF(ISERROR(VLOOKUP(CONCATENATE(INDIRECT(ADDRESS(2,COLUMN())),"U1",A68),DATA!D2:L872,2,FALSE)),0,VLOOKUP(CONCATENATE(INDIRECT(ADDRESS(2,COLUMN())),"U1",A68),DATA!D2:L872,2,FALSE))</f>
        <v>2</v>
      </c>
      <c r="BH68" s="11">
        <f>IF(ISERROR(VLOOKUP(CONCATENATE(INDIRECT(ADDRESS(2,COLUMN()-1)),"U1",A68),DATA!D2:L872,3,FALSE)),0,VLOOKUP(CONCATENATE(INDIRECT(ADDRESS(2,COLUMN()-1)),"U1",A68),DATA!D2:L872,3,FALSE))</f>
        <v>0</v>
      </c>
      <c r="BI68" s="11">
        <f>IF(ISERROR(VLOOKUP(CONCATENATE(INDIRECT(ADDRESS(2,COLUMN()-2)),"U1",A68),DATA!D2:L872,4,FALSE)),0,VLOOKUP(CONCATENATE(INDIRECT(ADDRESS(2,COLUMN()-2)),"U1",A68),DATA!D2:L872,4,FALSE))</f>
        <v>0</v>
      </c>
      <c r="BJ68" s="11">
        <f>IF(ISERROR(VLOOKUP(CONCATENATE(INDIRECT(ADDRESS(2,COLUMN())),"U1",A68),DATA!D2:L872,2,FALSE)),0,VLOOKUP(CONCATENATE(INDIRECT(ADDRESS(2,COLUMN())),"U1",A68),DATA!D2:L872,2,FALSE))</f>
        <v>0</v>
      </c>
      <c r="BK68" s="11">
        <f>IF(ISERROR(VLOOKUP(CONCATENATE(INDIRECT(ADDRESS(2,COLUMN()-1)),"U1",A68),DATA!D2:L872,3,FALSE)),0,VLOOKUP(CONCATENATE(INDIRECT(ADDRESS(2,COLUMN()-1)),"U1",A68),DATA!D2:L872,3,FALSE))</f>
        <v>0</v>
      </c>
      <c r="BL68" s="11">
        <f>IF(ISERROR(VLOOKUP(CONCATENATE(INDIRECT(ADDRESS(2,COLUMN()-2)),"U1",A68),DATA!D2:L872,4,FALSE)),0,VLOOKUP(CONCATENATE(INDIRECT(ADDRESS(2,COLUMN()-2)),"U1",A68),DATA!D2:L872,4,FALSE))</f>
        <v>0</v>
      </c>
      <c r="BM68" s="11">
        <f>IF(ISERROR(VLOOKUP(CONCATENATE(INDIRECT(ADDRESS(2,COLUMN())),"U1",A68),DATA!D2:L872,2,FALSE)),0,VLOOKUP(CONCATENATE(INDIRECT(ADDRESS(2,COLUMN())),"U1",A68),DATA!D2:L872,2,FALSE))</f>
        <v>0</v>
      </c>
      <c r="BN68" s="11">
        <f>IF(ISERROR(VLOOKUP(CONCATENATE(INDIRECT(ADDRESS(2,COLUMN()-1)),"U1",A68),DATA!D2:L872,3,FALSE)),0,VLOOKUP(CONCATENATE(INDIRECT(ADDRESS(2,COLUMN()-1)),"U1",A68),DATA!D2:L872,3,FALSE))</f>
        <v>0</v>
      </c>
      <c r="BO68" s="11">
        <f>IF(ISERROR(VLOOKUP(CONCATENATE(INDIRECT(ADDRESS(2,COLUMN()-2)),"U1",A68),DATA!D2:L872,4,FALSE)),0,VLOOKUP(CONCATENATE(INDIRECT(ADDRESS(2,COLUMN()-2)),"U1",A68),DATA!D2:L872,4,FALSE))</f>
        <v>0</v>
      </c>
      <c r="BP68" s="11">
        <f>IF(ISERROR(VLOOKUP(CONCATENATE(INDIRECT(ADDRESS(2,COLUMN())),"U1",A68),DATA!D2:L872,2,FALSE)),0,VLOOKUP(CONCATENATE(INDIRECT(ADDRESS(2,COLUMN())),"U1",A68),DATA!D2:L872,2,FALSE))</f>
        <v>0</v>
      </c>
      <c r="BQ68" s="11">
        <f>IF(ISERROR(VLOOKUP(CONCATENATE(INDIRECT(ADDRESS(2,COLUMN()-1)),"U1",A68),DATA!D2:L872,3,FALSE)),0,VLOOKUP(CONCATENATE(INDIRECT(ADDRESS(2,COLUMN()-1)),"U1",A68),DATA!D2:L872,3,FALSE))</f>
        <v>0</v>
      </c>
      <c r="BR68" s="11">
        <f>IF(ISERROR(VLOOKUP(CONCATENATE(INDIRECT(ADDRESS(2,COLUMN()-2)),"U1",A68),DATA!D2:L872,4,FALSE)),0,VLOOKUP(CONCATENATE(INDIRECT(ADDRESS(2,COLUMN()-2)),"U1",A68),DATA!D2:L872,4,FALSE))</f>
        <v>0</v>
      </c>
      <c r="BS68" s="11">
        <f>IF(ISERROR(VLOOKUP(CONCATENATE(INDIRECT(ADDRESS(2,COLUMN())),"U1",A68),DATA!D2:L872,2,FALSE)),0,VLOOKUP(CONCATENATE(INDIRECT(ADDRESS(2,COLUMN())),"U1",A68),DATA!D2:L872,2,FALSE))</f>
        <v>0</v>
      </c>
      <c r="BT68" s="11">
        <f>IF(ISERROR(VLOOKUP(CONCATENATE(INDIRECT(ADDRESS(2,COLUMN()-1)),"U1",A68),DATA!D2:L872,3,FALSE)),0,VLOOKUP(CONCATENATE(INDIRECT(ADDRESS(2,COLUMN()-1)),"U1",A68),DATA!D2:L872,3,FALSE))</f>
        <v>0</v>
      </c>
      <c r="BU68" s="11">
        <f>IF(ISERROR(VLOOKUP(CONCATENATE(INDIRECT(ADDRESS(2,COLUMN()-2)),"U1",A68),DATA!D2:L872,4,FALSE)),0,VLOOKUP(CONCATENATE(INDIRECT(ADDRESS(2,COLUMN()-2)),"U1",A68),DATA!D2:L872,4,FALSE))</f>
        <v>0</v>
      </c>
      <c r="BV68" s="11">
        <f>IF(ISERROR(VLOOKUP(CONCATENATE(INDIRECT(ADDRESS(2,COLUMN())),"U1",A68),DATA!D2:L872,2,FALSE)),0,VLOOKUP(CONCATENATE(INDIRECT(ADDRESS(2,COLUMN())),"U1",A68),DATA!D2:L872,2,FALSE))</f>
        <v>0</v>
      </c>
      <c r="BW68" s="11">
        <f>IF(ISERROR(VLOOKUP(CONCATENATE(INDIRECT(ADDRESS(2,COLUMN()-1)),"U1",A68),DATA!D2:L872,3,FALSE)),0,VLOOKUP(CONCATENATE(INDIRECT(ADDRESS(2,COLUMN()-1)),"U1",A68),DATA!D2:L872,3,FALSE))</f>
        <v>0</v>
      </c>
      <c r="BX68" s="11">
        <f>IF(ISERROR(VLOOKUP(CONCATENATE(INDIRECT(ADDRESS(2,COLUMN()-2)),"U1",A68),DATA!D2:L872,4,FALSE)),0,VLOOKUP(CONCATENATE(INDIRECT(ADDRESS(2,COLUMN()-2)),"U1",A68),DATA!D2:L872,4,FALSE))</f>
        <v>0</v>
      </c>
      <c r="BY68" s="11">
        <f>IF(ISERROR(VLOOKUP(CONCATENATE(INDIRECT(ADDRESS(2,COLUMN())),"U1",A68),DATA!D2:L872,2,FALSE)),0,VLOOKUP(CONCATENATE(INDIRECT(ADDRESS(2,COLUMN())),"U1",A68),DATA!D2:L872,2,FALSE))</f>
        <v>0</v>
      </c>
      <c r="BZ68" s="11">
        <f>IF(ISERROR(VLOOKUP(CONCATENATE(INDIRECT(ADDRESS(2,COLUMN()-1)),"U1",A68),DATA!D2:L872,3,FALSE)),0,VLOOKUP(CONCATENATE(INDIRECT(ADDRESS(2,COLUMN()-1)),"U1",A68),DATA!D2:L872,3,FALSE))</f>
        <v>0</v>
      </c>
      <c r="CA68" s="11">
        <f>IF(ISERROR(VLOOKUP(CONCATENATE(INDIRECT(ADDRESS(2,COLUMN()-2)),"U1",A68),DATA!D2:L872,4,FALSE)),0,VLOOKUP(CONCATENATE(INDIRECT(ADDRESS(2,COLUMN()-2)),"U1",A68),DATA!D2:L872,4,FALSE))</f>
        <v>0</v>
      </c>
      <c r="CB68" s="11">
        <f>IF(ISERROR(VLOOKUP(CONCATENATE(INDIRECT(ADDRESS(2,COLUMN())),"U1",A68),DATA!D2:L872,2,FALSE)),0,VLOOKUP(CONCATENATE(INDIRECT(ADDRESS(2,COLUMN())),"U1",A68),DATA!D2:L872,2,FALSE))</f>
        <v>0</v>
      </c>
      <c r="CC68" s="11">
        <f>IF(ISERROR(VLOOKUP(CONCATENATE(INDIRECT(ADDRESS(2,COLUMN()-1)),"U1",A68),DATA!D2:L872,3,FALSE)),0,VLOOKUP(CONCATENATE(INDIRECT(ADDRESS(2,COLUMN()-1)),"U1",A68),DATA!D2:L872,3,FALSE))</f>
        <v>0</v>
      </c>
      <c r="CD68" s="11">
        <f>IF(ISERROR(VLOOKUP(CONCATENATE(INDIRECT(ADDRESS(2,COLUMN()-2)),"U1",A68),DATA!D2:L872,4,FALSE)),0,VLOOKUP(CONCATENATE(INDIRECT(ADDRESS(2,COLUMN()-2)),"U1",A68),DATA!D2:L872,4,FALSE))</f>
        <v>0</v>
      </c>
      <c r="CE68" s="11">
        <f>IF(ISERROR(VLOOKUP(CONCATENATE(INDIRECT(ADDRESS(2,COLUMN())),"U1",A68),DATA!D2:L872,2,FALSE)),0,VLOOKUP(CONCATENATE(INDIRECT(ADDRESS(2,COLUMN())),"U1",A68),DATA!D2:L872,2,FALSE))</f>
        <v>0</v>
      </c>
      <c r="CF68" s="11">
        <f>IF(ISERROR(VLOOKUP(CONCATENATE(INDIRECT(ADDRESS(2,COLUMN()-1)),"U1",A68),DATA!D2:L872,3,FALSE)),0,VLOOKUP(CONCATENATE(INDIRECT(ADDRESS(2,COLUMN()-1)),"U1",A68),DATA!D2:L872,3,FALSE))</f>
        <v>0</v>
      </c>
      <c r="CG68" s="11">
        <f>IF(ISERROR(VLOOKUP(CONCATENATE(INDIRECT(ADDRESS(2,COLUMN()-2)),"U1",A68),DATA!D2:L872,4,FALSE)),0,VLOOKUP(CONCATENATE(INDIRECT(ADDRESS(2,COLUMN()-2)),"U1",A68),DATA!D2:L872,4,FALSE))</f>
        <v>0</v>
      </c>
      <c r="CH68" s="11">
        <f>IF(ISERROR(VLOOKUP(CONCATENATE(INDIRECT(ADDRESS(2,COLUMN())),"U1",A68),DATA!D2:L872,2,FALSE)),0,VLOOKUP(CONCATENATE(INDIRECT(ADDRESS(2,COLUMN())),"U1",A68),DATA!D2:L872,2,FALSE))</f>
        <v>0</v>
      </c>
      <c r="CI68" s="11">
        <f>IF(ISERROR(VLOOKUP(CONCATENATE(INDIRECT(ADDRESS(2,COLUMN()-1)),"U1",A68),DATA!D2:L872,3,FALSE)),0,VLOOKUP(CONCATENATE(INDIRECT(ADDRESS(2,COLUMN()-1)),"U1",A68),DATA!D2:L872,3,FALSE))</f>
        <v>0</v>
      </c>
      <c r="CJ68" s="11">
        <f>IF(ISERROR(VLOOKUP(CONCATENATE(INDIRECT(ADDRESS(2,COLUMN()-2)),"U1",A68),DATA!D2:L872,4,FALSE)),0,VLOOKUP(CONCATENATE(INDIRECT(ADDRESS(2,COLUMN()-2)),"U1",A68),DATA!D2:L872,4,FALSE))</f>
        <v>0</v>
      </c>
      <c r="CK68" s="11">
        <f>IF(ISERROR(VLOOKUP(CONCATENATE(INDIRECT(ADDRESS(2,COLUMN())),"U1",A68),DATA!D2:L872,2,FALSE)),0,VLOOKUP(CONCATENATE(INDIRECT(ADDRESS(2,COLUMN())),"U1",A68),DATA!D2:L872,2,FALSE))</f>
        <v>0</v>
      </c>
      <c r="CL68" s="11">
        <f>IF(ISERROR(VLOOKUP(CONCATENATE(INDIRECT(ADDRESS(2,COLUMN()-1)),"U1",A68),DATA!D2:L872,3,FALSE)),0,VLOOKUP(CONCATENATE(INDIRECT(ADDRESS(2,COLUMN()-1)),"U1",A68),DATA!D2:L872,3,FALSE))</f>
        <v>0</v>
      </c>
      <c r="CM68" s="11">
        <f>IF(ISERROR(VLOOKUP(CONCATENATE(INDIRECT(ADDRESS(2,COLUMN()-2)),"U1",A68),DATA!D2:L872,4,FALSE)),0,VLOOKUP(CONCATENATE(INDIRECT(ADDRESS(2,COLUMN()-2)),"U1",A68),DATA!D2:L872,4,FALSE))</f>
        <v>0</v>
      </c>
      <c r="CN68" s="11">
        <f>IF(ISERROR(VLOOKUP(CONCATENATE(INDIRECT(ADDRESS(2,COLUMN())),"U1",A68),DATA!D2:L872,2,FALSE)),0,VLOOKUP(CONCATENATE(INDIRECT(ADDRESS(2,COLUMN())),"U1",A68),DATA!D2:L872,2,FALSE))</f>
        <v>0</v>
      </c>
      <c r="CO68" s="11">
        <f>IF(ISERROR(VLOOKUP(CONCATENATE(INDIRECT(ADDRESS(2,COLUMN()-1)),"U1",A68),DATA!D2:L872,3,FALSE)),0,VLOOKUP(CONCATENATE(INDIRECT(ADDRESS(2,COLUMN()-1)),"U1",A68),DATA!D2:L872,3,FALSE))</f>
        <v>0</v>
      </c>
      <c r="CP68" s="11">
        <f>IF(ISERROR(VLOOKUP(CONCATENATE(INDIRECT(ADDRESS(2,COLUMN()-2)),"U1",A68),DATA!D2:L872,4,FALSE)),0,VLOOKUP(CONCATENATE(INDIRECT(ADDRESS(2,COLUMN()-2)),"U1",A68),DATA!D2:L872,4,FALSE))</f>
        <v>0</v>
      </c>
      <c r="CQ68" s="11">
        <f>IF(ISERROR(VLOOKUP(CONCATENATE(INDIRECT(ADDRESS(2,COLUMN())),"U1",A68),DATA!D2:L872,2,FALSE)),0,VLOOKUP(CONCATENATE(INDIRECT(ADDRESS(2,COLUMN())),"U1",A68),DATA!D2:L872,2,FALSE))</f>
        <v>0</v>
      </c>
      <c r="CR68" s="11">
        <f>IF(ISERROR(VLOOKUP(CONCATENATE(INDIRECT(ADDRESS(2,COLUMN()-1)),"U1",A68),DATA!D2:L872,3,FALSE)),0,VLOOKUP(CONCATENATE(INDIRECT(ADDRESS(2,COLUMN()-1)),"U1",A68),DATA!D2:L872,3,FALSE))</f>
        <v>0</v>
      </c>
      <c r="CS68" s="11">
        <f>IF(ISERROR(VLOOKUP(CONCATENATE(INDIRECT(ADDRESS(2,COLUMN()-2)),"U1",A68),DATA!D2:L872,4,FALSE)),0,VLOOKUP(CONCATENATE(INDIRECT(ADDRESS(2,COLUMN()-2)),"U1",A68),DATA!D2:L872,4,FALSE))</f>
        <v>0</v>
      </c>
      <c r="CT68" s="11">
        <f>IF(ISERROR(VLOOKUP(CONCATENATE(INDIRECT(ADDRESS(2,COLUMN())),"U1",A68),DATA!D2:L872,2,FALSE)),0,VLOOKUP(CONCATENATE(INDIRECT(ADDRESS(2,COLUMN())),"U1",A68),DATA!D2:L872,2,FALSE))</f>
        <v>0</v>
      </c>
      <c r="CU68" s="11">
        <f>IF(ISERROR(VLOOKUP(CONCATENATE(INDIRECT(ADDRESS(2,COLUMN()-1)),"U1",A68),DATA!D2:L872,3,FALSE)),0,VLOOKUP(CONCATENATE(INDIRECT(ADDRESS(2,COLUMN()-1)),"U1",A68),DATA!D2:L872,3,FALSE))</f>
        <v>0</v>
      </c>
      <c r="CV68" s="11">
        <f>IF(ISERROR(VLOOKUP(CONCATENATE(INDIRECT(ADDRESS(2,COLUMN()-2)),"U1",A68),DATA!D2:L872,4,FALSE)),0,VLOOKUP(CONCATENATE(INDIRECT(ADDRESS(2,COLUMN()-2)),"U1",A68),DATA!D2:L872,4,FALSE))</f>
        <v>0</v>
      </c>
      <c r="CW68" s="11">
        <f>IF(ISERROR(VLOOKUP(CONCATENATE(INDIRECT(ADDRESS(2,COLUMN())),"U1",A68),DATA!D2:L872,2,FALSE)),0,VLOOKUP(CONCATENATE(INDIRECT(ADDRESS(2,COLUMN())),"U1",A68),DATA!D2:L872,2,FALSE))</f>
        <v>0</v>
      </c>
      <c r="CX68" s="11">
        <f>IF(ISERROR(VLOOKUP(CONCATENATE(INDIRECT(ADDRESS(2,COLUMN()-1)),"U1",A68),DATA!D2:L872,3,FALSE)),0,VLOOKUP(CONCATENATE(INDIRECT(ADDRESS(2,COLUMN()-1)),"U1",A68),DATA!D2:L872,3,FALSE))</f>
        <v>0</v>
      </c>
      <c r="CY68" s="11">
        <f>IF(ISERROR(VLOOKUP(CONCATENATE(INDIRECT(ADDRESS(2,COLUMN()-2)),"U1",A68),DATA!D2:L872,4,FALSE)),0,VLOOKUP(CONCATENATE(INDIRECT(ADDRESS(2,COLUMN()-2)),"U1",A68),DATA!D2:L872,4,FALSE))</f>
        <v>0</v>
      </c>
      <c r="CZ68" s="11">
        <f>IF(ISERROR(VLOOKUP(CONCATENATE(INDIRECT(ADDRESS(2,COLUMN())),"U1",A68),DATA!D2:L872,2,FALSE)),0,VLOOKUP(CONCATENATE(INDIRECT(ADDRESS(2,COLUMN())),"U1",A68),DATA!D2:L872,2,FALSE))</f>
        <v>0</v>
      </c>
      <c r="DA68" s="11">
        <f>IF(ISERROR(VLOOKUP(CONCATENATE(INDIRECT(ADDRESS(2,COLUMN()-1)),"U1",A68),DATA!D2:L872,3,FALSE)),0,VLOOKUP(CONCATENATE(INDIRECT(ADDRESS(2,COLUMN()-1)),"U1",A68),DATA!D2:L872,3,FALSE))</f>
        <v>0</v>
      </c>
      <c r="DB68" s="11">
        <f>IF(ISERROR(VLOOKUP(CONCATENATE(INDIRECT(ADDRESS(2,COLUMN()-2)),"U1",A68),DATA!D2:L872,4,FALSE)),0,VLOOKUP(CONCATENATE(INDIRECT(ADDRESS(2,COLUMN()-2)),"U1",A68),DATA!D2:L872,4,FALSE))</f>
        <v>0</v>
      </c>
      <c r="DC68" s="11">
        <f>IF(ISERROR(VLOOKUP(CONCATENATE(INDIRECT(ADDRESS(2,COLUMN())),"U1",A68),DATA!D2:L872,2,FALSE)),0,VLOOKUP(CONCATENATE(INDIRECT(ADDRESS(2,COLUMN())),"U1",A68),DATA!D2:L872,2,FALSE))</f>
        <v>0</v>
      </c>
      <c r="DD68" s="11">
        <f>IF(ISERROR(VLOOKUP(CONCATENATE(INDIRECT(ADDRESS(2,COLUMN()-1)),"U1",A68),DATA!D2:L872,3,FALSE)),0,VLOOKUP(CONCATENATE(INDIRECT(ADDRESS(2,COLUMN()-1)),"U1",A68),DATA!D2:L872,3,FALSE))</f>
        <v>0</v>
      </c>
      <c r="DE68" s="11">
        <f>IF(ISERROR(VLOOKUP(CONCATENATE(INDIRECT(ADDRESS(2,COLUMN()-2)),"U1",A68),DATA!D2:L872,4,FALSE)),0,VLOOKUP(CONCATENATE(INDIRECT(ADDRESS(2,COLUMN()-2)),"U1",A68),DATA!D2:L872,4,FALSE))</f>
        <v>0</v>
      </c>
      <c r="DF68" s="11">
        <f>IF(ISERROR(VLOOKUP(CONCATENATE(INDIRECT(ADDRESS(2,COLUMN())),"U1",A68),DATA!D2:L872,2,FALSE)),0,VLOOKUP(CONCATENATE(INDIRECT(ADDRESS(2,COLUMN())),"U1",A68),DATA!D2:L872,2,FALSE))</f>
        <v>0</v>
      </c>
      <c r="DG68" s="11">
        <f>IF(ISERROR(VLOOKUP(CONCATENATE(INDIRECT(ADDRESS(2,COLUMN()-1)),"U1",A68),DATA!D2:L872,3,FALSE)),0,VLOOKUP(CONCATENATE(INDIRECT(ADDRESS(2,COLUMN()-1)),"U1",A68),DATA!D2:L872,3,FALSE))</f>
        <v>0</v>
      </c>
      <c r="DH68" s="11">
        <f>IF(ISERROR(VLOOKUP(CONCATENATE(INDIRECT(ADDRESS(2,COLUMN()-2)),"U1",A68),DATA!D2:L872,4,FALSE)),0,VLOOKUP(CONCATENATE(INDIRECT(ADDRESS(2,COLUMN()-2)),"U1",A68),DATA!D2:L872,4,FALSE))</f>
        <v>0</v>
      </c>
      <c r="DI68" s="11">
        <f>IF(ISERROR(VLOOKUP(CONCATENATE(INDIRECT(ADDRESS(2,COLUMN())),"U1",A68),DATA!D2:L872,2,FALSE)),0,VLOOKUP(CONCATENATE(INDIRECT(ADDRESS(2,COLUMN())),"U1",A68),DATA!D2:L872,2,FALSE))</f>
        <v>0</v>
      </c>
      <c r="DJ68" s="11">
        <f>IF(ISERROR(VLOOKUP(CONCATENATE(INDIRECT(ADDRESS(2,COLUMN()-1)),"U1",A68),DATA!D2:L872,3,FALSE)),0,VLOOKUP(CONCATENATE(INDIRECT(ADDRESS(2,COLUMN()-1)),"U1",A68),DATA!D2:L872,3,FALSE))</f>
        <v>0</v>
      </c>
      <c r="DK68" s="11">
        <f>IF(ISERROR(VLOOKUP(CONCATENATE(INDIRECT(ADDRESS(2,COLUMN()-2)),"U1",A68),DATA!D2:L872,4,FALSE)),0,VLOOKUP(CONCATENATE(INDIRECT(ADDRESS(2,COLUMN()-2)),"U1",A68),DATA!D2:L872,4,FALSE))</f>
        <v>0</v>
      </c>
      <c r="DL68" s="11">
        <f>IF(ISERROR(VLOOKUP(CONCATENATE(INDIRECT(ADDRESS(2,COLUMN())),"U1",A68),DATA!D2:L872,2,FALSE)),0,VLOOKUP(CONCATENATE(INDIRECT(ADDRESS(2,COLUMN())),"U1",A68),DATA!D2:L872,2,FALSE))</f>
        <v>0</v>
      </c>
      <c r="DM68" s="11">
        <f>IF(ISERROR(VLOOKUP(CONCATENATE(INDIRECT(ADDRESS(2,COLUMN()-1)),"U1",A68),DATA!D2:L872,3,FALSE)),0,VLOOKUP(CONCATENATE(INDIRECT(ADDRESS(2,COLUMN()-1)),"U1",A68),DATA!D2:L872,3,FALSE))</f>
        <v>0</v>
      </c>
      <c r="DN68" s="11">
        <f>IF(ISERROR(VLOOKUP(CONCATENATE(INDIRECT(ADDRESS(2,COLUMN()-2)),"U1",A68),DATA!D2:L872,4,FALSE)),0,VLOOKUP(CONCATENATE(INDIRECT(ADDRESS(2,COLUMN()-2)),"U1",A68),DATA!D2:L872,4,FALSE))</f>
        <v>0</v>
      </c>
      <c r="DO68" s="11">
        <f>IF(ISERROR(VLOOKUP(CONCATENATE(INDIRECT(ADDRESS(2,COLUMN())),"U1",A68),DATA!D2:L872,2,FALSE)),0,VLOOKUP(CONCATENATE(INDIRECT(ADDRESS(2,COLUMN())),"U1",A68),DATA!D2:L872,2,FALSE))</f>
        <v>0</v>
      </c>
      <c r="DP68" s="11">
        <f>IF(ISERROR(VLOOKUP(CONCATENATE(INDIRECT(ADDRESS(2,COLUMN()-1)),"U1",A68),DATA!D2:L872,3,FALSE)),0,VLOOKUP(CONCATENATE(INDIRECT(ADDRESS(2,COLUMN()-1)),"U1",A68),DATA!D2:L872,3,FALSE))</f>
        <v>0</v>
      </c>
      <c r="DQ68" s="11">
        <f>IF(ISERROR(VLOOKUP(CONCATENATE(INDIRECT(ADDRESS(2,COLUMN()-2)),"U1",A68),DATA!D2:L872,4,FALSE)),0,VLOOKUP(CONCATENATE(INDIRECT(ADDRESS(2,COLUMN()-2)),"U1",A68),DATA!D2:L872,4,FALSE))</f>
        <v>0</v>
      </c>
      <c r="DR68" s="11">
        <f>IF(ISERROR(VLOOKUP(CONCATENATE(INDIRECT(ADDRESS(2,COLUMN())),"U1",A68),DATA!D2:L872,2,FALSE)),0,VLOOKUP(CONCATENATE(INDIRECT(ADDRESS(2,COLUMN())),"U1",A68),DATA!D2:L872,2,FALSE))</f>
        <v>0</v>
      </c>
      <c r="DS68" s="11">
        <f>IF(ISERROR(VLOOKUP(CONCATENATE(INDIRECT(ADDRESS(2,COLUMN()-1)),"U1",A68),DATA!D2:L872,3,FALSE)),0,VLOOKUP(CONCATENATE(INDIRECT(ADDRESS(2,COLUMN()-1)),"U1",A68),DATA!D2:L872,3,FALSE))</f>
        <v>0</v>
      </c>
      <c r="DT68" s="11">
        <f>IF(ISERROR(VLOOKUP(CONCATENATE(INDIRECT(ADDRESS(2,COLUMN()-2)),"U1",A68),DATA!D2:L872,4,FALSE)),0,VLOOKUP(CONCATENATE(INDIRECT(ADDRESS(2,COLUMN()-2)),"U1",A68),DATA!D2:L872,4,FALSE))</f>
        <v>0</v>
      </c>
      <c r="DU68" s="11">
        <f>IF(ISERROR(VLOOKUP(CONCATENATE(INDIRECT(ADDRESS(2,COLUMN())),"U1",A68),DATA!D2:L872,2,FALSE)),0,VLOOKUP(CONCATENATE(INDIRECT(ADDRESS(2,COLUMN())),"U1",A68),DATA!D2:L872,2,FALSE))</f>
        <v>0</v>
      </c>
      <c r="DV68" s="11">
        <f>IF(ISERROR(VLOOKUP(CONCATENATE(INDIRECT(ADDRESS(2,COLUMN()-1)),"U1",A68),DATA!D2:L872,3,FALSE)),0,VLOOKUP(CONCATENATE(INDIRECT(ADDRESS(2,COLUMN()-1)),"U1",A68),DATA!D2:L872,3,FALSE))</f>
        <v>0</v>
      </c>
      <c r="DW68" s="11">
        <f>IF(ISERROR(VLOOKUP(CONCATENATE(INDIRECT(ADDRESS(2,COLUMN()-2)),"U1",A68),DATA!D2:L872,4,FALSE)),0,VLOOKUP(CONCATENATE(INDIRECT(ADDRESS(2,COLUMN()-2)),"U1",A68),DATA!D2:L872,4,FALSE))</f>
        <v>0</v>
      </c>
      <c r="DX68" s="62">
        <f>SUM(B68:INDIRECT(ADDRESS(68,127)))</f>
        <v>9.35218</v>
      </c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  <c r="IU68" s="24"/>
      <c r="IV68" s="24"/>
      <c r="IW68" s="24"/>
      <c r="IX68" s="24"/>
      <c r="IY68" s="24"/>
      <c r="IZ68" s="24"/>
      <c r="JA68" s="24"/>
      <c r="JB68" s="24"/>
      <c r="JC68" s="24"/>
      <c r="JD68" s="24"/>
      <c r="JE68" s="24"/>
      <c r="JF68" s="24"/>
      <c r="JG68" s="24"/>
      <c r="JH68" s="24"/>
      <c r="JI68" s="24"/>
      <c r="JJ68" s="24"/>
      <c r="JK68" s="24"/>
      <c r="JL68" s="24"/>
      <c r="JM68" s="24"/>
      <c r="JN68" s="24"/>
      <c r="JO68" s="24"/>
      <c r="JP68" s="24"/>
      <c r="JQ68" s="24"/>
      <c r="JR68" s="24"/>
      <c r="JS68" s="24"/>
      <c r="JT68" s="24"/>
      <c r="JU68" s="24"/>
      <c r="JV68" s="24"/>
      <c r="JW68" s="24"/>
      <c r="JX68" s="24"/>
      <c r="JY68" s="24"/>
      <c r="JZ68" s="24"/>
      <c r="KA68" s="24"/>
      <c r="KB68" s="24"/>
      <c r="KC68" s="24"/>
      <c r="KD68" s="24"/>
      <c r="KE68" s="24"/>
      <c r="KF68" s="24"/>
      <c r="KG68" s="24"/>
      <c r="KH68" s="24"/>
      <c r="KI68" s="24"/>
      <c r="KJ68" s="24"/>
      <c r="KK68" s="24"/>
      <c r="KL68" s="24"/>
      <c r="KM68" s="24"/>
      <c r="KN68" s="24"/>
      <c r="KO68" s="24"/>
      <c r="KP68" s="24"/>
      <c r="KQ68" s="24"/>
      <c r="KR68" s="24"/>
      <c r="KS68" s="24"/>
      <c r="KT68" s="24"/>
      <c r="KU68" s="24"/>
      <c r="KV68" s="24"/>
      <c r="KW68" s="24"/>
      <c r="KX68" s="24"/>
      <c r="KY68" s="24"/>
      <c r="KZ68" s="24"/>
    </row>
    <row r="69" ht="15.75">
      <c r="A69" s="20" t="s">
        <v>43</v>
      </c>
      <c r="B69" s="11">
        <f>IF(ISERROR(VLOOKUP(CONCATENATE(INDIRECT(ADDRESS(2,COLUMN())),"U1",A69),DATA!D2:L872,2,FALSE)),0,VLOOKUP(CONCATENATE(INDIRECT(ADDRESS(2,COLUMN())),"U1",A69),DATA!D2:L872,2,FALSE))</f>
        <v>0</v>
      </c>
      <c r="C69" s="11">
        <f>IF(ISERROR(VLOOKUP(CONCATENATE(INDIRECT(ADDRESS(2,COLUMN()-1)),"U1",A69),DATA!D2:L872,3,FALSE)),0,VLOOKUP(CONCATENATE(INDIRECT(ADDRESS(2,COLUMN()-1)),"U1",A69),DATA!D2:L872,3,FALSE))</f>
        <v>0</v>
      </c>
      <c r="D69" s="11">
        <f>IF(ISERROR(VLOOKUP(CONCATENATE(INDIRECT(ADDRESS(2,COLUMN()-2)),"U1",A69),DATA!D2:L872,4,FALSE)),0,VLOOKUP(CONCATENATE(INDIRECT(ADDRESS(2,COLUMN()-2)),"U1",A69),DATA!D2:L872,4,FALSE))</f>
        <v>0</v>
      </c>
      <c r="E69" s="11">
        <f>IF(ISERROR(VLOOKUP(CONCATENATE(INDIRECT(ADDRESS(2,COLUMN())),"U1",A69),DATA!D2:L872,2,FALSE)),0,VLOOKUP(CONCATENATE(INDIRECT(ADDRESS(2,COLUMN())),"U1",A69),DATA!D2:L872,2,FALSE))</f>
        <v>0</v>
      </c>
      <c r="F69" s="11">
        <f>IF(ISERROR(VLOOKUP(CONCATENATE(INDIRECT(ADDRESS(2,COLUMN()-1)),"U1",A69),DATA!D2:L872,3,FALSE)),0,VLOOKUP(CONCATENATE(INDIRECT(ADDRESS(2,COLUMN()-1)),"U1",A69),DATA!D2:L872,3,FALSE))</f>
        <v>0</v>
      </c>
      <c r="G69" s="11">
        <f>IF(ISERROR(VLOOKUP(CONCATENATE(INDIRECT(ADDRESS(2,COLUMN()-2)),"U1",A69),DATA!D2:L872,4,FALSE)),0,VLOOKUP(CONCATENATE(INDIRECT(ADDRESS(2,COLUMN()-2)),"U1",A69),DATA!D2:L872,4,FALSE))</f>
        <v>0</v>
      </c>
      <c r="H69" s="11">
        <f>IF(ISERROR(VLOOKUP(CONCATENATE(INDIRECT(ADDRESS(2,COLUMN())),"U1",A69),DATA!D2:L872,2,FALSE)),0,VLOOKUP(CONCATENATE(INDIRECT(ADDRESS(2,COLUMN())),"U1",A69),DATA!D2:L872,2,FALSE))</f>
        <v>0</v>
      </c>
      <c r="I69" s="11">
        <f>IF(ISERROR(VLOOKUP(CONCATENATE(INDIRECT(ADDRESS(2,COLUMN()-1)),"U1",A69),DATA!D2:L872,3,FALSE)),0,VLOOKUP(CONCATENATE(INDIRECT(ADDRESS(2,COLUMN()-1)),"U1",A69),DATA!D2:L872,3,FALSE))</f>
        <v>0</v>
      </c>
      <c r="J69" s="11">
        <f>IF(ISERROR(VLOOKUP(CONCATENATE(INDIRECT(ADDRESS(2,COLUMN()-2)),"U1",A69),DATA!D2:L872,4,FALSE)),0,VLOOKUP(CONCATENATE(INDIRECT(ADDRESS(2,COLUMN()-2)),"U1",A69),DATA!D2:L872,4,FALSE))</f>
        <v>0</v>
      </c>
      <c r="K69" s="11">
        <f>IF(ISERROR(VLOOKUP(CONCATENATE(INDIRECT(ADDRESS(2,COLUMN())),"U1",A69),DATA!D2:L872,2,FALSE)),0,VLOOKUP(CONCATENATE(INDIRECT(ADDRESS(2,COLUMN())),"U1",A69),DATA!D2:L872,2,FALSE))</f>
        <v>0</v>
      </c>
      <c r="L69" s="11">
        <f>IF(ISERROR(VLOOKUP(CONCATENATE(INDIRECT(ADDRESS(2,COLUMN()-1)),"U1",A69),DATA!D2:L872,3,FALSE)),0,VLOOKUP(CONCATENATE(INDIRECT(ADDRESS(2,COLUMN()-1)),"U1",A69),DATA!D2:L872,3,FALSE))</f>
        <v>0</v>
      </c>
      <c r="M69" s="11">
        <f>IF(ISERROR(VLOOKUP(CONCATENATE(INDIRECT(ADDRESS(2,COLUMN()-2)),"U1",A69),DATA!D2:L872,4,FALSE)),0,VLOOKUP(CONCATENATE(INDIRECT(ADDRESS(2,COLUMN()-2)),"U1",A69),DATA!D2:L872,4,FALSE))</f>
        <v>0</v>
      </c>
      <c r="N69" s="11">
        <f>IF(ISERROR(VLOOKUP(CONCATENATE(INDIRECT(ADDRESS(2,COLUMN())),"U1",A69),DATA!D2:L872,2,FALSE)),0,VLOOKUP(CONCATENATE(INDIRECT(ADDRESS(2,COLUMN())),"U1",A69),DATA!D2:L872,2,FALSE))</f>
        <v>0</v>
      </c>
      <c r="O69" s="11">
        <f>IF(ISERROR(VLOOKUP(CONCATENATE(INDIRECT(ADDRESS(2,COLUMN()-1)),"U1",A69),DATA!D2:L872,3,FALSE)),0,VLOOKUP(CONCATENATE(INDIRECT(ADDRESS(2,COLUMN()-1)),"U1",A69),DATA!D2:L872,3,FALSE))</f>
        <v>0</v>
      </c>
      <c r="P69" s="11">
        <f>IF(ISERROR(VLOOKUP(CONCATENATE(INDIRECT(ADDRESS(2,COLUMN()-2)),"U1",A69),DATA!D2:L872,4,FALSE)),0,VLOOKUP(CONCATENATE(INDIRECT(ADDRESS(2,COLUMN()-2)),"U1",A69),DATA!D2:L872,4,FALSE))</f>
        <v>0</v>
      </c>
      <c r="Q69" s="11">
        <f>IF(ISERROR(VLOOKUP(CONCATENATE(INDIRECT(ADDRESS(2,COLUMN())),"U1",A69),DATA!D2:L872,2,FALSE)),0,VLOOKUP(CONCATENATE(INDIRECT(ADDRESS(2,COLUMN())),"U1",A69),DATA!D2:L872,2,FALSE))</f>
        <v>0</v>
      </c>
      <c r="R69" s="11">
        <f>IF(ISERROR(VLOOKUP(CONCATENATE(INDIRECT(ADDRESS(2,COLUMN()-1)),"U1",A69),DATA!D2:L872,3,FALSE)),0,VLOOKUP(CONCATENATE(INDIRECT(ADDRESS(2,COLUMN()-1)),"U1",A69),DATA!D2:L872,3,FALSE))</f>
        <v>0</v>
      </c>
      <c r="S69" s="11">
        <f>IF(ISERROR(VLOOKUP(CONCATENATE(INDIRECT(ADDRESS(2,COLUMN()-2)),"U1",A69),DATA!D2:L872,4,FALSE)),0,VLOOKUP(CONCATENATE(INDIRECT(ADDRESS(2,COLUMN()-2)),"U1",A69),DATA!D2:L872,4,FALSE))</f>
        <v>0</v>
      </c>
      <c r="T69" s="11">
        <f>IF(ISERROR(VLOOKUP(CONCATENATE(INDIRECT(ADDRESS(2,COLUMN())),"U1",A69),DATA!D2:L872,2,FALSE)),0,VLOOKUP(CONCATENATE(INDIRECT(ADDRESS(2,COLUMN())),"U1",A69),DATA!D2:L872,2,FALSE))</f>
        <v>0</v>
      </c>
      <c r="U69" s="11">
        <f>IF(ISERROR(VLOOKUP(CONCATENATE(INDIRECT(ADDRESS(2,COLUMN()-1)),"U1",A69),DATA!D2:L872,3,FALSE)),0,VLOOKUP(CONCATENATE(INDIRECT(ADDRESS(2,COLUMN()-1)),"U1",A69),DATA!D2:L872,3,FALSE))</f>
        <v>0</v>
      </c>
      <c r="V69" s="11">
        <f>IF(ISERROR(VLOOKUP(CONCATENATE(INDIRECT(ADDRESS(2,COLUMN()-2)),"U1",A69),DATA!D2:L872,4,FALSE)),0,VLOOKUP(CONCATENATE(INDIRECT(ADDRESS(2,COLUMN()-2)),"U1",A69),DATA!D2:L872,4,FALSE))</f>
        <v>0</v>
      </c>
      <c r="W69" s="11">
        <f>IF(ISERROR(VLOOKUP(CONCATENATE(INDIRECT(ADDRESS(2,COLUMN())),"U1",A69),DATA!D2:L872,2,FALSE)),0,VLOOKUP(CONCATENATE(INDIRECT(ADDRESS(2,COLUMN())),"U1",A69),DATA!D2:L872,2,FALSE))</f>
        <v>0</v>
      </c>
      <c r="X69" s="11">
        <f>IF(ISERROR(VLOOKUP(CONCATENATE(INDIRECT(ADDRESS(2,COLUMN()-1)),"U1",A69),DATA!D2:L872,3,FALSE)),0,VLOOKUP(CONCATENATE(INDIRECT(ADDRESS(2,COLUMN()-1)),"U1",A69),DATA!D2:L872,3,FALSE))</f>
        <v>0</v>
      </c>
      <c r="Y69" s="11">
        <f>IF(ISERROR(VLOOKUP(CONCATENATE(INDIRECT(ADDRESS(2,COLUMN()-2)),"U1",A69),DATA!D2:L872,4,FALSE)),0,VLOOKUP(CONCATENATE(INDIRECT(ADDRESS(2,COLUMN()-2)),"U1",A69),DATA!D2:L872,4,FALSE))</f>
        <v>0</v>
      </c>
      <c r="Z69" s="11">
        <f>IF(ISERROR(VLOOKUP(CONCATENATE(INDIRECT(ADDRESS(2,COLUMN())),"U1",A69),DATA!D2:L872,2,FALSE)),0,VLOOKUP(CONCATENATE(INDIRECT(ADDRESS(2,COLUMN())),"U1",A69),DATA!D2:L872,2,FALSE))</f>
        <v>0</v>
      </c>
      <c r="AA69" s="11">
        <f>IF(ISERROR(VLOOKUP(CONCATENATE(INDIRECT(ADDRESS(2,COLUMN()-1)),"U1",A69),DATA!D2:L872,3,FALSE)),0,VLOOKUP(CONCATENATE(INDIRECT(ADDRESS(2,COLUMN()-1)),"U1",A69),DATA!D2:L872,3,FALSE))</f>
        <v>0</v>
      </c>
      <c r="AB69" s="11">
        <f>IF(ISERROR(VLOOKUP(CONCATENATE(INDIRECT(ADDRESS(2,COLUMN()-2)),"U1",A69),DATA!D2:L872,4,FALSE)),0,VLOOKUP(CONCATENATE(INDIRECT(ADDRESS(2,COLUMN()-2)),"U1",A69),DATA!D2:L872,4,FALSE))</f>
        <v>0</v>
      </c>
      <c r="AC69" s="11">
        <f>IF(ISERROR(VLOOKUP(CONCATENATE(INDIRECT(ADDRESS(2,COLUMN())),"U1",A69),DATA!D2:L872,2,FALSE)),0,VLOOKUP(CONCATENATE(INDIRECT(ADDRESS(2,COLUMN())),"U1",A69),DATA!D2:L872,2,FALSE))</f>
        <v>0</v>
      </c>
      <c r="AD69" s="11">
        <f>IF(ISERROR(VLOOKUP(CONCATENATE(INDIRECT(ADDRESS(2,COLUMN()-1)),"U1",A69),DATA!D2:L872,3,FALSE)),0,VLOOKUP(CONCATENATE(INDIRECT(ADDRESS(2,COLUMN()-1)),"U1",A69),DATA!D2:L872,3,FALSE))</f>
        <v>0</v>
      </c>
      <c r="AE69" s="11">
        <f>IF(ISERROR(VLOOKUP(CONCATENATE(INDIRECT(ADDRESS(2,COLUMN()-2)),"U1",A69),DATA!D2:L872,4,FALSE)),0,VLOOKUP(CONCATENATE(INDIRECT(ADDRESS(2,COLUMN()-2)),"U1",A69),DATA!D2:L872,4,FALSE))</f>
        <v>0</v>
      </c>
      <c r="AF69" s="11">
        <f>IF(ISERROR(VLOOKUP(CONCATENATE(INDIRECT(ADDRESS(2,COLUMN())),"U1",A69),DATA!D2:L872,2,FALSE)),0,VLOOKUP(CONCATENATE(INDIRECT(ADDRESS(2,COLUMN())),"U1",A69),DATA!D2:L872,2,FALSE))</f>
        <v>0</v>
      </c>
      <c r="AG69" s="11">
        <f>IF(ISERROR(VLOOKUP(CONCATENATE(INDIRECT(ADDRESS(2,COLUMN()-1)),"U1",A69),DATA!D2:L872,3,FALSE)),0,VLOOKUP(CONCATENATE(INDIRECT(ADDRESS(2,COLUMN()-1)),"U1",A69),DATA!D2:L872,3,FALSE))</f>
        <v>0</v>
      </c>
      <c r="AH69" s="11">
        <f>IF(ISERROR(VLOOKUP(CONCATENATE(INDIRECT(ADDRESS(2,COLUMN()-2)),"U1",A69),DATA!D2:L872,4,FALSE)),0,VLOOKUP(CONCATENATE(INDIRECT(ADDRESS(2,COLUMN()-2)),"U1",A69),DATA!D2:L872,4,FALSE))</f>
        <v>0</v>
      </c>
      <c r="AI69" s="11">
        <f>IF(ISERROR(VLOOKUP(CONCATENATE(INDIRECT(ADDRESS(2,COLUMN())),"U1",A69),DATA!D2:L872,2,FALSE)),0,VLOOKUP(CONCATENATE(INDIRECT(ADDRESS(2,COLUMN())),"U1",A69),DATA!D2:L872,2,FALSE))</f>
        <v>0</v>
      </c>
      <c r="AJ69" s="11">
        <f>IF(ISERROR(VLOOKUP(CONCATENATE(INDIRECT(ADDRESS(2,COLUMN()-1)),"U1",A69),DATA!D2:L872,3,FALSE)),0,VLOOKUP(CONCATENATE(INDIRECT(ADDRESS(2,COLUMN()-1)),"U1",A69),DATA!D2:L872,3,FALSE))</f>
        <v>0</v>
      </c>
      <c r="AK69" s="11">
        <f>IF(ISERROR(VLOOKUP(CONCATENATE(INDIRECT(ADDRESS(2,COLUMN()-2)),"U1",A69),DATA!D2:L872,4,FALSE)),0,VLOOKUP(CONCATENATE(INDIRECT(ADDRESS(2,COLUMN()-2)),"U1",A69),DATA!D2:L872,4,FALSE))</f>
        <v>0</v>
      </c>
      <c r="AL69" s="11">
        <f>IF(ISERROR(VLOOKUP(CONCATENATE(INDIRECT(ADDRESS(2,COLUMN())),"U1",A69),DATA!D2:L872,2,FALSE)),0,VLOOKUP(CONCATENATE(INDIRECT(ADDRESS(2,COLUMN())),"U1",A69),DATA!D2:L872,2,FALSE))</f>
        <v>0</v>
      </c>
      <c r="AM69" s="11">
        <f>IF(ISERROR(VLOOKUP(CONCATENATE(INDIRECT(ADDRESS(2,COLUMN()-1)),"U1",A69),DATA!D2:L872,3,FALSE)),0,VLOOKUP(CONCATENATE(INDIRECT(ADDRESS(2,COLUMN()-1)),"U1",A69),DATA!D2:L872,3,FALSE))</f>
        <v>0</v>
      </c>
      <c r="AN69" s="11">
        <f>IF(ISERROR(VLOOKUP(CONCATENATE(INDIRECT(ADDRESS(2,COLUMN()-2)),"U1",A69),DATA!D2:L872,4,FALSE)),0,VLOOKUP(CONCATENATE(INDIRECT(ADDRESS(2,COLUMN()-2)),"U1",A69),DATA!D2:L872,4,FALSE))</f>
        <v>0</v>
      </c>
      <c r="AO69" s="11">
        <f>IF(ISERROR(VLOOKUP(CONCATENATE(INDIRECT(ADDRESS(2,COLUMN())),"U1",A69),DATA!D2:L872,2,FALSE)),0,VLOOKUP(CONCATENATE(INDIRECT(ADDRESS(2,COLUMN())),"U1",A69),DATA!D2:L872,2,FALSE))</f>
        <v>0</v>
      </c>
      <c r="AP69" s="11">
        <f>IF(ISERROR(VLOOKUP(CONCATENATE(INDIRECT(ADDRESS(2,COLUMN()-1)),"U1",A69),DATA!D2:L872,3,FALSE)),0,VLOOKUP(CONCATENATE(INDIRECT(ADDRESS(2,COLUMN()-1)),"U1",A69),DATA!D2:L872,3,FALSE))</f>
        <v>0</v>
      </c>
      <c r="AQ69" s="11">
        <f>IF(ISERROR(VLOOKUP(CONCATENATE(INDIRECT(ADDRESS(2,COLUMN()-2)),"U1",A69),DATA!D2:L872,4,FALSE)),0,VLOOKUP(CONCATENATE(INDIRECT(ADDRESS(2,COLUMN()-2)),"U1",A69),DATA!D2:L872,4,FALSE))</f>
        <v>0</v>
      </c>
      <c r="AR69" s="11">
        <f>IF(ISERROR(VLOOKUP(CONCATENATE(INDIRECT(ADDRESS(2,COLUMN())),"U1",A69),DATA!D2:L872,2,FALSE)),0,VLOOKUP(CONCATENATE(INDIRECT(ADDRESS(2,COLUMN())),"U1",A69),DATA!D2:L872,2,FALSE))</f>
        <v>0</v>
      </c>
      <c r="AS69" s="11">
        <f>IF(ISERROR(VLOOKUP(CONCATENATE(INDIRECT(ADDRESS(2,COLUMN()-1)),"U1",A69),DATA!D2:L872,3,FALSE)),0,VLOOKUP(CONCATENATE(INDIRECT(ADDRESS(2,COLUMN()-1)),"U1",A69),DATA!D2:L872,3,FALSE))</f>
        <v>0</v>
      </c>
      <c r="AT69" s="11">
        <f>IF(ISERROR(VLOOKUP(CONCATENATE(INDIRECT(ADDRESS(2,COLUMN()-2)),"U1",A69),DATA!D2:L872,4,FALSE)),0,VLOOKUP(CONCATENATE(INDIRECT(ADDRESS(2,COLUMN()-2)),"U1",A69),DATA!D2:L872,4,FALSE))</f>
        <v>0</v>
      </c>
      <c r="AU69" s="11">
        <f>IF(ISERROR(VLOOKUP(CONCATENATE(INDIRECT(ADDRESS(2,COLUMN())),"U1",A69),DATA!D2:L872,2,FALSE)),0,VLOOKUP(CONCATENATE(INDIRECT(ADDRESS(2,COLUMN())),"U1",A69),DATA!D2:L872,2,FALSE))</f>
        <v>0</v>
      </c>
      <c r="AV69" s="11">
        <f>IF(ISERROR(VLOOKUP(CONCATENATE(INDIRECT(ADDRESS(2,COLUMN()-1)),"U1",A69),DATA!D2:L872,3,FALSE)),0,VLOOKUP(CONCATENATE(INDIRECT(ADDRESS(2,COLUMN()-1)),"U1",A69),DATA!D2:L872,3,FALSE))</f>
        <v>0</v>
      </c>
      <c r="AW69" s="11">
        <f>IF(ISERROR(VLOOKUP(CONCATENATE(INDIRECT(ADDRESS(2,COLUMN()-2)),"U1",A69),DATA!D2:L872,4,FALSE)),0,VLOOKUP(CONCATENATE(INDIRECT(ADDRESS(2,COLUMN()-2)),"U1",A69),DATA!D2:L872,4,FALSE))</f>
        <v>0</v>
      </c>
      <c r="AX69" s="11">
        <f>IF(ISERROR(VLOOKUP(CONCATENATE(INDIRECT(ADDRESS(2,COLUMN())),"U1",A69),DATA!D2:L872,2,FALSE)),0,VLOOKUP(CONCATENATE(INDIRECT(ADDRESS(2,COLUMN())),"U1",A69),DATA!D2:L872,2,FALSE))</f>
        <v>0</v>
      </c>
      <c r="AY69" s="11">
        <f>IF(ISERROR(VLOOKUP(CONCATENATE(INDIRECT(ADDRESS(2,COLUMN()-1)),"U1",A69),DATA!D2:L872,3,FALSE)),0,VLOOKUP(CONCATENATE(INDIRECT(ADDRESS(2,COLUMN()-1)),"U1",A69),DATA!D2:L872,3,FALSE))</f>
        <v>0</v>
      </c>
      <c r="AZ69" s="11">
        <f>IF(ISERROR(VLOOKUP(CONCATENATE(INDIRECT(ADDRESS(2,COLUMN()-2)),"U1",A69),DATA!D2:L872,4,FALSE)),0,VLOOKUP(CONCATENATE(INDIRECT(ADDRESS(2,COLUMN()-2)),"U1",A69),DATA!D2:L872,4,FALSE))</f>
        <v>2</v>
      </c>
      <c r="BA69" s="11">
        <f>IF(ISERROR(VLOOKUP(CONCATENATE(INDIRECT(ADDRESS(2,COLUMN())),"U1",A69),DATA!D2:L872,2,FALSE)),0,VLOOKUP(CONCATENATE(INDIRECT(ADDRESS(2,COLUMN())),"U1",A69),DATA!D2:L872,2,FALSE))</f>
        <v>0</v>
      </c>
      <c r="BB69" s="11">
        <f>IF(ISERROR(VLOOKUP(CONCATENATE(INDIRECT(ADDRESS(2,COLUMN()-1)),"U1",A69),DATA!D2:L872,3,FALSE)),0,VLOOKUP(CONCATENATE(INDIRECT(ADDRESS(2,COLUMN()-1)),"U1",A69),DATA!D2:L872,3,FALSE))</f>
        <v>0</v>
      </c>
      <c r="BC69" s="11">
        <f>IF(ISERROR(VLOOKUP(CONCATENATE(INDIRECT(ADDRESS(2,COLUMN()-2)),"U1",A69),DATA!D2:L872,4,FALSE)),0,VLOOKUP(CONCATENATE(INDIRECT(ADDRESS(2,COLUMN()-2)),"U1",A69),DATA!D2:L872,4,FALSE))</f>
        <v>0</v>
      </c>
      <c r="BD69" s="11">
        <f>IF(ISERROR(VLOOKUP(CONCATENATE(INDIRECT(ADDRESS(2,COLUMN())),"U1",A69),DATA!D2:L872,2,FALSE)),0,VLOOKUP(CONCATENATE(INDIRECT(ADDRESS(2,COLUMN())),"U1",A69),DATA!D2:L872,2,FALSE))</f>
        <v>0</v>
      </c>
      <c r="BE69" s="11">
        <f>IF(ISERROR(VLOOKUP(CONCATENATE(INDIRECT(ADDRESS(2,COLUMN()-1)),"U1",A69),DATA!D2:L872,3,FALSE)),0,VLOOKUP(CONCATENATE(INDIRECT(ADDRESS(2,COLUMN()-1)),"U1",A69),DATA!D2:L872,3,FALSE))</f>
        <v>0</v>
      </c>
      <c r="BF69" s="11">
        <f>IF(ISERROR(VLOOKUP(CONCATENATE(INDIRECT(ADDRESS(2,COLUMN()-2)),"U1",A69),DATA!D2:L872,4,FALSE)),0,VLOOKUP(CONCATENATE(INDIRECT(ADDRESS(2,COLUMN()-2)),"U1",A69),DATA!D2:L872,4,FALSE))</f>
        <v>0</v>
      </c>
      <c r="BG69" s="11">
        <f>IF(ISERROR(VLOOKUP(CONCATENATE(INDIRECT(ADDRESS(2,COLUMN())),"U1",A69),DATA!D2:L872,2,FALSE)),0,VLOOKUP(CONCATENATE(INDIRECT(ADDRESS(2,COLUMN())),"U1",A69),DATA!D2:L872,2,FALSE))</f>
        <v>0</v>
      </c>
      <c r="BH69" s="11">
        <f>IF(ISERROR(VLOOKUP(CONCATENATE(INDIRECT(ADDRESS(2,COLUMN()-1)),"U1",A69),DATA!D2:L872,3,FALSE)),0,VLOOKUP(CONCATENATE(INDIRECT(ADDRESS(2,COLUMN()-1)),"U1",A69),DATA!D2:L872,3,FALSE))</f>
        <v>0</v>
      </c>
      <c r="BI69" s="11">
        <f>IF(ISERROR(VLOOKUP(CONCATENATE(INDIRECT(ADDRESS(2,COLUMN()-2)),"U1",A69),DATA!D2:L872,4,FALSE)),0,VLOOKUP(CONCATENATE(INDIRECT(ADDRESS(2,COLUMN()-2)),"U1",A69),DATA!D2:L872,4,FALSE))</f>
        <v>0</v>
      </c>
      <c r="BJ69" s="11">
        <f>IF(ISERROR(VLOOKUP(CONCATENATE(INDIRECT(ADDRESS(2,COLUMN())),"U1",A69),DATA!D2:L872,2,FALSE)),0,VLOOKUP(CONCATENATE(INDIRECT(ADDRESS(2,COLUMN())),"U1",A69),DATA!D2:L872,2,FALSE))</f>
        <v>0</v>
      </c>
      <c r="BK69" s="11">
        <f>IF(ISERROR(VLOOKUP(CONCATENATE(INDIRECT(ADDRESS(2,COLUMN()-1)),"U1",A69),DATA!D2:L872,3,FALSE)),0,VLOOKUP(CONCATENATE(INDIRECT(ADDRESS(2,COLUMN()-1)),"U1",A69),DATA!D2:L872,3,FALSE))</f>
        <v>0</v>
      </c>
      <c r="BL69" s="11">
        <f>IF(ISERROR(VLOOKUP(CONCATENATE(INDIRECT(ADDRESS(2,COLUMN()-2)),"U1",A69),DATA!D2:L872,4,FALSE)),0,VLOOKUP(CONCATENATE(INDIRECT(ADDRESS(2,COLUMN()-2)),"U1",A69),DATA!D2:L872,4,FALSE))</f>
        <v>0</v>
      </c>
      <c r="BM69" s="11">
        <f>IF(ISERROR(VLOOKUP(CONCATENATE(INDIRECT(ADDRESS(2,COLUMN())),"U1",A69),DATA!D2:L872,2,FALSE)),0,VLOOKUP(CONCATENATE(INDIRECT(ADDRESS(2,COLUMN())),"U1",A69),DATA!D2:L872,2,FALSE))</f>
        <v>0</v>
      </c>
      <c r="BN69" s="11">
        <f>IF(ISERROR(VLOOKUP(CONCATENATE(INDIRECT(ADDRESS(2,COLUMN()-1)),"U1",A69),DATA!D2:L872,3,FALSE)),0,VLOOKUP(CONCATENATE(INDIRECT(ADDRESS(2,COLUMN()-1)),"U1",A69),DATA!D2:L872,3,FALSE))</f>
        <v>0</v>
      </c>
      <c r="BO69" s="11">
        <f>IF(ISERROR(VLOOKUP(CONCATENATE(INDIRECT(ADDRESS(2,COLUMN()-2)),"U1",A69),DATA!D2:L872,4,FALSE)),0,VLOOKUP(CONCATENATE(INDIRECT(ADDRESS(2,COLUMN()-2)),"U1",A69),DATA!D2:L872,4,FALSE))</f>
        <v>0</v>
      </c>
      <c r="BP69" s="11">
        <f>IF(ISERROR(VLOOKUP(CONCATENATE(INDIRECT(ADDRESS(2,COLUMN())),"U1",A69),DATA!D2:L872,2,FALSE)),0,VLOOKUP(CONCATENATE(INDIRECT(ADDRESS(2,COLUMN())),"U1",A69),DATA!D2:L872,2,FALSE))</f>
        <v>0</v>
      </c>
      <c r="BQ69" s="11">
        <f>IF(ISERROR(VLOOKUP(CONCATENATE(INDIRECT(ADDRESS(2,COLUMN()-1)),"U1",A69),DATA!D2:L872,3,FALSE)),0,VLOOKUP(CONCATENATE(INDIRECT(ADDRESS(2,COLUMN()-1)),"U1",A69),DATA!D2:L872,3,FALSE))</f>
        <v>0</v>
      </c>
      <c r="BR69" s="11">
        <f>IF(ISERROR(VLOOKUP(CONCATENATE(INDIRECT(ADDRESS(2,COLUMN()-2)),"U1",A69),DATA!D2:L872,4,FALSE)),0,VLOOKUP(CONCATENATE(INDIRECT(ADDRESS(2,COLUMN()-2)),"U1",A69),DATA!D2:L872,4,FALSE))</f>
        <v>0</v>
      </c>
      <c r="BS69" s="11">
        <f>IF(ISERROR(VLOOKUP(CONCATENATE(INDIRECT(ADDRESS(2,COLUMN())),"U1",A69),DATA!D2:L872,2,FALSE)),0,VLOOKUP(CONCATENATE(INDIRECT(ADDRESS(2,COLUMN())),"U1",A69),DATA!D2:L872,2,FALSE))</f>
        <v>0</v>
      </c>
      <c r="BT69" s="11">
        <f>IF(ISERROR(VLOOKUP(CONCATENATE(INDIRECT(ADDRESS(2,COLUMN()-1)),"U1",A69),DATA!D2:L872,3,FALSE)),0,VLOOKUP(CONCATENATE(INDIRECT(ADDRESS(2,COLUMN()-1)),"U1",A69),DATA!D2:L872,3,FALSE))</f>
        <v>0</v>
      </c>
      <c r="BU69" s="11">
        <f>IF(ISERROR(VLOOKUP(CONCATENATE(INDIRECT(ADDRESS(2,COLUMN()-2)),"U1",A69),DATA!D2:L872,4,FALSE)),0,VLOOKUP(CONCATENATE(INDIRECT(ADDRESS(2,COLUMN()-2)),"U1",A69),DATA!D2:L872,4,FALSE))</f>
        <v>0</v>
      </c>
      <c r="BV69" s="11">
        <f>IF(ISERROR(VLOOKUP(CONCATENATE(INDIRECT(ADDRESS(2,COLUMN())),"U1",A69),DATA!D2:L872,2,FALSE)),0,VLOOKUP(CONCATENATE(INDIRECT(ADDRESS(2,COLUMN())),"U1",A69),DATA!D2:L872,2,FALSE))</f>
        <v>0</v>
      </c>
      <c r="BW69" s="11">
        <f>IF(ISERROR(VLOOKUP(CONCATENATE(INDIRECT(ADDRESS(2,COLUMN()-1)),"U1",A69),DATA!D2:L872,3,FALSE)),0,VLOOKUP(CONCATENATE(INDIRECT(ADDRESS(2,COLUMN()-1)),"U1",A69),DATA!D2:L872,3,FALSE))</f>
        <v>0</v>
      </c>
      <c r="BX69" s="11">
        <f>IF(ISERROR(VLOOKUP(CONCATENATE(INDIRECT(ADDRESS(2,COLUMN()-2)),"U1",A69),DATA!D2:L872,4,FALSE)),0,VLOOKUP(CONCATENATE(INDIRECT(ADDRESS(2,COLUMN()-2)),"U1",A69),DATA!D2:L872,4,FALSE))</f>
        <v>0</v>
      </c>
      <c r="BY69" s="11">
        <f>IF(ISERROR(VLOOKUP(CONCATENATE(INDIRECT(ADDRESS(2,COLUMN())),"U1",A69),DATA!D2:L872,2,FALSE)),0,VLOOKUP(CONCATENATE(INDIRECT(ADDRESS(2,COLUMN())),"U1",A69),DATA!D2:L872,2,FALSE))</f>
        <v>0</v>
      </c>
      <c r="BZ69" s="11">
        <f>IF(ISERROR(VLOOKUP(CONCATENATE(INDIRECT(ADDRESS(2,COLUMN()-1)),"U1",A69),DATA!D2:L872,3,FALSE)),0,VLOOKUP(CONCATENATE(INDIRECT(ADDRESS(2,COLUMN()-1)),"U1",A69),DATA!D2:L872,3,FALSE))</f>
        <v>0</v>
      </c>
      <c r="CA69" s="11">
        <f>IF(ISERROR(VLOOKUP(CONCATENATE(INDIRECT(ADDRESS(2,COLUMN()-2)),"U1",A69),DATA!D2:L872,4,FALSE)),0,VLOOKUP(CONCATENATE(INDIRECT(ADDRESS(2,COLUMN()-2)),"U1",A69),DATA!D2:L872,4,FALSE))</f>
        <v>0</v>
      </c>
      <c r="CB69" s="11">
        <f>IF(ISERROR(VLOOKUP(CONCATENATE(INDIRECT(ADDRESS(2,COLUMN())),"U1",A69),DATA!D2:L872,2,FALSE)),0,VLOOKUP(CONCATENATE(INDIRECT(ADDRESS(2,COLUMN())),"U1",A69),DATA!D2:L872,2,FALSE))</f>
        <v>0</v>
      </c>
      <c r="CC69" s="11">
        <f>IF(ISERROR(VLOOKUP(CONCATENATE(INDIRECT(ADDRESS(2,COLUMN()-1)),"U1",A69),DATA!D2:L872,3,FALSE)),0,VLOOKUP(CONCATENATE(INDIRECT(ADDRESS(2,COLUMN()-1)),"U1",A69),DATA!D2:L872,3,FALSE))</f>
        <v>0</v>
      </c>
      <c r="CD69" s="11">
        <f>IF(ISERROR(VLOOKUP(CONCATENATE(INDIRECT(ADDRESS(2,COLUMN()-2)),"U1",A69),DATA!D2:L872,4,FALSE)),0,VLOOKUP(CONCATENATE(INDIRECT(ADDRESS(2,COLUMN()-2)),"U1",A69),DATA!D2:L872,4,FALSE))</f>
        <v>0</v>
      </c>
      <c r="CE69" s="11">
        <f>IF(ISERROR(VLOOKUP(CONCATENATE(INDIRECT(ADDRESS(2,COLUMN())),"U1",A69),DATA!D2:L872,2,FALSE)),0,VLOOKUP(CONCATENATE(INDIRECT(ADDRESS(2,COLUMN())),"U1",A69),DATA!D2:L872,2,FALSE))</f>
        <v>0</v>
      </c>
      <c r="CF69" s="11">
        <f>IF(ISERROR(VLOOKUP(CONCATENATE(INDIRECT(ADDRESS(2,COLUMN()-1)),"U1",A69),DATA!D2:L872,3,FALSE)),0,VLOOKUP(CONCATENATE(INDIRECT(ADDRESS(2,COLUMN()-1)),"U1",A69),DATA!D2:L872,3,FALSE))</f>
        <v>0</v>
      </c>
      <c r="CG69" s="11">
        <f>IF(ISERROR(VLOOKUP(CONCATENATE(INDIRECT(ADDRESS(2,COLUMN()-2)),"U1",A69),DATA!D2:L872,4,FALSE)),0,VLOOKUP(CONCATENATE(INDIRECT(ADDRESS(2,COLUMN()-2)),"U1",A69),DATA!D2:L872,4,FALSE))</f>
        <v>0</v>
      </c>
      <c r="CH69" s="11">
        <f>IF(ISERROR(VLOOKUP(CONCATENATE(INDIRECT(ADDRESS(2,COLUMN())),"U1",A69),DATA!D2:L872,2,FALSE)),0,VLOOKUP(CONCATENATE(INDIRECT(ADDRESS(2,COLUMN())),"U1",A69),DATA!D2:L872,2,FALSE))</f>
        <v>0</v>
      </c>
      <c r="CI69" s="11">
        <f>IF(ISERROR(VLOOKUP(CONCATENATE(INDIRECT(ADDRESS(2,COLUMN()-1)),"U1",A69),DATA!D2:L872,3,FALSE)),0,VLOOKUP(CONCATENATE(INDIRECT(ADDRESS(2,COLUMN()-1)),"U1",A69),DATA!D2:L872,3,FALSE))</f>
        <v>0</v>
      </c>
      <c r="CJ69" s="11">
        <f>IF(ISERROR(VLOOKUP(CONCATENATE(INDIRECT(ADDRESS(2,COLUMN()-2)),"U1",A69),DATA!D2:L872,4,FALSE)),0,VLOOKUP(CONCATENATE(INDIRECT(ADDRESS(2,COLUMN()-2)),"U1",A69),DATA!D2:L872,4,FALSE))</f>
        <v>0</v>
      </c>
      <c r="CK69" s="11">
        <f>IF(ISERROR(VLOOKUP(CONCATENATE(INDIRECT(ADDRESS(2,COLUMN())),"U1",A69),DATA!D2:L872,2,FALSE)),0,VLOOKUP(CONCATENATE(INDIRECT(ADDRESS(2,COLUMN())),"U1",A69),DATA!D2:L872,2,FALSE))</f>
        <v>0</v>
      </c>
      <c r="CL69" s="11">
        <f>IF(ISERROR(VLOOKUP(CONCATENATE(INDIRECT(ADDRESS(2,COLUMN()-1)),"U1",A69),DATA!D2:L872,3,FALSE)),0,VLOOKUP(CONCATENATE(INDIRECT(ADDRESS(2,COLUMN()-1)),"U1",A69),DATA!D2:L872,3,FALSE))</f>
        <v>0</v>
      </c>
      <c r="CM69" s="11">
        <f>IF(ISERROR(VLOOKUP(CONCATENATE(INDIRECT(ADDRESS(2,COLUMN()-2)),"U1",A69),DATA!D2:L872,4,FALSE)),0,VLOOKUP(CONCATENATE(INDIRECT(ADDRESS(2,COLUMN()-2)),"U1",A69),DATA!D2:L872,4,FALSE))</f>
        <v>0</v>
      </c>
      <c r="CN69" s="11">
        <f>IF(ISERROR(VLOOKUP(CONCATENATE(INDIRECT(ADDRESS(2,COLUMN())),"U1",A69),DATA!D2:L872,2,FALSE)),0,VLOOKUP(CONCATENATE(INDIRECT(ADDRESS(2,COLUMN())),"U1",A69),DATA!D2:L872,2,FALSE))</f>
        <v>0</v>
      </c>
      <c r="CO69" s="11">
        <f>IF(ISERROR(VLOOKUP(CONCATENATE(INDIRECT(ADDRESS(2,COLUMN()-1)),"U1",A69),DATA!D2:L872,3,FALSE)),0,VLOOKUP(CONCATENATE(INDIRECT(ADDRESS(2,COLUMN()-1)),"U1",A69),DATA!D2:L872,3,FALSE))</f>
        <v>0</v>
      </c>
      <c r="CP69" s="11">
        <f>IF(ISERROR(VLOOKUP(CONCATENATE(INDIRECT(ADDRESS(2,COLUMN()-2)),"U1",A69),DATA!D2:L872,4,FALSE)),0,VLOOKUP(CONCATENATE(INDIRECT(ADDRESS(2,COLUMN()-2)),"U1",A69),DATA!D2:L872,4,FALSE))</f>
        <v>0</v>
      </c>
      <c r="CQ69" s="11">
        <f>IF(ISERROR(VLOOKUP(CONCATENATE(INDIRECT(ADDRESS(2,COLUMN())),"U1",A69),DATA!D2:L872,2,FALSE)),0,VLOOKUP(CONCATENATE(INDIRECT(ADDRESS(2,COLUMN())),"U1",A69),DATA!D2:L872,2,FALSE))</f>
        <v>0</v>
      </c>
      <c r="CR69" s="11">
        <f>IF(ISERROR(VLOOKUP(CONCATENATE(INDIRECT(ADDRESS(2,COLUMN()-1)),"U1",A69),DATA!D2:L872,3,FALSE)),0,VLOOKUP(CONCATENATE(INDIRECT(ADDRESS(2,COLUMN()-1)),"U1",A69),DATA!D2:L872,3,FALSE))</f>
        <v>0</v>
      </c>
      <c r="CS69" s="11">
        <f>IF(ISERROR(VLOOKUP(CONCATENATE(INDIRECT(ADDRESS(2,COLUMN()-2)),"U1",A69),DATA!D2:L872,4,FALSE)),0,VLOOKUP(CONCATENATE(INDIRECT(ADDRESS(2,COLUMN()-2)),"U1",A69),DATA!D2:L872,4,FALSE))</f>
        <v>0</v>
      </c>
      <c r="CT69" s="11">
        <f>IF(ISERROR(VLOOKUP(CONCATENATE(INDIRECT(ADDRESS(2,COLUMN())),"U1",A69),DATA!D2:L872,2,FALSE)),0,VLOOKUP(CONCATENATE(INDIRECT(ADDRESS(2,COLUMN())),"U1",A69),DATA!D2:L872,2,FALSE))</f>
        <v>0</v>
      </c>
      <c r="CU69" s="11">
        <f>IF(ISERROR(VLOOKUP(CONCATENATE(INDIRECT(ADDRESS(2,COLUMN()-1)),"U1",A69),DATA!D2:L872,3,FALSE)),0,VLOOKUP(CONCATENATE(INDIRECT(ADDRESS(2,COLUMN()-1)),"U1",A69),DATA!D2:L872,3,FALSE))</f>
        <v>0</v>
      </c>
      <c r="CV69" s="11">
        <f>IF(ISERROR(VLOOKUP(CONCATENATE(INDIRECT(ADDRESS(2,COLUMN()-2)),"U1",A69),DATA!D2:L872,4,FALSE)),0,VLOOKUP(CONCATENATE(INDIRECT(ADDRESS(2,COLUMN()-2)),"U1",A69),DATA!D2:L872,4,FALSE))</f>
        <v>0</v>
      </c>
      <c r="CW69" s="11">
        <f>IF(ISERROR(VLOOKUP(CONCATENATE(INDIRECT(ADDRESS(2,COLUMN())),"U1",A69),DATA!D2:L872,2,FALSE)),0,VLOOKUP(CONCATENATE(INDIRECT(ADDRESS(2,COLUMN())),"U1",A69),DATA!D2:L872,2,FALSE))</f>
        <v>0</v>
      </c>
      <c r="CX69" s="11">
        <f>IF(ISERROR(VLOOKUP(CONCATENATE(INDIRECT(ADDRESS(2,COLUMN()-1)),"U1",A69),DATA!D2:L872,3,FALSE)),0,VLOOKUP(CONCATENATE(INDIRECT(ADDRESS(2,COLUMN()-1)),"U1",A69),DATA!D2:L872,3,FALSE))</f>
        <v>0</v>
      </c>
      <c r="CY69" s="11">
        <f>IF(ISERROR(VLOOKUP(CONCATENATE(INDIRECT(ADDRESS(2,COLUMN()-2)),"U1",A69),DATA!D2:L872,4,FALSE)),0,VLOOKUP(CONCATENATE(INDIRECT(ADDRESS(2,COLUMN()-2)),"U1",A69),DATA!D2:L872,4,FALSE))</f>
        <v>0</v>
      </c>
      <c r="CZ69" s="11">
        <f>IF(ISERROR(VLOOKUP(CONCATENATE(INDIRECT(ADDRESS(2,COLUMN())),"U1",A69),DATA!D2:L872,2,FALSE)),0,VLOOKUP(CONCATENATE(INDIRECT(ADDRESS(2,COLUMN())),"U1",A69),DATA!D2:L872,2,FALSE))</f>
        <v>0</v>
      </c>
      <c r="DA69" s="11">
        <f>IF(ISERROR(VLOOKUP(CONCATENATE(INDIRECT(ADDRESS(2,COLUMN()-1)),"U1",A69),DATA!D2:L872,3,FALSE)),0,VLOOKUP(CONCATENATE(INDIRECT(ADDRESS(2,COLUMN()-1)),"U1",A69),DATA!D2:L872,3,FALSE))</f>
        <v>0</v>
      </c>
      <c r="DB69" s="11">
        <f>IF(ISERROR(VLOOKUP(CONCATENATE(INDIRECT(ADDRESS(2,COLUMN()-2)),"U1",A69),DATA!D2:L872,4,FALSE)),0,VLOOKUP(CONCATENATE(INDIRECT(ADDRESS(2,COLUMN()-2)),"U1",A69),DATA!D2:L872,4,FALSE))</f>
        <v>0</v>
      </c>
      <c r="DC69" s="11">
        <f>IF(ISERROR(VLOOKUP(CONCATENATE(INDIRECT(ADDRESS(2,COLUMN())),"U1",A69),DATA!D2:L872,2,FALSE)),0,VLOOKUP(CONCATENATE(INDIRECT(ADDRESS(2,COLUMN())),"U1",A69),DATA!D2:L872,2,FALSE))</f>
        <v>0</v>
      </c>
      <c r="DD69" s="11">
        <f>IF(ISERROR(VLOOKUP(CONCATENATE(INDIRECT(ADDRESS(2,COLUMN()-1)),"U1",A69),DATA!D2:L872,3,FALSE)),0,VLOOKUP(CONCATENATE(INDIRECT(ADDRESS(2,COLUMN()-1)),"U1",A69),DATA!D2:L872,3,FALSE))</f>
        <v>0</v>
      </c>
      <c r="DE69" s="11">
        <f>IF(ISERROR(VLOOKUP(CONCATENATE(INDIRECT(ADDRESS(2,COLUMN()-2)),"U1",A69),DATA!D2:L872,4,FALSE)),0,VLOOKUP(CONCATENATE(INDIRECT(ADDRESS(2,COLUMN()-2)),"U1",A69),DATA!D2:L872,4,FALSE))</f>
        <v>0</v>
      </c>
      <c r="DF69" s="11">
        <f>IF(ISERROR(VLOOKUP(CONCATENATE(INDIRECT(ADDRESS(2,COLUMN())),"U1",A69),DATA!D2:L872,2,FALSE)),0,VLOOKUP(CONCATENATE(INDIRECT(ADDRESS(2,COLUMN())),"U1",A69),DATA!D2:L872,2,FALSE))</f>
        <v>0</v>
      </c>
      <c r="DG69" s="11">
        <f>IF(ISERROR(VLOOKUP(CONCATENATE(INDIRECT(ADDRESS(2,COLUMN()-1)),"U1",A69),DATA!D2:L872,3,FALSE)),0,VLOOKUP(CONCATENATE(INDIRECT(ADDRESS(2,COLUMN()-1)),"U1",A69),DATA!D2:L872,3,FALSE))</f>
        <v>0</v>
      </c>
      <c r="DH69" s="11">
        <f>IF(ISERROR(VLOOKUP(CONCATENATE(INDIRECT(ADDRESS(2,COLUMN()-2)),"U1",A69),DATA!D2:L872,4,FALSE)),0,VLOOKUP(CONCATENATE(INDIRECT(ADDRESS(2,COLUMN()-2)),"U1",A69),DATA!D2:L872,4,FALSE))</f>
        <v>0</v>
      </c>
      <c r="DI69" s="11">
        <f>IF(ISERROR(VLOOKUP(CONCATENATE(INDIRECT(ADDRESS(2,COLUMN())),"U1",A69),DATA!D2:L872,2,FALSE)),0,VLOOKUP(CONCATENATE(INDIRECT(ADDRESS(2,COLUMN())),"U1",A69),DATA!D2:L872,2,FALSE))</f>
        <v>0</v>
      </c>
      <c r="DJ69" s="11">
        <f>IF(ISERROR(VLOOKUP(CONCATENATE(INDIRECT(ADDRESS(2,COLUMN()-1)),"U1",A69),DATA!D2:L872,3,FALSE)),0,VLOOKUP(CONCATENATE(INDIRECT(ADDRESS(2,COLUMN()-1)),"U1",A69),DATA!D2:L872,3,FALSE))</f>
        <v>0</v>
      </c>
      <c r="DK69" s="11">
        <f>IF(ISERROR(VLOOKUP(CONCATENATE(INDIRECT(ADDRESS(2,COLUMN()-2)),"U1",A69),DATA!D2:L872,4,FALSE)),0,VLOOKUP(CONCATENATE(INDIRECT(ADDRESS(2,COLUMN()-2)),"U1",A69),DATA!D2:L872,4,FALSE))</f>
        <v>0</v>
      </c>
      <c r="DL69" s="11">
        <f>IF(ISERROR(VLOOKUP(CONCATENATE(INDIRECT(ADDRESS(2,COLUMN())),"U1",A69),DATA!D2:L872,2,FALSE)),0,VLOOKUP(CONCATENATE(INDIRECT(ADDRESS(2,COLUMN())),"U1",A69),DATA!D2:L872,2,FALSE))</f>
        <v>0</v>
      </c>
      <c r="DM69" s="11">
        <f>IF(ISERROR(VLOOKUP(CONCATENATE(INDIRECT(ADDRESS(2,COLUMN()-1)),"U1",A69),DATA!D2:L872,3,FALSE)),0,VLOOKUP(CONCATENATE(INDIRECT(ADDRESS(2,COLUMN()-1)),"U1",A69),DATA!D2:L872,3,FALSE))</f>
        <v>0</v>
      </c>
      <c r="DN69" s="11">
        <f>IF(ISERROR(VLOOKUP(CONCATENATE(INDIRECT(ADDRESS(2,COLUMN()-2)),"U1",A69),DATA!D2:L872,4,FALSE)),0,VLOOKUP(CONCATENATE(INDIRECT(ADDRESS(2,COLUMN()-2)),"U1",A69),DATA!D2:L872,4,FALSE))</f>
        <v>0</v>
      </c>
      <c r="DO69" s="11">
        <f>IF(ISERROR(VLOOKUP(CONCATENATE(INDIRECT(ADDRESS(2,COLUMN())),"U1",A69),DATA!D2:L872,2,FALSE)),0,VLOOKUP(CONCATENATE(INDIRECT(ADDRESS(2,COLUMN())),"U1",A69),DATA!D2:L872,2,FALSE))</f>
        <v>0</v>
      </c>
      <c r="DP69" s="11">
        <f>IF(ISERROR(VLOOKUP(CONCATENATE(INDIRECT(ADDRESS(2,COLUMN()-1)),"U1",A69),DATA!D2:L872,3,FALSE)),0,VLOOKUP(CONCATENATE(INDIRECT(ADDRESS(2,COLUMN()-1)),"U1",A69),DATA!D2:L872,3,FALSE))</f>
        <v>0</v>
      </c>
      <c r="DQ69" s="11">
        <f>IF(ISERROR(VLOOKUP(CONCATENATE(INDIRECT(ADDRESS(2,COLUMN()-2)),"U1",A69),DATA!D2:L872,4,FALSE)),0,VLOOKUP(CONCATENATE(INDIRECT(ADDRESS(2,COLUMN()-2)),"U1",A69),DATA!D2:L872,4,FALSE))</f>
        <v>0</v>
      </c>
      <c r="DR69" s="11">
        <f>IF(ISERROR(VLOOKUP(CONCATENATE(INDIRECT(ADDRESS(2,COLUMN())),"U1",A69),DATA!D2:L872,2,FALSE)),0,VLOOKUP(CONCATENATE(INDIRECT(ADDRESS(2,COLUMN())),"U1",A69),DATA!D2:L872,2,FALSE))</f>
        <v>0</v>
      </c>
      <c r="DS69" s="11">
        <f>IF(ISERROR(VLOOKUP(CONCATENATE(INDIRECT(ADDRESS(2,COLUMN()-1)),"U1",A69),DATA!D2:L872,3,FALSE)),0,VLOOKUP(CONCATENATE(INDIRECT(ADDRESS(2,COLUMN()-1)),"U1",A69),DATA!D2:L872,3,FALSE))</f>
        <v>0</v>
      </c>
      <c r="DT69" s="11">
        <f>IF(ISERROR(VLOOKUP(CONCATENATE(INDIRECT(ADDRESS(2,COLUMN()-2)),"U1",A69),DATA!D2:L872,4,FALSE)),0,VLOOKUP(CONCATENATE(INDIRECT(ADDRESS(2,COLUMN()-2)),"U1",A69),DATA!D2:L872,4,FALSE))</f>
        <v>0</v>
      </c>
      <c r="DU69" s="11">
        <f>IF(ISERROR(VLOOKUP(CONCATENATE(INDIRECT(ADDRESS(2,COLUMN())),"U1",A69),DATA!D2:L872,2,FALSE)),0,VLOOKUP(CONCATENATE(INDIRECT(ADDRESS(2,COLUMN())),"U1",A69),DATA!D2:L872,2,FALSE))</f>
        <v>0</v>
      </c>
      <c r="DV69" s="11">
        <f>IF(ISERROR(VLOOKUP(CONCATENATE(INDIRECT(ADDRESS(2,COLUMN()-1)),"U1",A69),DATA!D2:L872,3,FALSE)),0,VLOOKUP(CONCATENATE(INDIRECT(ADDRESS(2,COLUMN()-1)),"U1",A69),DATA!D2:L872,3,FALSE))</f>
        <v>0</v>
      </c>
      <c r="DW69" s="11">
        <f>IF(ISERROR(VLOOKUP(CONCATENATE(INDIRECT(ADDRESS(2,COLUMN()-2)),"U1",A69),DATA!D2:L872,4,FALSE)),0,VLOOKUP(CONCATENATE(INDIRECT(ADDRESS(2,COLUMN()-2)),"U1",A69),DATA!D2:L872,4,FALSE))</f>
        <v>0</v>
      </c>
      <c r="DX69" s="62">
        <f>SUM(B69:INDIRECT(ADDRESS(69,127)))</f>
        <v>2</v>
      </c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  <c r="IV69" s="24"/>
      <c r="IW69" s="24"/>
      <c r="IX69" s="24"/>
      <c r="IY69" s="24"/>
      <c r="IZ69" s="24"/>
      <c r="JA69" s="24"/>
      <c r="JB69" s="24"/>
      <c r="JC69" s="24"/>
      <c r="JD69" s="24"/>
      <c r="JE69" s="24"/>
      <c r="JF69" s="24"/>
      <c r="JG69" s="24"/>
      <c r="JH69" s="24"/>
      <c r="JI69" s="24"/>
      <c r="JJ69" s="24"/>
      <c r="JK69" s="24"/>
      <c r="JL69" s="24"/>
      <c r="JM69" s="24"/>
      <c r="JN69" s="24"/>
      <c r="JO69" s="24"/>
      <c r="JP69" s="24"/>
      <c r="JQ69" s="24"/>
      <c r="JR69" s="24"/>
      <c r="JS69" s="24"/>
      <c r="JT69" s="24"/>
      <c r="JU69" s="24"/>
      <c r="JV69" s="24"/>
      <c r="JW69" s="24"/>
      <c r="JX69" s="24"/>
      <c r="JY69" s="24"/>
      <c r="JZ69" s="24"/>
      <c r="KA69" s="24"/>
      <c r="KB69" s="24"/>
      <c r="KC69" s="24"/>
      <c r="KD69" s="24"/>
      <c r="KE69" s="24"/>
      <c r="KF69" s="24"/>
      <c r="KG69" s="24"/>
      <c r="KH69" s="24"/>
      <c r="KI69" s="24"/>
      <c r="KJ69" s="24"/>
      <c r="KK69" s="24"/>
      <c r="KL69" s="24"/>
      <c r="KM69" s="24"/>
      <c r="KN69" s="24"/>
      <c r="KO69" s="24"/>
      <c r="KP69" s="24"/>
      <c r="KQ69" s="24"/>
      <c r="KR69" s="24"/>
      <c r="KS69" s="24"/>
      <c r="KT69" s="24"/>
      <c r="KU69" s="24"/>
      <c r="KV69" s="24"/>
      <c r="KW69" s="24"/>
      <c r="KX69" s="24"/>
      <c r="KY69" s="24"/>
      <c r="KZ69" s="24"/>
    </row>
    <row r="70" ht="15.75">
      <c r="A70" s="20" t="s">
        <v>44</v>
      </c>
      <c r="B70" s="11">
        <f>IF(ISERROR(VLOOKUP(CONCATENATE(INDIRECT(ADDRESS(2,COLUMN())),"U1",A70),DATA!D2:L872,2,FALSE)),0,VLOOKUP(CONCATENATE(INDIRECT(ADDRESS(2,COLUMN())),"U1",A70),DATA!D2:L872,2,FALSE))</f>
        <v>0</v>
      </c>
      <c r="C70" s="11">
        <f>IF(ISERROR(VLOOKUP(CONCATENATE(INDIRECT(ADDRESS(2,COLUMN()-1)),"U1",A70),DATA!D2:L872,3,FALSE)),0,VLOOKUP(CONCATENATE(INDIRECT(ADDRESS(2,COLUMN()-1)),"U1",A70),DATA!D2:L872,3,FALSE))</f>
        <v>0</v>
      </c>
      <c r="D70" s="11">
        <f>IF(ISERROR(VLOOKUP(CONCATENATE(INDIRECT(ADDRESS(2,COLUMN()-2)),"U1",A70),DATA!D2:L872,4,FALSE)),0,VLOOKUP(CONCATENATE(INDIRECT(ADDRESS(2,COLUMN()-2)),"U1",A70),DATA!D2:L872,4,FALSE))</f>
        <v>0</v>
      </c>
      <c r="E70" s="11">
        <f>IF(ISERROR(VLOOKUP(CONCATENATE(INDIRECT(ADDRESS(2,COLUMN())),"U1",A70),DATA!D2:L872,2,FALSE)),0,VLOOKUP(CONCATENATE(INDIRECT(ADDRESS(2,COLUMN())),"U1",A70),DATA!D2:L872,2,FALSE))</f>
        <v>0</v>
      </c>
      <c r="F70" s="11">
        <f>IF(ISERROR(VLOOKUP(CONCATENATE(INDIRECT(ADDRESS(2,COLUMN()-1)),"U1",A70),DATA!D2:L872,3,FALSE)),0,VLOOKUP(CONCATENATE(INDIRECT(ADDRESS(2,COLUMN()-1)),"U1",A70),DATA!D2:L872,3,FALSE))</f>
        <v>0</v>
      </c>
      <c r="G70" s="11">
        <f>IF(ISERROR(VLOOKUP(CONCATENATE(INDIRECT(ADDRESS(2,COLUMN()-2)),"U1",A70),DATA!D2:L872,4,FALSE)),0,VLOOKUP(CONCATENATE(INDIRECT(ADDRESS(2,COLUMN()-2)),"U1",A70),DATA!D2:L872,4,FALSE))</f>
        <v>0</v>
      </c>
      <c r="H70" s="11">
        <f>IF(ISERROR(VLOOKUP(CONCATENATE(INDIRECT(ADDRESS(2,COLUMN())),"U1",A70),DATA!D2:L872,2,FALSE)),0,VLOOKUP(CONCATENATE(INDIRECT(ADDRESS(2,COLUMN())),"U1",A70),DATA!D2:L872,2,FALSE))</f>
        <v>0</v>
      </c>
      <c r="I70" s="11">
        <f>IF(ISERROR(VLOOKUP(CONCATENATE(INDIRECT(ADDRESS(2,COLUMN()-1)),"U1",A70),DATA!D2:L872,3,FALSE)),0,VLOOKUP(CONCATENATE(INDIRECT(ADDRESS(2,COLUMN()-1)),"U1",A70),DATA!D2:L872,3,FALSE))</f>
        <v>0</v>
      </c>
      <c r="J70" s="11">
        <f>IF(ISERROR(VLOOKUP(CONCATENATE(INDIRECT(ADDRESS(2,COLUMN()-2)),"U1",A70),DATA!D2:L872,4,FALSE)),0,VLOOKUP(CONCATENATE(INDIRECT(ADDRESS(2,COLUMN()-2)),"U1",A70),DATA!D2:L872,4,FALSE))</f>
        <v>0</v>
      </c>
      <c r="K70" s="11">
        <f>IF(ISERROR(VLOOKUP(CONCATENATE(INDIRECT(ADDRESS(2,COLUMN())),"U1",A70),DATA!D2:L872,2,FALSE)),0,VLOOKUP(CONCATENATE(INDIRECT(ADDRESS(2,COLUMN())),"U1",A70),DATA!D2:L872,2,FALSE))</f>
        <v>0</v>
      </c>
      <c r="L70" s="11">
        <f>IF(ISERROR(VLOOKUP(CONCATENATE(INDIRECT(ADDRESS(2,COLUMN()-1)),"U1",A70),DATA!D2:L872,3,FALSE)),0,VLOOKUP(CONCATENATE(INDIRECT(ADDRESS(2,COLUMN()-1)),"U1",A70),DATA!D2:L872,3,FALSE))</f>
        <v>0</v>
      </c>
      <c r="M70" s="11">
        <f>IF(ISERROR(VLOOKUP(CONCATENATE(INDIRECT(ADDRESS(2,COLUMN()-2)),"U1",A70),DATA!D2:L872,4,FALSE)),0,VLOOKUP(CONCATENATE(INDIRECT(ADDRESS(2,COLUMN()-2)),"U1",A70),DATA!D2:L872,4,FALSE))</f>
        <v>0</v>
      </c>
      <c r="N70" s="11">
        <f>IF(ISERROR(VLOOKUP(CONCATENATE(INDIRECT(ADDRESS(2,COLUMN())),"U1",A70),DATA!D2:L872,2,FALSE)),0,VLOOKUP(CONCATENATE(INDIRECT(ADDRESS(2,COLUMN())),"U1",A70),DATA!D2:L872,2,FALSE))</f>
        <v>0</v>
      </c>
      <c r="O70" s="11">
        <f>IF(ISERROR(VLOOKUP(CONCATENATE(INDIRECT(ADDRESS(2,COLUMN()-1)),"U1",A70),DATA!D2:L872,3,FALSE)),0,VLOOKUP(CONCATENATE(INDIRECT(ADDRESS(2,COLUMN()-1)),"U1",A70),DATA!D2:L872,3,FALSE))</f>
        <v>0</v>
      </c>
      <c r="P70" s="11">
        <f>IF(ISERROR(VLOOKUP(CONCATENATE(INDIRECT(ADDRESS(2,COLUMN()-2)),"U1",A70),DATA!D2:L872,4,FALSE)),0,VLOOKUP(CONCATENATE(INDIRECT(ADDRESS(2,COLUMN()-2)),"U1",A70),DATA!D2:L872,4,FALSE))</f>
        <v>0</v>
      </c>
      <c r="Q70" s="11">
        <f>IF(ISERROR(VLOOKUP(CONCATENATE(INDIRECT(ADDRESS(2,COLUMN())),"U1",A70),DATA!D2:L872,2,FALSE)),0,VLOOKUP(CONCATENATE(INDIRECT(ADDRESS(2,COLUMN())),"U1",A70),DATA!D2:L872,2,FALSE))</f>
        <v>0</v>
      </c>
      <c r="R70" s="11">
        <f>IF(ISERROR(VLOOKUP(CONCATENATE(INDIRECT(ADDRESS(2,COLUMN()-1)),"U1",A70),DATA!D2:L872,3,FALSE)),0,VLOOKUP(CONCATENATE(INDIRECT(ADDRESS(2,COLUMN()-1)),"U1",A70),DATA!D2:L872,3,FALSE))</f>
        <v>0</v>
      </c>
      <c r="S70" s="11">
        <f>IF(ISERROR(VLOOKUP(CONCATENATE(INDIRECT(ADDRESS(2,COLUMN()-2)),"U1",A70),DATA!D2:L872,4,FALSE)),0,VLOOKUP(CONCATENATE(INDIRECT(ADDRESS(2,COLUMN()-2)),"U1",A70),DATA!D2:L872,4,FALSE))</f>
        <v>0</v>
      </c>
      <c r="T70" s="11">
        <f>IF(ISERROR(VLOOKUP(CONCATENATE(INDIRECT(ADDRESS(2,COLUMN())),"U1",A70),DATA!D2:L872,2,FALSE)),0,VLOOKUP(CONCATENATE(INDIRECT(ADDRESS(2,COLUMN())),"U1",A70),DATA!D2:L872,2,FALSE))</f>
        <v>0</v>
      </c>
      <c r="U70" s="11">
        <f>IF(ISERROR(VLOOKUP(CONCATENATE(INDIRECT(ADDRESS(2,COLUMN()-1)),"U1",A70),DATA!D2:L872,3,FALSE)),0,VLOOKUP(CONCATENATE(INDIRECT(ADDRESS(2,COLUMN()-1)),"U1",A70),DATA!D2:L872,3,FALSE))</f>
        <v>0</v>
      </c>
      <c r="V70" s="11">
        <f>IF(ISERROR(VLOOKUP(CONCATENATE(INDIRECT(ADDRESS(2,COLUMN()-2)),"U1",A70),DATA!D2:L872,4,FALSE)),0,VLOOKUP(CONCATENATE(INDIRECT(ADDRESS(2,COLUMN()-2)),"U1",A70),DATA!D2:L872,4,FALSE))</f>
        <v>0</v>
      </c>
      <c r="W70" s="11">
        <f>IF(ISERROR(VLOOKUP(CONCATENATE(INDIRECT(ADDRESS(2,COLUMN())),"U1",A70),DATA!D2:L872,2,FALSE)),0,VLOOKUP(CONCATENATE(INDIRECT(ADDRESS(2,COLUMN())),"U1",A70),DATA!D2:L872,2,FALSE))</f>
        <v>0</v>
      </c>
      <c r="X70" s="11">
        <f>IF(ISERROR(VLOOKUP(CONCATENATE(INDIRECT(ADDRESS(2,COLUMN()-1)),"U1",A70),DATA!D2:L872,3,FALSE)),0,VLOOKUP(CONCATENATE(INDIRECT(ADDRESS(2,COLUMN()-1)),"U1",A70),DATA!D2:L872,3,FALSE))</f>
        <v>0</v>
      </c>
      <c r="Y70" s="11">
        <f>IF(ISERROR(VLOOKUP(CONCATENATE(INDIRECT(ADDRESS(2,COLUMN()-2)),"U1",A70),DATA!D2:L872,4,FALSE)),0,VLOOKUP(CONCATENATE(INDIRECT(ADDRESS(2,COLUMN()-2)),"U1",A70),DATA!D2:L872,4,FALSE))</f>
        <v>0</v>
      </c>
      <c r="Z70" s="11">
        <f>IF(ISERROR(VLOOKUP(CONCATENATE(INDIRECT(ADDRESS(2,COLUMN())),"U1",A70),DATA!D2:L872,2,FALSE)),0,VLOOKUP(CONCATENATE(INDIRECT(ADDRESS(2,COLUMN())),"U1",A70),DATA!D2:L872,2,FALSE))</f>
        <v>0</v>
      </c>
      <c r="AA70" s="11">
        <f>IF(ISERROR(VLOOKUP(CONCATENATE(INDIRECT(ADDRESS(2,COLUMN()-1)),"U1",A70),DATA!D2:L872,3,FALSE)),0,VLOOKUP(CONCATENATE(INDIRECT(ADDRESS(2,COLUMN()-1)),"U1",A70),DATA!D2:L872,3,FALSE))</f>
        <v>0</v>
      </c>
      <c r="AB70" s="11">
        <f>IF(ISERROR(VLOOKUP(CONCATENATE(INDIRECT(ADDRESS(2,COLUMN()-2)),"U1",A70),DATA!D2:L872,4,FALSE)),0,VLOOKUP(CONCATENATE(INDIRECT(ADDRESS(2,COLUMN()-2)),"U1",A70),DATA!D2:L872,4,FALSE))</f>
        <v>0</v>
      </c>
      <c r="AC70" s="11">
        <f>IF(ISERROR(VLOOKUP(CONCATENATE(INDIRECT(ADDRESS(2,COLUMN())),"U1",A70),DATA!D2:L872,2,FALSE)),0,VLOOKUP(CONCATENATE(INDIRECT(ADDRESS(2,COLUMN())),"U1",A70),DATA!D2:L872,2,FALSE))</f>
        <v>0</v>
      </c>
      <c r="AD70" s="11">
        <f>IF(ISERROR(VLOOKUP(CONCATENATE(INDIRECT(ADDRESS(2,COLUMN()-1)),"U1",A70),DATA!D2:L872,3,FALSE)),0,VLOOKUP(CONCATENATE(INDIRECT(ADDRESS(2,COLUMN()-1)),"U1",A70),DATA!D2:L872,3,FALSE))</f>
        <v>0</v>
      </c>
      <c r="AE70" s="11">
        <f>IF(ISERROR(VLOOKUP(CONCATENATE(INDIRECT(ADDRESS(2,COLUMN()-2)),"U1",A70),DATA!D2:L872,4,FALSE)),0,VLOOKUP(CONCATENATE(INDIRECT(ADDRESS(2,COLUMN()-2)),"U1",A70),DATA!D2:L872,4,FALSE))</f>
        <v>0</v>
      </c>
      <c r="AF70" s="11">
        <f>IF(ISERROR(VLOOKUP(CONCATENATE(INDIRECT(ADDRESS(2,COLUMN())),"U1",A70),DATA!D2:L872,2,FALSE)),0,VLOOKUP(CONCATENATE(INDIRECT(ADDRESS(2,COLUMN())),"U1",A70),DATA!D2:L872,2,FALSE))</f>
        <v>0</v>
      </c>
      <c r="AG70" s="11">
        <f>IF(ISERROR(VLOOKUP(CONCATENATE(INDIRECT(ADDRESS(2,COLUMN()-1)),"U1",A70),DATA!D2:L872,3,FALSE)),0,VLOOKUP(CONCATENATE(INDIRECT(ADDRESS(2,COLUMN()-1)),"U1",A70),DATA!D2:L872,3,FALSE))</f>
        <v>0</v>
      </c>
      <c r="AH70" s="11">
        <f>IF(ISERROR(VLOOKUP(CONCATENATE(INDIRECT(ADDRESS(2,COLUMN()-2)),"U1",A70),DATA!D2:L872,4,FALSE)),0,VLOOKUP(CONCATENATE(INDIRECT(ADDRESS(2,COLUMN()-2)),"U1",A70),DATA!D2:L872,4,FALSE))</f>
        <v>0</v>
      </c>
      <c r="AI70" s="11">
        <f>IF(ISERROR(VLOOKUP(CONCATENATE(INDIRECT(ADDRESS(2,COLUMN())),"U1",A70),DATA!D2:L872,2,FALSE)),0,VLOOKUP(CONCATENATE(INDIRECT(ADDRESS(2,COLUMN())),"U1",A70),DATA!D2:L872,2,FALSE))</f>
        <v>0</v>
      </c>
      <c r="AJ70" s="11">
        <f>IF(ISERROR(VLOOKUP(CONCATENATE(INDIRECT(ADDRESS(2,COLUMN()-1)),"U1",A70),DATA!D2:L872,3,FALSE)),0,VLOOKUP(CONCATENATE(INDIRECT(ADDRESS(2,COLUMN()-1)),"U1",A70),DATA!D2:L872,3,FALSE))</f>
        <v>0</v>
      </c>
      <c r="AK70" s="11">
        <f>IF(ISERROR(VLOOKUP(CONCATENATE(INDIRECT(ADDRESS(2,COLUMN()-2)),"U1",A70),DATA!D2:L872,4,FALSE)),0,VLOOKUP(CONCATENATE(INDIRECT(ADDRESS(2,COLUMN()-2)),"U1",A70),DATA!D2:L872,4,FALSE))</f>
        <v>0</v>
      </c>
      <c r="AL70" s="11">
        <f>IF(ISERROR(VLOOKUP(CONCATENATE(INDIRECT(ADDRESS(2,COLUMN())),"U1",A70),DATA!D2:L872,2,FALSE)),0,VLOOKUP(CONCATENATE(INDIRECT(ADDRESS(2,COLUMN())),"U1",A70),DATA!D2:L872,2,FALSE))</f>
        <v>0</v>
      </c>
      <c r="AM70" s="11">
        <f>IF(ISERROR(VLOOKUP(CONCATENATE(INDIRECT(ADDRESS(2,COLUMN()-1)),"U1",A70),DATA!D2:L872,3,FALSE)),0,VLOOKUP(CONCATENATE(INDIRECT(ADDRESS(2,COLUMN()-1)),"U1",A70),DATA!D2:L872,3,FALSE))</f>
        <v>0</v>
      </c>
      <c r="AN70" s="11">
        <f>IF(ISERROR(VLOOKUP(CONCATENATE(INDIRECT(ADDRESS(2,COLUMN()-2)),"U1",A70),DATA!D2:L872,4,FALSE)),0,VLOOKUP(CONCATENATE(INDIRECT(ADDRESS(2,COLUMN()-2)),"U1",A70),DATA!D2:L872,4,FALSE))</f>
        <v>0</v>
      </c>
      <c r="AO70" s="11">
        <f>IF(ISERROR(VLOOKUP(CONCATENATE(INDIRECT(ADDRESS(2,COLUMN())),"U1",A70),DATA!D2:L872,2,FALSE)),0,VLOOKUP(CONCATENATE(INDIRECT(ADDRESS(2,COLUMN())),"U1",A70),DATA!D2:L872,2,FALSE))</f>
        <v>0</v>
      </c>
      <c r="AP70" s="11">
        <f>IF(ISERROR(VLOOKUP(CONCATENATE(INDIRECT(ADDRESS(2,COLUMN()-1)),"U1",A70),DATA!D2:L872,3,FALSE)),0,VLOOKUP(CONCATENATE(INDIRECT(ADDRESS(2,COLUMN()-1)),"U1",A70),DATA!D2:L872,3,FALSE))</f>
        <v>0</v>
      </c>
      <c r="AQ70" s="11">
        <f>IF(ISERROR(VLOOKUP(CONCATENATE(INDIRECT(ADDRESS(2,COLUMN()-2)),"U1",A70),DATA!D2:L872,4,FALSE)),0,VLOOKUP(CONCATENATE(INDIRECT(ADDRESS(2,COLUMN()-2)),"U1",A70),DATA!D2:L872,4,FALSE))</f>
        <v>0</v>
      </c>
      <c r="AR70" s="11">
        <f>IF(ISERROR(VLOOKUP(CONCATENATE(INDIRECT(ADDRESS(2,COLUMN())),"U1",A70),DATA!D2:L872,2,FALSE)),0,VLOOKUP(CONCATENATE(INDIRECT(ADDRESS(2,COLUMN())),"U1",A70),DATA!D2:L872,2,FALSE))</f>
        <v>0</v>
      </c>
      <c r="AS70" s="11">
        <f>IF(ISERROR(VLOOKUP(CONCATENATE(INDIRECT(ADDRESS(2,COLUMN()-1)),"U1",A70),DATA!D2:L872,3,FALSE)),0,VLOOKUP(CONCATENATE(INDIRECT(ADDRESS(2,COLUMN()-1)),"U1",A70),DATA!D2:L872,3,FALSE))</f>
        <v>1</v>
      </c>
      <c r="AT70" s="11">
        <f>IF(ISERROR(VLOOKUP(CONCATENATE(INDIRECT(ADDRESS(2,COLUMN()-2)),"U1",A70),DATA!D2:L872,4,FALSE)),0,VLOOKUP(CONCATENATE(INDIRECT(ADDRESS(2,COLUMN()-2)),"U1",A70),DATA!D2:L872,4,FALSE))</f>
        <v>0</v>
      </c>
      <c r="AU70" s="11">
        <f>IF(ISERROR(VLOOKUP(CONCATENATE(INDIRECT(ADDRESS(2,COLUMN())),"U1",A70),DATA!D2:L872,2,FALSE)),0,VLOOKUP(CONCATENATE(INDIRECT(ADDRESS(2,COLUMN())),"U1",A70),DATA!D2:L872,2,FALSE))</f>
        <v>0</v>
      </c>
      <c r="AV70" s="11">
        <f>IF(ISERROR(VLOOKUP(CONCATENATE(INDIRECT(ADDRESS(2,COLUMN()-1)),"U1",A70),DATA!D2:L872,3,FALSE)),0,VLOOKUP(CONCATENATE(INDIRECT(ADDRESS(2,COLUMN()-1)),"U1",A70),DATA!D2:L872,3,FALSE))</f>
        <v>0</v>
      </c>
      <c r="AW70" s="11">
        <f>IF(ISERROR(VLOOKUP(CONCATENATE(INDIRECT(ADDRESS(2,COLUMN()-2)),"U1",A70),DATA!D2:L872,4,FALSE)),0,VLOOKUP(CONCATENATE(INDIRECT(ADDRESS(2,COLUMN()-2)),"U1",A70),DATA!D2:L872,4,FALSE))</f>
        <v>0</v>
      </c>
      <c r="AX70" s="11">
        <f>IF(ISERROR(VLOOKUP(CONCATENATE(INDIRECT(ADDRESS(2,COLUMN())),"U1",A70),DATA!D2:L872,2,FALSE)),0,VLOOKUP(CONCATENATE(INDIRECT(ADDRESS(2,COLUMN())),"U1",A70),DATA!D2:L872,2,FALSE))</f>
        <v>0</v>
      </c>
      <c r="AY70" s="11">
        <f>IF(ISERROR(VLOOKUP(CONCATENATE(INDIRECT(ADDRESS(2,COLUMN()-1)),"U1",A70),DATA!D2:L872,3,FALSE)),0,VLOOKUP(CONCATENATE(INDIRECT(ADDRESS(2,COLUMN()-1)),"U1",A70),DATA!D2:L872,3,FALSE))</f>
        <v>0</v>
      </c>
      <c r="AZ70" s="11">
        <f>IF(ISERROR(VLOOKUP(CONCATENATE(INDIRECT(ADDRESS(2,COLUMN()-2)),"U1",A70),DATA!D2:L872,4,FALSE)),0,VLOOKUP(CONCATENATE(INDIRECT(ADDRESS(2,COLUMN()-2)),"U1",A70),DATA!D2:L872,4,FALSE))</f>
        <v>0</v>
      </c>
      <c r="BA70" s="11">
        <f>IF(ISERROR(VLOOKUP(CONCATENATE(INDIRECT(ADDRESS(2,COLUMN())),"U1",A70),DATA!D2:L872,2,FALSE)),0,VLOOKUP(CONCATENATE(INDIRECT(ADDRESS(2,COLUMN())),"U1",A70),DATA!D2:L872,2,FALSE))</f>
        <v>0</v>
      </c>
      <c r="BB70" s="11">
        <f>IF(ISERROR(VLOOKUP(CONCATENATE(INDIRECT(ADDRESS(2,COLUMN()-1)),"U1",A70),DATA!D2:L872,3,FALSE)),0,VLOOKUP(CONCATENATE(INDIRECT(ADDRESS(2,COLUMN()-1)),"U1",A70),DATA!D2:L872,3,FALSE))</f>
        <v>0</v>
      </c>
      <c r="BC70" s="11">
        <f>IF(ISERROR(VLOOKUP(CONCATENATE(INDIRECT(ADDRESS(2,COLUMN()-2)),"U1",A70),DATA!D2:L872,4,FALSE)),0,VLOOKUP(CONCATENATE(INDIRECT(ADDRESS(2,COLUMN()-2)),"U1",A70),DATA!D2:L872,4,FALSE))</f>
        <v>0</v>
      </c>
      <c r="BD70" s="11">
        <f>IF(ISERROR(VLOOKUP(CONCATENATE(INDIRECT(ADDRESS(2,COLUMN())),"U1",A70),DATA!D2:L872,2,FALSE)),0,VLOOKUP(CONCATENATE(INDIRECT(ADDRESS(2,COLUMN())),"U1",A70),DATA!D2:L872,2,FALSE))</f>
        <v>0</v>
      </c>
      <c r="BE70" s="11">
        <f>IF(ISERROR(VLOOKUP(CONCATENATE(INDIRECT(ADDRESS(2,COLUMN()-1)),"U1",A70),DATA!D2:L872,3,FALSE)),0,VLOOKUP(CONCATENATE(INDIRECT(ADDRESS(2,COLUMN()-1)),"U1",A70),DATA!D2:L872,3,FALSE))</f>
        <v>0</v>
      </c>
      <c r="BF70" s="11">
        <f>IF(ISERROR(VLOOKUP(CONCATENATE(INDIRECT(ADDRESS(2,COLUMN()-2)),"U1",A70),DATA!D2:L872,4,FALSE)),0,VLOOKUP(CONCATENATE(INDIRECT(ADDRESS(2,COLUMN()-2)),"U1",A70),DATA!D2:L872,4,FALSE))</f>
        <v>0</v>
      </c>
      <c r="BG70" s="11">
        <f>IF(ISERROR(VLOOKUP(CONCATENATE(INDIRECT(ADDRESS(2,COLUMN())),"U1",A70),DATA!D2:L872,2,FALSE)),0,VLOOKUP(CONCATENATE(INDIRECT(ADDRESS(2,COLUMN())),"U1",A70),DATA!D2:L872,2,FALSE))</f>
        <v>0</v>
      </c>
      <c r="BH70" s="11">
        <f>IF(ISERROR(VLOOKUP(CONCATENATE(INDIRECT(ADDRESS(2,COLUMN()-1)),"U1",A70),DATA!D2:L872,3,FALSE)),0,VLOOKUP(CONCATENATE(INDIRECT(ADDRESS(2,COLUMN()-1)),"U1",A70),DATA!D2:L872,3,FALSE))</f>
        <v>0</v>
      </c>
      <c r="BI70" s="11">
        <f>IF(ISERROR(VLOOKUP(CONCATENATE(INDIRECT(ADDRESS(2,COLUMN()-2)),"U1",A70),DATA!D2:L872,4,FALSE)),0,VLOOKUP(CONCATENATE(INDIRECT(ADDRESS(2,COLUMN()-2)),"U1",A70),DATA!D2:L872,4,FALSE))</f>
        <v>0</v>
      </c>
      <c r="BJ70" s="11">
        <f>IF(ISERROR(VLOOKUP(CONCATENATE(INDIRECT(ADDRESS(2,COLUMN())),"U1",A70),DATA!D2:L872,2,FALSE)),0,VLOOKUP(CONCATENATE(INDIRECT(ADDRESS(2,COLUMN())),"U1",A70),DATA!D2:L872,2,FALSE))</f>
        <v>0</v>
      </c>
      <c r="BK70" s="11">
        <f>IF(ISERROR(VLOOKUP(CONCATENATE(INDIRECT(ADDRESS(2,COLUMN()-1)),"U1",A70),DATA!D2:L872,3,FALSE)),0,VLOOKUP(CONCATENATE(INDIRECT(ADDRESS(2,COLUMN()-1)),"U1",A70),DATA!D2:L872,3,FALSE))</f>
        <v>0</v>
      </c>
      <c r="BL70" s="11">
        <f>IF(ISERROR(VLOOKUP(CONCATENATE(INDIRECT(ADDRESS(2,COLUMN()-2)),"U1",A70),DATA!D2:L872,4,FALSE)),0,VLOOKUP(CONCATENATE(INDIRECT(ADDRESS(2,COLUMN()-2)),"U1",A70),DATA!D2:L872,4,FALSE))</f>
        <v>0</v>
      </c>
      <c r="BM70" s="11">
        <f>IF(ISERROR(VLOOKUP(CONCATENATE(INDIRECT(ADDRESS(2,COLUMN())),"U1",A70),DATA!D2:L872,2,FALSE)),0,VLOOKUP(CONCATENATE(INDIRECT(ADDRESS(2,COLUMN())),"U1",A70),DATA!D2:L872,2,FALSE))</f>
        <v>0</v>
      </c>
      <c r="BN70" s="11">
        <f>IF(ISERROR(VLOOKUP(CONCATENATE(INDIRECT(ADDRESS(2,COLUMN()-1)),"U1",A70),DATA!D2:L872,3,FALSE)),0,VLOOKUP(CONCATENATE(INDIRECT(ADDRESS(2,COLUMN()-1)),"U1",A70),DATA!D2:L872,3,FALSE))</f>
        <v>0</v>
      </c>
      <c r="BO70" s="11">
        <f>IF(ISERROR(VLOOKUP(CONCATENATE(INDIRECT(ADDRESS(2,COLUMN()-2)),"U1",A70),DATA!D2:L872,4,FALSE)),0,VLOOKUP(CONCATENATE(INDIRECT(ADDRESS(2,COLUMN()-2)),"U1",A70),DATA!D2:L872,4,FALSE))</f>
        <v>0</v>
      </c>
      <c r="BP70" s="11">
        <f>IF(ISERROR(VLOOKUP(CONCATENATE(INDIRECT(ADDRESS(2,COLUMN())),"U1",A70),DATA!D2:L872,2,FALSE)),0,VLOOKUP(CONCATENATE(INDIRECT(ADDRESS(2,COLUMN())),"U1",A70),DATA!D2:L872,2,FALSE))</f>
        <v>0</v>
      </c>
      <c r="BQ70" s="11">
        <f>IF(ISERROR(VLOOKUP(CONCATENATE(INDIRECT(ADDRESS(2,COLUMN()-1)),"U1",A70),DATA!D2:L872,3,FALSE)),0,VLOOKUP(CONCATENATE(INDIRECT(ADDRESS(2,COLUMN()-1)),"U1",A70),DATA!D2:L872,3,FALSE))</f>
        <v>0</v>
      </c>
      <c r="BR70" s="11">
        <f>IF(ISERROR(VLOOKUP(CONCATENATE(INDIRECT(ADDRESS(2,COLUMN()-2)),"U1",A70),DATA!D2:L872,4,FALSE)),0,VLOOKUP(CONCATENATE(INDIRECT(ADDRESS(2,COLUMN()-2)),"U1",A70),DATA!D2:L872,4,FALSE))</f>
        <v>0</v>
      </c>
      <c r="BS70" s="11">
        <f>IF(ISERROR(VLOOKUP(CONCATENATE(INDIRECT(ADDRESS(2,COLUMN())),"U1",A70),DATA!D2:L872,2,FALSE)),0,VLOOKUP(CONCATENATE(INDIRECT(ADDRESS(2,COLUMN())),"U1",A70),DATA!D2:L872,2,FALSE))</f>
        <v>0</v>
      </c>
      <c r="BT70" s="11">
        <f>IF(ISERROR(VLOOKUP(CONCATENATE(INDIRECT(ADDRESS(2,COLUMN()-1)),"U1",A70),DATA!D2:L872,3,FALSE)),0,VLOOKUP(CONCATENATE(INDIRECT(ADDRESS(2,COLUMN()-1)),"U1",A70),DATA!D2:L872,3,FALSE))</f>
        <v>0</v>
      </c>
      <c r="BU70" s="11">
        <f>IF(ISERROR(VLOOKUP(CONCATENATE(INDIRECT(ADDRESS(2,COLUMN()-2)),"U1",A70),DATA!D2:L872,4,FALSE)),0,VLOOKUP(CONCATENATE(INDIRECT(ADDRESS(2,COLUMN()-2)),"U1",A70),DATA!D2:L872,4,FALSE))</f>
        <v>0</v>
      </c>
      <c r="BV70" s="11">
        <f>IF(ISERROR(VLOOKUP(CONCATENATE(INDIRECT(ADDRESS(2,COLUMN())),"U1",A70),DATA!D2:L872,2,FALSE)),0,VLOOKUP(CONCATENATE(INDIRECT(ADDRESS(2,COLUMN())),"U1",A70),DATA!D2:L872,2,FALSE))</f>
        <v>0</v>
      </c>
      <c r="BW70" s="11">
        <f>IF(ISERROR(VLOOKUP(CONCATENATE(INDIRECT(ADDRESS(2,COLUMN()-1)),"U1",A70),DATA!D2:L872,3,FALSE)),0,VLOOKUP(CONCATENATE(INDIRECT(ADDRESS(2,COLUMN()-1)),"U1",A70),DATA!D2:L872,3,FALSE))</f>
        <v>0</v>
      </c>
      <c r="BX70" s="11">
        <f>IF(ISERROR(VLOOKUP(CONCATENATE(INDIRECT(ADDRESS(2,COLUMN()-2)),"U1",A70),DATA!D2:L872,4,FALSE)),0,VLOOKUP(CONCATENATE(INDIRECT(ADDRESS(2,COLUMN()-2)),"U1",A70),DATA!D2:L872,4,FALSE))</f>
        <v>0</v>
      </c>
      <c r="BY70" s="11">
        <f>IF(ISERROR(VLOOKUP(CONCATENATE(INDIRECT(ADDRESS(2,COLUMN())),"U1",A70),DATA!D2:L872,2,FALSE)),0,VLOOKUP(CONCATENATE(INDIRECT(ADDRESS(2,COLUMN())),"U1",A70),DATA!D2:L872,2,FALSE))</f>
        <v>0</v>
      </c>
      <c r="BZ70" s="11">
        <f>IF(ISERROR(VLOOKUP(CONCATENATE(INDIRECT(ADDRESS(2,COLUMN()-1)),"U1",A70),DATA!D2:L872,3,FALSE)),0,VLOOKUP(CONCATENATE(INDIRECT(ADDRESS(2,COLUMN()-1)),"U1",A70),DATA!D2:L872,3,FALSE))</f>
        <v>0</v>
      </c>
      <c r="CA70" s="11">
        <f>IF(ISERROR(VLOOKUP(CONCATENATE(INDIRECT(ADDRESS(2,COLUMN()-2)),"U1",A70),DATA!D2:L872,4,FALSE)),0,VLOOKUP(CONCATENATE(INDIRECT(ADDRESS(2,COLUMN()-2)),"U1",A70),DATA!D2:L872,4,FALSE))</f>
        <v>0</v>
      </c>
      <c r="CB70" s="11">
        <f>IF(ISERROR(VLOOKUP(CONCATENATE(INDIRECT(ADDRESS(2,COLUMN())),"U1",A70),DATA!D2:L872,2,FALSE)),0,VLOOKUP(CONCATENATE(INDIRECT(ADDRESS(2,COLUMN())),"U1",A70),DATA!D2:L872,2,FALSE))</f>
        <v>0</v>
      </c>
      <c r="CC70" s="11">
        <f>IF(ISERROR(VLOOKUP(CONCATENATE(INDIRECT(ADDRESS(2,COLUMN()-1)),"U1",A70),DATA!D2:L872,3,FALSE)),0,VLOOKUP(CONCATENATE(INDIRECT(ADDRESS(2,COLUMN()-1)),"U1",A70),DATA!D2:L872,3,FALSE))</f>
        <v>0</v>
      </c>
      <c r="CD70" s="11">
        <f>IF(ISERROR(VLOOKUP(CONCATENATE(INDIRECT(ADDRESS(2,COLUMN()-2)),"U1",A70),DATA!D2:L872,4,FALSE)),0,VLOOKUP(CONCATENATE(INDIRECT(ADDRESS(2,COLUMN()-2)),"U1",A70),DATA!D2:L872,4,FALSE))</f>
        <v>0</v>
      </c>
      <c r="CE70" s="11">
        <f>IF(ISERROR(VLOOKUP(CONCATENATE(INDIRECT(ADDRESS(2,COLUMN())),"U1",A70),DATA!D2:L872,2,FALSE)),0,VLOOKUP(CONCATENATE(INDIRECT(ADDRESS(2,COLUMN())),"U1",A70),DATA!D2:L872,2,FALSE))</f>
        <v>0</v>
      </c>
      <c r="CF70" s="11">
        <f>IF(ISERROR(VLOOKUP(CONCATENATE(INDIRECT(ADDRESS(2,COLUMN()-1)),"U1",A70),DATA!D2:L872,3,FALSE)),0,VLOOKUP(CONCATENATE(INDIRECT(ADDRESS(2,COLUMN()-1)),"U1",A70),DATA!D2:L872,3,FALSE))</f>
        <v>0</v>
      </c>
      <c r="CG70" s="11">
        <f>IF(ISERROR(VLOOKUP(CONCATENATE(INDIRECT(ADDRESS(2,COLUMN()-2)),"U1",A70),DATA!D2:L872,4,FALSE)),0,VLOOKUP(CONCATENATE(INDIRECT(ADDRESS(2,COLUMN()-2)),"U1",A70),DATA!D2:L872,4,FALSE))</f>
        <v>0</v>
      </c>
      <c r="CH70" s="11">
        <f>IF(ISERROR(VLOOKUP(CONCATENATE(INDIRECT(ADDRESS(2,COLUMN())),"U1",A70),DATA!D2:L872,2,FALSE)),0,VLOOKUP(CONCATENATE(INDIRECT(ADDRESS(2,COLUMN())),"U1",A70),DATA!D2:L872,2,FALSE))</f>
        <v>0</v>
      </c>
      <c r="CI70" s="11">
        <f>IF(ISERROR(VLOOKUP(CONCATENATE(INDIRECT(ADDRESS(2,COLUMN()-1)),"U1",A70),DATA!D2:L872,3,FALSE)),0,VLOOKUP(CONCATENATE(INDIRECT(ADDRESS(2,COLUMN()-1)),"U1",A70),DATA!D2:L872,3,FALSE))</f>
        <v>0</v>
      </c>
      <c r="CJ70" s="11">
        <f>IF(ISERROR(VLOOKUP(CONCATENATE(INDIRECT(ADDRESS(2,COLUMN()-2)),"U1",A70),DATA!D2:L872,4,FALSE)),0,VLOOKUP(CONCATENATE(INDIRECT(ADDRESS(2,COLUMN()-2)),"U1",A70),DATA!D2:L872,4,FALSE))</f>
        <v>0</v>
      </c>
      <c r="CK70" s="11">
        <f>IF(ISERROR(VLOOKUP(CONCATENATE(INDIRECT(ADDRESS(2,COLUMN())),"U1",A70),DATA!D2:L872,2,FALSE)),0,VLOOKUP(CONCATENATE(INDIRECT(ADDRESS(2,COLUMN())),"U1",A70),DATA!D2:L872,2,FALSE))</f>
        <v>0</v>
      </c>
      <c r="CL70" s="11">
        <f>IF(ISERROR(VLOOKUP(CONCATENATE(INDIRECT(ADDRESS(2,COLUMN()-1)),"U1",A70),DATA!D2:L872,3,FALSE)),0,VLOOKUP(CONCATENATE(INDIRECT(ADDRESS(2,COLUMN()-1)),"U1",A70),DATA!D2:L872,3,FALSE))</f>
        <v>0</v>
      </c>
      <c r="CM70" s="11">
        <f>IF(ISERROR(VLOOKUP(CONCATENATE(INDIRECT(ADDRESS(2,COLUMN()-2)),"U1",A70),DATA!D2:L872,4,FALSE)),0,VLOOKUP(CONCATENATE(INDIRECT(ADDRESS(2,COLUMN()-2)),"U1",A70),DATA!D2:L872,4,FALSE))</f>
        <v>0</v>
      </c>
      <c r="CN70" s="11">
        <f>IF(ISERROR(VLOOKUP(CONCATENATE(INDIRECT(ADDRESS(2,COLUMN())),"U1",A70),DATA!D2:L872,2,FALSE)),0,VLOOKUP(CONCATENATE(INDIRECT(ADDRESS(2,COLUMN())),"U1",A70),DATA!D2:L872,2,FALSE))</f>
        <v>0</v>
      </c>
      <c r="CO70" s="11">
        <f>IF(ISERROR(VLOOKUP(CONCATENATE(INDIRECT(ADDRESS(2,COLUMN()-1)),"U1",A70),DATA!D2:L872,3,FALSE)),0,VLOOKUP(CONCATENATE(INDIRECT(ADDRESS(2,COLUMN()-1)),"U1",A70),DATA!D2:L872,3,FALSE))</f>
        <v>0</v>
      </c>
      <c r="CP70" s="11">
        <f>IF(ISERROR(VLOOKUP(CONCATENATE(INDIRECT(ADDRESS(2,COLUMN()-2)),"U1",A70),DATA!D2:L872,4,FALSE)),0,VLOOKUP(CONCATENATE(INDIRECT(ADDRESS(2,COLUMN()-2)),"U1",A70),DATA!D2:L872,4,FALSE))</f>
        <v>0</v>
      </c>
      <c r="CQ70" s="11">
        <f>IF(ISERROR(VLOOKUP(CONCATENATE(INDIRECT(ADDRESS(2,COLUMN())),"U1",A70),DATA!D2:L872,2,FALSE)),0,VLOOKUP(CONCATENATE(INDIRECT(ADDRESS(2,COLUMN())),"U1",A70),DATA!D2:L872,2,FALSE))</f>
        <v>0</v>
      </c>
      <c r="CR70" s="11">
        <f>IF(ISERROR(VLOOKUP(CONCATENATE(INDIRECT(ADDRESS(2,COLUMN()-1)),"U1",A70),DATA!D2:L872,3,FALSE)),0,VLOOKUP(CONCATENATE(INDIRECT(ADDRESS(2,COLUMN()-1)),"U1",A70),DATA!D2:L872,3,FALSE))</f>
        <v>0</v>
      </c>
      <c r="CS70" s="11">
        <f>IF(ISERROR(VLOOKUP(CONCATENATE(INDIRECT(ADDRESS(2,COLUMN()-2)),"U1",A70),DATA!D2:L872,4,FALSE)),0,VLOOKUP(CONCATENATE(INDIRECT(ADDRESS(2,COLUMN()-2)),"U1",A70),DATA!D2:L872,4,FALSE))</f>
        <v>0</v>
      </c>
      <c r="CT70" s="11">
        <f>IF(ISERROR(VLOOKUP(CONCATENATE(INDIRECT(ADDRESS(2,COLUMN())),"U1",A70),DATA!D2:L872,2,FALSE)),0,VLOOKUP(CONCATENATE(INDIRECT(ADDRESS(2,COLUMN())),"U1",A70),DATA!D2:L872,2,FALSE))</f>
        <v>0</v>
      </c>
      <c r="CU70" s="11">
        <f>IF(ISERROR(VLOOKUP(CONCATENATE(INDIRECT(ADDRESS(2,COLUMN()-1)),"U1",A70),DATA!D2:L872,3,FALSE)),0,VLOOKUP(CONCATENATE(INDIRECT(ADDRESS(2,COLUMN()-1)),"U1",A70),DATA!D2:L872,3,FALSE))</f>
        <v>0</v>
      </c>
      <c r="CV70" s="11">
        <f>IF(ISERROR(VLOOKUP(CONCATENATE(INDIRECT(ADDRESS(2,COLUMN()-2)),"U1",A70),DATA!D2:L872,4,FALSE)),0,VLOOKUP(CONCATENATE(INDIRECT(ADDRESS(2,COLUMN()-2)),"U1",A70),DATA!D2:L872,4,FALSE))</f>
        <v>0</v>
      </c>
      <c r="CW70" s="11">
        <f>IF(ISERROR(VLOOKUP(CONCATENATE(INDIRECT(ADDRESS(2,COLUMN())),"U1",A70),DATA!D2:L872,2,FALSE)),0,VLOOKUP(CONCATENATE(INDIRECT(ADDRESS(2,COLUMN())),"U1",A70),DATA!D2:L872,2,FALSE))</f>
        <v>0</v>
      </c>
      <c r="CX70" s="11">
        <f>IF(ISERROR(VLOOKUP(CONCATENATE(INDIRECT(ADDRESS(2,COLUMN()-1)),"U1",A70),DATA!D2:L872,3,FALSE)),0,VLOOKUP(CONCATENATE(INDIRECT(ADDRESS(2,COLUMN()-1)),"U1",A70),DATA!D2:L872,3,FALSE))</f>
        <v>0</v>
      </c>
      <c r="CY70" s="11">
        <f>IF(ISERROR(VLOOKUP(CONCATENATE(INDIRECT(ADDRESS(2,COLUMN()-2)),"U1",A70),DATA!D2:L872,4,FALSE)),0,VLOOKUP(CONCATENATE(INDIRECT(ADDRESS(2,COLUMN()-2)),"U1",A70),DATA!D2:L872,4,FALSE))</f>
        <v>0</v>
      </c>
      <c r="CZ70" s="11">
        <f>IF(ISERROR(VLOOKUP(CONCATENATE(INDIRECT(ADDRESS(2,COLUMN())),"U1",A70),DATA!D2:L872,2,FALSE)),0,VLOOKUP(CONCATENATE(INDIRECT(ADDRESS(2,COLUMN())),"U1",A70),DATA!D2:L872,2,FALSE))</f>
        <v>0</v>
      </c>
      <c r="DA70" s="11">
        <f>IF(ISERROR(VLOOKUP(CONCATENATE(INDIRECT(ADDRESS(2,COLUMN()-1)),"U1",A70),DATA!D2:L872,3,FALSE)),0,VLOOKUP(CONCATENATE(INDIRECT(ADDRESS(2,COLUMN()-1)),"U1",A70),DATA!D2:L872,3,FALSE))</f>
        <v>0</v>
      </c>
      <c r="DB70" s="11">
        <f>IF(ISERROR(VLOOKUP(CONCATENATE(INDIRECT(ADDRESS(2,COLUMN()-2)),"U1",A70),DATA!D2:L872,4,FALSE)),0,VLOOKUP(CONCATENATE(INDIRECT(ADDRESS(2,COLUMN()-2)),"U1",A70),DATA!D2:L872,4,FALSE))</f>
        <v>0</v>
      </c>
      <c r="DC70" s="11">
        <f>IF(ISERROR(VLOOKUP(CONCATENATE(INDIRECT(ADDRESS(2,COLUMN())),"U1",A70),DATA!D2:L872,2,FALSE)),0,VLOOKUP(CONCATENATE(INDIRECT(ADDRESS(2,COLUMN())),"U1",A70),DATA!D2:L872,2,FALSE))</f>
        <v>0</v>
      </c>
      <c r="DD70" s="11">
        <f>IF(ISERROR(VLOOKUP(CONCATENATE(INDIRECT(ADDRESS(2,COLUMN()-1)),"U1",A70),DATA!D2:L872,3,FALSE)),0,VLOOKUP(CONCATENATE(INDIRECT(ADDRESS(2,COLUMN()-1)),"U1",A70),DATA!D2:L872,3,FALSE))</f>
        <v>0</v>
      </c>
      <c r="DE70" s="11">
        <f>IF(ISERROR(VLOOKUP(CONCATENATE(INDIRECT(ADDRESS(2,COLUMN()-2)),"U1",A70),DATA!D2:L872,4,FALSE)),0,VLOOKUP(CONCATENATE(INDIRECT(ADDRESS(2,COLUMN()-2)),"U1",A70),DATA!D2:L872,4,FALSE))</f>
        <v>0</v>
      </c>
      <c r="DF70" s="11">
        <f>IF(ISERROR(VLOOKUP(CONCATENATE(INDIRECT(ADDRESS(2,COLUMN())),"U1",A70),DATA!D2:L872,2,FALSE)),0,VLOOKUP(CONCATENATE(INDIRECT(ADDRESS(2,COLUMN())),"U1",A70),DATA!D2:L872,2,FALSE))</f>
        <v>0</v>
      </c>
      <c r="DG70" s="11">
        <f>IF(ISERROR(VLOOKUP(CONCATENATE(INDIRECT(ADDRESS(2,COLUMN()-1)),"U1",A70),DATA!D2:L872,3,FALSE)),0,VLOOKUP(CONCATENATE(INDIRECT(ADDRESS(2,COLUMN()-1)),"U1",A70),DATA!D2:L872,3,FALSE))</f>
        <v>0</v>
      </c>
      <c r="DH70" s="11">
        <f>IF(ISERROR(VLOOKUP(CONCATENATE(INDIRECT(ADDRESS(2,COLUMN()-2)),"U1",A70),DATA!D2:L872,4,FALSE)),0,VLOOKUP(CONCATENATE(INDIRECT(ADDRESS(2,COLUMN()-2)),"U1",A70),DATA!D2:L872,4,FALSE))</f>
        <v>0</v>
      </c>
      <c r="DI70" s="11">
        <f>IF(ISERROR(VLOOKUP(CONCATENATE(INDIRECT(ADDRESS(2,COLUMN())),"U1",A70),DATA!D2:L872,2,FALSE)),0,VLOOKUP(CONCATENATE(INDIRECT(ADDRESS(2,COLUMN())),"U1",A70),DATA!D2:L872,2,FALSE))</f>
        <v>0</v>
      </c>
      <c r="DJ70" s="11">
        <f>IF(ISERROR(VLOOKUP(CONCATENATE(INDIRECT(ADDRESS(2,COLUMN()-1)),"U1",A70),DATA!D2:L872,3,FALSE)),0,VLOOKUP(CONCATENATE(INDIRECT(ADDRESS(2,COLUMN()-1)),"U1",A70),DATA!D2:L872,3,FALSE))</f>
        <v>0</v>
      </c>
      <c r="DK70" s="11">
        <f>IF(ISERROR(VLOOKUP(CONCATENATE(INDIRECT(ADDRESS(2,COLUMN()-2)),"U1",A70),DATA!D2:L872,4,FALSE)),0,VLOOKUP(CONCATENATE(INDIRECT(ADDRESS(2,COLUMN()-2)),"U1",A70),DATA!D2:L872,4,FALSE))</f>
        <v>0</v>
      </c>
      <c r="DL70" s="11">
        <f>IF(ISERROR(VLOOKUP(CONCATENATE(INDIRECT(ADDRESS(2,COLUMN())),"U1",A70),DATA!D2:L872,2,FALSE)),0,VLOOKUP(CONCATENATE(INDIRECT(ADDRESS(2,COLUMN())),"U1",A70),DATA!D2:L872,2,FALSE))</f>
        <v>0</v>
      </c>
      <c r="DM70" s="11">
        <f>IF(ISERROR(VLOOKUP(CONCATENATE(INDIRECT(ADDRESS(2,COLUMN()-1)),"U1",A70),DATA!D2:L872,3,FALSE)),0,VLOOKUP(CONCATENATE(INDIRECT(ADDRESS(2,COLUMN()-1)),"U1",A70),DATA!D2:L872,3,FALSE))</f>
        <v>0</v>
      </c>
      <c r="DN70" s="11">
        <f>IF(ISERROR(VLOOKUP(CONCATENATE(INDIRECT(ADDRESS(2,COLUMN()-2)),"U1",A70),DATA!D2:L872,4,FALSE)),0,VLOOKUP(CONCATENATE(INDIRECT(ADDRESS(2,COLUMN()-2)),"U1",A70),DATA!D2:L872,4,FALSE))</f>
        <v>0</v>
      </c>
      <c r="DO70" s="11">
        <f>IF(ISERROR(VLOOKUP(CONCATENATE(INDIRECT(ADDRESS(2,COLUMN())),"U1",A70),DATA!D2:L872,2,FALSE)),0,VLOOKUP(CONCATENATE(INDIRECT(ADDRESS(2,COLUMN())),"U1",A70),DATA!D2:L872,2,FALSE))</f>
        <v>0</v>
      </c>
      <c r="DP70" s="11">
        <f>IF(ISERROR(VLOOKUP(CONCATENATE(INDIRECT(ADDRESS(2,COLUMN()-1)),"U1",A70),DATA!D2:L872,3,FALSE)),0,VLOOKUP(CONCATENATE(INDIRECT(ADDRESS(2,COLUMN()-1)),"U1",A70),DATA!D2:L872,3,FALSE))</f>
        <v>0</v>
      </c>
      <c r="DQ70" s="11">
        <f>IF(ISERROR(VLOOKUP(CONCATENATE(INDIRECT(ADDRESS(2,COLUMN()-2)),"U1",A70),DATA!D2:L872,4,FALSE)),0,VLOOKUP(CONCATENATE(INDIRECT(ADDRESS(2,COLUMN()-2)),"U1",A70),DATA!D2:L872,4,FALSE))</f>
        <v>0</v>
      </c>
      <c r="DR70" s="11">
        <f>IF(ISERROR(VLOOKUP(CONCATENATE(INDIRECT(ADDRESS(2,COLUMN())),"U1",A70),DATA!D2:L872,2,FALSE)),0,VLOOKUP(CONCATENATE(INDIRECT(ADDRESS(2,COLUMN())),"U1",A70),DATA!D2:L872,2,FALSE))</f>
        <v>0</v>
      </c>
      <c r="DS70" s="11">
        <f>IF(ISERROR(VLOOKUP(CONCATENATE(INDIRECT(ADDRESS(2,COLUMN()-1)),"U1",A70),DATA!D2:L872,3,FALSE)),0,VLOOKUP(CONCATENATE(INDIRECT(ADDRESS(2,COLUMN()-1)),"U1",A70),DATA!D2:L872,3,FALSE))</f>
        <v>0</v>
      </c>
      <c r="DT70" s="11">
        <f>IF(ISERROR(VLOOKUP(CONCATENATE(INDIRECT(ADDRESS(2,COLUMN()-2)),"U1",A70),DATA!D2:L872,4,FALSE)),0,VLOOKUP(CONCATENATE(INDIRECT(ADDRESS(2,COLUMN()-2)),"U1",A70),DATA!D2:L872,4,FALSE))</f>
        <v>0</v>
      </c>
      <c r="DU70" s="11">
        <f>IF(ISERROR(VLOOKUP(CONCATENATE(INDIRECT(ADDRESS(2,COLUMN())),"U1",A70),DATA!D2:L872,2,FALSE)),0,VLOOKUP(CONCATENATE(INDIRECT(ADDRESS(2,COLUMN())),"U1",A70),DATA!D2:L872,2,FALSE))</f>
        <v>0</v>
      </c>
      <c r="DV70" s="11">
        <f>IF(ISERROR(VLOOKUP(CONCATENATE(INDIRECT(ADDRESS(2,COLUMN()-1)),"U1",A70),DATA!D2:L872,3,FALSE)),0,VLOOKUP(CONCATENATE(INDIRECT(ADDRESS(2,COLUMN()-1)),"U1",A70),DATA!D2:L872,3,FALSE))</f>
        <v>0</v>
      </c>
      <c r="DW70" s="11">
        <f>IF(ISERROR(VLOOKUP(CONCATENATE(INDIRECT(ADDRESS(2,COLUMN()-2)),"U1",A70),DATA!D2:L872,4,FALSE)),0,VLOOKUP(CONCATENATE(INDIRECT(ADDRESS(2,COLUMN()-2)),"U1",A70),DATA!D2:L872,4,FALSE))</f>
        <v>0</v>
      </c>
      <c r="DX70" s="62">
        <f>SUM(B70:INDIRECT(ADDRESS(70,127)))</f>
        <v>1</v>
      </c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  <c r="IP70" s="24"/>
      <c r="IQ70" s="24"/>
      <c r="IR70" s="24"/>
      <c r="IS70" s="24"/>
      <c r="IT70" s="24"/>
      <c r="IU70" s="24"/>
      <c r="IV70" s="24"/>
      <c r="IW70" s="24"/>
      <c r="IX70" s="24"/>
      <c r="IY70" s="24"/>
      <c r="IZ70" s="24"/>
      <c r="JA70" s="24"/>
      <c r="JB70" s="24"/>
      <c r="JC70" s="24"/>
      <c r="JD70" s="24"/>
      <c r="JE70" s="24"/>
      <c r="JF70" s="24"/>
      <c r="JG70" s="24"/>
      <c r="JH70" s="24"/>
      <c r="JI70" s="24"/>
      <c r="JJ70" s="24"/>
      <c r="JK70" s="24"/>
      <c r="JL70" s="24"/>
      <c r="JM70" s="24"/>
      <c r="JN70" s="24"/>
      <c r="JO70" s="24"/>
      <c r="JP70" s="24"/>
      <c r="JQ70" s="24"/>
      <c r="JR70" s="24"/>
      <c r="JS70" s="24"/>
      <c r="JT70" s="24"/>
      <c r="JU70" s="24"/>
      <c r="JV70" s="24"/>
      <c r="JW70" s="24"/>
      <c r="JX70" s="24"/>
      <c r="JY70" s="24"/>
      <c r="JZ70" s="24"/>
      <c r="KA70" s="24"/>
      <c r="KB70" s="24"/>
      <c r="KC70" s="24"/>
      <c r="KD70" s="24"/>
      <c r="KE70" s="24"/>
      <c r="KF70" s="24"/>
      <c r="KG70" s="24"/>
      <c r="KH70" s="24"/>
      <c r="KI70" s="24"/>
      <c r="KJ70" s="24"/>
      <c r="KK70" s="24"/>
      <c r="KL70" s="24"/>
      <c r="KM70" s="24"/>
      <c r="KN70" s="24"/>
      <c r="KO70" s="24"/>
      <c r="KP70" s="24"/>
      <c r="KQ70" s="24"/>
      <c r="KR70" s="24"/>
      <c r="KS70" s="24"/>
      <c r="KT70" s="24"/>
      <c r="KU70" s="24"/>
      <c r="KV70" s="24"/>
      <c r="KW70" s="24"/>
      <c r="KX70" s="24"/>
      <c r="KY70" s="24"/>
      <c r="KZ70" s="24"/>
    </row>
    <row r="71" ht="15.75">
      <c r="A71" s="20" t="s">
        <v>45</v>
      </c>
      <c r="B71" s="11">
        <f>IF(ISERROR(VLOOKUP(CONCATENATE(INDIRECT(ADDRESS(2,COLUMN())),"U1",A71),DATA!D2:L872,2,FALSE)),0,VLOOKUP(CONCATENATE(INDIRECT(ADDRESS(2,COLUMN())),"U1",A71),DATA!D2:L872,2,FALSE))</f>
        <v>0</v>
      </c>
      <c r="C71" s="11">
        <f>IF(ISERROR(VLOOKUP(CONCATENATE(INDIRECT(ADDRESS(2,COLUMN()-1)),"U1",A71),DATA!D2:L872,3,FALSE)),0,VLOOKUP(CONCATENATE(INDIRECT(ADDRESS(2,COLUMN()-1)),"U1",A71),DATA!D2:L872,3,FALSE))</f>
        <v>0</v>
      </c>
      <c r="D71" s="11">
        <f>IF(ISERROR(VLOOKUP(CONCATENATE(INDIRECT(ADDRESS(2,COLUMN()-2)),"U1",A71),DATA!D2:L872,4,FALSE)),0,VLOOKUP(CONCATENATE(INDIRECT(ADDRESS(2,COLUMN()-2)),"U1",A71),DATA!D2:L872,4,FALSE))</f>
        <v>0</v>
      </c>
      <c r="E71" s="11">
        <f>IF(ISERROR(VLOOKUP(CONCATENATE(INDIRECT(ADDRESS(2,COLUMN())),"U1",A71),DATA!D2:L872,2,FALSE)),0,VLOOKUP(CONCATENATE(INDIRECT(ADDRESS(2,COLUMN())),"U1",A71),DATA!D2:L872,2,FALSE))</f>
        <v>0</v>
      </c>
      <c r="F71" s="11">
        <f>IF(ISERROR(VLOOKUP(CONCATENATE(INDIRECT(ADDRESS(2,COLUMN()-1)),"U1",A71),DATA!D2:L872,3,FALSE)),0,VLOOKUP(CONCATENATE(INDIRECT(ADDRESS(2,COLUMN()-1)),"U1",A71),DATA!D2:L872,3,FALSE))</f>
        <v>0</v>
      </c>
      <c r="G71" s="11">
        <f>IF(ISERROR(VLOOKUP(CONCATENATE(INDIRECT(ADDRESS(2,COLUMN()-2)),"U1",A71),DATA!D2:L872,4,FALSE)),0,VLOOKUP(CONCATENATE(INDIRECT(ADDRESS(2,COLUMN()-2)),"U1",A71),DATA!D2:L872,4,FALSE))</f>
        <v>0</v>
      </c>
      <c r="H71" s="11">
        <f>IF(ISERROR(VLOOKUP(CONCATENATE(INDIRECT(ADDRESS(2,COLUMN())),"U1",A71),DATA!D2:L872,2,FALSE)),0,VLOOKUP(CONCATENATE(INDIRECT(ADDRESS(2,COLUMN())),"U1",A71),DATA!D2:L872,2,FALSE))</f>
        <v>0</v>
      </c>
      <c r="I71" s="11">
        <f>IF(ISERROR(VLOOKUP(CONCATENATE(INDIRECT(ADDRESS(2,COLUMN()-1)),"U1",A71),DATA!D2:L872,3,FALSE)),0,VLOOKUP(CONCATENATE(INDIRECT(ADDRESS(2,COLUMN()-1)),"U1",A71),DATA!D2:L872,3,FALSE))</f>
        <v>0</v>
      </c>
      <c r="J71" s="11">
        <f>IF(ISERROR(VLOOKUP(CONCATENATE(INDIRECT(ADDRESS(2,COLUMN()-2)),"U1",A71),DATA!D2:L872,4,FALSE)),0,VLOOKUP(CONCATENATE(INDIRECT(ADDRESS(2,COLUMN()-2)),"U1",A71),DATA!D2:L872,4,FALSE))</f>
        <v>0</v>
      </c>
      <c r="K71" s="11">
        <f>IF(ISERROR(VLOOKUP(CONCATENATE(INDIRECT(ADDRESS(2,COLUMN())),"U1",A71),DATA!D2:L872,2,FALSE)),0,VLOOKUP(CONCATENATE(INDIRECT(ADDRESS(2,COLUMN())),"U1",A71),DATA!D2:L872,2,FALSE))</f>
        <v>0</v>
      </c>
      <c r="L71" s="11">
        <f>IF(ISERROR(VLOOKUP(CONCATENATE(INDIRECT(ADDRESS(2,COLUMN()-1)),"U1",A71),DATA!D2:L872,3,FALSE)),0,VLOOKUP(CONCATENATE(INDIRECT(ADDRESS(2,COLUMN()-1)),"U1",A71),DATA!D2:L872,3,FALSE))</f>
        <v>0</v>
      </c>
      <c r="M71" s="11">
        <f>IF(ISERROR(VLOOKUP(CONCATENATE(INDIRECT(ADDRESS(2,COLUMN()-2)),"U1",A71),DATA!D2:L872,4,FALSE)),0,VLOOKUP(CONCATENATE(INDIRECT(ADDRESS(2,COLUMN()-2)),"U1",A71),DATA!D2:L872,4,FALSE))</f>
        <v>0</v>
      </c>
      <c r="N71" s="11">
        <f>IF(ISERROR(VLOOKUP(CONCATENATE(INDIRECT(ADDRESS(2,COLUMN())),"U1",A71),DATA!D2:L872,2,FALSE)),0,VLOOKUP(CONCATENATE(INDIRECT(ADDRESS(2,COLUMN())),"U1",A71),DATA!D2:L872,2,FALSE))</f>
        <v>0</v>
      </c>
      <c r="O71" s="11">
        <f>IF(ISERROR(VLOOKUP(CONCATENATE(INDIRECT(ADDRESS(2,COLUMN()-1)),"U1",A71),DATA!D2:L872,3,FALSE)),0,VLOOKUP(CONCATENATE(INDIRECT(ADDRESS(2,COLUMN()-1)),"U1",A71),DATA!D2:L872,3,FALSE))</f>
        <v>0</v>
      </c>
      <c r="P71" s="11">
        <f>IF(ISERROR(VLOOKUP(CONCATENATE(INDIRECT(ADDRESS(2,COLUMN()-2)),"U1",A71),DATA!D2:L872,4,FALSE)),0,VLOOKUP(CONCATENATE(INDIRECT(ADDRESS(2,COLUMN()-2)),"U1",A71),DATA!D2:L872,4,FALSE))</f>
        <v>0</v>
      </c>
      <c r="Q71" s="11">
        <f>IF(ISERROR(VLOOKUP(CONCATENATE(INDIRECT(ADDRESS(2,COLUMN())),"U1",A71),DATA!D2:L872,2,FALSE)),0,VLOOKUP(CONCATENATE(INDIRECT(ADDRESS(2,COLUMN())),"U1",A71),DATA!D2:L872,2,FALSE))</f>
        <v>0</v>
      </c>
      <c r="R71" s="11">
        <f>IF(ISERROR(VLOOKUP(CONCATENATE(INDIRECT(ADDRESS(2,COLUMN()-1)),"U1",A71),DATA!D2:L872,3,FALSE)),0,VLOOKUP(CONCATENATE(INDIRECT(ADDRESS(2,COLUMN()-1)),"U1",A71),DATA!D2:L872,3,FALSE))</f>
        <v>0</v>
      </c>
      <c r="S71" s="11">
        <f>IF(ISERROR(VLOOKUP(CONCATENATE(INDIRECT(ADDRESS(2,COLUMN()-2)),"U1",A71),DATA!D2:L872,4,FALSE)),0,VLOOKUP(CONCATENATE(INDIRECT(ADDRESS(2,COLUMN()-2)),"U1",A71),DATA!D2:L872,4,FALSE))</f>
        <v>0</v>
      </c>
      <c r="T71" s="11">
        <f>IF(ISERROR(VLOOKUP(CONCATENATE(INDIRECT(ADDRESS(2,COLUMN())),"U1",A71),DATA!D2:L872,2,FALSE)),0,VLOOKUP(CONCATENATE(INDIRECT(ADDRESS(2,COLUMN())),"U1",A71),DATA!D2:L872,2,FALSE))</f>
        <v>0</v>
      </c>
      <c r="U71" s="11">
        <f>IF(ISERROR(VLOOKUP(CONCATENATE(INDIRECT(ADDRESS(2,COLUMN()-1)),"U1",A71),DATA!D2:L872,3,FALSE)),0,VLOOKUP(CONCATENATE(INDIRECT(ADDRESS(2,COLUMN()-1)),"U1",A71),DATA!D2:L872,3,FALSE))</f>
        <v>0</v>
      </c>
      <c r="V71" s="11">
        <f>IF(ISERROR(VLOOKUP(CONCATENATE(INDIRECT(ADDRESS(2,COLUMN()-2)),"U1",A71),DATA!D2:L872,4,FALSE)),0,VLOOKUP(CONCATENATE(INDIRECT(ADDRESS(2,COLUMN()-2)),"U1",A71),DATA!D2:L872,4,FALSE))</f>
        <v>0</v>
      </c>
      <c r="W71" s="11">
        <f>IF(ISERROR(VLOOKUP(CONCATENATE(INDIRECT(ADDRESS(2,COLUMN())),"U1",A71),DATA!D2:L872,2,FALSE)),0,VLOOKUP(CONCATENATE(INDIRECT(ADDRESS(2,COLUMN())),"U1",A71),DATA!D2:L872,2,FALSE))</f>
        <v>0</v>
      </c>
      <c r="X71" s="11">
        <f>IF(ISERROR(VLOOKUP(CONCATENATE(INDIRECT(ADDRESS(2,COLUMN()-1)),"U1",A71),DATA!D2:L872,3,FALSE)),0,VLOOKUP(CONCATENATE(INDIRECT(ADDRESS(2,COLUMN()-1)),"U1",A71),DATA!D2:L872,3,FALSE))</f>
        <v>0</v>
      </c>
      <c r="Y71" s="11">
        <f>IF(ISERROR(VLOOKUP(CONCATENATE(INDIRECT(ADDRESS(2,COLUMN()-2)),"U1",A71),DATA!D2:L872,4,FALSE)),0,VLOOKUP(CONCATENATE(INDIRECT(ADDRESS(2,COLUMN()-2)),"U1",A71),DATA!D2:L872,4,FALSE))</f>
        <v>0</v>
      </c>
      <c r="Z71" s="11">
        <f>IF(ISERROR(VLOOKUP(CONCATENATE(INDIRECT(ADDRESS(2,COLUMN())),"U1",A71),DATA!D2:L872,2,FALSE)),0,VLOOKUP(CONCATENATE(INDIRECT(ADDRESS(2,COLUMN())),"U1",A71),DATA!D2:L872,2,FALSE))</f>
        <v>0</v>
      </c>
      <c r="AA71" s="11">
        <f>IF(ISERROR(VLOOKUP(CONCATENATE(INDIRECT(ADDRESS(2,COLUMN()-1)),"U1",A71),DATA!D2:L872,3,FALSE)),0,VLOOKUP(CONCATENATE(INDIRECT(ADDRESS(2,COLUMN()-1)),"U1",A71),DATA!D2:L872,3,FALSE))</f>
        <v>0</v>
      </c>
      <c r="AB71" s="11">
        <f>IF(ISERROR(VLOOKUP(CONCATENATE(INDIRECT(ADDRESS(2,COLUMN()-2)),"U1",A71),DATA!D2:L872,4,FALSE)),0,VLOOKUP(CONCATENATE(INDIRECT(ADDRESS(2,COLUMN()-2)),"U1",A71),DATA!D2:L872,4,FALSE))</f>
        <v>0</v>
      </c>
      <c r="AC71" s="11">
        <f>IF(ISERROR(VLOOKUP(CONCATENATE(INDIRECT(ADDRESS(2,COLUMN())),"U1",A71),DATA!D2:L872,2,FALSE)),0,VLOOKUP(CONCATENATE(INDIRECT(ADDRESS(2,COLUMN())),"U1",A71),DATA!D2:L872,2,FALSE))</f>
        <v>0</v>
      </c>
      <c r="AD71" s="11">
        <f>IF(ISERROR(VLOOKUP(CONCATENATE(INDIRECT(ADDRESS(2,COLUMN()-1)),"U1",A71),DATA!D2:L872,3,FALSE)),0,VLOOKUP(CONCATENATE(INDIRECT(ADDRESS(2,COLUMN()-1)),"U1",A71),DATA!D2:L872,3,FALSE))</f>
        <v>0</v>
      </c>
      <c r="AE71" s="11">
        <f>IF(ISERROR(VLOOKUP(CONCATENATE(INDIRECT(ADDRESS(2,COLUMN()-2)),"U1",A71),DATA!D2:L872,4,FALSE)),0,VLOOKUP(CONCATENATE(INDIRECT(ADDRESS(2,COLUMN()-2)),"U1",A71),DATA!D2:L872,4,FALSE))</f>
        <v>0</v>
      </c>
      <c r="AF71" s="11">
        <f>IF(ISERROR(VLOOKUP(CONCATENATE(INDIRECT(ADDRESS(2,COLUMN())),"U1",A71),DATA!D2:L872,2,FALSE)),0,VLOOKUP(CONCATENATE(INDIRECT(ADDRESS(2,COLUMN())),"U1",A71),DATA!D2:L872,2,FALSE))</f>
        <v>0</v>
      </c>
      <c r="AG71" s="11">
        <f>IF(ISERROR(VLOOKUP(CONCATENATE(INDIRECT(ADDRESS(2,COLUMN()-1)),"U1",A71),DATA!D2:L872,3,FALSE)),0,VLOOKUP(CONCATENATE(INDIRECT(ADDRESS(2,COLUMN()-1)),"U1",A71),DATA!D2:L872,3,FALSE))</f>
        <v>0</v>
      </c>
      <c r="AH71" s="11">
        <f>IF(ISERROR(VLOOKUP(CONCATENATE(INDIRECT(ADDRESS(2,COLUMN()-2)),"U1",A71),DATA!D2:L872,4,FALSE)),0,VLOOKUP(CONCATENATE(INDIRECT(ADDRESS(2,COLUMN()-2)),"U1",A71),DATA!D2:L872,4,FALSE))</f>
        <v>0</v>
      </c>
      <c r="AI71" s="11">
        <f>IF(ISERROR(VLOOKUP(CONCATENATE(INDIRECT(ADDRESS(2,COLUMN())),"U1",A71),DATA!D2:L872,2,FALSE)),0,VLOOKUP(CONCATENATE(INDIRECT(ADDRESS(2,COLUMN())),"U1",A71),DATA!D2:L872,2,FALSE))</f>
        <v>0</v>
      </c>
      <c r="AJ71" s="11">
        <f>IF(ISERROR(VLOOKUP(CONCATENATE(INDIRECT(ADDRESS(2,COLUMN()-1)),"U1",A71),DATA!D2:L872,3,FALSE)),0,VLOOKUP(CONCATENATE(INDIRECT(ADDRESS(2,COLUMN()-1)),"U1",A71),DATA!D2:L872,3,FALSE))</f>
        <v>0</v>
      </c>
      <c r="AK71" s="11">
        <f>IF(ISERROR(VLOOKUP(CONCATENATE(INDIRECT(ADDRESS(2,COLUMN()-2)),"U1",A71),DATA!D2:L872,4,FALSE)),0,VLOOKUP(CONCATENATE(INDIRECT(ADDRESS(2,COLUMN()-2)),"U1",A71),DATA!D2:L872,4,FALSE))</f>
        <v>0</v>
      </c>
      <c r="AL71" s="11">
        <f>IF(ISERROR(VLOOKUP(CONCATENATE(INDIRECT(ADDRESS(2,COLUMN())),"U1",A71),DATA!D2:L872,2,FALSE)),0,VLOOKUP(CONCATENATE(INDIRECT(ADDRESS(2,COLUMN())),"U1",A71),DATA!D2:L872,2,FALSE))</f>
        <v>0</v>
      </c>
      <c r="AM71" s="11">
        <f>IF(ISERROR(VLOOKUP(CONCATENATE(INDIRECT(ADDRESS(2,COLUMN()-1)),"U1",A71),DATA!D2:L872,3,FALSE)),0,VLOOKUP(CONCATENATE(INDIRECT(ADDRESS(2,COLUMN()-1)),"U1",A71),DATA!D2:L872,3,FALSE))</f>
        <v>0</v>
      </c>
      <c r="AN71" s="11">
        <f>IF(ISERROR(VLOOKUP(CONCATENATE(INDIRECT(ADDRESS(2,COLUMN()-2)),"U1",A71),DATA!D2:L872,4,FALSE)),0,VLOOKUP(CONCATENATE(INDIRECT(ADDRESS(2,COLUMN()-2)),"U1",A71),DATA!D2:L872,4,FALSE))</f>
        <v>0</v>
      </c>
      <c r="AO71" s="11">
        <f>IF(ISERROR(VLOOKUP(CONCATENATE(INDIRECT(ADDRESS(2,COLUMN())),"U1",A71),DATA!D2:L872,2,FALSE)),0,VLOOKUP(CONCATENATE(INDIRECT(ADDRESS(2,COLUMN())),"U1",A71),DATA!D2:L872,2,FALSE))</f>
        <v>0.22</v>
      </c>
      <c r="AP71" s="11">
        <f>IF(ISERROR(VLOOKUP(CONCATENATE(INDIRECT(ADDRESS(2,COLUMN()-1)),"U1",A71),DATA!D2:L872,3,FALSE)),0,VLOOKUP(CONCATENATE(INDIRECT(ADDRESS(2,COLUMN()-1)),"U1",A71),DATA!D2:L872,3,FALSE))</f>
        <v>0</v>
      </c>
      <c r="AQ71" s="11">
        <f>IF(ISERROR(VLOOKUP(CONCATENATE(INDIRECT(ADDRESS(2,COLUMN()-2)),"U1",A71),DATA!D2:L872,4,FALSE)),0,VLOOKUP(CONCATENATE(INDIRECT(ADDRESS(2,COLUMN()-2)),"U1",A71),DATA!D2:L872,4,FALSE))</f>
        <v>0</v>
      </c>
      <c r="AR71" s="11">
        <f>IF(ISERROR(VLOOKUP(CONCATENATE(INDIRECT(ADDRESS(2,COLUMN())),"U1",A71),DATA!D2:L872,2,FALSE)),0,VLOOKUP(CONCATENATE(INDIRECT(ADDRESS(2,COLUMN())),"U1",A71),DATA!D2:L872,2,FALSE))</f>
        <v>0</v>
      </c>
      <c r="AS71" s="11">
        <f>IF(ISERROR(VLOOKUP(CONCATENATE(INDIRECT(ADDRESS(2,COLUMN()-1)),"U1",A71),DATA!D2:L872,3,FALSE)),0,VLOOKUP(CONCATENATE(INDIRECT(ADDRESS(2,COLUMN()-1)),"U1",A71),DATA!D2:L872,3,FALSE))</f>
        <v>0</v>
      </c>
      <c r="AT71" s="11">
        <f>IF(ISERROR(VLOOKUP(CONCATENATE(INDIRECT(ADDRESS(2,COLUMN()-2)),"U1",A71),DATA!D2:L872,4,FALSE)),0,VLOOKUP(CONCATENATE(INDIRECT(ADDRESS(2,COLUMN()-2)),"U1",A71),DATA!D2:L872,4,FALSE))</f>
        <v>0</v>
      </c>
      <c r="AU71" s="11">
        <f>IF(ISERROR(VLOOKUP(CONCATENATE(INDIRECT(ADDRESS(2,COLUMN())),"U1",A71),DATA!D2:L872,2,FALSE)),0,VLOOKUP(CONCATENATE(INDIRECT(ADDRESS(2,COLUMN())),"U1",A71),DATA!D2:L872,2,FALSE))</f>
        <v>0</v>
      </c>
      <c r="AV71" s="11">
        <f>IF(ISERROR(VLOOKUP(CONCATENATE(INDIRECT(ADDRESS(2,COLUMN()-1)),"U1",A71),DATA!D2:L872,3,FALSE)),0,VLOOKUP(CONCATENATE(INDIRECT(ADDRESS(2,COLUMN()-1)),"U1",A71),DATA!D2:L872,3,FALSE))</f>
        <v>0</v>
      </c>
      <c r="AW71" s="11">
        <f>IF(ISERROR(VLOOKUP(CONCATENATE(INDIRECT(ADDRESS(2,COLUMN()-2)),"U1",A71),DATA!D2:L872,4,FALSE)),0,VLOOKUP(CONCATENATE(INDIRECT(ADDRESS(2,COLUMN()-2)),"U1",A71),DATA!D2:L872,4,FALSE))</f>
        <v>0</v>
      </c>
      <c r="AX71" s="11">
        <f>IF(ISERROR(VLOOKUP(CONCATENATE(INDIRECT(ADDRESS(2,COLUMN())),"U1",A71),DATA!D2:L872,2,FALSE)),0,VLOOKUP(CONCATENATE(INDIRECT(ADDRESS(2,COLUMN())),"U1",A71),DATA!D2:L872,2,FALSE))</f>
        <v>0</v>
      </c>
      <c r="AY71" s="11">
        <f>IF(ISERROR(VLOOKUP(CONCATENATE(INDIRECT(ADDRESS(2,COLUMN()-1)),"U1",A71),DATA!D2:L872,3,FALSE)),0,VLOOKUP(CONCATENATE(INDIRECT(ADDRESS(2,COLUMN()-1)),"U1",A71),DATA!D2:L872,3,FALSE))</f>
        <v>0</v>
      </c>
      <c r="AZ71" s="11">
        <f>IF(ISERROR(VLOOKUP(CONCATENATE(INDIRECT(ADDRESS(2,COLUMN()-2)),"U1",A71),DATA!D2:L872,4,FALSE)),0,VLOOKUP(CONCATENATE(INDIRECT(ADDRESS(2,COLUMN()-2)),"U1",A71),DATA!D2:L872,4,FALSE))</f>
        <v>0</v>
      </c>
      <c r="BA71" s="11">
        <f>IF(ISERROR(VLOOKUP(CONCATENATE(INDIRECT(ADDRESS(2,COLUMN())),"U1",A71),DATA!D2:L872,2,FALSE)),0,VLOOKUP(CONCATENATE(INDIRECT(ADDRESS(2,COLUMN())),"U1",A71),DATA!D2:L872,2,FALSE))</f>
        <v>0</v>
      </c>
      <c r="BB71" s="11">
        <f>IF(ISERROR(VLOOKUP(CONCATENATE(INDIRECT(ADDRESS(2,COLUMN()-1)),"U1",A71),DATA!D2:L872,3,FALSE)),0,VLOOKUP(CONCATENATE(INDIRECT(ADDRESS(2,COLUMN()-1)),"U1",A71),DATA!D2:L872,3,FALSE))</f>
        <v>0</v>
      </c>
      <c r="BC71" s="11">
        <f>IF(ISERROR(VLOOKUP(CONCATENATE(INDIRECT(ADDRESS(2,COLUMN()-2)),"U1",A71),DATA!D2:L872,4,FALSE)),0,VLOOKUP(CONCATENATE(INDIRECT(ADDRESS(2,COLUMN()-2)),"U1",A71),DATA!D2:L872,4,FALSE))</f>
        <v>0</v>
      </c>
      <c r="BD71" s="11">
        <f>IF(ISERROR(VLOOKUP(CONCATENATE(INDIRECT(ADDRESS(2,COLUMN())),"U1",A71),DATA!D2:L872,2,FALSE)),0,VLOOKUP(CONCATENATE(INDIRECT(ADDRESS(2,COLUMN())),"U1",A71),DATA!D2:L872,2,FALSE))</f>
        <v>0</v>
      </c>
      <c r="BE71" s="11">
        <f>IF(ISERROR(VLOOKUP(CONCATENATE(INDIRECT(ADDRESS(2,COLUMN()-1)),"U1",A71),DATA!D2:L872,3,FALSE)),0,VLOOKUP(CONCATENATE(INDIRECT(ADDRESS(2,COLUMN()-1)),"U1",A71),DATA!D2:L872,3,FALSE))</f>
        <v>0</v>
      </c>
      <c r="BF71" s="11">
        <f>IF(ISERROR(VLOOKUP(CONCATENATE(INDIRECT(ADDRESS(2,COLUMN()-2)),"U1",A71),DATA!D2:L872,4,FALSE)),0,VLOOKUP(CONCATENATE(INDIRECT(ADDRESS(2,COLUMN()-2)),"U1",A71),DATA!D2:L872,4,FALSE))</f>
        <v>0</v>
      </c>
      <c r="BG71" s="11">
        <f>IF(ISERROR(VLOOKUP(CONCATENATE(INDIRECT(ADDRESS(2,COLUMN())),"U1",A71),DATA!D2:L872,2,FALSE)),0,VLOOKUP(CONCATENATE(INDIRECT(ADDRESS(2,COLUMN())),"U1",A71),DATA!D2:L872,2,FALSE))</f>
        <v>0</v>
      </c>
      <c r="BH71" s="11">
        <f>IF(ISERROR(VLOOKUP(CONCATENATE(INDIRECT(ADDRESS(2,COLUMN()-1)),"U1",A71),DATA!D2:L872,3,FALSE)),0,VLOOKUP(CONCATENATE(INDIRECT(ADDRESS(2,COLUMN()-1)),"U1",A71),DATA!D2:L872,3,FALSE))</f>
        <v>0</v>
      </c>
      <c r="BI71" s="11">
        <f>IF(ISERROR(VLOOKUP(CONCATENATE(INDIRECT(ADDRESS(2,COLUMN()-2)),"U1",A71),DATA!D2:L872,4,FALSE)),0,VLOOKUP(CONCATENATE(INDIRECT(ADDRESS(2,COLUMN()-2)),"U1",A71),DATA!D2:L872,4,FALSE))</f>
        <v>0</v>
      </c>
      <c r="BJ71" s="11">
        <f>IF(ISERROR(VLOOKUP(CONCATENATE(INDIRECT(ADDRESS(2,COLUMN())),"U1",A71),DATA!D2:L872,2,FALSE)),0,VLOOKUP(CONCATENATE(INDIRECT(ADDRESS(2,COLUMN())),"U1",A71),DATA!D2:L872,2,FALSE))</f>
        <v>0</v>
      </c>
      <c r="BK71" s="11">
        <f>IF(ISERROR(VLOOKUP(CONCATENATE(INDIRECT(ADDRESS(2,COLUMN()-1)),"U1",A71),DATA!D2:L872,3,FALSE)),0,VLOOKUP(CONCATENATE(INDIRECT(ADDRESS(2,COLUMN()-1)),"U1",A71),DATA!D2:L872,3,FALSE))</f>
        <v>0</v>
      </c>
      <c r="BL71" s="11">
        <f>IF(ISERROR(VLOOKUP(CONCATENATE(INDIRECT(ADDRESS(2,COLUMN()-2)),"U1",A71),DATA!D2:L872,4,FALSE)),0,VLOOKUP(CONCATENATE(INDIRECT(ADDRESS(2,COLUMN()-2)),"U1",A71),DATA!D2:L872,4,FALSE))</f>
        <v>0</v>
      </c>
      <c r="BM71" s="11">
        <f>IF(ISERROR(VLOOKUP(CONCATENATE(INDIRECT(ADDRESS(2,COLUMN())),"U1",A71),DATA!D2:L872,2,FALSE)),0,VLOOKUP(CONCATENATE(INDIRECT(ADDRESS(2,COLUMN())),"U1",A71),DATA!D2:L872,2,FALSE))</f>
        <v>0</v>
      </c>
      <c r="BN71" s="11">
        <f>IF(ISERROR(VLOOKUP(CONCATENATE(INDIRECT(ADDRESS(2,COLUMN()-1)),"U1",A71),DATA!D2:L872,3,FALSE)),0,VLOOKUP(CONCATENATE(INDIRECT(ADDRESS(2,COLUMN()-1)),"U1",A71),DATA!D2:L872,3,FALSE))</f>
        <v>0</v>
      </c>
      <c r="BO71" s="11">
        <f>IF(ISERROR(VLOOKUP(CONCATENATE(INDIRECT(ADDRESS(2,COLUMN()-2)),"U1",A71),DATA!D2:L872,4,FALSE)),0,VLOOKUP(CONCATENATE(INDIRECT(ADDRESS(2,COLUMN()-2)),"U1",A71),DATA!D2:L872,4,FALSE))</f>
        <v>0</v>
      </c>
      <c r="BP71" s="11">
        <f>IF(ISERROR(VLOOKUP(CONCATENATE(INDIRECT(ADDRESS(2,COLUMN())),"U1",A71),DATA!D2:L872,2,FALSE)),0,VLOOKUP(CONCATENATE(INDIRECT(ADDRESS(2,COLUMN())),"U1",A71),DATA!D2:L872,2,FALSE))</f>
        <v>0</v>
      </c>
      <c r="BQ71" s="11">
        <f>IF(ISERROR(VLOOKUP(CONCATENATE(INDIRECT(ADDRESS(2,COLUMN()-1)),"U1",A71),DATA!D2:L872,3,FALSE)),0,VLOOKUP(CONCATENATE(INDIRECT(ADDRESS(2,COLUMN()-1)),"U1",A71),DATA!D2:L872,3,FALSE))</f>
        <v>0</v>
      </c>
      <c r="BR71" s="11">
        <f>IF(ISERROR(VLOOKUP(CONCATENATE(INDIRECT(ADDRESS(2,COLUMN()-2)),"U1",A71),DATA!D2:L872,4,FALSE)),0,VLOOKUP(CONCATENATE(INDIRECT(ADDRESS(2,COLUMN()-2)),"U1",A71),DATA!D2:L872,4,FALSE))</f>
        <v>0</v>
      </c>
      <c r="BS71" s="11">
        <f>IF(ISERROR(VLOOKUP(CONCATENATE(INDIRECT(ADDRESS(2,COLUMN())),"U1",A71),DATA!D2:L872,2,FALSE)),0,VLOOKUP(CONCATENATE(INDIRECT(ADDRESS(2,COLUMN())),"U1",A71),DATA!D2:L872,2,FALSE))</f>
        <v>0</v>
      </c>
      <c r="BT71" s="11">
        <f>IF(ISERROR(VLOOKUP(CONCATENATE(INDIRECT(ADDRESS(2,COLUMN()-1)),"U1",A71),DATA!D2:L872,3,FALSE)),0,VLOOKUP(CONCATENATE(INDIRECT(ADDRESS(2,COLUMN()-1)),"U1",A71),DATA!D2:L872,3,FALSE))</f>
        <v>0</v>
      </c>
      <c r="BU71" s="11">
        <f>IF(ISERROR(VLOOKUP(CONCATENATE(INDIRECT(ADDRESS(2,COLUMN()-2)),"U1",A71),DATA!D2:L872,4,FALSE)),0,VLOOKUP(CONCATENATE(INDIRECT(ADDRESS(2,COLUMN()-2)),"U1",A71),DATA!D2:L872,4,FALSE))</f>
        <v>0</v>
      </c>
      <c r="BV71" s="11">
        <f>IF(ISERROR(VLOOKUP(CONCATENATE(INDIRECT(ADDRESS(2,COLUMN())),"U1",A71),DATA!D2:L872,2,FALSE)),0,VLOOKUP(CONCATENATE(INDIRECT(ADDRESS(2,COLUMN())),"U1",A71),DATA!D2:L872,2,FALSE))</f>
        <v>0</v>
      </c>
      <c r="BW71" s="11">
        <f>IF(ISERROR(VLOOKUP(CONCATENATE(INDIRECT(ADDRESS(2,COLUMN()-1)),"U1",A71),DATA!D2:L872,3,FALSE)),0,VLOOKUP(CONCATENATE(INDIRECT(ADDRESS(2,COLUMN()-1)),"U1",A71),DATA!D2:L872,3,FALSE))</f>
        <v>0</v>
      </c>
      <c r="BX71" s="11">
        <f>IF(ISERROR(VLOOKUP(CONCATENATE(INDIRECT(ADDRESS(2,COLUMN()-2)),"U1",A71),DATA!D2:L872,4,FALSE)),0,VLOOKUP(CONCATENATE(INDIRECT(ADDRESS(2,COLUMN()-2)),"U1",A71),DATA!D2:L872,4,FALSE))</f>
        <v>0</v>
      </c>
      <c r="BY71" s="11">
        <f>IF(ISERROR(VLOOKUP(CONCATENATE(INDIRECT(ADDRESS(2,COLUMN())),"U1",A71),DATA!D2:L872,2,FALSE)),0,VLOOKUP(CONCATENATE(INDIRECT(ADDRESS(2,COLUMN())),"U1",A71),DATA!D2:L872,2,FALSE))</f>
        <v>0</v>
      </c>
      <c r="BZ71" s="11">
        <f>IF(ISERROR(VLOOKUP(CONCATENATE(INDIRECT(ADDRESS(2,COLUMN()-1)),"U1",A71),DATA!D2:L872,3,FALSE)),0,VLOOKUP(CONCATENATE(INDIRECT(ADDRESS(2,COLUMN()-1)),"U1",A71),DATA!D2:L872,3,FALSE))</f>
        <v>0</v>
      </c>
      <c r="CA71" s="11">
        <f>IF(ISERROR(VLOOKUP(CONCATENATE(INDIRECT(ADDRESS(2,COLUMN()-2)),"U1",A71),DATA!D2:L872,4,FALSE)),0,VLOOKUP(CONCATENATE(INDIRECT(ADDRESS(2,COLUMN()-2)),"U1",A71),DATA!D2:L872,4,FALSE))</f>
        <v>0</v>
      </c>
      <c r="CB71" s="11">
        <f>IF(ISERROR(VLOOKUP(CONCATENATE(INDIRECT(ADDRESS(2,COLUMN())),"U1",A71),DATA!D2:L872,2,FALSE)),0,VLOOKUP(CONCATENATE(INDIRECT(ADDRESS(2,COLUMN())),"U1",A71),DATA!D2:L872,2,FALSE))</f>
        <v>0</v>
      </c>
      <c r="CC71" s="11">
        <f>IF(ISERROR(VLOOKUP(CONCATENATE(INDIRECT(ADDRESS(2,COLUMN()-1)),"U1",A71),DATA!D2:L872,3,FALSE)),0,VLOOKUP(CONCATENATE(INDIRECT(ADDRESS(2,COLUMN()-1)),"U1",A71),DATA!D2:L872,3,FALSE))</f>
        <v>0</v>
      </c>
      <c r="CD71" s="11">
        <f>IF(ISERROR(VLOOKUP(CONCATENATE(INDIRECT(ADDRESS(2,COLUMN()-2)),"U1",A71),DATA!D2:L872,4,FALSE)),0,VLOOKUP(CONCATENATE(INDIRECT(ADDRESS(2,COLUMN()-2)),"U1",A71),DATA!D2:L872,4,FALSE))</f>
        <v>0</v>
      </c>
      <c r="CE71" s="11">
        <f>IF(ISERROR(VLOOKUP(CONCATENATE(INDIRECT(ADDRESS(2,COLUMN())),"U1",A71),DATA!D2:L872,2,FALSE)),0,VLOOKUP(CONCATENATE(INDIRECT(ADDRESS(2,COLUMN())),"U1",A71),DATA!D2:L872,2,FALSE))</f>
        <v>0</v>
      </c>
      <c r="CF71" s="11">
        <f>IF(ISERROR(VLOOKUP(CONCATENATE(INDIRECT(ADDRESS(2,COLUMN()-1)),"U1",A71),DATA!D2:L872,3,FALSE)),0,VLOOKUP(CONCATENATE(INDIRECT(ADDRESS(2,COLUMN()-1)),"U1",A71),DATA!D2:L872,3,FALSE))</f>
        <v>0</v>
      </c>
      <c r="CG71" s="11">
        <f>IF(ISERROR(VLOOKUP(CONCATENATE(INDIRECT(ADDRESS(2,COLUMN()-2)),"U1",A71),DATA!D2:L872,4,FALSE)),0,VLOOKUP(CONCATENATE(INDIRECT(ADDRESS(2,COLUMN()-2)),"U1",A71),DATA!D2:L872,4,FALSE))</f>
        <v>0</v>
      </c>
      <c r="CH71" s="11">
        <f>IF(ISERROR(VLOOKUP(CONCATENATE(INDIRECT(ADDRESS(2,COLUMN())),"U1",A71),DATA!D2:L872,2,FALSE)),0,VLOOKUP(CONCATENATE(INDIRECT(ADDRESS(2,COLUMN())),"U1",A71),DATA!D2:L872,2,FALSE))</f>
        <v>0</v>
      </c>
      <c r="CI71" s="11">
        <f>IF(ISERROR(VLOOKUP(CONCATENATE(INDIRECT(ADDRESS(2,COLUMN()-1)),"U1",A71),DATA!D2:L872,3,FALSE)),0,VLOOKUP(CONCATENATE(INDIRECT(ADDRESS(2,COLUMN()-1)),"U1",A71),DATA!D2:L872,3,FALSE))</f>
        <v>0</v>
      </c>
      <c r="CJ71" s="11">
        <f>IF(ISERROR(VLOOKUP(CONCATENATE(INDIRECT(ADDRESS(2,COLUMN()-2)),"U1",A71),DATA!D2:L872,4,FALSE)),0,VLOOKUP(CONCATENATE(INDIRECT(ADDRESS(2,COLUMN()-2)),"U1",A71),DATA!D2:L872,4,FALSE))</f>
        <v>0</v>
      </c>
      <c r="CK71" s="11">
        <f>IF(ISERROR(VLOOKUP(CONCATENATE(INDIRECT(ADDRESS(2,COLUMN())),"U1",A71),DATA!D2:L872,2,FALSE)),0,VLOOKUP(CONCATENATE(INDIRECT(ADDRESS(2,COLUMN())),"U1",A71),DATA!D2:L872,2,FALSE))</f>
        <v>0</v>
      </c>
      <c r="CL71" s="11">
        <f>IF(ISERROR(VLOOKUP(CONCATENATE(INDIRECT(ADDRESS(2,COLUMN()-1)),"U1",A71),DATA!D2:L872,3,FALSE)),0,VLOOKUP(CONCATENATE(INDIRECT(ADDRESS(2,COLUMN()-1)),"U1",A71),DATA!D2:L872,3,FALSE))</f>
        <v>0</v>
      </c>
      <c r="CM71" s="11">
        <f>IF(ISERROR(VLOOKUP(CONCATENATE(INDIRECT(ADDRESS(2,COLUMN()-2)),"U1",A71),DATA!D2:L872,4,FALSE)),0,VLOOKUP(CONCATENATE(INDIRECT(ADDRESS(2,COLUMN()-2)),"U1",A71),DATA!D2:L872,4,FALSE))</f>
        <v>0</v>
      </c>
      <c r="CN71" s="11">
        <f>IF(ISERROR(VLOOKUP(CONCATENATE(INDIRECT(ADDRESS(2,COLUMN())),"U1",A71),DATA!D2:L872,2,FALSE)),0,VLOOKUP(CONCATENATE(INDIRECT(ADDRESS(2,COLUMN())),"U1",A71),DATA!D2:L872,2,FALSE))</f>
        <v>0</v>
      </c>
      <c r="CO71" s="11">
        <f>IF(ISERROR(VLOOKUP(CONCATENATE(INDIRECT(ADDRESS(2,COLUMN()-1)),"U1",A71),DATA!D2:L872,3,FALSE)),0,VLOOKUP(CONCATENATE(INDIRECT(ADDRESS(2,COLUMN()-1)),"U1",A71),DATA!D2:L872,3,FALSE))</f>
        <v>0</v>
      </c>
      <c r="CP71" s="11">
        <f>IF(ISERROR(VLOOKUP(CONCATENATE(INDIRECT(ADDRESS(2,COLUMN()-2)),"U1",A71),DATA!D2:L872,4,FALSE)),0,VLOOKUP(CONCATENATE(INDIRECT(ADDRESS(2,COLUMN()-2)),"U1",A71),DATA!D2:L872,4,FALSE))</f>
        <v>0</v>
      </c>
      <c r="CQ71" s="11">
        <f>IF(ISERROR(VLOOKUP(CONCATENATE(INDIRECT(ADDRESS(2,COLUMN())),"U1",A71),DATA!D2:L872,2,FALSE)),0,VLOOKUP(CONCATENATE(INDIRECT(ADDRESS(2,COLUMN())),"U1",A71),DATA!D2:L872,2,FALSE))</f>
        <v>0</v>
      </c>
      <c r="CR71" s="11">
        <f>IF(ISERROR(VLOOKUP(CONCATENATE(INDIRECT(ADDRESS(2,COLUMN()-1)),"U1",A71),DATA!D2:L872,3,FALSE)),0,VLOOKUP(CONCATENATE(INDIRECT(ADDRESS(2,COLUMN()-1)),"U1",A71),DATA!D2:L872,3,FALSE))</f>
        <v>0</v>
      </c>
      <c r="CS71" s="11">
        <f>IF(ISERROR(VLOOKUP(CONCATENATE(INDIRECT(ADDRESS(2,COLUMN()-2)),"U1",A71),DATA!D2:L872,4,FALSE)),0,VLOOKUP(CONCATENATE(INDIRECT(ADDRESS(2,COLUMN()-2)),"U1",A71),DATA!D2:L872,4,FALSE))</f>
        <v>0</v>
      </c>
      <c r="CT71" s="11">
        <f>IF(ISERROR(VLOOKUP(CONCATENATE(INDIRECT(ADDRESS(2,COLUMN())),"U1",A71),DATA!D2:L872,2,FALSE)),0,VLOOKUP(CONCATENATE(INDIRECT(ADDRESS(2,COLUMN())),"U1",A71),DATA!D2:L872,2,FALSE))</f>
        <v>0</v>
      </c>
      <c r="CU71" s="11">
        <f>IF(ISERROR(VLOOKUP(CONCATENATE(INDIRECT(ADDRESS(2,COLUMN()-1)),"U1",A71),DATA!D2:L872,3,FALSE)),0,VLOOKUP(CONCATENATE(INDIRECT(ADDRESS(2,COLUMN()-1)),"U1",A71),DATA!D2:L872,3,FALSE))</f>
        <v>0</v>
      </c>
      <c r="CV71" s="11">
        <f>IF(ISERROR(VLOOKUP(CONCATENATE(INDIRECT(ADDRESS(2,COLUMN()-2)),"U1",A71),DATA!D2:L872,4,FALSE)),0,VLOOKUP(CONCATENATE(INDIRECT(ADDRESS(2,COLUMN()-2)),"U1",A71),DATA!D2:L872,4,FALSE))</f>
        <v>0</v>
      </c>
      <c r="CW71" s="11">
        <f>IF(ISERROR(VLOOKUP(CONCATENATE(INDIRECT(ADDRESS(2,COLUMN())),"U1",A71),DATA!D2:L872,2,FALSE)),0,VLOOKUP(CONCATENATE(INDIRECT(ADDRESS(2,COLUMN())),"U1",A71),DATA!D2:L872,2,FALSE))</f>
        <v>0</v>
      </c>
      <c r="CX71" s="11">
        <f>IF(ISERROR(VLOOKUP(CONCATENATE(INDIRECT(ADDRESS(2,COLUMN()-1)),"U1",A71),DATA!D2:L872,3,FALSE)),0,VLOOKUP(CONCATENATE(INDIRECT(ADDRESS(2,COLUMN()-1)),"U1",A71),DATA!D2:L872,3,FALSE))</f>
        <v>0</v>
      </c>
      <c r="CY71" s="11">
        <f>IF(ISERROR(VLOOKUP(CONCATENATE(INDIRECT(ADDRESS(2,COLUMN()-2)),"U1",A71),DATA!D2:L872,4,FALSE)),0,VLOOKUP(CONCATENATE(INDIRECT(ADDRESS(2,COLUMN()-2)),"U1",A71),DATA!D2:L872,4,FALSE))</f>
        <v>0</v>
      </c>
      <c r="CZ71" s="11">
        <f>IF(ISERROR(VLOOKUP(CONCATENATE(INDIRECT(ADDRESS(2,COLUMN())),"U1",A71),DATA!D2:L872,2,FALSE)),0,VLOOKUP(CONCATENATE(INDIRECT(ADDRESS(2,COLUMN())),"U1",A71),DATA!D2:L872,2,FALSE))</f>
        <v>0</v>
      </c>
      <c r="DA71" s="11">
        <f>IF(ISERROR(VLOOKUP(CONCATENATE(INDIRECT(ADDRESS(2,COLUMN()-1)),"U1",A71),DATA!D2:L872,3,FALSE)),0,VLOOKUP(CONCATENATE(INDIRECT(ADDRESS(2,COLUMN()-1)),"U1",A71),DATA!D2:L872,3,FALSE))</f>
        <v>0</v>
      </c>
      <c r="DB71" s="11">
        <f>IF(ISERROR(VLOOKUP(CONCATENATE(INDIRECT(ADDRESS(2,COLUMN()-2)),"U1",A71),DATA!D2:L872,4,FALSE)),0,VLOOKUP(CONCATENATE(INDIRECT(ADDRESS(2,COLUMN()-2)),"U1",A71),DATA!D2:L872,4,FALSE))</f>
        <v>0</v>
      </c>
      <c r="DC71" s="11">
        <f>IF(ISERROR(VLOOKUP(CONCATENATE(INDIRECT(ADDRESS(2,COLUMN())),"U1",A71),DATA!D2:L872,2,FALSE)),0,VLOOKUP(CONCATENATE(INDIRECT(ADDRESS(2,COLUMN())),"U1",A71),DATA!D2:L872,2,FALSE))</f>
        <v>0</v>
      </c>
      <c r="DD71" s="11">
        <f>IF(ISERROR(VLOOKUP(CONCATENATE(INDIRECT(ADDRESS(2,COLUMN()-1)),"U1",A71),DATA!D2:L872,3,FALSE)),0,VLOOKUP(CONCATENATE(INDIRECT(ADDRESS(2,COLUMN()-1)),"U1",A71),DATA!D2:L872,3,FALSE))</f>
        <v>0</v>
      </c>
      <c r="DE71" s="11">
        <f>IF(ISERROR(VLOOKUP(CONCATENATE(INDIRECT(ADDRESS(2,COLUMN()-2)),"U1",A71),DATA!D2:L872,4,FALSE)),0,VLOOKUP(CONCATENATE(INDIRECT(ADDRESS(2,COLUMN()-2)),"U1",A71),DATA!D2:L872,4,FALSE))</f>
        <v>0</v>
      </c>
      <c r="DF71" s="11">
        <f>IF(ISERROR(VLOOKUP(CONCATENATE(INDIRECT(ADDRESS(2,COLUMN())),"U1",A71),DATA!D2:L872,2,FALSE)),0,VLOOKUP(CONCATENATE(INDIRECT(ADDRESS(2,COLUMN())),"U1",A71),DATA!D2:L872,2,FALSE))</f>
        <v>0</v>
      </c>
      <c r="DG71" s="11">
        <f>IF(ISERROR(VLOOKUP(CONCATENATE(INDIRECT(ADDRESS(2,COLUMN()-1)),"U1",A71),DATA!D2:L872,3,FALSE)),0,VLOOKUP(CONCATENATE(INDIRECT(ADDRESS(2,COLUMN()-1)),"U1",A71),DATA!D2:L872,3,FALSE))</f>
        <v>0</v>
      </c>
      <c r="DH71" s="11">
        <f>IF(ISERROR(VLOOKUP(CONCATENATE(INDIRECT(ADDRESS(2,COLUMN()-2)),"U1",A71),DATA!D2:L872,4,FALSE)),0,VLOOKUP(CONCATENATE(INDIRECT(ADDRESS(2,COLUMN()-2)),"U1",A71),DATA!D2:L872,4,FALSE))</f>
        <v>0</v>
      </c>
      <c r="DI71" s="11">
        <f>IF(ISERROR(VLOOKUP(CONCATENATE(INDIRECT(ADDRESS(2,COLUMN())),"U1",A71),DATA!D2:L872,2,FALSE)),0,VLOOKUP(CONCATENATE(INDIRECT(ADDRESS(2,COLUMN())),"U1",A71),DATA!D2:L872,2,FALSE))</f>
        <v>0</v>
      </c>
      <c r="DJ71" s="11">
        <f>IF(ISERROR(VLOOKUP(CONCATENATE(INDIRECT(ADDRESS(2,COLUMN()-1)),"U1",A71),DATA!D2:L872,3,FALSE)),0,VLOOKUP(CONCATENATE(INDIRECT(ADDRESS(2,COLUMN()-1)),"U1",A71),DATA!D2:L872,3,FALSE))</f>
        <v>0</v>
      </c>
      <c r="DK71" s="11">
        <f>IF(ISERROR(VLOOKUP(CONCATENATE(INDIRECT(ADDRESS(2,COLUMN()-2)),"U1",A71),DATA!D2:L872,4,FALSE)),0,VLOOKUP(CONCATENATE(INDIRECT(ADDRESS(2,COLUMN()-2)),"U1",A71),DATA!D2:L872,4,FALSE))</f>
        <v>0</v>
      </c>
      <c r="DL71" s="11">
        <f>IF(ISERROR(VLOOKUP(CONCATENATE(INDIRECT(ADDRESS(2,COLUMN())),"U1",A71),DATA!D2:L872,2,FALSE)),0,VLOOKUP(CONCATENATE(INDIRECT(ADDRESS(2,COLUMN())),"U1",A71),DATA!D2:L872,2,FALSE))</f>
        <v>0</v>
      </c>
      <c r="DM71" s="11">
        <f>IF(ISERROR(VLOOKUP(CONCATENATE(INDIRECT(ADDRESS(2,COLUMN()-1)),"U1",A71),DATA!D2:L872,3,FALSE)),0,VLOOKUP(CONCATENATE(INDIRECT(ADDRESS(2,COLUMN()-1)),"U1",A71),DATA!D2:L872,3,FALSE))</f>
        <v>0</v>
      </c>
      <c r="DN71" s="11">
        <f>IF(ISERROR(VLOOKUP(CONCATENATE(INDIRECT(ADDRESS(2,COLUMN()-2)),"U1",A71),DATA!D2:L872,4,FALSE)),0,VLOOKUP(CONCATENATE(INDIRECT(ADDRESS(2,COLUMN()-2)),"U1",A71),DATA!D2:L872,4,FALSE))</f>
        <v>0</v>
      </c>
      <c r="DO71" s="11">
        <f>IF(ISERROR(VLOOKUP(CONCATENATE(INDIRECT(ADDRESS(2,COLUMN())),"U1",A71),DATA!D2:L872,2,FALSE)),0,VLOOKUP(CONCATENATE(INDIRECT(ADDRESS(2,COLUMN())),"U1",A71),DATA!D2:L872,2,FALSE))</f>
        <v>0</v>
      </c>
      <c r="DP71" s="11">
        <f>IF(ISERROR(VLOOKUP(CONCATENATE(INDIRECT(ADDRESS(2,COLUMN()-1)),"U1",A71),DATA!D2:L872,3,FALSE)),0,VLOOKUP(CONCATENATE(INDIRECT(ADDRESS(2,COLUMN()-1)),"U1",A71),DATA!D2:L872,3,FALSE))</f>
        <v>0</v>
      </c>
      <c r="DQ71" s="11">
        <f>IF(ISERROR(VLOOKUP(CONCATENATE(INDIRECT(ADDRESS(2,COLUMN()-2)),"U1",A71),DATA!D2:L872,4,FALSE)),0,VLOOKUP(CONCATENATE(INDIRECT(ADDRESS(2,COLUMN()-2)),"U1",A71),DATA!D2:L872,4,FALSE))</f>
        <v>0</v>
      </c>
      <c r="DR71" s="11">
        <f>IF(ISERROR(VLOOKUP(CONCATENATE(INDIRECT(ADDRESS(2,COLUMN())),"U1",A71),DATA!D2:L872,2,FALSE)),0,VLOOKUP(CONCATENATE(INDIRECT(ADDRESS(2,COLUMN())),"U1",A71),DATA!D2:L872,2,FALSE))</f>
        <v>0</v>
      </c>
      <c r="DS71" s="11">
        <f>IF(ISERROR(VLOOKUP(CONCATENATE(INDIRECT(ADDRESS(2,COLUMN()-1)),"U1",A71),DATA!D2:L872,3,FALSE)),0,VLOOKUP(CONCATENATE(INDIRECT(ADDRESS(2,COLUMN()-1)),"U1",A71),DATA!D2:L872,3,FALSE))</f>
        <v>0</v>
      </c>
      <c r="DT71" s="11">
        <f>IF(ISERROR(VLOOKUP(CONCATENATE(INDIRECT(ADDRESS(2,COLUMN()-2)),"U1",A71),DATA!D2:L872,4,FALSE)),0,VLOOKUP(CONCATENATE(INDIRECT(ADDRESS(2,COLUMN()-2)),"U1",A71),DATA!D2:L872,4,FALSE))</f>
        <v>0</v>
      </c>
      <c r="DU71" s="11">
        <f>IF(ISERROR(VLOOKUP(CONCATENATE(INDIRECT(ADDRESS(2,COLUMN())),"U1",A71),DATA!D2:L872,2,FALSE)),0,VLOOKUP(CONCATENATE(INDIRECT(ADDRESS(2,COLUMN())),"U1",A71),DATA!D2:L872,2,FALSE))</f>
        <v>0</v>
      </c>
      <c r="DV71" s="11">
        <f>IF(ISERROR(VLOOKUP(CONCATENATE(INDIRECT(ADDRESS(2,COLUMN()-1)),"U1",A71),DATA!D2:L872,3,FALSE)),0,VLOOKUP(CONCATENATE(INDIRECT(ADDRESS(2,COLUMN()-1)),"U1",A71),DATA!D2:L872,3,FALSE))</f>
        <v>0</v>
      </c>
      <c r="DW71" s="11">
        <f>IF(ISERROR(VLOOKUP(CONCATENATE(INDIRECT(ADDRESS(2,COLUMN()-2)),"U1",A71),DATA!D2:L872,4,FALSE)),0,VLOOKUP(CONCATENATE(INDIRECT(ADDRESS(2,COLUMN()-2)),"U1",A71),DATA!D2:L872,4,FALSE))</f>
        <v>0</v>
      </c>
      <c r="DX71" s="62">
        <f>SUM(B71:INDIRECT(ADDRESS(71,127)))</f>
        <v>0.22</v>
      </c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  <c r="IR71" s="24"/>
      <c r="IS71" s="24"/>
      <c r="IT71" s="24"/>
      <c r="IU71" s="24"/>
      <c r="IV71" s="24"/>
      <c r="IW71" s="24"/>
      <c r="IX71" s="24"/>
      <c r="IY71" s="24"/>
      <c r="IZ71" s="24"/>
      <c r="JA71" s="24"/>
      <c r="JB71" s="24"/>
      <c r="JC71" s="24"/>
      <c r="JD71" s="24"/>
      <c r="JE71" s="24"/>
      <c r="JF71" s="24"/>
      <c r="JG71" s="24"/>
      <c r="JH71" s="24"/>
      <c r="JI71" s="24"/>
      <c r="JJ71" s="24"/>
      <c r="JK71" s="24"/>
      <c r="JL71" s="24"/>
      <c r="JM71" s="24"/>
      <c r="JN71" s="24"/>
      <c r="JO71" s="24"/>
      <c r="JP71" s="24"/>
      <c r="JQ71" s="24"/>
      <c r="JR71" s="24"/>
      <c r="JS71" s="24"/>
      <c r="JT71" s="24"/>
      <c r="JU71" s="24"/>
      <c r="JV71" s="24"/>
      <c r="JW71" s="24"/>
      <c r="JX71" s="24"/>
      <c r="JY71" s="24"/>
      <c r="JZ71" s="24"/>
      <c r="KA71" s="24"/>
      <c r="KB71" s="24"/>
      <c r="KC71" s="24"/>
      <c r="KD71" s="24"/>
      <c r="KE71" s="24"/>
      <c r="KF71" s="24"/>
      <c r="KG71" s="24"/>
      <c r="KH71" s="24"/>
      <c r="KI71" s="24"/>
      <c r="KJ71" s="24"/>
      <c r="KK71" s="24"/>
      <c r="KL71" s="24"/>
      <c r="KM71" s="24"/>
      <c r="KN71" s="24"/>
      <c r="KO71" s="24"/>
      <c r="KP71" s="24"/>
      <c r="KQ71" s="24"/>
      <c r="KR71" s="24"/>
      <c r="KS71" s="24"/>
      <c r="KT71" s="24"/>
      <c r="KU71" s="24"/>
      <c r="KV71" s="24"/>
      <c r="KW71" s="24"/>
      <c r="KX71" s="24"/>
      <c r="KY71" s="24"/>
      <c r="KZ71" s="24"/>
    </row>
    <row r="72" ht="15.75">
      <c r="A72" s="20" t="s">
        <v>46</v>
      </c>
      <c r="B72" s="11">
        <f>IF(ISERROR(VLOOKUP(CONCATENATE(INDIRECT(ADDRESS(2,COLUMN())),"U1",A72),DATA!D2:L872,2,FALSE)),0,VLOOKUP(CONCATENATE(INDIRECT(ADDRESS(2,COLUMN())),"U1",A72),DATA!D2:L872,2,FALSE))</f>
        <v>2</v>
      </c>
      <c r="C72" s="11">
        <f>IF(ISERROR(VLOOKUP(CONCATENATE(INDIRECT(ADDRESS(2,COLUMN()-1)),"U1",A72),DATA!D2:L872,3,FALSE)),0,VLOOKUP(CONCATENATE(INDIRECT(ADDRESS(2,COLUMN()-1)),"U1",A72),DATA!D2:L872,3,FALSE))</f>
        <v>7.98</v>
      </c>
      <c r="D72" s="11">
        <f>IF(ISERROR(VLOOKUP(CONCATENATE(INDIRECT(ADDRESS(2,COLUMN()-2)),"U1",A72),DATA!D2:L872,4,FALSE)),0,VLOOKUP(CONCATENATE(INDIRECT(ADDRESS(2,COLUMN()-2)),"U1",A72),DATA!D2:L872,4,FALSE))</f>
        <v>0</v>
      </c>
      <c r="E72" s="11">
        <f>IF(ISERROR(VLOOKUP(CONCATENATE(INDIRECT(ADDRESS(2,COLUMN())),"U1",A72),DATA!D2:L872,2,FALSE)),0,VLOOKUP(CONCATENATE(INDIRECT(ADDRESS(2,COLUMN())),"U1",A72),DATA!D2:L872,2,FALSE))</f>
        <v>0</v>
      </c>
      <c r="F72" s="11">
        <f>IF(ISERROR(VLOOKUP(CONCATENATE(INDIRECT(ADDRESS(2,COLUMN()-1)),"U1",A72),DATA!D2:L872,3,FALSE)),0,VLOOKUP(CONCATENATE(INDIRECT(ADDRESS(2,COLUMN()-1)),"U1",A72),DATA!D2:L872,3,FALSE))</f>
        <v>0</v>
      </c>
      <c r="G72" s="11">
        <f>IF(ISERROR(VLOOKUP(CONCATENATE(INDIRECT(ADDRESS(2,COLUMN()-2)),"U1",A72),DATA!D2:L872,4,FALSE)),0,VLOOKUP(CONCATENATE(INDIRECT(ADDRESS(2,COLUMN()-2)),"U1",A72),DATA!D2:L872,4,FALSE))</f>
        <v>0</v>
      </c>
      <c r="H72" s="11">
        <f>IF(ISERROR(VLOOKUP(CONCATENATE(INDIRECT(ADDRESS(2,COLUMN())),"U1",A72),DATA!D2:L872,2,FALSE)),0,VLOOKUP(CONCATENATE(INDIRECT(ADDRESS(2,COLUMN())),"U1",A72),DATA!D2:L872,2,FALSE))</f>
        <v>0</v>
      </c>
      <c r="I72" s="11">
        <f>IF(ISERROR(VLOOKUP(CONCATENATE(INDIRECT(ADDRESS(2,COLUMN()-1)),"U1",A72),DATA!D2:L872,3,FALSE)),0,VLOOKUP(CONCATENATE(INDIRECT(ADDRESS(2,COLUMN()-1)),"U1",A72),DATA!D2:L872,3,FALSE))</f>
        <v>0</v>
      </c>
      <c r="J72" s="11">
        <f>IF(ISERROR(VLOOKUP(CONCATENATE(INDIRECT(ADDRESS(2,COLUMN()-2)),"U1",A72),DATA!D2:L872,4,FALSE)),0,VLOOKUP(CONCATENATE(INDIRECT(ADDRESS(2,COLUMN()-2)),"U1",A72),DATA!D2:L872,4,FALSE))</f>
        <v>0</v>
      </c>
      <c r="K72" s="11">
        <f>IF(ISERROR(VLOOKUP(CONCATENATE(INDIRECT(ADDRESS(2,COLUMN())),"U1",A72),DATA!D2:L872,2,FALSE)),0,VLOOKUP(CONCATENATE(INDIRECT(ADDRESS(2,COLUMN())),"U1",A72),DATA!D2:L872,2,FALSE))</f>
        <v>0</v>
      </c>
      <c r="L72" s="11">
        <f>IF(ISERROR(VLOOKUP(CONCATENATE(INDIRECT(ADDRESS(2,COLUMN()-1)),"U1",A72),DATA!D2:L872,3,FALSE)),0,VLOOKUP(CONCATENATE(INDIRECT(ADDRESS(2,COLUMN()-1)),"U1",A72),DATA!D2:L872,3,FALSE))</f>
        <v>0</v>
      </c>
      <c r="M72" s="11">
        <f>IF(ISERROR(VLOOKUP(CONCATENATE(INDIRECT(ADDRESS(2,COLUMN()-2)),"U1",A72),DATA!D2:L872,4,FALSE)),0,VLOOKUP(CONCATENATE(INDIRECT(ADDRESS(2,COLUMN()-2)),"U1",A72),DATA!D2:L872,4,FALSE))</f>
        <v>0</v>
      </c>
      <c r="N72" s="11">
        <f>IF(ISERROR(VLOOKUP(CONCATENATE(INDIRECT(ADDRESS(2,COLUMN())),"U1",A72),DATA!D2:L872,2,FALSE)),0,VLOOKUP(CONCATENATE(INDIRECT(ADDRESS(2,COLUMN())),"U1",A72),DATA!D2:L872,2,FALSE))</f>
        <v>0</v>
      </c>
      <c r="O72" s="11">
        <f>IF(ISERROR(VLOOKUP(CONCATENATE(INDIRECT(ADDRESS(2,COLUMN()-1)),"U1",A72),DATA!D2:L872,3,FALSE)),0,VLOOKUP(CONCATENATE(INDIRECT(ADDRESS(2,COLUMN()-1)),"U1",A72),DATA!D2:L872,3,FALSE))</f>
        <v>0</v>
      </c>
      <c r="P72" s="11">
        <f>IF(ISERROR(VLOOKUP(CONCATENATE(INDIRECT(ADDRESS(2,COLUMN()-2)),"U1",A72),DATA!D2:L872,4,FALSE)),0,VLOOKUP(CONCATENATE(INDIRECT(ADDRESS(2,COLUMN()-2)),"U1",A72),DATA!D2:L872,4,FALSE))</f>
        <v>0</v>
      </c>
      <c r="Q72" s="11">
        <f>IF(ISERROR(VLOOKUP(CONCATENATE(INDIRECT(ADDRESS(2,COLUMN())),"U1",A72),DATA!D2:L872,2,FALSE)),0,VLOOKUP(CONCATENATE(INDIRECT(ADDRESS(2,COLUMN())),"U1",A72),DATA!D2:L872,2,FALSE))</f>
        <v>0</v>
      </c>
      <c r="R72" s="11">
        <f>IF(ISERROR(VLOOKUP(CONCATENATE(INDIRECT(ADDRESS(2,COLUMN()-1)),"U1",A72),DATA!D2:L872,3,FALSE)),0,VLOOKUP(CONCATENATE(INDIRECT(ADDRESS(2,COLUMN()-1)),"U1",A72),DATA!D2:L872,3,FALSE))</f>
        <v>4</v>
      </c>
      <c r="S72" s="11">
        <f>IF(ISERROR(VLOOKUP(CONCATENATE(INDIRECT(ADDRESS(2,COLUMN()-2)),"U1",A72),DATA!D2:L872,4,FALSE)),0,VLOOKUP(CONCATENATE(INDIRECT(ADDRESS(2,COLUMN()-2)),"U1",A72),DATA!D2:L872,4,FALSE))</f>
        <v>0</v>
      </c>
      <c r="T72" s="11">
        <f>IF(ISERROR(VLOOKUP(CONCATENATE(INDIRECT(ADDRESS(2,COLUMN())),"U1",A72),DATA!D2:L872,2,FALSE)),0,VLOOKUP(CONCATENATE(INDIRECT(ADDRESS(2,COLUMN())),"U1",A72),DATA!D2:L872,2,FALSE))</f>
        <v>0</v>
      </c>
      <c r="U72" s="11">
        <f>IF(ISERROR(VLOOKUP(CONCATENATE(INDIRECT(ADDRESS(2,COLUMN()-1)),"U1",A72),DATA!D2:L872,3,FALSE)),0,VLOOKUP(CONCATENATE(INDIRECT(ADDRESS(2,COLUMN()-1)),"U1",A72),DATA!D2:L872,3,FALSE))</f>
        <v>1</v>
      </c>
      <c r="V72" s="11">
        <f>IF(ISERROR(VLOOKUP(CONCATENATE(INDIRECT(ADDRESS(2,COLUMN()-2)),"U1",A72),DATA!D2:L872,4,FALSE)),0,VLOOKUP(CONCATENATE(INDIRECT(ADDRESS(2,COLUMN()-2)),"U1",A72),DATA!D2:L872,4,FALSE))</f>
        <v>0</v>
      </c>
      <c r="W72" s="11">
        <f>IF(ISERROR(VLOOKUP(CONCATENATE(INDIRECT(ADDRESS(2,COLUMN())),"U1",A72),DATA!D2:L872,2,FALSE)),0,VLOOKUP(CONCATENATE(INDIRECT(ADDRESS(2,COLUMN())),"U1",A72),DATA!D2:L872,2,FALSE))</f>
        <v>0.04</v>
      </c>
      <c r="X72" s="11">
        <f>IF(ISERROR(VLOOKUP(CONCATENATE(INDIRECT(ADDRESS(2,COLUMN()-1)),"U1",A72),DATA!D2:L872,3,FALSE)),0,VLOOKUP(CONCATENATE(INDIRECT(ADDRESS(2,COLUMN()-1)),"U1",A72),DATA!D2:L872,3,FALSE))</f>
        <v>0</v>
      </c>
      <c r="Y72" s="11">
        <f>IF(ISERROR(VLOOKUP(CONCATENATE(INDIRECT(ADDRESS(2,COLUMN()-2)),"U1",A72),DATA!D2:L872,4,FALSE)),0,VLOOKUP(CONCATENATE(INDIRECT(ADDRESS(2,COLUMN()-2)),"U1",A72),DATA!D2:L872,4,FALSE))</f>
        <v>0</v>
      </c>
      <c r="Z72" s="11">
        <f>IF(ISERROR(VLOOKUP(CONCATENATE(INDIRECT(ADDRESS(2,COLUMN())),"U1",A72),DATA!D2:L872,2,FALSE)),0,VLOOKUP(CONCATENATE(INDIRECT(ADDRESS(2,COLUMN())),"U1",A72),DATA!D2:L872,2,FALSE))</f>
        <v>0</v>
      </c>
      <c r="AA72" s="11">
        <f>IF(ISERROR(VLOOKUP(CONCATENATE(INDIRECT(ADDRESS(2,COLUMN()-1)),"U1",A72),DATA!D2:L872,3,FALSE)),0,VLOOKUP(CONCATENATE(INDIRECT(ADDRESS(2,COLUMN()-1)),"U1",A72),DATA!D2:L872,3,FALSE))</f>
        <v>0</v>
      </c>
      <c r="AB72" s="11">
        <f>IF(ISERROR(VLOOKUP(CONCATENATE(INDIRECT(ADDRESS(2,COLUMN()-2)),"U1",A72),DATA!D2:L872,4,FALSE)),0,VLOOKUP(CONCATENATE(INDIRECT(ADDRESS(2,COLUMN()-2)),"U1",A72),DATA!D2:L872,4,FALSE))</f>
        <v>0</v>
      </c>
      <c r="AC72" s="11">
        <f>IF(ISERROR(VLOOKUP(CONCATENATE(INDIRECT(ADDRESS(2,COLUMN())),"U1",A72),DATA!D2:L872,2,FALSE)),0,VLOOKUP(CONCATENATE(INDIRECT(ADDRESS(2,COLUMN())),"U1",A72),DATA!D2:L872,2,FALSE))</f>
        <v>0</v>
      </c>
      <c r="AD72" s="11">
        <f>IF(ISERROR(VLOOKUP(CONCATENATE(INDIRECT(ADDRESS(2,COLUMN()-1)),"U1",A72),DATA!D2:L872,3,FALSE)),0,VLOOKUP(CONCATENATE(INDIRECT(ADDRESS(2,COLUMN()-1)),"U1",A72),DATA!D2:L872,3,FALSE))</f>
        <v>0</v>
      </c>
      <c r="AE72" s="11">
        <f>IF(ISERROR(VLOOKUP(CONCATENATE(INDIRECT(ADDRESS(2,COLUMN()-2)),"U1",A72),DATA!D2:L872,4,FALSE)),0,VLOOKUP(CONCATENATE(INDIRECT(ADDRESS(2,COLUMN()-2)),"U1",A72),DATA!D2:L872,4,FALSE))</f>
        <v>0</v>
      </c>
      <c r="AF72" s="11">
        <f>IF(ISERROR(VLOOKUP(CONCATENATE(INDIRECT(ADDRESS(2,COLUMN())),"U1",A72),DATA!D2:L872,2,FALSE)),0,VLOOKUP(CONCATENATE(INDIRECT(ADDRESS(2,COLUMN())),"U1",A72),DATA!D2:L872,2,FALSE))</f>
        <v>0</v>
      </c>
      <c r="AG72" s="11">
        <f>IF(ISERROR(VLOOKUP(CONCATENATE(INDIRECT(ADDRESS(2,COLUMN()-1)),"U1",A72),DATA!D2:L872,3,FALSE)),0,VLOOKUP(CONCATENATE(INDIRECT(ADDRESS(2,COLUMN()-1)),"U1",A72),DATA!D2:L872,3,FALSE))</f>
        <v>0</v>
      </c>
      <c r="AH72" s="11">
        <f>IF(ISERROR(VLOOKUP(CONCATENATE(INDIRECT(ADDRESS(2,COLUMN()-2)),"U1",A72),DATA!D2:L872,4,FALSE)),0,VLOOKUP(CONCATENATE(INDIRECT(ADDRESS(2,COLUMN()-2)),"U1",A72),DATA!D2:L872,4,FALSE))</f>
        <v>0</v>
      </c>
      <c r="AI72" s="11">
        <f>IF(ISERROR(VLOOKUP(CONCATENATE(INDIRECT(ADDRESS(2,COLUMN())),"U1",A72),DATA!D2:L872,2,FALSE)),0,VLOOKUP(CONCATENATE(INDIRECT(ADDRESS(2,COLUMN())),"U1",A72),DATA!D2:L872,2,FALSE))</f>
        <v>0</v>
      </c>
      <c r="AJ72" s="11">
        <f>IF(ISERROR(VLOOKUP(CONCATENATE(INDIRECT(ADDRESS(2,COLUMN()-1)),"U1",A72),DATA!D2:L872,3,FALSE)),0,VLOOKUP(CONCATENATE(INDIRECT(ADDRESS(2,COLUMN()-1)),"U1",A72),DATA!D2:L872,3,FALSE))</f>
        <v>0</v>
      </c>
      <c r="AK72" s="11">
        <f>IF(ISERROR(VLOOKUP(CONCATENATE(INDIRECT(ADDRESS(2,COLUMN()-2)),"U1",A72),DATA!D2:L872,4,FALSE)),0,VLOOKUP(CONCATENATE(INDIRECT(ADDRESS(2,COLUMN()-2)),"U1",A72),DATA!D2:L872,4,FALSE))</f>
        <v>0</v>
      </c>
      <c r="AL72" s="11">
        <f>IF(ISERROR(VLOOKUP(CONCATENATE(INDIRECT(ADDRESS(2,COLUMN())),"U1",A72),DATA!D2:L872,2,FALSE)),0,VLOOKUP(CONCATENATE(INDIRECT(ADDRESS(2,COLUMN())),"U1",A72),DATA!D2:L872,2,FALSE))</f>
        <v>0</v>
      </c>
      <c r="AM72" s="11">
        <f>IF(ISERROR(VLOOKUP(CONCATENATE(INDIRECT(ADDRESS(2,COLUMN()-1)),"U1",A72),DATA!D2:L872,3,FALSE)),0,VLOOKUP(CONCATENATE(INDIRECT(ADDRESS(2,COLUMN()-1)),"U1",A72),DATA!D2:L872,3,FALSE))</f>
        <v>0</v>
      </c>
      <c r="AN72" s="11">
        <f>IF(ISERROR(VLOOKUP(CONCATENATE(INDIRECT(ADDRESS(2,COLUMN()-2)),"U1",A72),DATA!D2:L872,4,FALSE)),0,VLOOKUP(CONCATENATE(INDIRECT(ADDRESS(2,COLUMN()-2)),"U1",A72),DATA!D2:L872,4,FALSE))</f>
        <v>0</v>
      </c>
      <c r="AO72" s="11">
        <f>IF(ISERROR(VLOOKUP(CONCATENATE(INDIRECT(ADDRESS(2,COLUMN())),"U1",A72),DATA!D2:L872,2,FALSE)),0,VLOOKUP(CONCATENATE(INDIRECT(ADDRESS(2,COLUMN())),"U1",A72),DATA!D2:L872,2,FALSE))</f>
        <v>0</v>
      </c>
      <c r="AP72" s="11">
        <f>IF(ISERROR(VLOOKUP(CONCATENATE(INDIRECT(ADDRESS(2,COLUMN()-1)),"U1",A72),DATA!D2:L872,3,FALSE)),0,VLOOKUP(CONCATENATE(INDIRECT(ADDRESS(2,COLUMN()-1)),"U1",A72),DATA!D2:L872,3,FALSE))</f>
        <v>0</v>
      </c>
      <c r="AQ72" s="11">
        <f>IF(ISERROR(VLOOKUP(CONCATENATE(INDIRECT(ADDRESS(2,COLUMN()-2)),"U1",A72),DATA!D2:L872,4,FALSE)),0,VLOOKUP(CONCATENATE(INDIRECT(ADDRESS(2,COLUMN()-2)),"U1",A72),DATA!D2:L872,4,FALSE))</f>
        <v>0</v>
      </c>
      <c r="AR72" s="11">
        <f>IF(ISERROR(VLOOKUP(CONCATENATE(INDIRECT(ADDRESS(2,COLUMN())),"U1",A72),DATA!D2:L872,2,FALSE)),0,VLOOKUP(CONCATENATE(INDIRECT(ADDRESS(2,COLUMN())),"U1",A72),DATA!D2:L872,2,FALSE))</f>
        <v>1</v>
      </c>
      <c r="AS72" s="11">
        <f>IF(ISERROR(VLOOKUP(CONCATENATE(INDIRECT(ADDRESS(2,COLUMN()-1)),"U1",A72),DATA!D2:L872,3,FALSE)),0,VLOOKUP(CONCATENATE(INDIRECT(ADDRESS(2,COLUMN()-1)),"U1",A72),DATA!D2:L872,3,FALSE))</f>
        <v>0</v>
      </c>
      <c r="AT72" s="11">
        <f>IF(ISERROR(VLOOKUP(CONCATENATE(INDIRECT(ADDRESS(2,COLUMN()-2)),"U1",A72),DATA!D2:L872,4,FALSE)),0,VLOOKUP(CONCATENATE(INDIRECT(ADDRESS(2,COLUMN()-2)),"U1",A72),DATA!D2:L872,4,FALSE))</f>
        <v>0</v>
      </c>
      <c r="AU72" s="11">
        <f>IF(ISERROR(VLOOKUP(CONCATENATE(INDIRECT(ADDRESS(2,COLUMN())),"U1",A72),DATA!D2:L872,2,FALSE)),0,VLOOKUP(CONCATENATE(INDIRECT(ADDRESS(2,COLUMN())),"U1",A72),DATA!D2:L872,2,FALSE))</f>
        <v>0.5</v>
      </c>
      <c r="AV72" s="11">
        <f>IF(ISERROR(VLOOKUP(CONCATENATE(INDIRECT(ADDRESS(2,COLUMN()-1)),"U1",A72),DATA!D2:L872,3,FALSE)),0,VLOOKUP(CONCATENATE(INDIRECT(ADDRESS(2,COLUMN()-1)),"U1",A72),DATA!D2:L872,3,FALSE))</f>
        <v>0</v>
      </c>
      <c r="AW72" s="11">
        <f>IF(ISERROR(VLOOKUP(CONCATENATE(INDIRECT(ADDRESS(2,COLUMN()-2)),"U1",A72),DATA!D2:L872,4,FALSE)),0,VLOOKUP(CONCATENATE(INDIRECT(ADDRESS(2,COLUMN()-2)),"U1",A72),DATA!D2:L872,4,FALSE))</f>
        <v>0</v>
      </c>
      <c r="AX72" s="11">
        <f>IF(ISERROR(VLOOKUP(CONCATENATE(INDIRECT(ADDRESS(2,COLUMN())),"U1",A72),DATA!D2:L872,2,FALSE)),0,VLOOKUP(CONCATENATE(INDIRECT(ADDRESS(2,COLUMN())),"U1",A72),DATA!D2:L872,2,FALSE))</f>
        <v>0</v>
      </c>
      <c r="AY72" s="11">
        <f>IF(ISERROR(VLOOKUP(CONCATENATE(INDIRECT(ADDRESS(2,COLUMN()-1)),"U1",A72),DATA!D2:L872,3,FALSE)),0,VLOOKUP(CONCATENATE(INDIRECT(ADDRESS(2,COLUMN()-1)),"U1",A72),DATA!D2:L872,3,FALSE))</f>
        <v>0</v>
      </c>
      <c r="AZ72" s="11">
        <f>IF(ISERROR(VLOOKUP(CONCATENATE(INDIRECT(ADDRESS(2,COLUMN()-2)),"U1",A72),DATA!D2:L872,4,FALSE)),0,VLOOKUP(CONCATENATE(INDIRECT(ADDRESS(2,COLUMN()-2)),"U1",A72),DATA!D2:L872,4,FALSE))</f>
        <v>0</v>
      </c>
      <c r="BA72" s="11">
        <f>IF(ISERROR(VLOOKUP(CONCATENATE(INDIRECT(ADDRESS(2,COLUMN())),"U1",A72),DATA!D2:L872,2,FALSE)),0,VLOOKUP(CONCATENATE(INDIRECT(ADDRESS(2,COLUMN())),"U1",A72),DATA!D2:L872,2,FALSE))</f>
        <v>0</v>
      </c>
      <c r="BB72" s="11">
        <f>IF(ISERROR(VLOOKUP(CONCATENATE(INDIRECT(ADDRESS(2,COLUMN()-1)),"U1",A72),DATA!D2:L872,3,FALSE)),0,VLOOKUP(CONCATENATE(INDIRECT(ADDRESS(2,COLUMN()-1)),"U1",A72),DATA!D2:L872,3,FALSE))</f>
        <v>0</v>
      </c>
      <c r="BC72" s="11">
        <f>IF(ISERROR(VLOOKUP(CONCATENATE(INDIRECT(ADDRESS(2,COLUMN()-2)),"U1",A72),DATA!D2:L872,4,FALSE)),0,VLOOKUP(CONCATENATE(INDIRECT(ADDRESS(2,COLUMN()-2)),"U1",A72),DATA!D2:L872,4,FALSE))</f>
        <v>0</v>
      </c>
      <c r="BD72" s="11">
        <f>IF(ISERROR(VLOOKUP(CONCATENATE(INDIRECT(ADDRESS(2,COLUMN())),"U1",A72),DATA!D2:L872,2,FALSE)),0,VLOOKUP(CONCATENATE(INDIRECT(ADDRESS(2,COLUMN())),"U1",A72),DATA!D2:L872,2,FALSE))</f>
        <v>0</v>
      </c>
      <c r="BE72" s="11">
        <f>IF(ISERROR(VLOOKUP(CONCATENATE(INDIRECT(ADDRESS(2,COLUMN()-1)),"U1",A72),DATA!D2:L872,3,FALSE)),0,VLOOKUP(CONCATENATE(INDIRECT(ADDRESS(2,COLUMN()-1)),"U1",A72),DATA!D2:L872,3,FALSE))</f>
        <v>0</v>
      </c>
      <c r="BF72" s="11">
        <f>IF(ISERROR(VLOOKUP(CONCATENATE(INDIRECT(ADDRESS(2,COLUMN()-2)),"U1",A72),DATA!D2:L872,4,FALSE)),0,VLOOKUP(CONCATENATE(INDIRECT(ADDRESS(2,COLUMN()-2)),"U1",A72),DATA!D2:L872,4,FALSE))</f>
        <v>0</v>
      </c>
      <c r="BG72" s="11">
        <f>IF(ISERROR(VLOOKUP(CONCATENATE(INDIRECT(ADDRESS(2,COLUMN())),"U1",A72),DATA!D2:L872,2,FALSE)),0,VLOOKUP(CONCATENATE(INDIRECT(ADDRESS(2,COLUMN())),"U1",A72),DATA!D2:L872,2,FALSE))</f>
        <v>0</v>
      </c>
      <c r="BH72" s="11">
        <f>IF(ISERROR(VLOOKUP(CONCATENATE(INDIRECT(ADDRESS(2,COLUMN()-1)),"U1",A72),DATA!D2:L872,3,FALSE)),0,VLOOKUP(CONCATENATE(INDIRECT(ADDRESS(2,COLUMN()-1)),"U1",A72),DATA!D2:L872,3,FALSE))</f>
        <v>0</v>
      </c>
      <c r="BI72" s="11">
        <f>IF(ISERROR(VLOOKUP(CONCATENATE(INDIRECT(ADDRESS(2,COLUMN()-2)),"U1",A72),DATA!D2:L872,4,FALSE)),0,VLOOKUP(CONCATENATE(INDIRECT(ADDRESS(2,COLUMN()-2)),"U1",A72),DATA!D2:L872,4,FALSE))</f>
        <v>0</v>
      </c>
      <c r="BJ72" s="11">
        <f>IF(ISERROR(VLOOKUP(CONCATENATE(INDIRECT(ADDRESS(2,COLUMN())),"U1",A72),DATA!D2:L872,2,FALSE)),0,VLOOKUP(CONCATENATE(INDIRECT(ADDRESS(2,COLUMN())),"U1",A72),DATA!D2:L872,2,FALSE))</f>
        <v>0</v>
      </c>
      <c r="BK72" s="11">
        <f>IF(ISERROR(VLOOKUP(CONCATENATE(INDIRECT(ADDRESS(2,COLUMN()-1)),"U1",A72),DATA!D2:L872,3,FALSE)),0,VLOOKUP(CONCATENATE(INDIRECT(ADDRESS(2,COLUMN()-1)),"U1",A72),DATA!D2:L872,3,FALSE))</f>
        <v>0</v>
      </c>
      <c r="BL72" s="11">
        <f>IF(ISERROR(VLOOKUP(CONCATENATE(INDIRECT(ADDRESS(2,COLUMN()-2)),"U1",A72),DATA!D2:L872,4,FALSE)),0,VLOOKUP(CONCATENATE(INDIRECT(ADDRESS(2,COLUMN()-2)),"U1",A72),DATA!D2:L872,4,FALSE))</f>
        <v>0</v>
      </c>
      <c r="BM72" s="11">
        <f>IF(ISERROR(VLOOKUP(CONCATENATE(INDIRECT(ADDRESS(2,COLUMN())),"U1",A72),DATA!D2:L872,2,FALSE)),0,VLOOKUP(CONCATENATE(INDIRECT(ADDRESS(2,COLUMN())),"U1",A72),DATA!D2:L872,2,FALSE))</f>
        <v>0</v>
      </c>
      <c r="BN72" s="11">
        <f>IF(ISERROR(VLOOKUP(CONCATENATE(INDIRECT(ADDRESS(2,COLUMN()-1)),"U1",A72),DATA!D2:L872,3,FALSE)),0,VLOOKUP(CONCATENATE(INDIRECT(ADDRESS(2,COLUMN()-1)),"U1",A72),DATA!D2:L872,3,FALSE))</f>
        <v>0</v>
      </c>
      <c r="BO72" s="11">
        <f>IF(ISERROR(VLOOKUP(CONCATENATE(INDIRECT(ADDRESS(2,COLUMN()-2)),"U1",A72),DATA!D2:L872,4,FALSE)),0,VLOOKUP(CONCATENATE(INDIRECT(ADDRESS(2,COLUMN()-2)),"U1",A72),DATA!D2:L872,4,FALSE))</f>
        <v>0</v>
      </c>
      <c r="BP72" s="11">
        <f>IF(ISERROR(VLOOKUP(CONCATENATE(INDIRECT(ADDRESS(2,COLUMN())),"U1",A72),DATA!D2:L872,2,FALSE)),0,VLOOKUP(CONCATENATE(INDIRECT(ADDRESS(2,COLUMN())),"U1",A72),DATA!D2:L872,2,FALSE))</f>
        <v>0</v>
      </c>
      <c r="BQ72" s="11">
        <f>IF(ISERROR(VLOOKUP(CONCATENATE(INDIRECT(ADDRESS(2,COLUMN()-1)),"U1",A72),DATA!D2:L872,3,FALSE)),0,VLOOKUP(CONCATENATE(INDIRECT(ADDRESS(2,COLUMN()-1)),"U1",A72),DATA!D2:L872,3,FALSE))</f>
        <v>0</v>
      </c>
      <c r="BR72" s="11">
        <f>IF(ISERROR(VLOOKUP(CONCATENATE(INDIRECT(ADDRESS(2,COLUMN()-2)),"U1",A72),DATA!D2:L872,4,FALSE)),0,VLOOKUP(CONCATENATE(INDIRECT(ADDRESS(2,COLUMN()-2)),"U1",A72),DATA!D2:L872,4,FALSE))</f>
        <v>0</v>
      </c>
      <c r="BS72" s="11">
        <f>IF(ISERROR(VLOOKUP(CONCATENATE(INDIRECT(ADDRESS(2,COLUMN())),"U1",A72),DATA!D2:L872,2,FALSE)),0,VLOOKUP(CONCATENATE(INDIRECT(ADDRESS(2,COLUMN())),"U1",A72),DATA!D2:L872,2,FALSE))</f>
        <v>0</v>
      </c>
      <c r="BT72" s="11">
        <f>IF(ISERROR(VLOOKUP(CONCATENATE(INDIRECT(ADDRESS(2,COLUMN()-1)),"U1",A72),DATA!D2:L872,3,FALSE)),0,VLOOKUP(CONCATENATE(INDIRECT(ADDRESS(2,COLUMN()-1)),"U1",A72),DATA!D2:L872,3,FALSE))</f>
        <v>0</v>
      </c>
      <c r="BU72" s="11">
        <f>IF(ISERROR(VLOOKUP(CONCATENATE(INDIRECT(ADDRESS(2,COLUMN()-2)),"U1",A72),DATA!D2:L872,4,FALSE)),0,VLOOKUP(CONCATENATE(INDIRECT(ADDRESS(2,COLUMN()-2)),"U1",A72),DATA!D2:L872,4,FALSE))</f>
        <v>0</v>
      </c>
      <c r="BV72" s="11">
        <f>IF(ISERROR(VLOOKUP(CONCATENATE(INDIRECT(ADDRESS(2,COLUMN())),"U1",A72),DATA!D2:L872,2,FALSE)),0,VLOOKUP(CONCATENATE(INDIRECT(ADDRESS(2,COLUMN())),"U1",A72),DATA!D2:L872,2,FALSE))</f>
        <v>0</v>
      </c>
      <c r="BW72" s="11">
        <f>IF(ISERROR(VLOOKUP(CONCATENATE(INDIRECT(ADDRESS(2,COLUMN()-1)),"U1",A72),DATA!D2:L872,3,FALSE)),0,VLOOKUP(CONCATENATE(INDIRECT(ADDRESS(2,COLUMN()-1)),"U1",A72),DATA!D2:L872,3,FALSE))</f>
        <v>0</v>
      </c>
      <c r="BX72" s="11">
        <f>IF(ISERROR(VLOOKUP(CONCATENATE(INDIRECT(ADDRESS(2,COLUMN()-2)),"U1",A72),DATA!D2:L872,4,FALSE)),0,VLOOKUP(CONCATENATE(INDIRECT(ADDRESS(2,COLUMN()-2)),"U1",A72),DATA!D2:L872,4,FALSE))</f>
        <v>0</v>
      </c>
      <c r="BY72" s="11">
        <f>IF(ISERROR(VLOOKUP(CONCATENATE(INDIRECT(ADDRESS(2,COLUMN())),"U1",A72),DATA!D2:L872,2,FALSE)),0,VLOOKUP(CONCATENATE(INDIRECT(ADDRESS(2,COLUMN())),"U1",A72),DATA!D2:L872,2,FALSE))</f>
        <v>0</v>
      </c>
      <c r="BZ72" s="11">
        <f>IF(ISERROR(VLOOKUP(CONCATENATE(INDIRECT(ADDRESS(2,COLUMN()-1)),"U1",A72),DATA!D2:L872,3,FALSE)),0,VLOOKUP(CONCATENATE(INDIRECT(ADDRESS(2,COLUMN()-1)),"U1",A72),DATA!D2:L872,3,FALSE))</f>
        <v>0</v>
      </c>
      <c r="CA72" s="11">
        <f>IF(ISERROR(VLOOKUP(CONCATENATE(INDIRECT(ADDRESS(2,COLUMN()-2)),"U1",A72),DATA!D2:L872,4,FALSE)),0,VLOOKUP(CONCATENATE(INDIRECT(ADDRESS(2,COLUMN()-2)),"U1",A72),DATA!D2:L872,4,FALSE))</f>
        <v>0</v>
      </c>
      <c r="CB72" s="11">
        <f>IF(ISERROR(VLOOKUP(CONCATENATE(INDIRECT(ADDRESS(2,COLUMN())),"U1",A72),DATA!D2:L872,2,FALSE)),0,VLOOKUP(CONCATENATE(INDIRECT(ADDRESS(2,COLUMN())),"U1",A72),DATA!D2:L872,2,FALSE))</f>
        <v>0</v>
      </c>
      <c r="CC72" s="11">
        <f>IF(ISERROR(VLOOKUP(CONCATENATE(INDIRECT(ADDRESS(2,COLUMN()-1)),"U1",A72),DATA!D2:L872,3,FALSE)),0,VLOOKUP(CONCATENATE(INDIRECT(ADDRESS(2,COLUMN()-1)),"U1",A72),DATA!D2:L872,3,FALSE))</f>
        <v>0</v>
      </c>
      <c r="CD72" s="11">
        <f>IF(ISERROR(VLOOKUP(CONCATENATE(INDIRECT(ADDRESS(2,COLUMN()-2)),"U1",A72),DATA!D2:L872,4,FALSE)),0,VLOOKUP(CONCATENATE(INDIRECT(ADDRESS(2,COLUMN()-2)),"U1",A72),DATA!D2:L872,4,FALSE))</f>
        <v>0</v>
      </c>
      <c r="CE72" s="11">
        <f>IF(ISERROR(VLOOKUP(CONCATENATE(INDIRECT(ADDRESS(2,COLUMN())),"U1",A72),DATA!D2:L872,2,FALSE)),0,VLOOKUP(CONCATENATE(INDIRECT(ADDRESS(2,COLUMN())),"U1",A72),DATA!D2:L872,2,FALSE))</f>
        <v>0</v>
      </c>
      <c r="CF72" s="11">
        <f>IF(ISERROR(VLOOKUP(CONCATENATE(INDIRECT(ADDRESS(2,COLUMN()-1)),"U1",A72),DATA!D2:L872,3,FALSE)),0,VLOOKUP(CONCATENATE(INDIRECT(ADDRESS(2,COLUMN()-1)),"U1",A72),DATA!D2:L872,3,FALSE))</f>
        <v>0</v>
      </c>
      <c r="CG72" s="11">
        <f>IF(ISERROR(VLOOKUP(CONCATENATE(INDIRECT(ADDRESS(2,COLUMN()-2)),"U1",A72),DATA!D2:L872,4,FALSE)),0,VLOOKUP(CONCATENATE(INDIRECT(ADDRESS(2,COLUMN()-2)),"U1",A72),DATA!D2:L872,4,FALSE))</f>
        <v>0</v>
      </c>
      <c r="CH72" s="11">
        <f>IF(ISERROR(VLOOKUP(CONCATENATE(INDIRECT(ADDRESS(2,COLUMN())),"U1",A72),DATA!D2:L872,2,FALSE)),0,VLOOKUP(CONCATENATE(INDIRECT(ADDRESS(2,COLUMN())),"U1",A72),DATA!D2:L872,2,FALSE))</f>
        <v>0</v>
      </c>
      <c r="CI72" s="11">
        <f>IF(ISERROR(VLOOKUP(CONCATENATE(INDIRECT(ADDRESS(2,COLUMN()-1)),"U1",A72),DATA!D2:L872,3,FALSE)),0,VLOOKUP(CONCATENATE(INDIRECT(ADDRESS(2,COLUMN()-1)),"U1",A72),DATA!D2:L872,3,FALSE))</f>
        <v>0</v>
      </c>
      <c r="CJ72" s="11">
        <f>IF(ISERROR(VLOOKUP(CONCATENATE(INDIRECT(ADDRESS(2,COLUMN()-2)),"U1",A72),DATA!D2:L872,4,FALSE)),0,VLOOKUP(CONCATENATE(INDIRECT(ADDRESS(2,COLUMN()-2)),"U1",A72),DATA!D2:L872,4,FALSE))</f>
        <v>0</v>
      </c>
      <c r="CK72" s="11">
        <f>IF(ISERROR(VLOOKUP(CONCATENATE(INDIRECT(ADDRESS(2,COLUMN())),"U1",A72),DATA!D2:L872,2,FALSE)),0,VLOOKUP(CONCATENATE(INDIRECT(ADDRESS(2,COLUMN())),"U1",A72),DATA!D2:L872,2,FALSE))</f>
        <v>0</v>
      </c>
      <c r="CL72" s="11">
        <f>IF(ISERROR(VLOOKUP(CONCATENATE(INDIRECT(ADDRESS(2,COLUMN()-1)),"U1",A72),DATA!D2:L872,3,FALSE)),0,VLOOKUP(CONCATENATE(INDIRECT(ADDRESS(2,COLUMN()-1)),"U1",A72),DATA!D2:L872,3,FALSE))</f>
        <v>0</v>
      </c>
      <c r="CM72" s="11">
        <f>IF(ISERROR(VLOOKUP(CONCATENATE(INDIRECT(ADDRESS(2,COLUMN()-2)),"U1",A72),DATA!D2:L872,4,FALSE)),0,VLOOKUP(CONCATENATE(INDIRECT(ADDRESS(2,COLUMN()-2)),"U1",A72),DATA!D2:L872,4,FALSE))</f>
        <v>0</v>
      </c>
      <c r="CN72" s="11">
        <f>IF(ISERROR(VLOOKUP(CONCATENATE(INDIRECT(ADDRESS(2,COLUMN())),"U1",A72),DATA!D2:L872,2,FALSE)),0,VLOOKUP(CONCATENATE(INDIRECT(ADDRESS(2,COLUMN())),"U1",A72),DATA!D2:L872,2,FALSE))</f>
        <v>0</v>
      </c>
      <c r="CO72" s="11">
        <f>IF(ISERROR(VLOOKUP(CONCATENATE(INDIRECT(ADDRESS(2,COLUMN()-1)),"U1",A72),DATA!D2:L872,3,FALSE)),0,VLOOKUP(CONCATENATE(INDIRECT(ADDRESS(2,COLUMN()-1)),"U1",A72),DATA!D2:L872,3,FALSE))</f>
        <v>0</v>
      </c>
      <c r="CP72" s="11">
        <f>IF(ISERROR(VLOOKUP(CONCATENATE(INDIRECT(ADDRESS(2,COLUMN()-2)),"U1",A72),DATA!D2:L872,4,FALSE)),0,VLOOKUP(CONCATENATE(INDIRECT(ADDRESS(2,COLUMN()-2)),"U1",A72),DATA!D2:L872,4,FALSE))</f>
        <v>0</v>
      </c>
      <c r="CQ72" s="11">
        <f>IF(ISERROR(VLOOKUP(CONCATENATE(INDIRECT(ADDRESS(2,COLUMN())),"U1",A72),DATA!D2:L872,2,FALSE)),0,VLOOKUP(CONCATENATE(INDIRECT(ADDRESS(2,COLUMN())),"U1",A72),DATA!D2:L872,2,FALSE))</f>
        <v>0</v>
      </c>
      <c r="CR72" s="11">
        <f>IF(ISERROR(VLOOKUP(CONCATENATE(INDIRECT(ADDRESS(2,COLUMN()-1)),"U1",A72),DATA!D2:L872,3,FALSE)),0,VLOOKUP(CONCATENATE(INDIRECT(ADDRESS(2,COLUMN()-1)),"U1",A72),DATA!D2:L872,3,FALSE))</f>
        <v>0</v>
      </c>
      <c r="CS72" s="11">
        <f>IF(ISERROR(VLOOKUP(CONCATENATE(INDIRECT(ADDRESS(2,COLUMN()-2)),"U1",A72),DATA!D2:L872,4,FALSE)),0,VLOOKUP(CONCATENATE(INDIRECT(ADDRESS(2,COLUMN()-2)),"U1",A72),DATA!D2:L872,4,FALSE))</f>
        <v>0</v>
      </c>
      <c r="CT72" s="11">
        <f>IF(ISERROR(VLOOKUP(CONCATENATE(INDIRECT(ADDRESS(2,COLUMN())),"U1",A72),DATA!D2:L872,2,FALSE)),0,VLOOKUP(CONCATENATE(INDIRECT(ADDRESS(2,COLUMN())),"U1",A72),DATA!D2:L872,2,FALSE))</f>
        <v>0</v>
      </c>
      <c r="CU72" s="11">
        <f>IF(ISERROR(VLOOKUP(CONCATENATE(INDIRECT(ADDRESS(2,COLUMN()-1)),"U1",A72),DATA!D2:L872,3,FALSE)),0,VLOOKUP(CONCATENATE(INDIRECT(ADDRESS(2,COLUMN()-1)),"U1",A72),DATA!D2:L872,3,FALSE))</f>
        <v>0</v>
      </c>
      <c r="CV72" s="11">
        <f>IF(ISERROR(VLOOKUP(CONCATENATE(INDIRECT(ADDRESS(2,COLUMN()-2)),"U1",A72),DATA!D2:L872,4,FALSE)),0,VLOOKUP(CONCATENATE(INDIRECT(ADDRESS(2,COLUMN()-2)),"U1",A72),DATA!D2:L872,4,FALSE))</f>
        <v>0</v>
      </c>
      <c r="CW72" s="11">
        <f>IF(ISERROR(VLOOKUP(CONCATENATE(INDIRECT(ADDRESS(2,COLUMN())),"U1",A72),DATA!D2:L872,2,FALSE)),0,VLOOKUP(CONCATENATE(INDIRECT(ADDRESS(2,COLUMN())),"U1",A72),DATA!D2:L872,2,FALSE))</f>
        <v>0</v>
      </c>
      <c r="CX72" s="11">
        <f>IF(ISERROR(VLOOKUP(CONCATENATE(INDIRECT(ADDRESS(2,COLUMN()-1)),"U1",A72),DATA!D2:L872,3,FALSE)),0,VLOOKUP(CONCATENATE(INDIRECT(ADDRESS(2,COLUMN()-1)),"U1",A72),DATA!D2:L872,3,FALSE))</f>
        <v>0</v>
      </c>
      <c r="CY72" s="11">
        <f>IF(ISERROR(VLOOKUP(CONCATENATE(INDIRECT(ADDRESS(2,COLUMN()-2)),"U1",A72),DATA!D2:L872,4,FALSE)),0,VLOOKUP(CONCATENATE(INDIRECT(ADDRESS(2,COLUMN()-2)),"U1",A72),DATA!D2:L872,4,FALSE))</f>
        <v>0</v>
      </c>
      <c r="CZ72" s="11">
        <f>IF(ISERROR(VLOOKUP(CONCATENATE(INDIRECT(ADDRESS(2,COLUMN())),"U1",A72),DATA!D2:L872,2,FALSE)),0,VLOOKUP(CONCATENATE(INDIRECT(ADDRESS(2,COLUMN())),"U1",A72),DATA!D2:L872,2,FALSE))</f>
        <v>0</v>
      </c>
      <c r="DA72" s="11">
        <f>IF(ISERROR(VLOOKUP(CONCATENATE(INDIRECT(ADDRESS(2,COLUMN()-1)),"U1",A72),DATA!D2:L872,3,FALSE)),0,VLOOKUP(CONCATENATE(INDIRECT(ADDRESS(2,COLUMN()-1)),"U1",A72),DATA!D2:L872,3,FALSE))</f>
        <v>0</v>
      </c>
      <c r="DB72" s="11">
        <f>IF(ISERROR(VLOOKUP(CONCATENATE(INDIRECT(ADDRESS(2,COLUMN()-2)),"U1",A72),DATA!D2:L872,4,FALSE)),0,VLOOKUP(CONCATENATE(INDIRECT(ADDRESS(2,COLUMN()-2)),"U1",A72),DATA!D2:L872,4,FALSE))</f>
        <v>0</v>
      </c>
      <c r="DC72" s="11">
        <f>IF(ISERROR(VLOOKUP(CONCATENATE(INDIRECT(ADDRESS(2,COLUMN())),"U1",A72),DATA!D2:L872,2,FALSE)),0,VLOOKUP(CONCATENATE(INDIRECT(ADDRESS(2,COLUMN())),"U1",A72),DATA!D2:L872,2,FALSE))</f>
        <v>0</v>
      </c>
      <c r="DD72" s="11">
        <f>IF(ISERROR(VLOOKUP(CONCATENATE(INDIRECT(ADDRESS(2,COLUMN()-1)),"U1",A72),DATA!D2:L872,3,FALSE)),0,VLOOKUP(CONCATENATE(INDIRECT(ADDRESS(2,COLUMN()-1)),"U1",A72),DATA!D2:L872,3,FALSE))</f>
        <v>0</v>
      </c>
      <c r="DE72" s="11">
        <f>IF(ISERROR(VLOOKUP(CONCATENATE(INDIRECT(ADDRESS(2,COLUMN()-2)),"U1",A72),DATA!D2:L872,4,FALSE)),0,VLOOKUP(CONCATENATE(INDIRECT(ADDRESS(2,COLUMN()-2)),"U1",A72),DATA!D2:L872,4,FALSE))</f>
        <v>0</v>
      </c>
      <c r="DF72" s="11">
        <f>IF(ISERROR(VLOOKUP(CONCATENATE(INDIRECT(ADDRESS(2,COLUMN())),"U1",A72),DATA!D2:L872,2,FALSE)),0,VLOOKUP(CONCATENATE(INDIRECT(ADDRESS(2,COLUMN())),"U1",A72),DATA!D2:L872,2,FALSE))</f>
        <v>0</v>
      </c>
      <c r="DG72" s="11">
        <f>IF(ISERROR(VLOOKUP(CONCATENATE(INDIRECT(ADDRESS(2,COLUMN()-1)),"U1",A72),DATA!D2:L872,3,FALSE)),0,VLOOKUP(CONCATENATE(INDIRECT(ADDRESS(2,COLUMN()-1)),"U1",A72),DATA!D2:L872,3,FALSE))</f>
        <v>0</v>
      </c>
      <c r="DH72" s="11">
        <f>IF(ISERROR(VLOOKUP(CONCATENATE(INDIRECT(ADDRESS(2,COLUMN()-2)),"U1",A72),DATA!D2:L872,4,FALSE)),0,VLOOKUP(CONCATENATE(INDIRECT(ADDRESS(2,COLUMN()-2)),"U1",A72),DATA!D2:L872,4,FALSE))</f>
        <v>0</v>
      </c>
      <c r="DI72" s="11">
        <f>IF(ISERROR(VLOOKUP(CONCATENATE(INDIRECT(ADDRESS(2,COLUMN())),"U1",A72),DATA!D2:L872,2,FALSE)),0,VLOOKUP(CONCATENATE(INDIRECT(ADDRESS(2,COLUMN())),"U1",A72),DATA!D2:L872,2,FALSE))</f>
        <v>0</v>
      </c>
      <c r="DJ72" s="11">
        <f>IF(ISERROR(VLOOKUP(CONCATENATE(INDIRECT(ADDRESS(2,COLUMN()-1)),"U1",A72),DATA!D2:L872,3,FALSE)),0,VLOOKUP(CONCATENATE(INDIRECT(ADDRESS(2,COLUMN()-1)),"U1",A72),DATA!D2:L872,3,FALSE))</f>
        <v>0</v>
      </c>
      <c r="DK72" s="11">
        <f>IF(ISERROR(VLOOKUP(CONCATENATE(INDIRECT(ADDRESS(2,COLUMN()-2)),"U1",A72),DATA!D2:L872,4,FALSE)),0,VLOOKUP(CONCATENATE(INDIRECT(ADDRESS(2,COLUMN()-2)),"U1",A72),DATA!D2:L872,4,FALSE))</f>
        <v>0</v>
      </c>
      <c r="DL72" s="11">
        <f>IF(ISERROR(VLOOKUP(CONCATENATE(INDIRECT(ADDRESS(2,COLUMN())),"U1",A72),DATA!D2:L872,2,FALSE)),0,VLOOKUP(CONCATENATE(INDIRECT(ADDRESS(2,COLUMN())),"U1",A72),DATA!D2:L872,2,FALSE))</f>
        <v>0</v>
      </c>
      <c r="DM72" s="11">
        <f>IF(ISERROR(VLOOKUP(CONCATENATE(INDIRECT(ADDRESS(2,COLUMN()-1)),"U1",A72),DATA!D2:L872,3,FALSE)),0,VLOOKUP(CONCATENATE(INDIRECT(ADDRESS(2,COLUMN()-1)),"U1",A72),DATA!D2:L872,3,FALSE))</f>
        <v>0</v>
      </c>
      <c r="DN72" s="11">
        <f>IF(ISERROR(VLOOKUP(CONCATENATE(INDIRECT(ADDRESS(2,COLUMN()-2)),"U1",A72),DATA!D2:L872,4,FALSE)),0,VLOOKUP(CONCATENATE(INDIRECT(ADDRESS(2,COLUMN()-2)),"U1",A72),DATA!D2:L872,4,FALSE))</f>
        <v>0</v>
      </c>
      <c r="DO72" s="11">
        <f>IF(ISERROR(VLOOKUP(CONCATENATE(INDIRECT(ADDRESS(2,COLUMN())),"U1",A72),DATA!D2:L872,2,FALSE)),0,VLOOKUP(CONCATENATE(INDIRECT(ADDRESS(2,COLUMN())),"U1",A72),DATA!D2:L872,2,FALSE))</f>
        <v>0</v>
      </c>
      <c r="DP72" s="11">
        <f>IF(ISERROR(VLOOKUP(CONCATENATE(INDIRECT(ADDRESS(2,COLUMN()-1)),"U1",A72),DATA!D2:L872,3,FALSE)),0,VLOOKUP(CONCATENATE(INDIRECT(ADDRESS(2,COLUMN()-1)),"U1",A72),DATA!D2:L872,3,FALSE))</f>
        <v>0</v>
      </c>
      <c r="DQ72" s="11">
        <f>IF(ISERROR(VLOOKUP(CONCATENATE(INDIRECT(ADDRESS(2,COLUMN()-2)),"U1",A72),DATA!D2:L872,4,FALSE)),0,VLOOKUP(CONCATENATE(INDIRECT(ADDRESS(2,COLUMN()-2)),"U1",A72),DATA!D2:L872,4,FALSE))</f>
        <v>0</v>
      </c>
      <c r="DR72" s="11">
        <f>IF(ISERROR(VLOOKUP(CONCATENATE(INDIRECT(ADDRESS(2,COLUMN())),"U1",A72),DATA!D2:L872,2,FALSE)),0,VLOOKUP(CONCATENATE(INDIRECT(ADDRESS(2,COLUMN())),"U1",A72),DATA!D2:L872,2,FALSE))</f>
        <v>0</v>
      </c>
      <c r="DS72" s="11">
        <f>IF(ISERROR(VLOOKUP(CONCATENATE(INDIRECT(ADDRESS(2,COLUMN()-1)),"U1",A72),DATA!D2:L872,3,FALSE)),0,VLOOKUP(CONCATENATE(INDIRECT(ADDRESS(2,COLUMN()-1)),"U1",A72),DATA!D2:L872,3,FALSE))</f>
        <v>0</v>
      </c>
      <c r="DT72" s="11">
        <f>IF(ISERROR(VLOOKUP(CONCATENATE(INDIRECT(ADDRESS(2,COLUMN()-2)),"U1",A72),DATA!D2:L872,4,FALSE)),0,VLOOKUP(CONCATENATE(INDIRECT(ADDRESS(2,COLUMN()-2)),"U1",A72),DATA!D2:L872,4,FALSE))</f>
        <v>0</v>
      </c>
      <c r="DU72" s="11">
        <f>IF(ISERROR(VLOOKUP(CONCATENATE(INDIRECT(ADDRESS(2,COLUMN())),"U1",A72),DATA!D2:L872,2,FALSE)),0,VLOOKUP(CONCATENATE(INDIRECT(ADDRESS(2,COLUMN())),"U1",A72),DATA!D2:L872,2,FALSE))</f>
        <v>0</v>
      </c>
      <c r="DV72" s="11">
        <f>IF(ISERROR(VLOOKUP(CONCATENATE(INDIRECT(ADDRESS(2,COLUMN()-1)),"U1",A72),DATA!D2:L872,3,FALSE)),0,VLOOKUP(CONCATENATE(INDIRECT(ADDRESS(2,COLUMN()-1)),"U1",A72),DATA!D2:L872,3,FALSE))</f>
        <v>0</v>
      </c>
      <c r="DW72" s="11">
        <f>IF(ISERROR(VLOOKUP(CONCATENATE(INDIRECT(ADDRESS(2,COLUMN()-2)),"U1",A72),DATA!D2:L872,4,FALSE)),0,VLOOKUP(CONCATENATE(INDIRECT(ADDRESS(2,COLUMN()-2)),"U1",A72),DATA!D2:L872,4,FALSE))</f>
        <v>0</v>
      </c>
      <c r="DX72" s="62">
        <f>SUM(B72:INDIRECT(ADDRESS(72,127)))</f>
        <v>16.52</v>
      </c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 s="24"/>
      <c r="IS72" s="24"/>
      <c r="IT72" s="24"/>
      <c r="IU72" s="24"/>
      <c r="IV72" s="24"/>
      <c r="IW72" s="24"/>
      <c r="IX72" s="24"/>
      <c r="IY72" s="24"/>
      <c r="IZ72" s="24"/>
      <c r="JA72" s="24"/>
      <c r="JB72" s="24"/>
      <c r="JC72" s="24"/>
      <c r="JD72" s="24"/>
      <c r="JE72" s="24"/>
      <c r="JF72" s="24"/>
      <c r="JG72" s="24"/>
      <c r="JH72" s="24"/>
      <c r="JI72" s="24"/>
      <c r="JJ72" s="24"/>
      <c r="JK72" s="24"/>
      <c r="JL72" s="24"/>
      <c r="JM72" s="24"/>
      <c r="JN72" s="24"/>
      <c r="JO72" s="24"/>
      <c r="JP72" s="24"/>
      <c r="JQ72" s="24"/>
      <c r="JR72" s="24"/>
      <c r="JS72" s="24"/>
      <c r="JT72" s="24"/>
      <c r="JU72" s="24"/>
      <c r="JV72" s="24"/>
      <c r="JW72" s="24"/>
      <c r="JX72" s="24"/>
      <c r="JY72" s="24"/>
      <c r="JZ72" s="24"/>
      <c r="KA72" s="24"/>
      <c r="KB72" s="24"/>
      <c r="KC72" s="24"/>
      <c r="KD72" s="24"/>
      <c r="KE72" s="24"/>
      <c r="KF72" s="24"/>
      <c r="KG72" s="24"/>
      <c r="KH72" s="24"/>
      <c r="KI72" s="24"/>
      <c r="KJ72" s="24"/>
      <c r="KK72" s="24"/>
      <c r="KL72" s="24"/>
      <c r="KM72" s="24"/>
      <c r="KN72" s="24"/>
      <c r="KO72" s="24"/>
      <c r="KP72" s="24"/>
      <c r="KQ72" s="24"/>
      <c r="KR72" s="24"/>
      <c r="KS72" s="24"/>
      <c r="KT72" s="24"/>
      <c r="KU72" s="24"/>
      <c r="KV72" s="24"/>
      <c r="KW72" s="24"/>
      <c r="KX72" s="24"/>
      <c r="KY72" s="24"/>
      <c r="KZ72" s="24"/>
    </row>
    <row r="73" ht="15.75">
      <c r="A73" s="20" t="s">
        <v>47</v>
      </c>
      <c r="B73" s="11">
        <f>IF(ISERROR(VLOOKUP(CONCATENATE(INDIRECT(ADDRESS(2,COLUMN())),"U1",A73),DATA!D2:L872,2,FALSE)),0,VLOOKUP(CONCATENATE(INDIRECT(ADDRESS(2,COLUMN())),"U1",A73),DATA!D2:L872,2,FALSE))</f>
        <v>0.0909</v>
      </c>
      <c r="C73" s="11">
        <f>IF(ISERROR(VLOOKUP(CONCATENATE(INDIRECT(ADDRESS(2,COLUMN()-1)),"U1",A73),DATA!D2:L872,3,FALSE)),0,VLOOKUP(CONCATENATE(INDIRECT(ADDRESS(2,COLUMN()-1)),"U1",A73),DATA!D2:L872,3,FALSE))</f>
        <v>0.25</v>
      </c>
      <c r="D73" s="11">
        <f>IF(ISERROR(VLOOKUP(CONCATENATE(INDIRECT(ADDRESS(2,COLUMN()-2)),"U1",A73),DATA!D2:L872,4,FALSE)),0,VLOOKUP(CONCATENATE(INDIRECT(ADDRESS(2,COLUMN()-2)),"U1",A73),DATA!D2:L872,4,FALSE))</f>
        <v>0</v>
      </c>
      <c r="E73" s="11">
        <f>IF(ISERROR(VLOOKUP(CONCATENATE(INDIRECT(ADDRESS(2,COLUMN())),"U1",A73),DATA!D2:L872,2,FALSE)),0,VLOOKUP(CONCATENATE(INDIRECT(ADDRESS(2,COLUMN())),"U1",A73),DATA!D2:L872,2,FALSE))</f>
        <v>0</v>
      </c>
      <c r="F73" s="11">
        <f>IF(ISERROR(VLOOKUP(CONCATENATE(INDIRECT(ADDRESS(2,COLUMN()-1)),"U1",A73),DATA!D2:L872,3,FALSE)),0,VLOOKUP(CONCATENATE(INDIRECT(ADDRESS(2,COLUMN()-1)),"U1",A73),DATA!D2:L872,3,FALSE))</f>
        <v>0</v>
      </c>
      <c r="G73" s="11">
        <f>IF(ISERROR(VLOOKUP(CONCATENATE(INDIRECT(ADDRESS(2,COLUMN()-2)),"U1",A73),DATA!D2:L872,4,FALSE)),0,VLOOKUP(CONCATENATE(INDIRECT(ADDRESS(2,COLUMN()-2)),"U1",A73),DATA!D2:L872,4,FALSE))</f>
        <v>0</v>
      </c>
      <c r="H73" s="11">
        <f>IF(ISERROR(VLOOKUP(CONCATENATE(INDIRECT(ADDRESS(2,COLUMN())),"U1",A73),DATA!D2:L872,2,FALSE)),0,VLOOKUP(CONCATENATE(INDIRECT(ADDRESS(2,COLUMN())),"U1",A73),DATA!D2:L872,2,FALSE))</f>
        <v>0</v>
      </c>
      <c r="I73" s="11">
        <f>IF(ISERROR(VLOOKUP(CONCATENATE(INDIRECT(ADDRESS(2,COLUMN()-1)),"U1",A73),DATA!D2:L872,3,FALSE)),0,VLOOKUP(CONCATENATE(INDIRECT(ADDRESS(2,COLUMN()-1)),"U1",A73),DATA!D2:L872,3,FALSE))</f>
        <v>0</v>
      </c>
      <c r="J73" s="11">
        <f>IF(ISERROR(VLOOKUP(CONCATENATE(INDIRECT(ADDRESS(2,COLUMN()-2)),"U1",A73),DATA!D2:L872,4,FALSE)),0,VLOOKUP(CONCATENATE(INDIRECT(ADDRESS(2,COLUMN()-2)),"U1",A73),DATA!D2:L872,4,FALSE))</f>
        <v>0</v>
      </c>
      <c r="K73" s="11">
        <f>IF(ISERROR(VLOOKUP(CONCATENATE(INDIRECT(ADDRESS(2,COLUMN())),"U1",A73),DATA!D2:L872,2,FALSE)),0,VLOOKUP(CONCATENATE(INDIRECT(ADDRESS(2,COLUMN())),"U1",A73),DATA!D2:L872,2,FALSE))</f>
        <v>0</v>
      </c>
      <c r="L73" s="11">
        <f>IF(ISERROR(VLOOKUP(CONCATENATE(INDIRECT(ADDRESS(2,COLUMN()-1)),"U1",A73),DATA!D2:L872,3,FALSE)),0,VLOOKUP(CONCATENATE(INDIRECT(ADDRESS(2,COLUMN()-1)),"U1",A73),DATA!D2:L872,3,FALSE))</f>
        <v>0</v>
      </c>
      <c r="M73" s="11">
        <f>IF(ISERROR(VLOOKUP(CONCATENATE(INDIRECT(ADDRESS(2,COLUMN()-2)),"U1",A73),DATA!D2:L872,4,FALSE)),0,VLOOKUP(CONCATENATE(INDIRECT(ADDRESS(2,COLUMN()-2)),"U1",A73),DATA!D2:L872,4,FALSE))</f>
        <v>0</v>
      </c>
      <c r="N73" s="11">
        <f>IF(ISERROR(VLOOKUP(CONCATENATE(INDIRECT(ADDRESS(2,COLUMN())),"U1",A73),DATA!D2:L872,2,FALSE)),0,VLOOKUP(CONCATENATE(INDIRECT(ADDRESS(2,COLUMN())),"U1",A73),DATA!D2:L872,2,FALSE))</f>
        <v>0</v>
      </c>
      <c r="O73" s="11">
        <f>IF(ISERROR(VLOOKUP(CONCATENATE(INDIRECT(ADDRESS(2,COLUMN()-1)),"U1",A73),DATA!D2:L872,3,FALSE)),0,VLOOKUP(CONCATENATE(INDIRECT(ADDRESS(2,COLUMN()-1)),"U1",A73),DATA!D2:L872,3,FALSE))</f>
        <v>0</v>
      </c>
      <c r="P73" s="11">
        <f>IF(ISERROR(VLOOKUP(CONCATENATE(INDIRECT(ADDRESS(2,COLUMN()-2)),"U1",A73),DATA!D2:L872,4,FALSE)),0,VLOOKUP(CONCATENATE(INDIRECT(ADDRESS(2,COLUMN()-2)),"U1",A73),DATA!D2:L872,4,FALSE))</f>
        <v>0</v>
      </c>
      <c r="Q73" s="11">
        <f>IF(ISERROR(VLOOKUP(CONCATENATE(INDIRECT(ADDRESS(2,COLUMN())),"U1",A73),DATA!D2:L872,2,FALSE)),0,VLOOKUP(CONCATENATE(INDIRECT(ADDRESS(2,COLUMN())),"U1",A73),DATA!D2:L872,2,FALSE))</f>
        <v>1</v>
      </c>
      <c r="R73" s="11">
        <f>IF(ISERROR(VLOOKUP(CONCATENATE(INDIRECT(ADDRESS(2,COLUMN()-1)),"U1",A73),DATA!D2:L872,3,FALSE)),0,VLOOKUP(CONCATENATE(INDIRECT(ADDRESS(2,COLUMN()-1)),"U1",A73),DATA!D2:L872,3,FALSE))</f>
        <v>0</v>
      </c>
      <c r="S73" s="11">
        <f>IF(ISERROR(VLOOKUP(CONCATENATE(INDIRECT(ADDRESS(2,COLUMN()-2)),"U1",A73),DATA!D2:L872,4,FALSE)),0,VLOOKUP(CONCATENATE(INDIRECT(ADDRESS(2,COLUMN()-2)),"U1",A73),DATA!D2:L872,4,FALSE))</f>
        <v>0</v>
      </c>
      <c r="T73" s="11">
        <f>IF(ISERROR(VLOOKUP(CONCATENATE(INDIRECT(ADDRESS(2,COLUMN())),"U1",A73),DATA!D2:L872,2,FALSE)),0,VLOOKUP(CONCATENATE(INDIRECT(ADDRESS(2,COLUMN())),"U1",A73),DATA!D2:L872,2,FALSE))</f>
        <v>0</v>
      </c>
      <c r="U73" s="11">
        <f>IF(ISERROR(VLOOKUP(CONCATENATE(INDIRECT(ADDRESS(2,COLUMN()-1)),"U1",A73),DATA!D2:L872,3,FALSE)),0,VLOOKUP(CONCATENATE(INDIRECT(ADDRESS(2,COLUMN()-1)),"U1",A73),DATA!D2:L872,3,FALSE))</f>
        <v>1</v>
      </c>
      <c r="V73" s="11">
        <f>IF(ISERROR(VLOOKUP(CONCATENATE(INDIRECT(ADDRESS(2,COLUMN()-2)),"U1",A73),DATA!D2:L872,4,FALSE)),0,VLOOKUP(CONCATENATE(INDIRECT(ADDRESS(2,COLUMN()-2)),"U1",A73),DATA!D2:L872,4,FALSE))</f>
        <v>0</v>
      </c>
      <c r="W73" s="11">
        <f>IF(ISERROR(VLOOKUP(CONCATENATE(INDIRECT(ADDRESS(2,COLUMN())),"U1",A73),DATA!D2:L872,2,FALSE)),0,VLOOKUP(CONCATENATE(INDIRECT(ADDRESS(2,COLUMN())),"U1",A73),DATA!D2:L872,2,FALSE))</f>
        <v>0</v>
      </c>
      <c r="X73" s="11">
        <f>IF(ISERROR(VLOOKUP(CONCATENATE(INDIRECT(ADDRESS(2,COLUMN()-1)),"U1",A73),DATA!D2:L872,3,FALSE)),0,VLOOKUP(CONCATENATE(INDIRECT(ADDRESS(2,COLUMN()-1)),"U1",A73),DATA!D2:L872,3,FALSE))</f>
        <v>0</v>
      </c>
      <c r="Y73" s="11">
        <f>IF(ISERROR(VLOOKUP(CONCATENATE(INDIRECT(ADDRESS(2,COLUMN()-2)),"U1",A73),DATA!D2:L872,4,FALSE)),0,VLOOKUP(CONCATENATE(INDIRECT(ADDRESS(2,COLUMN()-2)),"U1",A73),DATA!D2:L872,4,FALSE))</f>
        <v>0</v>
      </c>
      <c r="Z73" s="11">
        <f>IF(ISERROR(VLOOKUP(CONCATENATE(INDIRECT(ADDRESS(2,COLUMN())),"U1",A73),DATA!D2:L872,2,FALSE)),0,VLOOKUP(CONCATENATE(INDIRECT(ADDRESS(2,COLUMN())),"U1",A73),DATA!D2:L872,2,FALSE))</f>
        <v>0</v>
      </c>
      <c r="AA73" s="11">
        <f>IF(ISERROR(VLOOKUP(CONCATENATE(INDIRECT(ADDRESS(2,COLUMN()-1)),"U1",A73),DATA!D2:L872,3,FALSE)),0,VLOOKUP(CONCATENATE(INDIRECT(ADDRESS(2,COLUMN()-1)),"U1",A73),DATA!D2:L872,3,FALSE))</f>
        <v>0</v>
      </c>
      <c r="AB73" s="11">
        <f>IF(ISERROR(VLOOKUP(CONCATENATE(INDIRECT(ADDRESS(2,COLUMN()-2)),"U1",A73),DATA!D2:L872,4,FALSE)),0,VLOOKUP(CONCATENATE(INDIRECT(ADDRESS(2,COLUMN()-2)),"U1",A73),DATA!D2:L872,4,FALSE))</f>
        <v>0</v>
      </c>
      <c r="AC73" s="11">
        <f>IF(ISERROR(VLOOKUP(CONCATENATE(INDIRECT(ADDRESS(2,COLUMN())),"U1",A73),DATA!D2:L872,2,FALSE)),0,VLOOKUP(CONCATENATE(INDIRECT(ADDRESS(2,COLUMN())),"U1",A73),DATA!D2:L872,2,FALSE))</f>
        <v>0</v>
      </c>
      <c r="AD73" s="11">
        <f>IF(ISERROR(VLOOKUP(CONCATENATE(INDIRECT(ADDRESS(2,COLUMN()-1)),"U1",A73),DATA!D2:L872,3,FALSE)),0,VLOOKUP(CONCATENATE(INDIRECT(ADDRESS(2,COLUMN()-1)),"U1",A73),DATA!D2:L872,3,FALSE))</f>
        <v>0</v>
      </c>
      <c r="AE73" s="11">
        <f>IF(ISERROR(VLOOKUP(CONCATENATE(INDIRECT(ADDRESS(2,COLUMN()-2)),"U1",A73),DATA!D2:L872,4,FALSE)),0,VLOOKUP(CONCATENATE(INDIRECT(ADDRESS(2,COLUMN()-2)),"U1",A73),DATA!D2:L872,4,FALSE))</f>
        <v>0</v>
      </c>
      <c r="AF73" s="11">
        <f>IF(ISERROR(VLOOKUP(CONCATENATE(INDIRECT(ADDRESS(2,COLUMN())),"U1",A73),DATA!D2:L872,2,FALSE)),0,VLOOKUP(CONCATENATE(INDIRECT(ADDRESS(2,COLUMN())),"U1",A73),DATA!D2:L872,2,FALSE))</f>
        <v>0</v>
      </c>
      <c r="AG73" s="11">
        <f>IF(ISERROR(VLOOKUP(CONCATENATE(INDIRECT(ADDRESS(2,COLUMN()-1)),"U1",A73),DATA!D2:L872,3,FALSE)),0,VLOOKUP(CONCATENATE(INDIRECT(ADDRESS(2,COLUMN()-1)),"U1",A73),DATA!D2:L872,3,FALSE))</f>
        <v>0</v>
      </c>
      <c r="AH73" s="11">
        <f>IF(ISERROR(VLOOKUP(CONCATENATE(INDIRECT(ADDRESS(2,COLUMN()-2)),"U1",A73),DATA!D2:L872,4,FALSE)),0,VLOOKUP(CONCATENATE(INDIRECT(ADDRESS(2,COLUMN()-2)),"U1",A73),DATA!D2:L872,4,FALSE))</f>
        <v>0</v>
      </c>
      <c r="AI73" s="11">
        <f>IF(ISERROR(VLOOKUP(CONCATENATE(INDIRECT(ADDRESS(2,COLUMN())),"U1",A73),DATA!D2:L872,2,FALSE)),0,VLOOKUP(CONCATENATE(INDIRECT(ADDRESS(2,COLUMN())),"U1",A73),DATA!D2:L872,2,FALSE))</f>
        <v>0</v>
      </c>
      <c r="AJ73" s="11">
        <f>IF(ISERROR(VLOOKUP(CONCATENATE(INDIRECT(ADDRESS(2,COLUMN()-1)),"U1",A73),DATA!D2:L872,3,FALSE)),0,VLOOKUP(CONCATENATE(INDIRECT(ADDRESS(2,COLUMN()-1)),"U1",A73),DATA!D2:L872,3,FALSE))</f>
        <v>0</v>
      </c>
      <c r="AK73" s="11">
        <f>IF(ISERROR(VLOOKUP(CONCATENATE(INDIRECT(ADDRESS(2,COLUMN()-2)),"U1",A73),DATA!D2:L872,4,FALSE)),0,VLOOKUP(CONCATENATE(INDIRECT(ADDRESS(2,COLUMN()-2)),"U1",A73),DATA!D2:L872,4,FALSE))</f>
        <v>0</v>
      </c>
      <c r="AL73" s="11">
        <f>IF(ISERROR(VLOOKUP(CONCATENATE(INDIRECT(ADDRESS(2,COLUMN())),"U1",A73),DATA!D2:L872,2,FALSE)),0,VLOOKUP(CONCATENATE(INDIRECT(ADDRESS(2,COLUMN())),"U1",A73),DATA!D2:L872,2,FALSE))</f>
        <v>0</v>
      </c>
      <c r="AM73" s="11">
        <f>IF(ISERROR(VLOOKUP(CONCATENATE(INDIRECT(ADDRESS(2,COLUMN()-1)),"U1",A73),DATA!D2:L872,3,FALSE)),0,VLOOKUP(CONCATENATE(INDIRECT(ADDRESS(2,COLUMN()-1)),"U1",A73),DATA!D2:L872,3,FALSE))</f>
        <v>0</v>
      </c>
      <c r="AN73" s="11">
        <f>IF(ISERROR(VLOOKUP(CONCATENATE(INDIRECT(ADDRESS(2,COLUMN()-2)),"U1",A73),DATA!D2:L872,4,FALSE)),0,VLOOKUP(CONCATENATE(INDIRECT(ADDRESS(2,COLUMN()-2)),"U1",A73),DATA!D2:L872,4,FALSE))</f>
        <v>0</v>
      </c>
      <c r="AO73" s="11">
        <f>IF(ISERROR(VLOOKUP(CONCATENATE(INDIRECT(ADDRESS(2,COLUMN())),"U1",A73),DATA!D2:L872,2,FALSE)),0,VLOOKUP(CONCATENATE(INDIRECT(ADDRESS(2,COLUMN())),"U1",A73),DATA!D2:L872,2,FALSE))</f>
        <v>0</v>
      </c>
      <c r="AP73" s="11">
        <f>IF(ISERROR(VLOOKUP(CONCATENATE(INDIRECT(ADDRESS(2,COLUMN()-1)),"U1",A73),DATA!D2:L872,3,FALSE)),0,VLOOKUP(CONCATENATE(INDIRECT(ADDRESS(2,COLUMN()-1)),"U1",A73),DATA!D2:L872,3,FALSE))</f>
        <v>0</v>
      </c>
      <c r="AQ73" s="11">
        <f>IF(ISERROR(VLOOKUP(CONCATENATE(INDIRECT(ADDRESS(2,COLUMN()-2)),"U1",A73),DATA!D2:L872,4,FALSE)),0,VLOOKUP(CONCATENATE(INDIRECT(ADDRESS(2,COLUMN()-2)),"U1",A73),DATA!D2:L872,4,FALSE))</f>
        <v>0</v>
      </c>
      <c r="AR73" s="11">
        <f>IF(ISERROR(VLOOKUP(CONCATENATE(INDIRECT(ADDRESS(2,COLUMN())),"U1",A73),DATA!D2:L872,2,FALSE)),0,VLOOKUP(CONCATENATE(INDIRECT(ADDRESS(2,COLUMN())),"U1",A73),DATA!D2:L872,2,FALSE))</f>
        <v>0</v>
      </c>
      <c r="AS73" s="11">
        <f>IF(ISERROR(VLOOKUP(CONCATENATE(INDIRECT(ADDRESS(2,COLUMN()-1)),"U1",A73),DATA!D2:L872,3,FALSE)),0,VLOOKUP(CONCATENATE(INDIRECT(ADDRESS(2,COLUMN()-1)),"U1",A73),DATA!D2:L872,3,FALSE))</f>
        <v>0</v>
      </c>
      <c r="AT73" s="11">
        <f>IF(ISERROR(VLOOKUP(CONCATENATE(INDIRECT(ADDRESS(2,COLUMN()-2)),"U1",A73),DATA!D2:L872,4,FALSE)),0,VLOOKUP(CONCATENATE(INDIRECT(ADDRESS(2,COLUMN()-2)),"U1",A73),DATA!D2:L872,4,FALSE))</f>
        <v>0</v>
      </c>
      <c r="AU73" s="11">
        <f>IF(ISERROR(VLOOKUP(CONCATENATE(INDIRECT(ADDRESS(2,COLUMN())),"U1",A73),DATA!D2:L872,2,FALSE)),0,VLOOKUP(CONCATENATE(INDIRECT(ADDRESS(2,COLUMN())),"U1",A73),DATA!D2:L872,2,FALSE))</f>
        <v>0</v>
      </c>
      <c r="AV73" s="11">
        <f>IF(ISERROR(VLOOKUP(CONCATENATE(INDIRECT(ADDRESS(2,COLUMN()-1)),"U1",A73),DATA!D2:L872,3,FALSE)),0,VLOOKUP(CONCATENATE(INDIRECT(ADDRESS(2,COLUMN()-1)),"U1",A73),DATA!D2:L872,3,FALSE))</f>
        <v>0</v>
      </c>
      <c r="AW73" s="11">
        <f>IF(ISERROR(VLOOKUP(CONCATENATE(INDIRECT(ADDRESS(2,COLUMN()-2)),"U1",A73),DATA!D2:L872,4,FALSE)),0,VLOOKUP(CONCATENATE(INDIRECT(ADDRESS(2,COLUMN()-2)),"U1",A73),DATA!D2:L872,4,FALSE))</f>
        <v>0</v>
      </c>
      <c r="AX73" s="11">
        <f>IF(ISERROR(VLOOKUP(CONCATENATE(INDIRECT(ADDRESS(2,COLUMN())),"U1",A73),DATA!D2:L872,2,FALSE)),0,VLOOKUP(CONCATENATE(INDIRECT(ADDRESS(2,COLUMN())),"U1",A73),DATA!D2:L872,2,FALSE))</f>
        <v>0</v>
      </c>
      <c r="AY73" s="11">
        <f>IF(ISERROR(VLOOKUP(CONCATENATE(INDIRECT(ADDRESS(2,COLUMN()-1)),"U1",A73),DATA!D2:L872,3,FALSE)),0,VLOOKUP(CONCATENATE(INDIRECT(ADDRESS(2,COLUMN()-1)),"U1",A73),DATA!D2:L872,3,FALSE))</f>
        <v>0</v>
      </c>
      <c r="AZ73" s="11">
        <f>IF(ISERROR(VLOOKUP(CONCATENATE(INDIRECT(ADDRESS(2,COLUMN()-2)),"U1",A73),DATA!D2:L872,4,FALSE)),0,VLOOKUP(CONCATENATE(INDIRECT(ADDRESS(2,COLUMN()-2)),"U1",A73),DATA!D2:L872,4,FALSE))</f>
        <v>0</v>
      </c>
      <c r="BA73" s="11">
        <f>IF(ISERROR(VLOOKUP(CONCATENATE(INDIRECT(ADDRESS(2,COLUMN())),"U1",A73),DATA!D2:L872,2,FALSE)),0,VLOOKUP(CONCATENATE(INDIRECT(ADDRESS(2,COLUMN())),"U1",A73),DATA!D2:L872,2,FALSE))</f>
        <v>0</v>
      </c>
      <c r="BB73" s="11">
        <f>IF(ISERROR(VLOOKUP(CONCATENATE(INDIRECT(ADDRESS(2,COLUMN()-1)),"U1",A73),DATA!D2:L872,3,FALSE)),0,VLOOKUP(CONCATENATE(INDIRECT(ADDRESS(2,COLUMN()-1)),"U1",A73),DATA!D2:L872,3,FALSE))</f>
        <v>0</v>
      </c>
      <c r="BC73" s="11">
        <f>IF(ISERROR(VLOOKUP(CONCATENATE(INDIRECT(ADDRESS(2,COLUMN()-2)),"U1",A73),DATA!D2:L872,4,FALSE)),0,VLOOKUP(CONCATENATE(INDIRECT(ADDRESS(2,COLUMN()-2)),"U1",A73),DATA!D2:L872,4,FALSE))</f>
        <v>0</v>
      </c>
      <c r="BD73" s="11">
        <f>IF(ISERROR(VLOOKUP(CONCATENATE(INDIRECT(ADDRESS(2,COLUMN())),"U1",A73),DATA!D2:L872,2,FALSE)),0,VLOOKUP(CONCATENATE(INDIRECT(ADDRESS(2,COLUMN())),"U1",A73),DATA!D2:L872,2,FALSE))</f>
        <v>0</v>
      </c>
      <c r="BE73" s="11">
        <f>IF(ISERROR(VLOOKUP(CONCATENATE(INDIRECT(ADDRESS(2,COLUMN()-1)),"U1",A73),DATA!D2:L872,3,FALSE)),0,VLOOKUP(CONCATENATE(INDIRECT(ADDRESS(2,COLUMN()-1)),"U1",A73),DATA!D2:L872,3,FALSE))</f>
        <v>0</v>
      </c>
      <c r="BF73" s="11">
        <f>IF(ISERROR(VLOOKUP(CONCATENATE(INDIRECT(ADDRESS(2,COLUMN()-2)),"U1",A73),DATA!D2:L872,4,FALSE)),0,VLOOKUP(CONCATENATE(INDIRECT(ADDRESS(2,COLUMN()-2)),"U1",A73),DATA!D2:L872,4,FALSE))</f>
        <v>0</v>
      </c>
      <c r="BG73" s="11">
        <f>IF(ISERROR(VLOOKUP(CONCATENATE(INDIRECT(ADDRESS(2,COLUMN())),"U1",A73),DATA!D2:L872,2,FALSE)),0,VLOOKUP(CONCATENATE(INDIRECT(ADDRESS(2,COLUMN())),"U1",A73),DATA!D2:L872,2,FALSE))</f>
        <v>0</v>
      </c>
      <c r="BH73" s="11">
        <f>IF(ISERROR(VLOOKUP(CONCATENATE(INDIRECT(ADDRESS(2,COLUMN()-1)),"U1",A73),DATA!D2:L872,3,FALSE)),0,VLOOKUP(CONCATENATE(INDIRECT(ADDRESS(2,COLUMN()-1)),"U1",A73),DATA!D2:L872,3,FALSE))</f>
        <v>0</v>
      </c>
      <c r="BI73" s="11">
        <f>IF(ISERROR(VLOOKUP(CONCATENATE(INDIRECT(ADDRESS(2,COLUMN()-2)),"U1",A73),DATA!D2:L872,4,FALSE)),0,VLOOKUP(CONCATENATE(INDIRECT(ADDRESS(2,COLUMN()-2)),"U1",A73),DATA!D2:L872,4,FALSE))</f>
        <v>0</v>
      </c>
      <c r="BJ73" s="11">
        <f>IF(ISERROR(VLOOKUP(CONCATENATE(INDIRECT(ADDRESS(2,COLUMN())),"U1",A73),DATA!D2:L872,2,FALSE)),0,VLOOKUP(CONCATENATE(INDIRECT(ADDRESS(2,COLUMN())),"U1",A73),DATA!D2:L872,2,FALSE))</f>
        <v>0</v>
      </c>
      <c r="BK73" s="11">
        <f>IF(ISERROR(VLOOKUP(CONCATENATE(INDIRECT(ADDRESS(2,COLUMN()-1)),"U1",A73),DATA!D2:L872,3,FALSE)),0,VLOOKUP(CONCATENATE(INDIRECT(ADDRESS(2,COLUMN()-1)),"U1",A73),DATA!D2:L872,3,FALSE))</f>
        <v>0</v>
      </c>
      <c r="BL73" s="11">
        <f>IF(ISERROR(VLOOKUP(CONCATENATE(INDIRECT(ADDRESS(2,COLUMN()-2)),"U1",A73),DATA!D2:L872,4,FALSE)),0,VLOOKUP(CONCATENATE(INDIRECT(ADDRESS(2,COLUMN()-2)),"U1",A73),DATA!D2:L872,4,FALSE))</f>
        <v>0</v>
      </c>
      <c r="BM73" s="11">
        <f>IF(ISERROR(VLOOKUP(CONCATENATE(INDIRECT(ADDRESS(2,COLUMN())),"U1",A73),DATA!D2:L872,2,FALSE)),0,VLOOKUP(CONCATENATE(INDIRECT(ADDRESS(2,COLUMN())),"U1",A73),DATA!D2:L872,2,FALSE))</f>
        <v>0</v>
      </c>
      <c r="BN73" s="11">
        <f>IF(ISERROR(VLOOKUP(CONCATENATE(INDIRECT(ADDRESS(2,COLUMN()-1)),"U1",A73),DATA!D2:L872,3,FALSE)),0,VLOOKUP(CONCATENATE(INDIRECT(ADDRESS(2,COLUMN()-1)),"U1",A73),DATA!D2:L872,3,FALSE))</f>
        <v>0</v>
      </c>
      <c r="BO73" s="11">
        <f>IF(ISERROR(VLOOKUP(CONCATENATE(INDIRECT(ADDRESS(2,COLUMN()-2)),"U1",A73),DATA!D2:L872,4,FALSE)),0,VLOOKUP(CONCATENATE(INDIRECT(ADDRESS(2,COLUMN()-2)),"U1",A73),DATA!D2:L872,4,FALSE))</f>
        <v>0</v>
      </c>
      <c r="BP73" s="11">
        <f>IF(ISERROR(VLOOKUP(CONCATENATE(INDIRECT(ADDRESS(2,COLUMN())),"U1",A73),DATA!D2:L872,2,FALSE)),0,VLOOKUP(CONCATENATE(INDIRECT(ADDRESS(2,COLUMN())),"U1",A73),DATA!D2:L872,2,FALSE))</f>
        <v>0</v>
      </c>
      <c r="BQ73" s="11">
        <f>IF(ISERROR(VLOOKUP(CONCATENATE(INDIRECT(ADDRESS(2,COLUMN()-1)),"U1",A73),DATA!D2:L872,3,FALSE)),0,VLOOKUP(CONCATENATE(INDIRECT(ADDRESS(2,COLUMN()-1)),"U1",A73),DATA!D2:L872,3,FALSE))</f>
        <v>0</v>
      </c>
      <c r="BR73" s="11">
        <f>IF(ISERROR(VLOOKUP(CONCATENATE(INDIRECT(ADDRESS(2,COLUMN()-2)),"U1",A73),DATA!D2:L872,4,FALSE)),0,VLOOKUP(CONCATENATE(INDIRECT(ADDRESS(2,COLUMN()-2)),"U1",A73),DATA!D2:L872,4,FALSE))</f>
        <v>0</v>
      </c>
      <c r="BS73" s="11">
        <f>IF(ISERROR(VLOOKUP(CONCATENATE(INDIRECT(ADDRESS(2,COLUMN())),"U1",A73),DATA!D2:L872,2,FALSE)),0,VLOOKUP(CONCATENATE(INDIRECT(ADDRESS(2,COLUMN())),"U1",A73),DATA!D2:L872,2,FALSE))</f>
        <v>0</v>
      </c>
      <c r="BT73" s="11">
        <f>IF(ISERROR(VLOOKUP(CONCATENATE(INDIRECT(ADDRESS(2,COLUMN()-1)),"U1",A73),DATA!D2:L872,3,FALSE)),0,VLOOKUP(CONCATENATE(INDIRECT(ADDRESS(2,COLUMN()-1)),"U1",A73),DATA!D2:L872,3,FALSE))</f>
        <v>0</v>
      </c>
      <c r="BU73" s="11">
        <f>IF(ISERROR(VLOOKUP(CONCATENATE(INDIRECT(ADDRESS(2,COLUMN()-2)),"U1",A73),DATA!D2:L872,4,FALSE)),0,VLOOKUP(CONCATENATE(INDIRECT(ADDRESS(2,COLUMN()-2)),"U1",A73),DATA!D2:L872,4,FALSE))</f>
        <v>0</v>
      </c>
      <c r="BV73" s="11">
        <f>IF(ISERROR(VLOOKUP(CONCATENATE(INDIRECT(ADDRESS(2,COLUMN())),"U1",A73),DATA!D2:L872,2,FALSE)),0,VLOOKUP(CONCATENATE(INDIRECT(ADDRESS(2,COLUMN())),"U1",A73),DATA!D2:L872,2,FALSE))</f>
        <v>0</v>
      </c>
      <c r="BW73" s="11">
        <f>IF(ISERROR(VLOOKUP(CONCATENATE(INDIRECT(ADDRESS(2,COLUMN()-1)),"U1",A73),DATA!D2:L872,3,FALSE)),0,VLOOKUP(CONCATENATE(INDIRECT(ADDRESS(2,COLUMN()-1)),"U1",A73),DATA!D2:L872,3,FALSE))</f>
        <v>0</v>
      </c>
      <c r="BX73" s="11">
        <f>IF(ISERROR(VLOOKUP(CONCATENATE(INDIRECT(ADDRESS(2,COLUMN()-2)),"U1",A73),DATA!D2:L872,4,FALSE)),0,VLOOKUP(CONCATENATE(INDIRECT(ADDRESS(2,COLUMN()-2)),"U1",A73),DATA!D2:L872,4,FALSE))</f>
        <v>0</v>
      </c>
      <c r="BY73" s="11">
        <f>IF(ISERROR(VLOOKUP(CONCATENATE(INDIRECT(ADDRESS(2,COLUMN())),"U1",A73),DATA!D2:L872,2,FALSE)),0,VLOOKUP(CONCATENATE(INDIRECT(ADDRESS(2,COLUMN())),"U1",A73),DATA!D2:L872,2,FALSE))</f>
        <v>0</v>
      </c>
      <c r="BZ73" s="11">
        <f>IF(ISERROR(VLOOKUP(CONCATENATE(INDIRECT(ADDRESS(2,COLUMN()-1)),"U1",A73),DATA!D2:L872,3,FALSE)),0,VLOOKUP(CONCATENATE(INDIRECT(ADDRESS(2,COLUMN()-1)),"U1",A73),DATA!D2:L872,3,FALSE))</f>
        <v>0</v>
      </c>
      <c r="CA73" s="11">
        <f>IF(ISERROR(VLOOKUP(CONCATENATE(INDIRECT(ADDRESS(2,COLUMN()-2)),"U1",A73),DATA!D2:L872,4,FALSE)),0,VLOOKUP(CONCATENATE(INDIRECT(ADDRESS(2,COLUMN()-2)),"U1",A73),DATA!D2:L872,4,FALSE))</f>
        <v>0</v>
      </c>
      <c r="CB73" s="11">
        <f>IF(ISERROR(VLOOKUP(CONCATENATE(INDIRECT(ADDRESS(2,COLUMN())),"U1",A73),DATA!D2:L872,2,FALSE)),0,VLOOKUP(CONCATENATE(INDIRECT(ADDRESS(2,COLUMN())),"U1",A73),DATA!D2:L872,2,FALSE))</f>
        <v>0</v>
      </c>
      <c r="CC73" s="11">
        <f>IF(ISERROR(VLOOKUP(CONCATENATE(INDIRECT(ADDRESS(2,COLUMN()-1)),"U1",A73),DATA!D2:L872,3,FALSE)),0,VLOOKUP(CONCATENATE(INDIRECT(ADDRESS(2,COLUMN()-1)),"U1",A73),DATA!D2:L872,3,FALSE))</f>
        <v>0</v>
      </c>
      <c r="CD73" s="11">
        <f>IF(ISERROR(VLOOKUP(CONCATENATE(INDIRECT(ADDRESS(2,COLUMN()-2)),"U1",A73),DATA!D2:L872,4,FALSE)),0,VLOOKUP(CONCATENATE(INDIRECT(ADDRESS(2,COLUMN()-2)),"U1",A73),DATA!D2:L872,4,FALSE))</f>
        <v>0</v>
      </c>
      <c r="CE73" s="11">
        <f>IF(ISERROR(VLOOKUP(CONCATENATE(INDIRECT(ADDRESS(2,COLUMN())),"U1",A73),DATA!D2:L872,2,FALSE)),0,VLOOKUP(CONCATENATE(INDIRECT(ADDRESS(2,COLUMN())),"U1",A73),DATA!D2:L872,2,FALSE))</f>
        <v>0</v>
      </c>
      <c r="CF73" s="11">
        <f>IF(ISERROR(VLOOKUP(CONCATENATE(INDIRECT(ADDRESS(2,COLUMN()-1)),"U1",A73),DATA!D2:L872,3,FALSE)),0,VLOOKUP(CONCATENATE(INDIRECT(ADDRESS(2,COLUMN()-1)),"U1",A73),DATA!D2:L872,3,FALSE))</f>
        <v>0</v>
      </c>
      <c r="CG73" s="11">
        <f>IF(ISERROR(VLOOKUP(CONCATENATE(INDIRECT(ADDRESS(2,COLUMN()-2)),"U1",A73),DATA!D2:L872,4,FALSE)),0,VLOOKUP(CONCATENATE(INDIRECT(ADDRESS(2,COLUMN()-2)),"U1",A73),DATA!D2:L872,4,FALSE))</f>
        <v>0</v>
      </c>
      <c r="CH73" s="11">
        <f>IF(ISERROR(VLOOKUP(CONCATENATE(INDIRECT(ADDRESS(2,COLUMN())),"U1",A73),DATA!D2:L872,2,FALSE)),0,VLOOKUP(CONCATENATE(INDIRECT(ADDRESS(2,COLUMN())),"U1",A73),DATA!D2:L872,2,FALSE))</f>
        <v>0</v>
      </c>
      <c r="CI73" s="11">
        <f>IF(ISERROR(VLOOKUP(CONCATENATE(INDIRECT(ADDRESS(2,COLUMN()-1)),"U1",A73),DATA!D2:L872,3,FALSE)),0,VLOOKUP(CONCATENATE(INDIRECT(ADDRESS(2,COLUMN()-1)),"U1",A73),DATA!D2:L872,3,FALSE))</f>
        <v>0</v>
      </c>
      <c r="CJ73" s="11">
        <f>IF(ISERROR(VLOOKUP(CONCATENATE(INDIRECT(ADDRESS(2,COLUMN()-2)),"U1",A73),DATA!D2:L872,4,FALSE)),0,VLOOKUP(CONCATENATE(INDIRECT(ADDRESS(2,COLUMN()-2)),"U1",A73),DATA!D2:L872,4,FALSE))</f>
        <v>0</v>
      </c>
      <c r="CK73" s="11">
        <f>IF(ISERROR(VLOOKUP(CONCATENATE(INDIRECT(ADDRESS(2,COLUMN())),"U1",A73),DATA!D2:L872,2,FALSE)),0,VLOOKUP(CONCATENATE(INDIRECT(ADDRESS(2,COLUMN())),"U1",A73),DATA!D2:L872,2,FALSE))</f>
        <v>0</v>
      </c>
      <c r="CL73" s="11">
        <f>IF(ISERROR(VLOOKUP(CONCATENATE(INDIRECT(ADDRESS(2,COLUMN()-1)),"U1",A73),DATA!D2:L872,3,FALSE)),0,VLOOKUP(CONCATENATE(INDIRECT(ADDRESS(2,COLUMN()-1)),"U1",A73),DATA!D2:L872,3,FALSE))</f>
        <v>0</v>
      </c>
      <c r="CM73" s="11">
        <f>IF(ISERROR(VLOOKUP(CONCATENATE(INDIRECT(ADDRESS(2,COLUMN()-2)),"U1",A73),DATA!D2:L872,4,FALSE)),0,VLOOKUP(CONCATENATE(INDIRECT(ADDRESS(2,COLUMN()-2)),"U1",A73),DATA!D2:L872,4,FALSE))</f>
        <v>0</v>
      </c>
      <c r="CN73" s="11">
        <f>IF(ISERROR(VLOOKUP(CONCATENATE(INDIRECT(ADDRESS(2,COLUMN())),"U1",A73),DATA!D2:L872,2,FALSE)),0,VLOOKUP(CONCATENATE(INDIRECT(ADDRESS(2,COLUMN())),"U1",A73),DATA!D2:L872,2,FALSE))</f>
        <v>0</v>
      </c>
      <c r="CO73" s="11">
        <f>IF(ISERROR(VLOOKUP(CONCATENATE(INDIRECT(ADDRESS(2,COLUMN()-1)),"U1",A73),DATA!D2:L872,3,FALSE)),0,VLOOKUP(CONCATENATE(INDIRECT(ADDRESS(2,COLUMN()-1)),"U1",A73),DATA!D2:L872,3,FALSE))</f>
        <v>0</v>
      </c>
      <c r="CP73" s="11">
        <f>IF(ISERROR(VLOOKUP(CONCATENATE(INDIRECT(ADDRESS(2,COLUMN()-2)),"U1",A73),DATA!D2:L872,4,FALSE)),0,VLOOKUP(CONCATENATE(INDIRECT(ADDRESS(2,COLUMN()-2)),"U1",A73),DATA!D2:L872,4,FALSE))</f>
        <v>0</v>
      </c>
      <c r="CQ73" s="11">
        <f>IF(ISERROR(VLOOKUP(CONCATENATE(INDIRECT(ADDRESS(2,COLUMN())),"U1",A73),DATA!D2:L872,2,FALSE)),0,VLOOKUP(CONCATENATE(INDIRECT(ADDRESS(2,COLUMN())),"U1",A73),DATA!D2:L872,2,FALSE))</f>
        <v>0</v>
      </c>
      <c r="CR73" s="11">
        <f>IF(ISERROR(VLOOKUP(CONCATENATE(INDIRECT(ADDRESS(2,COLUMN()-1)),"U1",A73),DATA!D2:L872,3,FALSE)),0,VLOOKUP(CONCATENATE(INDIRECT(ADDRESS(2,COLUMN()-1)),"U1",A73),DATA!D2:L872,3,FALSE))</f>
        <v>0</v>
      </c>
      <c r="CS73" s="11">
        <f>IF(ISERROR(VLOOKUP(CONCATENATE(INDIRECT(ADDRESS(2,COLUMN()-2)),"U1",A73),DATA!D2:L872,4,FALSE)),0,VLOOKUP(CONCATENATE(INDIRECT(ADDRESS(2,COLUMN()-2)),"U1",A73),DATA!D2:L872,4,FALSE))</f>
        <v>0</v>
      </c>
      <c r="CT73" s="11">
        <f>IF(ISERROR(VLOOKUP(CONCATENATE(INDIRECT(ADDRESS(2,COLUMN())),"U1",A73),DATA!D2:L872,2,FALSE)),0,VLOOKUP(CONCATENATE(INDIRECT(ADDRESS(2,COLUMN())),"U1",A73),DATA!D2:L872,2,FALSE))</f>
        <v>0</v>
      </c>
      <c r="CU73" s="11">
        <f>IF(ISERROR(VLOOKUP(CONCATENATE(INDIRECT(ADDRESS(2,COLUMN()-1)),"U1",A73),DATA!D2:L872,3,FALSE)),0,VLOOKUP(CONCATENATE(INDIRECT(ADDRESS(2,COLUMN()-1)),"U1",A73),DATA!D2:L872,3,FALSE))</f>
        <v>0</v>
      </c>
      <c r="CV73" s="11">
        <f>IF(ISERROR(VLOOKUP(CONCATENATE(INDIRECT(ADDRESS(2,COLUMN()-2)),"U1",A73),DATA!D2:L872,4,FALSE)),0,VLOOKUP(CONCATENATE(INDIRECT(ADDRESS(2,COLUMN()-2)),"U1",A73),DATA!D2:L872,4,FALSE))</f>
        <v>0</v>
      </c>
      <c r="CW73" s="11">
        <f>IF(ISERROR(VLOOKUP(CONCATENATE(INDIRECT(ADDRESS(2,COLUMN())),"U1",A73),DATA!D2:L872,2,FALSE)),0,VLOOKUP(CONCATENATE(INDIRECT(ADDRESS(2,COLUMN())),"U1",A73),DATA!D2:L872,2,FALSE))</f>
        <v>0</v>
      </c>
      <c r="CX73" s="11">
        <f>IF(ISERROR(VLOOKUP(CONCATENATE(INDIRECT(ADDRESS(2,COLUMN()-1)),"U1",A73),DATA!D2:L872,3,FALSE)),0,VLOOKUP(CONCATENATE(INDIRECT(ADDRESS(2,COLUMN()-1)),"U1",A73),DATA!D2:L872,3,FALSE))</f>
        <v>0</v>
      </c>
      <c r="CY73" s="11">
        <f>IF(ISERROR(VLOOKUP(CONCATENATE(INDIRECT(ADDRESS(2,COLUMN()-2)),"U1",A73),DATA!D2:L872,4,FALSE)),0,VLOOKUP(CONCATENATE(INDIRECT(ADDRESS(2,COLUMN()-2)),"U1",A73),DATA!D2:L872,4,FALSE))</f>
        <v>0</v>
      </c>
      <c r="CZ73" s="11">
        <f>IF(ISERROR(VLOOKUP(CONCATENATE(INDIRECT(ADDRESS(2,COLUMN())),"U1",A73),DATA!D2:L872,2,FALSE)),0,VLOOKUP(CONCATENATE(INDIRECT(ADDRESS(2,COLUMN())),"U1",A73),DATA!D2:L872,2,FALSE))</f>
        <v>0</v>
      </c>
      <c r="DA73" s="11">
        <f>IF(ISERROR(VLOOKUP(CONCATENATE(INDIRECT(ADDRESS(2,COLUMN()-1)),"U1",A73),DATA!D2:L872,3,FALSE)),0,VLOOKUP(CONCATENATE(INDIRECT(ADDRESS(2,COLUMN()-1)),"U1",A73),DATA!D2:L872,3,FALSE))</f>
        <v>0</v>
      </c>
      <c r="DB73" s="11">
        <f>IF(ISERROR(VLOOKUP(CONCATENATE(INDIRECT(ADDRESS(2,COLUMN()-2)),"U1",A73),DATA!D2:L872,4,FALSE)),0,VLOOKUP(CONCATENATE(INDIRECT(ADDRESS(2,COLUMN()-2)),"U1",A73),DATA!D2:L872,4,FALSE))</f>
        <v>0</v>
      </c>
      <c r="DC73" s="11">
        <f>IF(ISERROR(VLOOKUP(CONCATENATE(INDIRECT(ADDRESS(2,COLUMN())),"U1",A73),DATA!D2:L872,2,FALSE)),0,VLOOKUP(CONCATENATE(INDIRECT(ADDRESS(2,COLUMN())),"U1",A73),DATA!D2:L872,2,FALSE))</f>
        <v>0</v>
      </c>
      <c r="DD73" s="11">
        <f>IF(ISERROR(VLOOKUP(CONCATENATE(INDIRECT(ADDRESS(2,COLUMN()-1)),"U1",A73),DATA!D2:L872,3,FALSE)),0,VLOOKUP(CONCATENATE(INDIRECT(ADDRESS(2,COLUMN()-1)),"U1",A73),DATA!D2:L872,3,FALSE))</f>
        <v>0</v>
      </c>
      <c r="DE73" s="11">
        <f>IF(ISERROR(VLOOKUP(CONCATENATE(INDIRECT(ADDRESS(2,COLUMN()-2)),"U1",A73),DATA!D2:L872,4,FALSE)),0,VLOOKUP(CONCATENATE(INDIRECT(ADDRESS(2,COLUMN()-2)),"U1",A73),DATA!D2:L872,4,FALSE))</f>
        <v>0</v>
      </c>
      <c r="DF73" s="11">
        <f>IF(ISERROR(VLOOKUP(CONCATENATE(INDIRECT(ADDRESS(2,COLUMN())),"U1",A73),DATA!D2:L872,2,FALSE)),0,VLOOKUP(CONCATENATE(INDIRECT(ADDRESS(2,COLUMN())),"U1",A73),DATA!D2:L872,2,FALSE))</f>
        <v>0</v>
      </c>
      <c r="DG73" s="11">
        <f>IF(ISERROR(VLOOKUP(CONCATENATE(INDIRECT(ADDRESS(2,COLUMN()-1)),"U1",A73),DATA!D2:L872,3,FALSE)),0,VLOOKUP(CONCATENATE(INDIRECT(ADDRESS(2,COLUMN()-1)),"U1",A73),DATA!D2:L872,3,FALSE))</f>
        <v>0</v>
      </c>
      <c r="DH73" s="11">
        <f>IF(ISERROR(VLOOKUP(CONCATENATE(INDIRECT(ADDRESS(2,COLUMN()-2)),"U1",A73),DATA!D2:L872,4,FALSE)),0,VLOOKUP(CONCATENATE(INDIRECT(ADDRESS(2,COLUMN()-2)),"U1",A73),DATA!D2:L872,4,FALSE))</f>
        <v>0</v>
      </c>
      <c r="DI73" s="11">
        <f>IF(ISERROR(VLOOKUP(CONCATENATE(INDIRECT(ADDRESS(2,COLUMN())),"U1",A73),DATA!D2:L872,2,FALSE)),0,VLOOKUP(CONCATENATE(INDIRECT(ADDRESS(2,COLUMN())),"U1",A73),DATA!D2:L872,2,FALSE))</f>
        <v>0</v>
      </c>
      <c r="DJ73" s="11">
        <f>IF(ISERROR(VLOOKUP(CONCATENATE(INDIRECT(ADDRESS(2,COLUMN()-1)),"U1",A73),DATA!D2:L872,3,FALSE)),0,VLOOKUP(CONCATENATE(INDIRECT(ADDRESS(2,COLUMN()-1)),"U1",A73),DATA!D2:L872,3,FALSE))</f>
        <v>0</v>
      </c>
      <c r="DK73" s="11">
        <f>IF(ISERROR(VLOOKUP(CONCATENATE(INDIRECT(ADDRESS(2,COLUMN()-2)),"U1",A73),DATA!D2:L872,4,FALSE)),0,VLOOKUP(CONCATENATE(INDIRECT(ADDRESS(2,COLUMN()-2)),"U1",A73),DATA!D2:L872,4,FALSE))</f>
        <v>0</v>
      </c>
      <c r="DL73" s="11">
        <f>IF(ISERROR(VLOOKUP(CONCATENATE(INDIRECT(ADDRESS(2,COLUMN())),"U1",A73),DATA!D2:L872,2,FALSE)),0,VLOOKUP(CONCATENATE(INDIRECT(ADDRESS(2,COLUMN())),"U1",A73),DATA!D2:L872,2,FALSE))</f>
        <v>0</v>
      </c>
      <c r="DM73" s="11">
        <f>IF(ISERROR(VLOOKUP(CONCATENATE(INDIRECT(ADDRESS(2,COLUMN()-1)),"U1",A73),DATA!D2:L872,3,FALSE)),0,VLOOKUP(CONCATENATE(INDIRECT(ADDRESS(2,COLUMN()-1)),"U1",A73),DATA!D2:L872,3,FALSE))</f>
        <v>0</v>
      </c>
      <c r="DN73" s="11">
        <f>IF(ISERROR(VLOOKUP(CONCATENATE(INDIRECT(ADDRESS(2,COLUMN()-2)),"U1",A73),DATA!D2:L872,4,FALSE)),0,VLOOKUP(CONCATENATE(INDIRECT(ADDRESS(2,COLUMN()-2)),"U1",A73),DATA!D2:L872,4,FALSE))</f>
        <v>0</v>
      </c>
      <c r="DO73" s="11">
        <f>IF(ISERROR(VLOOKUP(CONCATENATE(INDIRECT(ADDRESS(2,COLUMN())),"U1",A73),DATA!D2:L872,2,FALSE)),0,VLOOKUP(CONCATENATE(INDIRECT(ADDRESS(2,COLUMN())),"U1",A73),DATA!D2:L872,2,FALSE))</f>
        <v>0</v>
      </c>
      <c r="DP73" s="11">
        <f>IF(ISERROR(VLOOKUP(CONCATENATE(INDIRECT(ADDRESS(2,COLUMN()-1)),"U1",A73),DATA!D2:L872,3,FALSE)),0,VLOOKUP(CONCATENATE(INDIRECT(ADDRESS(2,COLUMN()-1)),"U1",A73),DATA!D2:L872,3,FALSE))</f>
        <v>0</v>
      </c>
      <c r="DQ73" s="11">
        <f>IF(ISERROR(VLOOKUP(CONCATENATE(INDIRECT(ADDRESS(2,COLUMN()-2)),"U1",A73),DATA!D2:L872,4,FALSE)),0,VLOOKUP(CONCATENATE(INDIRECT(ADDRESS(2,COLUMN()-2)),"U1",A73),DATA!D2:L872,4,FALSE))</f>
        <v>0</v>
      </c>
      <c r="DR73" s="11">
        <f>IF(ISERROR(VLOOKUP(CONCATENATE(INDIRECT(ADDRESS(2,COLUMN())),"U1",A73),DATA!D2:L872,2,FALSE)),0,VLOOKUP(CONCATENATE(INDIRECT(ADDRESS(2,COLUMN())),"U1",A73),DATA!D2:L872,2,FALSE))</f>
        <v>0</v>
      </c>
      <c r="DS73" s="11">
        <f>IF(ISERROR(VLOOKUP(CONCATENATE(INDIRECT(ADDRESS(2,COLUMN()-1)),"U1",A73),DATA!D2:L872,3,FALSE)),0,VLOOKUP(CONCATENATE(INDIRECT(ADDRESS(2,COLUMN()-1)),"U1",A73),DATA!D2:L872,3,FALSE))</f>
        <v>0</v>
      </c>
      <c r="DT73" s="11">
        <f>IF(ISERROR(VLOOKUP(CONCATENATE(INDIRECT(ADDRESS(2,COLUMN()-2)),"U1",A73),DATA!D2:L872,4,FALSE)),0,VLOOKUP(CONCATENATE(INDIRECT(ADDRESS(2,COLUMN()-2)),"U1",A73),DATA!D2:L872,4,FALSE))</f>
        <v>0</v>
      </c>
      <c r="DU73" s="11">
        <f>IF(ISERROR(VLOOKUP(CONCATENATE(INDIRECT(ADDRESS(2,COLUMN())),"U1",A73),DATA!D2:L872,2,FALSE)),0,VLOOKUP(CONCATENATE(INDIRECT(ADDRESS(2,COLUMN())),"U1",A73),DATA!D2:L872,2,FALSE))</f>
        <v>0</v>
      </c>
      <c r="DV73" s="11">
        <f>IF(ISERROR(VLOOKUP(CONCATENATE(INDIRECT(ADDRESS(2,COLUMN()-1)),"U1",A73),DATA!D2:L872,3,FALSE)),0,VLOOKUP(CONCATENATE(INDIRECT(ADDRESS(2,COLUMN()-1)),"U1",A73),DATA!D2:L872,3,FALSE))</f>
        <v>0</v>
      </c>
      <c r="DW73" s="11">
        <f>IF(ISERROR(VLOOKUP(CONCATENATE(INDIRECT(ADDRESS(2,COLUMN()-2)),"U1",A73),DATA!D2:L872,4,FALSE)),0,VLOOKUP(CONCATENATE(INDIRECT(ADDRESS(2,COLUMN()-2)),"U1",A73),DATA!D2:L872,4,FALSE))</f>
        <v>0</v>
      </c>
      <c r="DX73" s="62">
        <f>SUM(B73:INDIRECT(ADDRESS(73,127)))</f>
        <v>2.3409</v>
      </c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 s="24"/>
      <c r="IS73" s="24"/>
      <c r="IT73" s="24"/>
      <c r="IU73" s="24"/>
      <c r="IV73" s="24"/>
      <c r="IW73" s="24"/>
      <c r="IX73" s="24"/>
      <c r="IY73" s="24"/>
      <c r="IZ73" s="24"/>
      <c r="JA73" s="24"/>
      <c r="JB73" s="24"/>
      <c r="JC73" s="24"/>
      <c r="JD73" s="24"/>
      <c r="JE73" s="24"/>
      <c r="JF73" s="24"/>
      <c r="JG73" s="24"/>
      <c r="JH73" s="24"/>
      <c r="JI73" s="24"/>
      <c r="JJ73" s="24"/>
      <c r="JK73" s="24"/>
      <c r="JL73" s="24"/>
      <c r="JM73" s="24"/>
      <c r="JN73" s="24"/>
      <c r="JO73" s="24"/>
      <c r="JP73" s="24"/>
      <c r="JQ73" s="24"/>
      <c r="JR73" s="24"/>
      <c r="JS73" s="24"/>
      <c r="JT73" s="24"/>
      <c r="JU73" s="24"/>
      <c r="JV73" s="24"/>
      <c r="JW73" s="24"/>
      <c r="JX73" s="24"/>
      <c r="JY73" s="24"/>
      <c r="JZ73" s="24"/>
      <c r="KA73" s="24"/>
      <c r="KB73" s="24"/>
      <c r="KC73" s="24"/>
      <c r="KD73" s="24"/>
      <c r="KE73" s="24"/>
      <c r="KF73" s="24"/>
      <c r="KG73" s="24"/>
      <c r="KH73" s="24"/>
      <c r="KI73" s="24"/>
      <c r="KJ73" s="24"/>
      <c r="KK73" s="24"/>
      <c r="KL73" s="24"/>
      <c r="KM73" s="24"/>
      <c r="KN73" s="24"/>
      <c r="KO73" s="24"/>
      <c r="KP73" s="24"/>
      <c r="KQ73" s="24"/>
      <c r="KR73" s="24"/>
      <c r="KS73" s="24"/>
      <c r="KT73" s="24"/>
      <c r="KU73" s="24"/>
      <c r="KV73" s="24"/>
      <c r="KW73" s="24"/>
      <c r="KX73" s="24"/>
      <c r="KY73" s="24"/>
      <c r="KZ73" s="24"/>
    </row>
    <row r="74" ht="15.75">
      <c r="A74" s="20" t="s">
        <v>48</v>
      </c>
      <c r="B74" s="11">
        <f>IF(ISERROR(VLOOKUP(CONCATENATE(INDIRECT(ADDRESS(2,COLUMN())),"U1",A74),DATA!D2:L872,2,FALSE)),0,VLOOKUP(CONCATENATE(INDIRECT(ADDRESS(2,COLUMN())),"U1",A74),DATA!D2:L872,2,FALSE))</f>
        <v>2</v>
      </c>
      <c r="C74" s="11">
        <f>IF(ISERROR(VLOOKUP(CONCATENATE(INDIRECT(ADDRESS(2,COLUMN()-1)),"U1",A74),DATA!D2:L872,3,FALSE)),0,VLOOKUP(CONCATENATE(INDIRECT(ADDRESS(2,COLUMN()-1)),"U1",A74),DATA!D2:L872,3,FALSE))</f>
        <v>0.0625</v>
      </c>
      <c r="D74" s="11">
        <f>IF(ISERROR(VLOOKUP(CONCATENATE(INDIRECT(ADDRESS(2,COLUMN()-2)),"U1",A74),DATA!D2:L872,4,FALSE)),0,VLOOKUP(CONCATENATE(INDIRECT(ADDRESS(2,COLUMN()-2)),"U1",A74),DATA!D2:L872,4,FALSE))</f>
        <v>0</v>
      </c>
      <c r="E74" s="11">
        <f>IF(ISERROR(VLOOKUP(CONCATENATE(INDIRECT(ADDRESS(2,COLUMN())),"U1",A74),DATA!D2:L872,2,FALSE)),0,VLOOKUP(CONCATENATE(INDIRECT(ADDRESS(2,COLUMN())),"U1",A74),DATA!D2:L872,2,FALSE))</f>
        <v>1</v>
      </c>
      <c r="F74" s="11">
        <f>IF(ISERROR(VLOOKUP(CONCATENATE(INDIRECT(ADDRESS(2,COLUMN()-1)),"U1",A74),DATA!D2:L872,3,FALSE)),0,VLOOKUP(CONCATENATE(INDIRECT(ADDRESS(2,COLUMN()-1)),"U1",A74),DATA!D2:L872,3,FALSE))</f>
        <v>1</v>
      </c>
      <c r="G74" s="11">
        <f>IF(ISERROR(VLOOKUP(CONCATENATE(INDIRECT(ADDRESS(2,COLUMN()-2)),"U1",A74),DATA!D2:L872,4,FALSE)),0,VLOOKUP(CONCATENATE(INDIRECT(ADDRESS(2,COLUMN()-2)),"U1",A74),DATA!D2:L872,4,FALSE))</f>
        <v>0</v>
      </c>
      <c r="H74" s="11">
        <f>IF(ISERROR(VLOOKUP(CONCATENATE(INDIRECT(ADDRESS(2,COLUMN())),"U1",A74),DATA!D2:L872,2,FALSE)),0,VLOOKUP(CONCATENATE(INDIRECT(ADDRESS(2,COLUMN())),"U1",A74),DATA!D2:L872,2,FALSE))</f>
        <v>0</v>
      </c>
      <c r="I74" s="11">
        <f>IF(ISERROR(VLOOKUP(CONCATENATE(INDIRECT(ADDRESS(2,COLUMN()-1)),"U1",A74),DATA!D2:L872,3,FALSE)),0,VLOOKUP(CONCATENATE(INDIRECT(ADDRESS(2,COLUMN()-1)),"U1",A74),DATA!D2:L872,3,FALSE))</f>
        <v>0</v>
      </c>
      <c r="J74" s="11">
        <f>IF(ISERROR(VLOOKUP(CONCATENATE(INDIRECT(ADDRESS(2,COLUMN()-2)),"U1",A74),DATA!D2:L872,4,FALSE)),0,VLOOKUP(CONCATENATE(INDIRECT(ADDRESS(2,COLUMN()-2)),"U1",A74),DATA!D2:L872,4,FALSE))</f>
        <v>0</v>
      </c>
      <c r="K74" s="11">
        <f>IF(ISERROR(VLOOKUP(CONCATENATE(INDIRECT(ADDRESS(2,COLUMN())),"U1",A74),DATA!D2:L872,2,FALSE)),0,VLOOKUP(CONCATENATE(INDIRECT(ADDRESS(2,COLUMN())),"U1",A74),DATA!D2:L872,2,FALSE))</f>
        <v>0</v>
      </c>
      <c r="L74" s="11">
        <f>IF(ISERROR(VLOOKUP(CONCATENATE(INDIRECT(ADDRESS(2,COLUMN()-1)),"U1",A74),DATA!D2:L872,3,FALSE)),0,VLOOKUP(CONCATENATE(INDIRECT(ADDRESS(2,COLUMN()-1)),"U1",A74),DATA!D2:L872,3,FALSE))</f>
        <v>0</v>
      </c>
      <c r="M74" s="11">
        <f>IF(ISERROR(VLOOKUP(CONCATENATE(INDIRECT(ADDRESS(2,COLUMN()-2)),"U1",A74),DATA!D2:L872,4,FALSE)),0,VLOOKUP(CONCATENATE(INDIRECT(ADDRESS(2,COLUMN()-2)),"U1",A74),DATA!D2:L872,4,FALSE))</f>
        <v>0</v>
      </c>
      <c r="N74" s="11">
        <f>IF(ISERROR(VLOOKUP(CONCATENATE(INDIRECT(ADDRESS(2,COLUMN())),"U1",A74),DATA!D2:L872,2,FALSE)),0,VLOOKUP(CONCATENATE(INDIRECT(ADDRESS(2,COLUMN())),"U1",A74),DATA!D2:L872,2,FALSE))</f>
        <v>0</v>
      </c>
      <c r="O74" s="11">
        <f>IF(ISERROR(VLOOKUP(CONCATENATE(INDIRECT(ADDRESS(2,COLUMN()-1)),"U1",A74),DATA!D2:L872,3,FALSE)),0,VLOOKUP(CONCATENATE(INDIRECT(ADDRESS(2,COLUMN()-1)),"U1",A74),DATA!D2:L872,3,FALSE))</f>
        <v>0</v>
      </c>
      <c r="P74" s="11">
        <f>IF(ISERROR(VLOOKUP(CONCATENATE(INDIRECT(ADDRESS(2,COLUMN()-2)),"U1",A74),DATA!D2:L872,4,FALSE)),0,VLOOKUP(CONCATENATE(INDIRECT(ADDRESS(2,COLUMN()-2)),"U1",A74),DATA!D2:L872,4,FALSE))</f>
        <v>0</v>
      </c>
      <c r="Q74" s="11">
        <f>IF(ISERROR(VLOOKUP(CONCATENATE(INDIRECT(ADDRESS(2,COLUMN())),"U1",A74),DATA!D2:L872,2,FALSE)),0,VLOOKUP(CONCATENATE(INDIRECT(ADDRESS(2,COLUMN())),"U1",A74),DATA!D2:L872,2,FALSE))</f>
        <v>0</v>
      </c>
      <c r="R74" s="11">
        <f>IF(ISERROR(VLOOKUP(CONCATENATE(INDIRECT(ADDRESS(2,COLUMN()-1)),"U1",A74),DATA!D2:L872,3,FALSE)),0,VLOOKUP(CONCATENATE(INDIRECT(ADDRESS(2,COLUMN()-1)),"U1",A74),DATA!D2:L872,3,FALSE))</f>
        <v>0</v>
      </c>
      <c r="S74" s="11">
        <f>IF(ISERROR(VLOOKUP(CONCATENATE(INDIRECT(ADDRESS(2,COLUMN()-2)),"U1",A74),DATA!D2:L872,4,FALSE)),0,VLOOKUP(CONCATENATE(INDIRECT(ADDRESS(2,COLUMN()-2)),"U1",A74),DATA!D2:L872,4,FALSE))</f>
        <v>0</v>
      </c>
      <c r="T74" s="11">
        <f>IF(ISERROR(VLOOKUP(CONCATENATE(INDIRECT(ADDRESS(2,COLUMN())),"U1",A74),DATA!D2:L872,2,FALSE)),0,VLOOKUP(CONCATENATE(INDIRECT(ADDRESS(2,COLUMN())),"U1",A74),DATA!D2:L872,2,FALSE))</f>
        <v>0</v>
      </c>
      <c r="U74" s="11">
        <f>IF(ISERROR(VLOOKUP(CONCATENATE(INDIRECT(ADDRESS(2,COLUMN()-1)),"U1",A74),DATA!D2:L872,3,FALSE)),0,VLOOKUP(CONCATENATE(INDIRECT(ADDRESS(2,COLUMN()-1)),"U1",A74),DATA!D2:L872,3,FALSE))</f>
        <v>0</v>
      </c>
      <c r="V74" s="11">
        <f>IF(ISERROR(VLOOKUP(CONCATENATE(INDIRECT(ADDRESS(2,COLUMN()-2)),"U1",A74),DATA!D2:L872,4,FALSE)),0,VLOOKUP(CONCATENATE(INDIRECT(ADDRESS(2,COLUMN()-2)),"U1",A74),DATA!D2:L872,4,FALSE))</f>
        <v>1</v>
      </c>
      <c r="W74" s="11">
        <f>IF(ISERROR(VLOOKUP(CONCATENATE(INDIRECT(ADDRESS(2,COLUMN())),"U1",A74),DATA!D2:L872,2,FALSE)),0,VLOOKUP(CONCATENATE(INDIRECT(ADDRESS(2,COLUMN())),"U1",A74),DATA!D2:L872,2,FALSE))</f>
        <v>0</v>
      </c>
      <c r="X74" s="11">
        <f>IF(ISERROR(VLOOKUP(CONCATENATE(INDIRECT(ADDRESS(2,COLUMN()-1)),"U1",A74),DATA!D2:L872,3,FALSE)),0,VLOOKUP(CONCATENATE(INDIRECT(ADDRESS(2,COLUMN()-1)),"U1",A74),DATA!D2:L872,3,FALSE))</f>
        <v>0</v>
      </c>
      <c r="Y74" s="11">
        <f>IF(ISERROR(VLOOKUP(CONCATENATE(INDIRECT(ADDRESS(2,COLUMN()-2)),"U1",A74),DATA!D2:L872,4,FALSE)),0,VLOOKUP(CONCATENATE(INDIRECT(ADDRESS(2,COLUMN()-2)),"U1",A74),DATA!D2:L872,4,FALSE))</f>
        <v>0</v>
      </c>
      <c r="Z74" s="11">
        <f>IF(ISERROR(VLOOKUP(CONCATENATE(INDIRECT(ADDRESS(2,COLUMN())),"U1",A74),DATA!D2:L872,2,FALSE)),0,VLOOKUP(CONCATENATE(INDIRECT(ADDRESS(2,COLUMN())),"U1",A74),DATA!D2:L872,2,FALSE))</f>
        <v>0</v>
      </c>
      <c r="AA74" s="11">
        <f>IF(ISERROR(VLOOKUP(CONCATENATE(INDIRECT(ADDRESS(2,COLUMN()-1)),"U1",A74),DATA!D2:L872,3,FALSE)),0,VLOOKUP(CONCATENATE(INDIRECT(ADDRESS(2,COLUMN()-1)),"U1",A74),DATA!D2:L872,3,FALSE))</f>
        <v>0</v>
      </c>
      <c r="AB74" s="11">
        <f>IF(ISERROR(VLOOKUP(CONCATENATE(INDIRECT(ADDRESS(2,COLUMN()-2)),"U1",A74),DATA!D2:L872,4,FALSE)),0,VLOOKUP(CONCATENATE(INDIRECT(ADDRESS(2,COLUMN()-2)),"U1",A74),DATA!D2:L872,4,FALSE))</f>
        <v>0</v>
      </c>
      <c r="AC74" s="11">
        <f>IF(ISERROR(VLOOKUP(CONCATENATE(INDIRECT(ADDRESS(2,COLUMN())),"U1",A74),DATA!D2:L872,2,FALSE)),0,VLOOKUP(CONCATENATE(INDIRECT(ADDRESS(2,COLUMN())),"U1",A74),DATA!D2:L872,2,FALSE))</f>
        <v>1</v>
      </c>
      <c r="AD74" s="11">
        <f>IF(ISERROR(VLOOKUP(CONCATENATE(INDIRECT(ADDRESS(2,COLUMN()-1)),"U1",A74),DATA!D2:L872,3,FALSE)),0,VLOOKUP(CONCATENATE(INDIRECT(ADDRESS(2,COLUMN()-1)),"U1",A74),DATA!D2:L872,3,FALSE))</f>
        <v>0</v>
      </c>
      <c r="AE74" s="11">
        <f>IF(ISERROR(VLOOKUP(CONCATENATE(INDIRECT(ADDRESS(2,COLUMN()-2)),"U1",A74),DATA!D2:L872,4,FALSE)),0,VLOOKUP(CONCATENATE(INDIRECT(ADDRESS(2,COLUMN()-2)),"U1",A74),DATA!D2:L872,4,FALSE))</f>
        <v>0</v>
      </c>
      <c r="AF74" s="11">
        <f>IF(ISERROR(VLOOKUP(CONCATENATE(INDIRECT(ADDRESS(2,COLUMN())),"U1",A74),DATA!D2:L872,2,FALSE)),0,VLOOKUP(CONCATENATE(INDIRECT(ADDRESS(2,COLUMN())),"U1",A74),DATA!D2:L872,2,FALSE))</f>
        <v>0</v>
      </c>
      <c r="AG74" s="11">
        <f>IF(ISERROR(VLOOKUP(CONCATENATE(INDIRECT(ADDRESS(2,COLUMN()-1)),"U1",A74),DATA!D2:L872,3,FALSE)),0,VLOOKUP(CONCATENATE(INDIRECT(ADDRESS(2,COLUMN()-1)),"U1",A74),DATA!D2:L872,3,FALSE))</f>
        <v>0</v>
      </c>
      <c r="AH74" s="11">
        <f>IF(ISERROR(VLOOKUP(CONCATENATE(INDIRECT(ADDRESS(2,COLUMN()-2)),"U1",A74),DATA!D2:L872,4,FALSE)),0,VLOOKUP(CONCATENATE(INDIRECT(ADDRESS(2,COLUMN()-2)),"U1",A74),DATA!D2:L872,4,FALSE))</f>
        <v>0</v>
      </c>
      <c r="AI74" s="11">
        <f>IF(ISERROR(VLOOKUP(CONCATENATE(INDIRECT(ADDRESS(2,COLUMN())),"U1",A74),DATA!D2:L872,2,FALSE)),0,VLOOKUP(CONCATENATE(INDIRECT(ADDRESS(2,COLUMN())),"U1",A74),DATA!D2:L872,2,FALSE))</f>
        <v>0</v>
      </c>
      <c r="AJ74" s="11">
        <f>IF(ISERROR(VLOOKUP(CONCATENATE(INDIRECT(ADDRESS(2,COLUMN()-1)),"U1",A74),DATA!D2:L872,3,FALSE)),0,VLOOKUP(CONCATENATE(INDIRECT(ADDRESS(2,COLUMN()-1)),"U1",A74),DATA!D2:L872,3,FALSE))</f>
        <v>0</v>
      </c>
      <c r="AK74" s="11">
        <f>IF(ISERROR(VLOOKUP(CONCATENATE(INDIRECT(ADDRESS(2,COLUMN()-2)),"U1",A74),DATA!D2:L872,4,FALSE)),0,VLOOKUP(CONCATENATE(INDIRECT(ADDRESS(2,COLUMN()-2)),"U1",A74),DATA!D2:L872,4,FALSE))</f>
        <v>0</v>
      </c>
      <c r="AL74" s="11">
        <f>IF(ISERROR(VLOOKUP(CONCATENATE(INDIRECT(ADDRESS(2,COLUMN())),"U1",A74),DATA!D2:L872,2,FALSE)),0,VLOOKUP(CONCATENATE(INDIRECT(ADDRESS(2,COLUMN())),"U1",A74),DATA!D2:L872,2,FALSE))</f>
        <v>0</v>
      </c>
      <c r="AM74" s="11">
        <f>IF(ISERROR(VLOOKUP(CONCATENATE(INDIRECT(ADDRESS(2,COLUMN()-1)),"U1",A74),DATA!D2:L872,3,FALSE)),0,VLOOKUP(CONCATENATE(INDIRECT(ADDRESS(2,COLUMN()-1)),"U1",A74),DATA!D2:L872,3,FALSE))</f>
        <v>0</v>
      </c>
      <c r="AN74" s="11">
        <f>IF(ISERROR(VLOOKUP(CONCATENATE(INDIRECT(ADDRESS(2,COLUMN()-2)),"U1",A74),DATA!D2:L872,4,FALSE)),0,VLOOKUP(CONCATENATE(INDIRECT(ADDRESS(2,COLUMN()-2)),"U1",A74),DATA!D2:L872,4,FALSE))</f>
        <v>0</v>
      </c>
      <c r="AO74" s="11">
        <f>IF(ISERROR(VLOOKUP(CONCATENATE(INDIRECT(ADDRESS(2,COLUMN())),"U1",A74),DATA!D2:L872,2,FALSE)),0,VLOOKUP(CONCATENATE(INDIRECT(ADDRESS(2,COLUMN())),"U1",A74),DATA!D2:L872,2,FALSE))</f>
        <v>0</v>
      </c>
      <c r="AP74" s="11">
        <f>IF(ISERROR(VLOOKUP(CONCATENATE(INDIRECT(ADDRESS(2,COLUMN()-1)),"U1",A74),DATA!D2:L872,3,FALSE)),0,VLOOKUP(CONCATENATE(INDIRECT(ADDRESS(2,COLUMN()-1)),"U1",A74),DATA!D2:L872,3,FALSE))</f>
        <v>0</v>
      </c>
      <c r="AQ74" s="11">
        <f>IF(ISERROR(VLOOKUP(CONCATENATE(INDIRECT(ADDRESS(2,COLUMN()-2)),"U1",A74),DATA!D2:L872,4,FALSE)),0,VLOOKUP(CONCATENATE(INDIRECT(ADDRESS(2,COLUMN()-2)),"U1",A74),DATA!D2:L872,4,FALSE))</f>
        <v>0</v>
      </c>
      <c r="AR74" s="11">
        <f>IF(ISERROR(VLOOKUP(CONCATENATE(INDIRECT(ADDRESS(2,COLUMN())),"U1",A74),DATA!D2:L872,2,FALSE)),0,VLOOKUP(CONCATENATE(INDIRECT(ADDRESS(2,COLUMN())),"U1",A74),DATA!D2:L872,2,FALSE))</f>
        <v>0</v>
      </c>
      <c r="AS74" s="11">
        <f>IF(ISERROR(VLOOKUP(CONCATENATE(INDIRECT(ADDRESS(2,COLUMN()-1)),"U1",A74),DATA!D2:L872,3,FALSE)),0,VLOOKUP(CONCATENATE(INDIRECT(ADDRESS(2,COLUMN()-1)),"U1",A74),DATA!D2:L872,3,FALSE))</f>
        <v>0</v>
      </c>
      <c r="AT74" s="11">
        <f>IF(ISERROR(VLOOKUP(CONCATENATE(INDIRECT(ADDRESS(2,COLUMN()-2)),"U1",A74),DATA!D2:L872,4,FALSE)),0,VLOOKUP(CONCATENATE(INDIRECT(ADDRESS(2,COLUMN()-2)),"U1",A74),DATA!D2:L872,4,FALSE))</f>
        <v>0</v>
      </c>
      <c r="AU74" s="11">
        <f>IF(ISERROR(VLOOKUP(CONCATENATE(INDIRECT(ADDRESS(2,COLUMN())),"U1",A74),DATA!D2:L872,2,FALSE)),0,VLOOKUP(CONCATENATE(INDIRECT(ADDRESS(2,COLUMN())),"U1",A74),DATA!D2:L872,2,FALSE))</f>
        <v>0</v>
      </c>
      <c r="AV74" s="11">
        <f>IF(ISERROR(VLOOKUP(CONCATENATE(INDIRECT(ADDRESS(2,COLUMN()-1)),"U1",A74),DATA!D2:L872,3,FALSE)),0,VLOOKUP(CONCATENATE(INDIRECT(ADDRESS(2,COLUMN()-1)),"U1",A74),DATA!D2:L872,3,FALSE))</f>
        <v>0</v>
      </c>
      <c r="AW74" s="11">
        <f>IF(ISERROR(VLOOKUP(CONCATENATE(INDIRECT(ADDRESS(2,COLUMN()-2)),"U1",A74),DATA!D2:L872,4,FALSE)),0,VLOOKUP(CONCATENATE(INDIRECT(ADDRESS(2,COLUMN()-2)),"U1",A74),DATA!D2:L872,4,FALSE))</f>
        <v>0</v>
      </c>
      <c r="AX74" s="11">
        <f>IF(ISERROR(VLOOKUP(CONCATENATE(INDIRECT(ADDRESS(2,COLUMN())),"U1",A74),DATA!D2:L872,2,FALSE)),0,VLOOKUP(CONCATENATE(INDIRECT(ADDRESS(2,COLUMN())),"U1",A74),DATA!D2:L872,2,FALSE))</f>
        <v>0</v>
      </c>
      <c r="AY74" s="11">
        <f>IF(ISERROR(VLOOKUP(CONCATENATE(INDIRECT(ADDRESS(2,COLUMN()-1)),"U1",A74),DATA!D2:L872,3,FALSE)),0,VLOOKUP(CONCATENATE(INDIRECT(ADDRESS(2,COLUMN()-1)),"U1",A74),DATA!D2:L872,3,FALSE))</f>
        <v>0</v>
      </c>
      <c r="AZ74" s="11">
        <f>IF(ISERROR(VLOOKUP(CONCATENATE(INDIRECT(ADDRESS(2,COLUMN()-2)),"U1",A74),DATA!D2:L872,4,FALSE)),0,VLOOKUP(CONCATENATE(INDIRECT(ADDRESS(2,COLUMN()-2)),"U1",A74),DATA!D2:L872,4,FALSE))</f>
        <v>0</v>
      </c>
      <c r="BA74" s="11">
        <f>IF(ISERROR(VLOOKUP(CONCATENATE(INDIRECT(ADDRESS(2,COLUMN())),"U1",A74),DATA!D2:L872,2,FALSE)),0,VLOOKUP(CONCATENATE(INDIRECT(ADDRESS(2,COLUMN())),"U1",A74),DATA!D2:L872,2,FALSE))</f>
        <v>0</v>
      </c>
      <c r="BB74" s="11">
        <f>IF(ISERROR(VLOOKUP(CONCATENATE(INDIRECT(ADDRESS(2,COLUMN()-1)),"U1",A74),DATA!D2:L872,3,FALSE)),0,VLOOKUP(CONCATENATE(INDIRECT(ADDRESS(2,COLUMN()-1)),"U1",A74),DATA!D2:L872,3,FALSE))</f>
        <v>0</v>
      </c>
      <c r="BC74" s="11">
        <f>IF(ISERROR(VLOOKUP(CONCATENATE(INDIRECT(ADDRESS(2,COLUMN()-2)),"U1",A74),DATA!D2:L872,4,FALSE)),0,VLOOKUP(CONCATENATE(INDIRECT(ADDRESS(2,COLUMN()-2)),"U1",A74),DATA!D2:L872,4,FALSE))</f>
        <v>0</v>
      </c>
      <c r="BD74" s="11">
        <f>IF(ISERROR(VLOOKUP(CONCATENATE(INDIRECT(ADDRESS(2,COLUMN())),"U1",A74),DATA!D2:L872,2,FALSE)),0,VLOOKUP(CONCATENATE(INDIRECT(ADDRESS(2,COLUMN())),"U1",A74),DATA!D2:L872,2,FALSE))</f>
        <v>0</v>
      </c>
      <c r="BE74" s="11">
        <f>IF(ISERROR(VLOOKUP(CONCATENATE(INDIRECT(ADDRESS(2,COLUMN()-1)),"U1",A74),DATA!D2:L872,3,FALSE)),0,VLOOKUP(CONCATENATE(INDIRECT(ADDRESS(2,COLUMN()-1)),"U1",A74),DATA!D2:L872,3,FALSE))</f>
        <v>0</v>
      </c>
      <c r="BF74" s="11">
        <f>IF(ISERROR(VLOOKUP(CONCATENATE(INDIRECT(ADDRESS(2,COLUMN()-2)),"U1",A74),DATA!D2:L872,4,FALSE)),0,VLOOKUP(CONCATENATE(INDIRECT(ADDRESS(2,COLUMN()-2)),"U1",A74),DATA!D2:L872,4,FALSE))</f>
        <v>0</v>
      </c>
      <c r="BG74" s="11">
        <f>IF(ISERROR(VLOOKUP(CONCATENATE(INDIRECT(ADDRESS(2,COLUMN())),"U1",A74),DATA!D2:L872,2,FALSE)),0,VLOOKUP(CONCATENATE(INDIRECT(ADDRESS(2,COLUMN())),"U1",A74),DATA!D2:L872,2,FALSE))</f>
        <v>0</v>
      </c>
      <c r="BH74" s="11">
        <f>IF(ISERROR(VLOOKUP(CONCATENATE(INDIRECT(ADDRESS(2,COLUMN()-1)),"U1",A74),DATA!D2:L872,3,FALSE)),0,VLOOKUP(CONCATENATE(INDIRECT(ADDRESS(2,COLUMN()-1)),"U1",A74),DATA!D2:L872,3,FALSE))</f>
        <v>0</v>
      </c>
      <c r="BI74" s="11">
        <f>IF(ISERROR(VLOOKUP(CONCATENATE(INDIRECT(ADDRESS(2,COLUMN()-2)),"U1",A74),DATA!D2:L872,4,FALSE)),0,VLOOKUP(CONCATENATE(INDIRECT(ADDRESS(2,COLUMN()-2)),"U1",A74),DATA!D2:L872,4,FALSE))</f>
        <v>0</v>
      </c>
      <c r="BJ74" s="11">
        <f>IF(ISERROR(VLOOKUP(CONCATENATE(INDIRECT(ADDRESS(2,COLUMN())),"U1",A74),DATA!D2:L872,2,FALSE)),0,VLOOKUP(CONCATENATE(INDIRECT(ADDRESS(2,COLUMN())),"U1",A74),DATA!D2:L872,2,FALSE))</f>
        <v>0</v>
      </c>
      <c r="BK74" s="11">
        <f>IF(ISERROR(VLOOKUP(CONCATENATE(INDIRECT(ADDRESS(2,COLUMN()-1)),"U1",A74),DATA!D2:L872,3,FALSE)),0,VLOOKUP(CONCATENATE(INDIRECT(ADDRESS(2,COLUMN()-1)),"U1",A74),DATA!D2:L872,3,FALSE))</f>
        <v>0</v>
      </c>
      <c r="BL74" s="11">
        <f>IF(ISERROR(VLOOKUP(CONCATENATE(INDIRECT(ADDRESS(2,COLUMN()-2)),"U1",A74),DATA!D2:L872,4,FALSE)),0,VLOOKUP(CONCATENATE(INDIRECT(ADDRESS(2,COLUMN()-2)),"U1",A74),DATA!D2:L872,4,FALSE))</f>
        <v>0</v>
      </c>
      <c r="BM74" s="11">
        <f>IF(ISERROR(VLOOKUP(CONCATENATE(INDIRECT(ADDRESS(2,COLUMN())),"U1",A74),DATA!D2:L872,2,FALSE)),0,VLOOKUP(CONCATENATE(INDIRECT(ADDRESS(2,COLUMN())),"U1",A74),DATA!D2:L872,2,FALSE))</f>
        <v>0</v>
      </c>
      <c r="BN74" s="11">
        <f>IF(ISERROR(VLOOKUP(CONCATENATE(INDIRECT(ADDRESS(2,COLUMN()-1)),"U1",A74),DATA!D2:L872,3,FALSE)),0,VLOOKUP(CONCATENATE(INDIRECT(ADDRESS(2,COLUMN()-1)),"U1",A74),DATA!D2:L872,3,FALSE))</f>
        <v>0</v>
      </c>
      <c r="BO74" s="11">
        <f>IF(ISERROR(VLOOKUP(CONCATENATE(INDIRECT(ADDRESS(2,COLUMN()-2)),"U1",A74),DATA!D2:L872,4,FALSE)),0,VLOOKUP(CONCATENATE(INDIRECT(ADDRESS(2,COLUMN()-2)),"U1",A74),DATA!D2:L872,4,FALSE))</f>
        <v>0</v>
      </c>
      <c r="BP74" s="11">
        <f>IF(ISERROR(VLOOKUP(CONCATENATE(INDIRECT(ADDRESS(2,COLUMN())),"U1",A74),DATA!D2:L872,2,FALSE)),0,VLOOKUP(CONCATENATE(INDIRECT(ADDRESS(2,COLUMN())),"U1",A74),DATA!D2:L872,2,FALSE))</f>
        <v>0</v>
      </c>
      <c r="BQ74" s="11">
        <f>IF(ISERROR(VLOOKUP(CONCATENATE(INDIRECT(ADDRESS(2,COLUMN()-1)),"U1",A74),DATA!D2:L872,3,FALSE)),0,VLOOKUP(CONCATENATE(INDIRECT(ADDRESS(2,COLUMN()-1)),"U1",A74),DATA!D2:L872,3,FALSE))</f>
        <v>0</v>
      </c>
      <c r="BR74" s="11">
        <f>IF(ISERROR(VLOOKUP(CONCATENATE(INDIRECT(ADDRESS(2,COLUMN()-2)),"U1",A74),DATA!D2:L872,4,FALSE)),0,VLOOKUP(CONCATENATE(INDIRECT(ADDRESS(2,COLUMN()-2)),"U1",A74),DATA!D2:L872,4,FALSE))</f>
        <v>0</v>
      </c>
      <c r="BS74" s="11">
        <f>IF(ISERROR(VLOOKUP(CONCATENATE(INDIRECT(ADDRESS(2,COLUMN())),"U1",A74),DATA!D2:L872,2,FALSE)),0,VLOOKUP(CONCATENATE(INDIRECT(ADDRESS(2,COLUMN())),"U1",A74),DATA!D2:L872,2,FALSE))</f>
        <v>0</v>
      </c>
      <c r="BT74" s="11">
        <f>IF(ISERROR(VLOOKUP(CONCATENATE(INDIRECT(ADDRESS(2,COLUMN()-1)),"U1",A74),DATA!D2:L872,3,FALSE)),0,VLOOKUP(CONCATENATE(INDIRECT(ADDRESS(2,COLUMN()-1)),"U1",A74),DATA!D2:L872,3,FALSE))</f>
        <v>0</v>
      </c>
      <c r="BU74" s="11">
        <f>IF(ISERROR(VLOOKUP(CONCATENATE(INDIRECT(ADDRESS(2,COLUMN()-2)),"U1",A74),DATA!D2:L872,4,FALSE)),0,VLOOKUP(CONCATENATE(INDIRECT(ADDRESS(2,COLUMN()-2)),"U1",A74),DATA!D2:L872,4,FALSE))</f>
        <v>0</v>
      </c>
      <c r="BV74" s="11">
        <f>IF(ISERROR(VLOOKUP(CONCATENATE(INDIRECT(ADDRESS(2,COLUMN())),"U1",A74),DATA!D2:L872,2,FALSE)),0,VLOOKUP(CONCATENATE(INDIRECT(ADDRESS(2,COLUMN())),"U1",A74),DATA!D2:L872,2,FALSE))</f>
        <v>0</v>
      </c>
      <c r="BW74" s="11">
        <f>IF(ISERROR(VLOOKUP(CONCATENATE(INDIRECT(ADDRESS(2,COLUMN()-1)),"U1",A74),DATA!D2:L872,3,FALSE)),0,VLOOKUP(CONCATENATE(INDIRECT(ADDRESS(2,COLUMN()-1)),"U1",A74),DATA!D2:L872,3,FALSE))</f>
        <v>0</v>
      </c>
      <c r="BX74" s="11">
        <f>IF(ISERROR(VLOOKUP(CONCATENATE(INDIRECT(ADDRESS(2,COLUMN()-2)),"U1",A74),DATA!D2:L872,4,FALSE)),0,VLOOKUP(CONCATENATE(INDIRECT(ADDRESS(2,COLUMN()-2)),"U1",A74),DATA!D2:L872,4,FALSE))</f>
        <v>0</v>
      </c>
      <c r="BY74" s="11">
        <f>IF(ISERROR(VLOOKUP(CONCATENATE(INDIRECT(ADDRESS(2,COLUMN())),"U1",A74),DATA!D2:L872,2,FALSE)),0,VLOOKUP(CONCATENATE(INDIRECT(ADDRESS(2,COLUMN())),"U1",A74),DATA!D2:L872,2,FALSE))</f>
        <v>0</v>
      </c>
      <c r="BZ74" s="11">
        <f>IF(ISERROR(VLOOKUP(CONCATENATE(INDIRECT(ADDRESS(2,COLUMN()-1)),"U1",A74),DATA!D2:L872,3,FALSE)),0,VLOOKUP(CONCATENATE(INDIRECT(ADDRESS(2,COLUMN()-1)),"U1",A74),DATA!D2:L872,3,FALSE))</f>
        <v>0</v>
      </c>
      <c r="CA74" s="11">
        <f>IF(ISERROR(VLOOKUP(CONCATENATE(INDIRECT(ADDRESS(2,COLUMN()-2)),"U1",A74),DATA!D2:L872,4,FALSE)),0,VLOOKUP(CONCATENATE(INDIRECT(ADDRESS(2,COLUMN()-2)),"U1",A74),DATA!D2:L872,4,FALSE))</f>
        <v>0</v>
      </c>
      <c r="CB74" s="11">
        <f>IF(ISERROR(VLOOKUP(CONCATENATE(INDIRECT(ADDRESS(2,COLUMN())),"U1",A74),DATA!D2:L872,2,FALSE)),0,VLOOKUP(CONCATENATE(INDIRECT(ADDRESS(2,COLUMN())),"U1",A74),DATA!D2:L872,2,FALSE))</f>
        <v>0</v>
      </c>
      <c r="CC74" s="11">
        <f>IF(ISERROR(VLOOKUP(CONCATENATE(INDIRECT(ADDRESS(2,COLUMN()-1)),"U1",A74),DATA!D2:L872,3,FALSE)),0,VLOOKUP(CONCATENATE(INDIRECT(ADDRESS(2,COLUMN()-1)),"U1",A74),DATA!D2:L872,3,FALSE))</f>
        <v>0</v>
      </c>
      <c r="CD74" s="11">
        <f>IF(ISERROR(VLOOKUP(CONCATENATE(INDIRECT(ADDRESS(2,COLUMN()-2)),"U1",A74),DATA!D2:L872,4,FALSE)),0,VLOOKUP(CONCATENATE(INDIRECT(ADDRESS(2,COLUMN()-2)),"U1",A74),DATA!D2:L872,4,FALSE))</f>
        <v>0</v>
      </c>
      <c r="CE74" s="11">
        <f>IF(ISERROR(VLOOKUP(CONCATENATE(INDIRECT(ADDRESS(2,COLUMN())),"U1",A74),DATA!D2:L872,2,FALSE)),0,VLOOKUP(CONCATENATE(INDIRECT(ADDRESS(2,COLUMN())),"U1",A74),DATA!D2:L872,2,FALSE))</f>
        <v>0</v>
      </c>
      <c r="CF74" s="11">
        <f>IF(ISERROR(VLOOKUP(CONCATENATE(INDIRECT(ADDRESS(2,COLUMN()-1)),"U1",A74),DATA!D2:L872,3,FALSE)),0,VLOOKUP(CONCATENATE(INDIRECT(ADDRESS(2,COLUMN()-1)),"U1",A74),DATA!D2:L872,3,FALSE))</f>
        <v>0</v>
      </c>
      <c r="CG74" s="11">
        <f>IF(ISERROR(VLOOKUP(CONCATENATE(INDIRECT(ADDRESS(2,COLUMN()-2)),"U1",A74),DATA!D2:L872,4,FALSE)),0,VLOOKUP(CONCATENATE(INDIRECT(ADDRESS(2,COLUMN()-2)),"U1",A74),DATA!D2:L872,4,FALSE))</f>
        <v>0</v>
      </c>
      <c r="CH74" s="11">
        <f>IF(ISERROR(VLOOKUP(CONCATENATE(INDIRECT(ADDRESS(2,COLUMN())),"U1",A74),DATA!D2:L872,2,FALSE)),0,VLOOKUP(CONCATENATE(INDIRECT(ADDRESS(2,COLUMN())),"U1",A74),DATA!D2:L872,2,FALSE))</f>
        <v>0</v>
      </c>
      <c r="CI74" s="11">
        <f>IF(ISERROR(VLOOKUP(CONCATENATE(INDIRECT(ADDRESS(2,COLUMN()-1)),"U1",A74),DATA!D2:L872,3,FALSE)),0,VLOOKUP(CONCATENATE(INDIRECT(ADDRESS(2,COLUMN()-1)),"U1",A74),DATA!D2:L872,3,FALSE))</f>
        <v>0</v>
      </c>
      <c r="CJ74" s="11">
        <f>IF(ISERROR(VLOOKUP(CONCATENATE(INDIRECT(ADDRESS(2,COLUMN()-2)),"U1",A74),DATA!D2:L872,4,FALSE)),0,VLOOKUP(CONCATENATE(INDIRECT(ADDRESS(2,COLUMN()-2)),"U1",A74),DATA!D2:L872,4,FALSE))</f>
        <v>0</v>
      </c>
      <c r="CK74" s="11">
        <f>IF(ISERROR(VLOOKUP(CONCATENATE(INDIRECT(ADDRESS(2,COLUMN())),"U1",A74),DATA!D2:L872,2,FALSE)),0,VLOOKUP(CONCATENATE(INDIRECT(ADDRESS(2,COLUMN())),"U1",A74),DATA!D2:L872,2,FALSE))</f>
        <v>0</v>
      </c>
      <c r="CL74" s="11">
        <f>IF(ISERROR(VLOOKUP(CONCATENATE(INDIRECT(ADDRESS(2,COLUMN()-1)),"U1",A74),DATA!D2:L872,3,FALSE)),0,VLOOKUP(CONCATENATE(INDIRECT(ADDRESS(2,COLUMN()-1)),"U1",A74),DATA!D2:L872,3,FALSE))</f>
        <v>0</v>
      </c>
      <c r="CM74" s="11">
        <f>IF(ISERROR(VLOOKUP(CONCATENATE(INDIRECT(ADDRESS(2,COLUMN()-2)),"U1",A74),DATA!D2:L872,4,FALSE)),0,VLOOKUP(CONCATENATE(INDIRECT(ADDRESS(2,COLUMN()-2)),"U1",A74),DATA!D2:L872,4,FALSE))</f>
        <v>0</v>
      </c>
      <c r="CN74" s="11">
        <f>IF(ISERROR(VLOOKUP(CONCATENATE(INDIRECT(ADDRESS(2,COLUMN())),"U1",A74),DATA!D2:L872,2,FALSE)),0,VLOOKUP(CONCATENATE(INDIRECT(ADDRESS(2,COLUMN())),"U1",A74),DATA!D2:L872,2,FALSE))</f>
        <v>0</v>
      </c>
      <c r="CO74" s="11">
        <f>IF(ISERROR(VLOOKUP(CONCATENATE(INDIRECT(ADDRESS(2,COLUMN()-1)),"U1",A74),DATA!D2:L872,3,FALSE)),0,VLOOKUP(CONCATENATE(INDIRECT(ADDRESS(2,COLUMN()-1)),"U1",A74),DATA!D2:L872,3,FALSE))</f>
        <v>0</v>
      </c>
      <c r="CP74" s="11">
        <f>IF(ISERROR(VLOOKUP(CONCATENATE(INDIRECT(ADDRESS(2,COLUMN()-2)),"U1",A74),DATA!D2:L872,4,FALSE)),0,VLOOKUP(CONCATENATE(INDIRECT(ADDRESS(2,COLUMN()-2)),"U1",A74),DATA!D2:L872,4,FALSE))</f>
        <v>0</v>
      </c>
      <c r="CQ74" s="11">
        <f>IF(ISERROR(VLOOKUP(CONCATENATE(INDIRECT(ADDRESS(2,COLUMN())),"U1",A74),DATA!D2:L872,2,FALSE)),0,VLOOKUP(CONCATENATE(INDIRECT(ADDRESS(2,COLUMN())),"U1",A74),DATA!D2:L872,2,FALSE))</f>
        <v>0</v>
      </c>
      <c r="CR74" s="11">
        <f>IF(ISERROR(VLOOKUP(CONCATENATE(INDIRECT(ADDRESS(2,COLUMN()-1)),"U1",A74),DATA!D2:L872,3,FALSE)),0,VLOOKUP(CONCATENATE(INDIRECT(ADDRESS(2,COLUMN()-1)),"U1",A74),DATA!D2:L872,3,FALSE))</f>
        <v>0</v>
      </c>
      <c r="CS74" s="11">
        <f>IF(ISERROR(VLOOKUP(CONCATENATE(INDIRECT(ADDRESS(2,COLUMN()-2)),"U1",A74),DATA!D2:L872,4,FALSE)),0,VLOOKUP(CONCATENATE(INDIRECT(ADDRESS(2,COLUMN()-2)),"U1",A74),DATA!D2:L872,4,FALSE))</f>
        <v>0</v>
      </c>
      <c r="CT74" s="11">
        <f>IF(ISERROR(VLOOKUP(CONCATENATE(INDIRECT(ADDRESS(2,COLUMN())),"U1",A74),DATA!D2:L872,2,FALSE)),0,VLOOKUP(CONCATENATE(INDIRECT(ADDRESS(2,COLUMN())),"U1",A74),DATA!D2:L872,2,FALSE))</f>
        <v>0</v>
      </c>
      <c r="CU74" s="11">
        <f>IF(ISERROR(VLOOKUP(CONCATENATE(INDIRECT(ADDRESS(2,COLUMN()-1)),"U1",A74),DATA!D2:L872,3,FALSE)),0,VLOOKUP(CONCATENATE(INDIRECT(ADDRESS(2,COLUMN()-1)),"U1",A74),DATA!D2:L872,3,FALSE))</f>
        <v>0</v>
      </c>
      <c r="CV74" s="11">
        <f>IF(ISERROR(VLOOKUP(CONCATENATE(INDIRECT(ADDRESS(2,COLUMN()-2)),"U1",A74),DATA!D2:L872,4,FALSE)),0,VLOOKUP(CONCATENATE(INDIRECT(ADDRESS(2,COLUMN()-2)),"U1",A74),DATA!D2:L872,4,FALSE))</f>
        <v>0</v>
      </c>
      <c r="CW74" s="11">
        <f>IF(ISERROR(VLOOKUP(CONCATENATE(INDIRECT(ADDRESS(2,COLUMN())),"U1",A74),DATA!D2:L872,2,FALSE)),0,VLOOKUP(CONCATENATE(INDIRECT(ADDRESS(2,COLUMN())),"U1",A74),DATA!D2:L872,2,FALSE))</f>
        <v>0</v>
      </c>
      <c r="CX74" s="11">
        <f>IF(ISERROR(VLOOKUP(CONCATENATE(INDIRECT(ADDRESS(2,COLUMN()-1)),"U1",A74),DATA!D2:L872,3,FALSE)),0,VLOOKUP(CONCATENATE(INDIRECT(ADDRESS(2,COLUMN()-1)),"U1",A74),DATA!D2:L872,3,FALSE))</f>
        <v>0</v>
      </c>
      <c r="CY74" s="11">
        <f>IF(ISERROR(VLOOKUP(CONCATENATE(INDIRECT(ADDRESS(2,COLUMN()-2)),"U1",A74),DATA!D2:L872,4,FALSE)),0,VLOOKUP(CONCATENATE(INDIRECT(ADDRESS(2,COLUMN()-2)),"U1",A74),DATA!D2:L872,4,FALSE))</f>
        <v>0</v>
      </c>
      <c r="CZ74" s="11">
        <f>IF(ISERROR(VLOOKUP(CONCATENATE(INDIRECT(ADDRESS(2,COLUMN())),"U1",A74),DATA!D2:L872,2,FALSE)),0,VLOOKUP(CONCATENATE(INDIRECT(ADDRESS(2,COLUMN())),"U1",A74),DATA!D2:L872,2,FALSE))</f>
        <v>0</v>
      </c>
      <c r="DA74" s="11">
        <f>IF(ISERROR(VLOOKUP(CONCATENATE(INDIRECT(ADDRESS(2,COLUMN()-1)),"U1",A74),DATA!D2:L872,3,FALSE)),0,VLOOKUP(CONCATENATE(INDIRECT(ADDRESS(2,COLUMN()-1)),"U1",A74),DATA!D2:L872,3,FALSE))</f>
        <v>0</v>
      </c>
      <c r="DB74" s="11">
        <f>IF(ISERROR(VLOOKUP(CONCATENATE(INDIRECT(ADDRESS(2,COLUMN()-2)),"U1",A74),DATA!D2:L872,4,FALSE)),0,VLOOKUP(CONCATENATE(INDIRECT(ADDRESS(2,COLUMN()-2)),"U1",A74),DATA!D2:L872,4,FALSE))</f>
        <v>0</v>
      </c>
      <c r="DC74" s="11">
        <f>IF(ISERROR(VLOOKUP(CONCATENATE(INDIRECT(ADDRESS(2,COLUMN())),"U1",A74),DATA!D2:L872,2,FALSE)),0,VLOOKUP(CONCATENATE(INDIRECT(ADDRESS(2,COLUMN())),"U1",A74),DATA!D2:L872,2,FALSE))</f>
        <v>0</v>
      </c>
      <c r="DD74" s="11">
        <f>IF(ISERROR(VLOOKUP(CONCATENATE(INDIRECT(ADDRESS(2,COLUMN()-1)),"U1",A74),DATA!D2:L872,3,FALSE)),0,VLOOKUP(CONCATENATE(INDIRECT(ADDRESS(2,COLUMN()-1)),"U1",A74),DATA!D2:L872,3,FALSE))</f>
        <v>0</v>
      </c>
      <c r="DE74" s="11">
        <f>IF(ISERROR(VLOOKUP(CONCATENATE(INDIRECT(ADDRESS(2,COLUMN()-2)),"U1",A74),DATA!D2:L872,4,FALSE)),0,VLOOKUP(CONCATENATE(INDIRECT(ADDRESS(2,COLUMN()-2)),"U1",A74),DATA!D2:L872,4,FALSE))</f>
        <v>0</v>
      </c>
      <c r="DF74" s="11">
        <f>IF(ISERROR(VLOOKUP(CONCATENATE(INDIRECT(ADDRESS(2,COLUMN())),"U1",A74),DATA!D2:L872,2,FALSE)),0,VLOOKUP(CONCATENATE(INDIRECT(ADDRESS(2,COLUMN())),"U1",A74),DATA!D2:L872,2,FALSE))</f>
        <v>0</v>
      </c>
      <c r="DG74" s="11">
        <f>IF(ISERROR(VLOOKUP(CONCATENATE(INDIRECT(ADDRESS(2,COLUMN()-1)),"U1",A74),DATA!D2:L872,3,FALSE)),0,VLOOKUP(CONCATENATE(INDIRECT(ADDRESS(2,COLUMN()-1)),"U1",A74),DATA!D2:L872,3,FALSE))</f>
        <v>0</v>
      </c>
      <c r="DH74" s="11">
        <f>IF(ISERROR(VLOOKUP(CONCATENATE(INDIRECT(ADDRESS(2,COLUMN()-2)),"U1",A74),DATA!D2:L872,4,FALSE)),0,VLOOKUP(CONCATENATE(INDIRECT(ADDRESS(2,COLUMN()-2)),"U1",A74),DATA!D2:L872,4,FALSE))</f>
        <v>0</v>
      </c>
      <c r="DI74" s="11">
        <f>IF(ISERROR(VLOOKUP(CONCATENATE(INDIRECT(ADDRESS(2,COLUMN())),"U1",A74),DATA!D2:L872,2,FALSE)),0,VLOOKUP(CONCATENATE(INDIRECT(ADDRESS(2,COLUMN())),"U1",A74),DATA!D2:L872,2,FALSE))</f>
        <v>0</v>
      </c>
      <c r="DJ74" s="11">
        <f>IF(ISERROR(VLOOKUP(CONCATENATE(INDIRECT(ADDRESS(2,COLUMN()-1)),"U1",A74),DATA!D2:L872,3,FALSE)),0,VLOOKUP(CONCATENATE(INDIRECT(ADDRESS(2,COLUMN()-1)),"U1",A74),DATA!D2:L872,3,FALSE))</f>
        <v>0</v>
      </c>
      <c r="DK74" s="11">
        <f>IF(ISERROR(VLOOKUP(CONCATENATE(INDIRECT(ADDRESS(2,COLUMN()-2)),"U1",A74),DATA!D2:L872,4,FALSE)),0,VLOOKUP(CONCATENATE(INDIRECT(ADDRESS(2,COLUMN()-2)),"U1",A74),DATA!D2:L872,4,FALSE))</f>
        <v>0</v>
      </c>
      <c r="DL74" s="11">
        <f>IF(ISERROR(VLOOKUP(CONCATENATE(INDIRECT(ADDRESS(2,COLUMN())),"U1",A74),DATA!D2:L872,2,FALSE)),0,VLOOKUP(CONCATENATE(INDIRECT(ADDRESS(2,COLUMN())),"U1",A74),DATA!D2:L872,2,FALSE))</f>
        <v>0</v>
      </c>
      <c r="DM74" s="11">
        <f>IF(ISERROR(VLOOKUP(CONCATENATE(INDIRECT(ADDRESS(2,COLUMN()-1)),"U1",A74),DATA!D2:L872,3,FALSE)),0,VLOOKUP(CONCATENATE(INDIRECT(ADDRESS(2,COLUMN()-1)),"U1",A74),DATA!D2:L872,3,FALSE))</f>
        <v>0</v>
      </c>
      <c r="DN74" s="11">
        <f>IF(ISERROR(VLOOKUP(CONCATENATE(INDIRECT(ADDRESS(2,COLUMN()-2)),"U1",A74),DATA!D2:L872,4,FALSE)),0,VLOOKUP(CONCATENATE(INDIRECT(ADDRESS(2,COLUMN()-2)),"U1",A74),DATA!D2:L872,4,FALSE))</f>
        <v>0</v>
      </c>
      <c r="DO74" s="11">
        <f>IF(ISERROR(VLOOKUP(CONCATENATE(INDIRECT(ADDRESS(2,COLUMN())),"U1",A74),DATA!D2:L872,2,FALSE)),0,VLOOKUP(CONCATENATE(INDIRECT(ADDRESS(2,COLUMN())),"U1",A74),DATA!D2:L872,2,FALSE))</f>
        <v>0</v>
      </c>
      <c r="DP74" s="11">
        <f>IF(ISERROR(VLOOKUP(CONCATENATE(INDIRECT(ADDRESS(2,COLUMN()-1)),"U1",A74),DATA!D2:L872,3,FALSE)),0,VLOOKUP(CONCATENATE(INDIRECT(ADDRESS(2,COLUMN()-1)),"U1",A74),DATA!D2:L872,3,FALSE))</f>
        <v>0</v>
      </c>
      <c r="DQ74" s="11">
        <f>IF(ISERROR(VLOOKUP(CONCATENATE(INDIRECT(ADDRESS(2,COLUMN()-2)),"U1",A74),DATA!D2:L872,4,FALSE)),0,VLOOKUP(CONCATENATE(INDIRECT(ADDRESS(2,COLUMN()-2)),"U1",A74),DATA!D2:L872,4,FALSE))</f>
        <v>0</v>
      </c>
      <c r="DR74" s="11">
        <f>IF(ISERROR(VLOOKUP(CONCATENATE(INDIRECT(ADDRESS(2,COLUMN())),"U1",A74),DATA!D2:L872,2,FALSE)),0,VLOOKUP(CONCATENATE(INDIRECT(ADDRESS(2,COLUMN())),"U1",A74),DATA!D2:L872,2,FALSE))</f>
        <v>0</v>
      </c>
      <c r="DS74" s="11">
        <f>IF(ISERROR(VLOOKUP(CONCATENATE(INDIRECT(ADDRESS(2,COLUMN()-1)),"U1",A74),DATA!D2:L872,3,FALSE)),0,VLOOKUP(CONCATENATE(INDIRECT(ADDRESS(2,COLUMN()-1)),"U1",A74),DATA!D2:L872,3,FALSE))</f>
        <v>0</v>
      </c>
      <c r="DT74" s="11">
        <f>IF(ISERROR(VLOOKUP(CONCATENATE(INDIRECT(ADDRESS(2,COLUMN()-2)),"U1",A74),DATA!D2:L872,4,FALSE)),0,VLOOKUP(CONCATENATE(INDIRECT(ADDRESS(2,COLUMN()-2)),"U1",A74),DATA!D2:L872,4,FALSE))</f>
        <v>0</v>
      </c>
      <c r="DU74" s="11">
        <f>IF(ISERROR(VLOOKUP(CONCATENATE(INDIRECT(ADDRESS(2,COLUMN())),"U1",A74),DATA!D2:L872,2,FALSE)),0,VLOOKUP(CONCATENATE(INDIRECT(ADDRESS(2,COLUMN())),"U1",A74),DATA!D2:L872,2,FALSE))</f>
        <v>0</v>
      </c>
      <c r="DV74" s="11">
        <f>IF(ISERROR(VLOOKUP(CONCATENATE(INDIRECT(ADDRESS(2,COLUMN()-1)),"U1",A74),DATA!D2:L872,3,FALSE)),0,VLOOKUP(CONCATENATE(INDIRECT(ADDRESS(2,COLUMN()-1)),"U1",A74),DATA!D2:L872,3,FALSE))</f>
        <v>0</v>
      </c>
      <c r="DW74" s="11">
        <f>IF(ISERROR(VLOOKUP(CONCATENATE(INDIRECT(ADDRESS(2,COLUMN()-2)),"U1",A74),DATA!D2:L872,4,FALSE)),0,VLOOKUP(CONCATENATE(INDIRECT(ADDRESS(2,COLUMN()-2)),"U1",A74),DATA!D2:L872,4,FALSE))</f>
        <v>0</v>
      </c>
      <c r="DX74" s="62">
        <f>SUM(B74:INDIRECT(ADDRESS(74,127)))</f>
        <v>6.0625</v>
      </c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  <c r="IR74" s="24"/>
      <c r="IS74" s="24"/>
      <c r="IT74" s="24"/>
      <c r="IU74" s="24"/>
      <c r="IV74" s="24"/>
      <c r="IW74" s="24"/>
      <c r="IX74" s="24"/>
      <c r="IY74" s="24"/>
      <c r="IZ74" s="24"/>
      <c r="JA74" s="24"/>
      <c r="JB74" s="24"/>
      <c r="JC74" s="24"/>
      <c r="JD74" s="24"/>
      <c r="JE74" s="24"/>
      <c r="JF74" s="24"/>
      <c r="JG74" s="24"/>
      <c r="JH74" s="24"/>
      <c r="JI74" s="24"/>
      <c r="JJ74" s="24"/>
      <c r="JK74" s="24"/>
      <c r="JL74" s="24"/>
      <c r="JM74" s="24"/>
      <c r="JN74" s="24"/>
      <c r="JO74" s="24"/>
      <c r="JP74" s="24"/>
      <c r="JQ74" s="24"/>
      <c r="JR74" s="24"/>
      <c r="JS74" s="24"/>
      <c r="JT74" s="24"/>
      <c r="JU74" s="24"/>
      <c r="JV74" s="24"/>
      <c r="JW74" s="24"/>
      <c r="JX74" s="24"/>
      <c r="JY74" s="24"/>
      <c r="JZ74" s="24"/>
      <c r="KA74" s="24"/>
      <c r="KB74" s="24"/>
      <c r="KC74" s="24"/>
      <c r="KD74" s="24"/>
      <c r="KE74" s="24"/>
      <c r="KF74" s="24"/>
      <c r="KG74" s="24"/>
      <c r="KH74" s="24"/>
      <c r="KI74" s="24"/>
      <c r="KJ74" s="24"/>
      <c r="KK74" s="24"/>
      <c r="KL74" s="24"/>
      <c r="KM74" s="24"/>
      <c r="KN74" s="24"/>
      <c r="KO74" s="24"/>
      <c r="KP74" s="24"/>
      <c r="KQ74" s="24"/>
      <c r="KR74" s="24"/>
      <c r="KS74" s="24"/>
      <c r="KT74" s="24"/>
      <c r="KU74" s="24"/>
      <c r="KV74" s="24"/>
      <c r="KW74" s="24"/>
      <c r="KX74" s="24"/>
      <c r="KY74" s="24"/>
      <c r="KZ74" s="24"/>
    </row>
    <row r="75" ht="15.75">
      <c r="A75" s="20" t="s">
        <v>100</v>
      </c>
      <c r="B75" s="11">
        <f>IF(ISERROR(VLOOKUP(CONCATENATE(INDIRECT(ADDRESS(2,COLUMN())),"U1",A75),DATA!D2:L872,2,FALSE)),0,VLOOKUP(CONCATENATE(INDIRECT(ADDRESS(2,COLUMN())),"U1",A75),DATA!D2:L872,2,FALSE))</f>
        <v>0</v>
      </c>
      <c r="C75" s="11">
        <f>IF(ISERROR(VLOOKUP(CONCATENATE(INDIRECT(ADDRESS(2,COLUMN()-1)),"U1",A75),DATA!D2:L872,3,FALSE)),0,VLOOKUP(CONCATENATE(INDIRECT(ADDRESS(2,COLUMN()-1)),"U1",A75),DATA!D2:L872,3,FALSE))</f>
        <v>0</v>
      </c>
      <c r="D75" s="11">
        <f>IF(ISERROR(VLOOKUP(CONCATENATE(INDIRECT(ADDRESS(2,COLUMN()-2)),"U1",A75),DATA!D2:L872,4,FALSE)),0,VLOOKUP(CONCATENATE(INDIRECT(ADDRESS(2,COLUMN()-2)),"U1",A75),DATA!D2:L872,4,FALSE))</f>
        <v>0</v>
      </c>
      <c r="E75" s="11">
        <f>IF(ISERROR(VLOOKUP(CONCATENATE(INDIRECT(ADDRESS(2,COLUMN())),"U1",A75),DATA!D2:L872,2,FALSE)),0,VLOOKUP(CONCATENATE(INDIRECT(ADDRESS(2,COLUMN())),"U1",A75),DATA!D2:L872,2,FALSE))</f>
        <v>0</v>
      </c>
      <c r="F75" s="11">
        <f>IF(ISERROR(VLOOKUP(CONCATENATE(INDIRECT(ADDRESS(2,COLUMN()-1)),"U1",A75),DATA!D2:L872,3,FALSE)),0,VLOOKUP(CONCATENATE(INDIRECT(ADDRESS(2,COLUMN()-1)),"U1",A75),DATA!D2:L872,3,FALSE))</f>
        <v>0</v>
      </c>
      <c r="G75" s="11">
        <f>IF(ISERROR(VLOOKUP(CONCATENATE(INDIRECT(ADDRESS(2,COLUMN()-2)),"U1",A75),DATA!D2:L872,4,FALSE)),0,VLOOKUP(CONCATENATE(INDIRECT(ADDRESS(2,COLUMN()-2)),"U1",A75),DATA!D2:L872,4,FALSE))</f>
        <v>0</v>
      </c>
      <c r="H75" s="11">
        <f>IF(ISERROR(VLOOKUP(CONCATENATE(INDIRECT(ADDRESS(2,COLUMN())),"U1",A75),DATA!D2:L872,2,FALSE)),0,VLOOKUP(CONCATENATE(INDIRECT(ADDRESS(2,COLUMN())),"U1",A75),DATA!D2:L872,2,FALSE))</f>
        <v>0</v>
      </c>
      <c r="I75" s="11">
        <f>IF(ISERROR(VLOOKUP(CONCATENATE(INDIRECT(ADDRESS(2,COLUMN()-1)),"U1",A75),DATA!D2:L872,3,FALSE)),0,VLOOKUP(CONCATENATE(INDIRECT(ADDRESS(2,COLUMN()-1)),"U1",A75),DATA!D2:L872,3,FALSE))</f>
        <v>0</v>
      </c>
      <c r="J75" s="11">
        <f>IF(ISERROR(VLOOKUP(CONCATENATE(INDIRECT(ADDRESS(2,COLUMN()-2)),"U1",A75),DATA!D2:L872,4,FALSE)),0,VLOOKUP(CONCATENATE(INDIRECT(ADDRESS(2,COLUMN()-2)),"U1",A75),DATA!D2:L872,4,FALSE))</f>
        <v>1</v>
      </c>
      <c r="K75" s="11">
        <f>IF(ISERROR(VLOOKUP(CONCATENATE(INDIRECT(ADDRESS(2,COLUMN())),"U1",A75),DATA!D2:L872,2,FALSE)),0,VLOOKUP(CONCATENATE(INDIRECT(ADDRESS(2,COLUMN())),"U1",A75),DATA!D2:L872,2,FALSE))</f>
        <v>0</v>
      </c>
      <c r="L75" s="11">
        <f>IF(ISERROR(VLOOKUP(CONCATENATE(INDIRECT(ADDRESS(2,COLUMN()-1)),"U1",A75),DATA!D2:L872,3,FALSE)),0,VLOOKUP(CONCATENATE(INDIRECT(ADDRESS(2,COLUMN()-1)),"U1",A75),DATA!D2:L872,3,FALSE))</f>
        <v>0</v>
      </c>
      <c r="M75" s="11">
        <f>IF(ISERROR(VLOOKUP(CONCATENATE(INDIRECT(ADDRESS(2,COLUMN()-2)),"U1",A75),DATA!D2:L872,4,FALSE)),0,VLOOKUP(CONCATENATE(INDIRECT(ADDRESS(2,COLUMN()-2)),"U1",A75),DATA!D2:L872,4,FALSE))</f>
        <v>0</v>
      </c>
      <c r="N75" s="11">
        <f>IF(ISERROR(VLOOKUP(CONCATENATE(INDIRECT(ADDRESS(2,COLUMN())),"U1",A75),DATA!D2:L872,2,FALSE)),0,VLOOKUP(CONCATENATE(INDIRECT(ADDRESS(2,COLUMN())),"U1",A75),DATA!D2:L872,2,FALSE))</f>
        <v>0</v>
      </c>
      <c r="O75" s="11">
        <f>IF(ISERROR(VLOOKUP(CONCATENATE(INDIRECT(ADDRESS(2,COLUMN()-1)),"U1",A75),DATA!D2:L872,3,FALSE)),0,VLOOKUP(CONCATENATE(INDIRECT(ADDRESS(2,COLUMN()-1)),"U1",A75),DATA!D2:L872,3,FALSE))</f>
        <v>0</v>
      </c>
      <c r="P75" s="11">
        <f>IF(ISERROR(VLOOKUP(CONCATENATE(INDIRECT(ADDRESS(2,COLUMN()-2)),"U1",A75),DATA!D2:L872,4,FALSE)),0,VLOOKUP(CONCATENATE(INDIRECT(ADDRESS(2,COLUMN()-2)),"U1",A75),DATA!D2:L872,4,FALSE))</f>
        <v>0</v>
      </c>
      <c r="Q75" s="11">
        <f>IF(ISERROR(VLOOKUP(CONCATENATE(INDIRECT(ADDRESS(2,COLUMN())),"U1",A75),DATA!D2:L872,2,FALSE)),0,VLOOKUP(CONCATENATE(INDIRECT(ADDRESS(2,COLUMN())),"U1",A75),DATA!D2:L872,2,FALSE))</f>
        <v>0</v>
      </c>
      <c r="R75" s="11">
        <f>IF(ISERROR(VLOOKUP(CONCATENATE(INDIRECT(ADDRESS(2,COLUMN()-1)),"U1",A75),DATA!D2:L872,3,FALSE)),0,VLOOKUP(CONCATENATE(INDIRECT(ADDRESS(2,COLUMN()-1)),"U1",A75),DATA!D2:L872,3,FALSE))</f>
        <v>0</v>
      </c>
      <c r="S75" s="11">
        <f>IF(ISERROR(VLOOKUP(CONCATENATE(INDIRECT(ADDRESS(2,COLUMN()-2)),"U1",A75),DATA!D2:L872,4,FALSE)),0,VLOOKUP(CONCATENATE(INDIRECT(ADDRESS(2,COLUMN()-2)),"U1",A75),DATA!D2:L872,4,FALSE))</f>
        <v>0</v>
      </c>
      <c r="T75" s="11">
        <f>IF(ISERROR(VLOOKUP(CONCATENATE(INDIRECT(ADDRESS(2,COLUMN())),"U1",A75),DATA!D2:L872,2,FALSE)),0,VLOOKUP(CONCATENATE(INDIRECT(ADDRESS(2,COLUMN())),"U1",A75),DATA!D2:L872,2,FALSE))</f>
        <v>0</v>
      </c>
      <c r="U75" s="11">
        <f>IF(ISERROR(VLOOKUP(CONCATENATE(INDIRECT(ADDRESS(2,COLUMN()-1)),"U1",A75),DATA!D2:L872,3,FALSE)),0,VLOOKUP(CONCATENATE(INDIRECT(ADDRESS(2,COLUMN()-1)),"U1",A75),DATA!D2:L872,3,FALSE))</f>
        <v>0</v>
      </c>
      <c r="V75" s="11">
        <f>IF(ISERROR(VLOOKUP(CONCATENATE(INDIRECT(ADDRESS(2,COLUMN()-2)),"U1",A75),DATA!D2:L872,4,FALSE)),0,VLOOKUP(CONCATENATE(INDIRECT(ADDRESS(2,COLUMN()-2)),"U1",A75),DATA!D2:L872,4,FALSE))</f>
        <v>0</v>
      </c>
      <c r="W75" s="11">
        <f>IF(ISERROR(VLOOKUP(CONCATENATE(INDIRECT(ADDRESS(2,COLUMN())),"U1",A75),DATA!D2:L872,2,FALSE)),0,VLOOKUP(CONCATENATE(INDIRECT(ADDRESS(2,COLUMN())),"U1",A75),DATA!D2:L872,2,FALSE))</f>
        <v>0</v>
      </c>
      <c r="X75" s="11">
        <f>IF(ISERROR(VLOOKUP(CONCATENATE(INDIRECT(ADDRESS(2,COLUMN()-1)),"U1",A75),DATA!D2:L872,3,FALSE)),0,VLOOKUP(CONCATENATE(INDIRECT(ADDRESS(2,COLUMN()-1)),"U1",A75),DATA!D2:L872,3,FALSE))</f>
        <v>0</v>
      </c>
      <c r="Y75" s="11">
        <f>IF(ISERROR(VLOOKUP(CONCATENATE(INDIRECT(ADDRESS(2,COLUMN()-2)),"U1",A75),DATA!D2:L872,4,FALSE)),0,VLOOKUP(CONCATENATE(INDIRECT(ADDRESS(2,COLUMN()-2)),"U1",A75),DATA!D2:L872,4,FALSE))</f>
        <v>0</v>
      </c>
      <c r="Z75" s="11">
        <f>IF(ISERROR(VLOOKUP(CONCATENATE(INDIRECT(ADDRESS(2,COLUMN())),"U1",A75),DATA!D2:L872,2,FALSE)),0,VLOOKUP(CONCATENATE(INDIRECT(ADDRESS(2,COLUMN())),"U1",A75),DATA!D2:L872,2,FALSE))</f>
        <v>0</v>
      </c>
      <c r="AA75" s="11">
        <f>IF(ISERROR(VLOOKUP(CONCATENATE(INDIRECT(ADDRESS(2,COLUMN()-1)),"U1",A75),DATA!D2:L872,3,FALSE)),0,VLOOKUP(CONCATENATE(INDIRECT(ADDRESS(2,COLUMN()-1)),"U1",A75),DATA!D2:L872,3,FALSE))</f>
        <v>0</v>
      </c>
      <c r="AB75" s="11">
        <f>IF(ISERROR(VLOOKUP(CONCATENATE(INDIRECT(ADDRESS(2,COLUMN()-2)),"U1",A75),DATA!D2:L872,4,FALSE)),0,VLOOKUP(CONCATENATE(INDIRECT(ADDRESS(2,COLUMN()-2)),"U1",A75),DATA!D2:L872,4,FALSE))</f>
        <v>1</v>
      </c>
      <c r="AC75" s="11">
        <f>IF(ISERROR(VLOOKUP(CONCATENATE(INDIRECT(ADDRESS(2,COLUMN())),"U1",A75),DATA!D2:L872,2,FALSE)),0,VLOOKUP(CONCATENATE(INDIRECT(ADDRESS(2,COLUMN())),"U1",A75),DATA!D2:L872,2,FALSE))</f>
        <v>0</v>
      </c>
      <c r="AD75" s="11">
        <f>IF(ISERROR(VLOOKUP(CONCATENATE(INDIRECT(ADDRESS(2,COLUMN()-1)),"U1",A75),DATA!D2:L872,3,FALSE)),0,VLOOKUP(CONCATENATE(INDIRECT(ADDRESS(2,COLUMN()-1)),"U1",A75),DATA!D2:L872,3,FALSE))</f>
        <v>0</v>
      </c>
      <c r="AE75" s="11">
        <f>IF(ISERROR(VLOOKUP(CONCATENATE(INDIRECT(ADDRESS(2,COLUMN()-2)),"U1",A75),DATA!D2:L872,4,FALSE)),0,VLOOKUP(CONCATENATE(INDIRECT(ADDRESS(2,COLUMN()-2)),"U1",A75),DATA!D2:L872,4,FALSE))</f>
        <v>0</v>
      </c>
      <c r="AF75" s="11">
        <f>IF(ISERROR(VLOOKUP(CONCATENATE(INDIRECT(ADDRESS(2,COLUMN())),"U1",A75),DATA!D2:L872,2,FALSE)),0,VLOOKUP(CONCATENATE(INDIRECT(ADDRESS(2,COLUMN())),"U1",A75),DATA!D2:L872,2,FALSE))</f>
        <v>0</v>
      </c>
      <c r="AG75" s="11">
        <f>IF(ISERROR(VLOOKUP(CONCATENATE(INDIRECT(ADDRESS(2,COLUMN()-1)),"U1",A75),DATA!D2:L872,3,FALSE)),0,VLOOKUP(CONCATENATE(INDIRECT(ADDRESS(2,COLUMN()-1)),"U1",A75),DATA!D2:L872,3,FALSE))</f>
        <v>0</v>
      </c>
      <c r="AH75" s="11">
        <f>IF(ISERROR(VLOOKUP(CONCATENATE(INDIRECT(ADDRESS(2,COLUMN()-2)),"U1",A75),DATA!D2:L872,4,FALSE)),0,VLOOKUP(CONCATENATE(INDIRECT(ADDRESS(2,COLUMN()-2)),"U1",A75),DATA!D2:L872,4,FALSE))</f>
        <v>0</v>
      </c>
      <c r="AI75" s="11">
        <f>IF(ISERROR(VLOOKUP(CONCATENATE(INDIRECT(ADDRESS(2,COLUMN())),"U1",A75),DATA!D2:L872,2,FALSE)),0,VLOOKUP(CONCATENATE(INDIRECT(ADDRESS(2,COLUMN())),"U1",A75),DATA!D2:L872,2,FALSE))</f>
        <v>0</v>
      </c>
      <c r="AJ75" s="11">
        <f>IF(ISERROR(VLOOKUP(CONCATENATE(INDIRECT(ADDRESS(2,COLUMN()-1)),"U1",A75),DATA!D2:L872,3,FALSE)),0,VLOOKUP(CONCATENATE(INDIRECT(ADDRESS(2,COLUMN()-1)),"U1",A75),DATA!D2:L872,3,FALSE))</f>
        <v>0</v>
      </c>
      <c r="AK75" s="11">
        <f>IF(ISERROR(VLOOKUP(CONCATENATE(INDIRECT(ADDRESS(2,COLUMN()-2)),"U1",A75),DATA!D2:L872,4,FALSE)),0,VLOOKUP(CONCATENATE(INDIRECT(ADDRESS(2,COLUMN()-2)),"U1",A75),DATA!D2:L872,4,FALSE))</f>
        <v>0</v>
      </c>
      <c r="AL75" s="11">
        <f>IF(ISERROR(VLOOKUP(CONCATENATE(INDIRECT(ADDRESS(2,COLUMN())),"U1",A75),DATA!D2:L872,2,FALSE)),0,VLOOKUP(CONCATENATE(INDIRECT(ADDRESS(2,COLUMN())),"U1",A75),DATA!D2:L872,2,FALSE))</f>
        <v>0</v>
      </c>
      <c r="AM75" s="11">
        <f>IF(ISERROR(VLOOKUP(CONCATENATE(INDIRECT(ADDRESS(2,COLUMN()-1)),"U1",A75),DATA!D2:L872,3,FALSE)),0,VLOOKUP(CONCATENATE(INDIRECT(ADDRESS(2,COLUMN()-1)),"U1",A75),DATA!D2:L872,3,FALSE))</f>
        <v>0</v>
      </c>
      <c r="AN75" s="11">
        <f>IF(ISERROR(VLOOKUP(CONCATENATE(INDIRECT(ADDRESS(2,COLUMN()-2)),"U1",A75),DATA!D2:L872,4,FALSE)),0,VLOOKUP(CONCATENATE(INDIRECT(ADDRESS(2,COLUMN()-2)),"U1",A75),DATA!D2:L872,4,FALSE))</f>
        <v>0</v>
      </c>
      <c r="AO75" s="11">
        <f>IF(ISERROR(VLOOKUP(CONCATENATE(INDIRECT(ADDRESS(2,COLUMN())),"U1",A75),DATA!D2:L872,2,FALSE)),0,VLOOKUP(CONCATENATE(INDIRECT(ADDRESS(2,COLUMN())),"U1",A75),DATA!D2:L872,2,FALSE))</f>
        <v>0</v>
      </c>
      <c r="AP75" s="11">
        <f>IF(ISERROR(VLOOKUP(CONCATENATE(INDIRECT(ADDRESS(2,COLUMN()-1)),"U1",A75),DATA!D2:L872,3,FALSE)),0,VLOOKUP(CONCATENATE(INDIRECT(ADDRESS(2,COLUMN()-1)),"U1",A75),DATA!D2:L872,3,FALSE))</f>
        <v>0</v>
      </c>
      <c r="AQ75" s="11">
        <f>IF(ISERROR(VLOOKUP(CONCATENATE(INDIRECT(ADDRESS(2,COLUMN()-2)),"U1",A75),DATA!D2:L872,4,FALSE)),0,VLOOKUP(CONCATENATE(INDIRECT(ADDRESS(2,COLUMN()-2)),"U1",A75),DATA!D2:L872,4,FALSE))</f>
        <v>1</v>
      </c>
      <c r="AR75" s="11">
        <f>IF(ISERROR(VLOOKUP(CONCATENATE(INDIRECT(ADDRESS(2,COLUMN())),"U1",A75),DATA!D2:L872,2,FALSE)),0,VLOOKUP(CONCATENATE(INDIRECT(ADDRESS(2,COLUMN())),"U1",A75),DATA!D2:L872,2,FALSE))</f>
        <v>0</v>
      </c>
      <c r="AS75" s="11">
        <f>IF(ISERROR(VLOOKUP(CONCATENATE(INDIRECT(ADDRESS(2,COLUMN()-1)),"U1",A75),DATA!D2:L872,3,FALSE)),0,VLOOKUP(CONCATENATE(INDIRECT(ADDRESS(2,COLUMN()-1)),"U1",A75),DATA!D2:L872,3,FALSE))</f>
        <v>0</v>
      </c>
      <c r="AT75" s="11">
        <f>IF(ISERROR(VLOOKUP(CONCATENATE(INDIRECT(ADDRESS(2,COLUMN()-2)),"U1",A75),DATA!D2:L872,4,FALSE)),0,VLOOKUP(CONCATENATE(INDIRECT(ADDRESS(2,COLUMN()-2)),"U1",A75),DATA!D2:L872,4,FALSE))</f>
        <v>0</v>
      </c>
      <c r="AU75" s="11">
        <f>IF(ISERROR(VLOOKUP(CONCATENATE(INDIRECT(ADDRESS(2,COLUMN())),"U1",A75),DATA!D2:L872,2,FALSE)),0,VLOOKUP(CONCATENATE(INDIRECT(ADDRESS(2,COLUMN())),"U1",A75),DATA!D2:L872,2,FALSE))</f>
        <v>0</v>
      </c>
      <c r="AV75" s="11">
        <f>IF(ISERROR(VLOOKUP(CONCATENATE(INDIRECT(ADDRESS(2,COLUMN()-1)),"U1",A75),DATA!D2:L872,3,FALSE)),0,VLOOKUP(CONCATENATE(INDIRECT(ADDRESS(2,COLUMN()-1)),"U1",A75),DATA!D2:L872,3,FALSE))</f>
        <v>0</v>
      </c>
      <c r="AW75" s="11">
        <f>IF(ISERROR(VLOOKUP(CONCATENATE(INDIRECT(ADDRESS(2,COLUMN()-2)),"U1",A75),DATA!D2:L872,4,FALSE)),0,VLOOKUP(CONCATENATE(INDIRECT(ADDRESS(2,COLUMN()-2)),"U1",A75),DATA!D2:L872,4,FALSE))</f>
        <v>0</v>
      </c>
      <c r="AX75" s="11">
        <f>IF(ISERROR(VLOOKUP(CONCATENATE(INDIRECT(ADDRESS(2,COLUMN())),"U1",A75),DATA!D2:L872,2,FALSE)),0,VLOOKUP(CONCATENATE(INDIRECT(ADDRESS(2,COLUMN())),"U1",A75),DATA!D2:L872,2,FALSE))</f>
        <v>0</v>
      </c>
      <c r="AY75" s="11">
        <f>IF(ISERROR(VLOOKUP(CONCATENATE(INDIRECT(ADDRESS(2,COLUMN()-1)),"U1",A75),DATA!D2:L872,3,FALSE)),0,VLOOKUP(CONCATENATE(INDIRECT(ADDRESS(2,COLUMN()-1)),"U1",A75),DATA!D2:L872,3,FALSE))</f>
        <v>0</v>
      </c>
      <c r="AZ75" s="11">
        <f>IF(ISERROR(VLOOKUP(CONCATENATE(INDIRECT(ADDRESS(2,COLUMN()-2)),"U1",A75),DATA!D2:L872,4,FALSE)),0,VLOOKUP(CONCATENATE(INDIRECT(ADDRESS(2,COLUMN()-2)),"U1",A75),DATA!D2:L872,4,FALSE))</f>
        <v>0</v>
      </c>
      <c r="BA75" s="11">
        <f>IF(ISERROR(VLOOKUP(CONCATENATE(INDIRECT(ADDRESS(2,COLUMN())),"U1",A75),DATA!D2:L872,2,FALSE)),0,VLOOKUP(CONCATENATE(INDIRECT(ADDRESS(2,COLUMN())),"U1",A75),DATA!D2:L872,2,FALSE))</f>
        <v>0</v>
      </c>
      <c r="BB75" s="11">
        <f>IF(ISERROR(VLOOKUP(CONCATENATE(INDIRECT(ADDRESS(2,COLUMN()-1)),"U1",A75),DATA!D2:L872,3,FALSE)),0,VLOOKUP(CONCATENATE(INDIRECT(ADDRESS(2,COLUMN()-1)),"U1",A75),DATA!D2:L872,3,FALSE))</f>
        <v>0</v>
      </c>
      <c r="BC75" s="11">
        <f>IF(ISERROR(VLOOKUP(CONCATENATE(INDIRECT(ADDRESS(2,COLUMN()-2)),"U1",A75),DATA!D2:L872,4,FALSE)),0,VLOOKUP(CONCATENATE(INDIRECT(ADDRESS(2,COLUMN()-2)),"U1",A75),DATA!D2:L872,4,FALSE))</f>
        <v>0</v>
      </c>
      <c r="BD75" s="11">
        <f>IF(ISERROR(VLOOKUP(CONCATENATE(INDIRECT(ADDRESS(2,COLUMN())),"U1",A75),DATA!D2:L872,2,FALSE)),0,VLOOKUP(CONCATENATE(INDIRECT(ADDRESS(2,COLUMN())),"U1",A75),DATA!D2:L872,2,FALSE))</f>
        <v>0</v>
      </c>
      <c r="BE75" s="11">
        <f>IF(ISERROR(VLOOKUP(CONCATENATE(INDIRECT(ADDRESS(2,COLUMN()-1)),"U1",A75),DATA!D2:L872,3,FALSE)),0,VLOOKUP(CONCATENATE(INDIRECT(ADDRESS(2,COLUMN()-1)),"U1",A75),DATA!D2:L872,3,FALSE))</f>
        <v>0</v>
      </c>
      <c r="BF75" s="11">
        <f>IF(ISERROR(VLOOKUP(CONCATENATE(INDIRECT(ADDRESS(2,COLUMN()-2)),"U1",A75),DATA!D2:L872,4,FALSE)),0,VLOOKUP(CONCATENATE(INDIRECT(ADDRESS(2,COLUMN()-2)),"U1",A75),DATA!D2:L872,4,FALSE))</f>
        <v>0</v>
      </c>
      <c r="BG75" s="11">
        <f>IF(ISERROR(VLOOKUP(CONCATENATE(INDIRECT(ADDRESS(2,COLUMN())),"U1",A75),DATA!D2:L872,2,FALSE)),0,VLOOKUP(CONCATENATE(INDIRECT(ADDRESS(2,COLUMN())),"U1",A75),DATA!D2:L872,2,FALSE))</f>
        <v>0</v>
      </c>
      <c r="BH75" s="11">
        <f>IF(ISERROR(VLOOKUP(CONCATENATE(INDIRECT(ADDRESS(2,COLUMN()-1)),"U1",A75),DATA!D2:L872,3,FALSE)),0,VLOOKUP(CONCATENATE(INDIRECT(ADDRESS(2,COLUMN()-1)),"U1",A75),DATA!D2:L872,3,FALSE))</f>
        <v>0</v>
      </c>
      <c r="BI75" s="11">
        <f>IF(ISERROR(VLOOKUP(CONCATENATE(INDIRECT(ADDRESS(2,COLUMN()-2)),"U1",A75),DATA!D2:L872,4,FALSE)),0,VLOOKUP(CONCATENATE(INDIRECT(ADDRESS(2,COLUMN()-2)),"U1",A75),DATA!D2:L872,4,FALSE))</f>
        <v>0</v>
      </c>
      <c r="BJ75" s="11">
        <f>IF(ISERROR(VLOOKUP(CONCATENATE(INDIRECT(ADDRESS(2,COLUMN())),"U1",A75),DATA!D2:L872,2,FALSE)),0,VLOOKUP(CONCATENATE(INDIRECT(ADDRESS(2,COLUMN())),"U1",A75),DATA!D2:L872,2,FALSE))</f>
        <v>0</v>
      </c>
      <c r="BK75" s="11">
        <f>IF(ISERROR(VLOOKUP(CONCATENATE(INDIRECT(ADDRESS(2,COLUMN()-1)),"U1",A75),DATA!D2:L872,3,FALSE)),0,VLOOKUP(CONCATENATE(INDIRECT(ADDRESS(2,COLUMN()-1)),"U1",A75),DATA!D2:L872,3,FALSE))</f>
        <v>0</v>
      </c>
      <c r="BL75" s="11">
        <f>IF(ISERROR(VLOOKUP(CONCATENATE(INDIRECT(ADDRESS(2,COLUMN()-2)),"U1",A75),DATA!D2:L872,4,FALSE)),0,VLOOKUP(CONCATENATE(INDIRECT(ADDRESS(2,COLUMN()-2)),"U1",A75),DATA!D2:L872,4,FALSE))</f>
        <v>0</v>
      </c>
      <c r="BM75" s="11">
        <f>IF(ISERROR(VLOOKUP(CONCATENATE(INDIRECT(ADDRESS(2,COLUMN())),"U1",A75),DATA!D2:L872,2,FALSE)),0,VLOOKUP(CONCATENATE(INDIRECT(ADDRESS(2,COLUMN())),"U1",A75),DATA!D2:L872,2,FALSE))</f>
        <v>0</v>
      </c>
      <c r="BN75" s="11">
        <f>IF(ISERROR(VLOOKUP(CONCATENATE(INDIRECT(ADDRESS(2,COLUMN()-1)),"U1",A75),DATA!D2:L872,3,FALSE)),0,VLOOKUP(CONCATENATE(INDIRECT(ADDRESS(2,COLUMN()-1)),"U1",A75),DATA!D2:L872,3,FALSE))</f>
        <v>0</v>
      </c>
      <c r="BO75" s="11">
        <f>IF(ISERROR(VLOOKUP(CONCATENATE(INDIRECT(ADDRESS(2,COLUMN()-2)),"U1",A75),DATA!D2:L872,4,FALSE)),0,VLOOKUP(CONCATENATE(INDIRECT(ADDRESS(2,COLUMN()-2)),"U1",A75),DATA!D2:L872,4,FALSE))</f>
        <v>0</v>
      </c>
      <c r="BP75" s="11">
        <f>IF(ISERROR(VLOOKUP(CONCATENATE(INDIRECT(ADDRESS(2,COLUMN())),"U1",A75),DATA!D2:L872,2,FALSE)),0,VLOOKUP(CONCATENATE(INDIRECT(ADDRESS(2,COLUMN())),"U1",A75),DATA!D2:L872,2,FALSE))</f>
        <v>0</v>
      </c>
      <c r="BQ75" s="11">
        <f>IF(ISERROR(VLOOKUP(CONCATENATE(INDIRECT(ADDRESS(2,COLUMN()-1)),"U1",A75),DATA!D2:L872,3,FALSE)),0,VLOOKUP(CONCATENATE(INDIRECT(ADDRESS(2,COLUMN()-1)),"U1",A75),DATA!D2:L872,3,FALSE))</f>
        <v>0</v>
      </c>
      <c r="BR75" s="11">
        <f>IF(ISERROR(VLOOKUP(CONCATENATE(INDIRECT(ADDRESS(2,COLUMN()-2)),"U1",A75),DATA!D2:L872,4,FALSE)),0,VLOOKUP(CONCATENATE(INDIRECT(ADDRESS(2,COLUMN()-2)),"U1",A75),DATA!D2:L872,4,FALSE))</f>
        <v>0</v>
      </c>
      <c r="BS75" s="11">
        <f>IF(ISERROR(VLOOKUP(CONCATENATE(INDIRECT(ADDRESS(2,COLUMN())),"U1",A75),DATA!D2:L872,2,FALSE)),0,VLOOKUP(CONCATENATE(INDIRECT(ADDRESS(2,COLUMN())),"U1",A75),DATA!D2:L872,2,FALSE))</f>
        <v>0</v>
      </c>
      <c r="BT75" s="11">
        <f>IF(ISERROR(VLOOKUP(CONCATENATE(INDIRECT(ADDRESS(2,COLUMN()-1)),"U1",A75),DATA!D2:L872,3,FALSE)),0,VLOOKUP(CONCATENATE(INDIRECT(ADDRESS(2,COLUMN()-1)),"U1",A75),DATA!D2:L872,3,FALSE))</f>
        <v>0</v>
      </c>
      <c r="BU75" s="11">
        <f>IF(ISERROR(VLOOKUP(CONCATENATE(INDIRECT(ADDRESS(2,COLUMN()-2)),"U1",A75),DATA!D2:L872,4,FALSE)),0,VLOOKUP(CONCATENATE(INDIRECT(ADDRESS(2,COLUMN()-2)),"U1",A75),DATA!D2:L872,4,FALSE))</f>
        <v>0</v>
      </c>
      <c r="BV75" s="11">
        <f>IF(ISERROR(VLOOKUP(CONCATENATE(INDIRECT(ADDRESS(2,COLUMN())),"U1",A75),DATA!D2:L872,2,FALSE)),0,VLOOKUP(CONCATENATE(INDIRECT(ADDRESS(2,COLUMN())),"U1",A75),DATA!D2:L872,2,FALSE))</f>
        <v>0</v>
      </c>
      <c r="BW75" s="11">
        <f>IF(ISERROR(VLOOKUP(CONCATENATE(INDIRECT(ADDRESS(2,COLUMN()-1)),"U1",A75),DATA!D2:L872,3,FALSE)),0,VLOOKUP(CONCATENATE(INDIRECT(ADDRESS(2,COLUMN()-1)),"U1",A75),DATA!D2:L872,3,FALSE))</f>
        <v>0</v>
      </c>
      <c r="BX75" s="11">
        <f>IF(ISERROR(VLOOKUP(CONCATENATE(INDIRECT(ADDRESS(2,COLUMN()-2)),"U1",A75),DATA!D2:L872,4,FALSE)),0,VLOOKUP(CONCATENATE(INDIRECT(ADDRESS(2,COLUMN()-2)),"U1",A75),DATA!D2:L872,4,FALSE))</f>
        <v>0</v>
      </c>
      <c r="BY75" s="11">
        <f>IF(ISERROR(VLOOKUP(CONCATENATE(INDIRECT(ADDRESS(2,COLUMN())),"U1",A75),DATA!D2:L872,2,FALSE)),0,VLOOKUP(CONCATENATE(INDIRECT(ADDRESS(2,COLUMN())),"U1",A75),DATA!D2:L872,2,FALSE))</f>
        <v>0</v>
      </c>
      <c r="BZ75" s="11">
        <f>IF(ISERROR(VLOOKUP(CONCATENATE(INDIRECT(ADDRESS(2,COLUMN()-1)),"U1",A75),DATA!D2:L872,3,FALSE)),0,VLOOKUP(CONCATENATE(INDIRECT(ADDRESS(2,COLUMN()-1)),"U1",A75),DATA!D2:L872,3,FALSE))</f>
        <v>0</v>
      </c>
      <c r="CA75" s="11">
        <f>IF(ISERROR(VLOOKUP(CONCATENATE(INDIRECT(ADDRESS(2,COLUMN()-2)),"U1",A75),DATA!D2:L872,4,FALSE)),0,VLOOKUP(CONCATENATE(INDIRECT(ADDRESS(2,COLUMN()-2)),"U1",A75),DATA!D2:L872,4,FALSE))</f>
        <v>0</v>
      </c>
      <c r="CB75" s="11">
        <f>IF(ISERROR(VLOOKUP(CONCATENATE(INDIRECT(ADDRESS(2,COLUMN())),"U1",A75),DATA!D2:L872,2,FALSE)),0,VLOOKUP(CONCATENATE(INDIRECT(ADDRESS(2,COLUMN())),"U1",A75),DATA!D2:L872,2,FALSE))</f>
        <v>0</v>
      </c>
      <c r="CC75" s="11">
        <f>IF(ISERROR(VLOOKUP(CONCATENATE(INDIRECT(ADDRESS(2,COLUMN()-1)),"U1",A75),DATA!D2:L872,3,FALSE)),0,VLOOKUP(CONCATENATE(INDIRECT(ADDRESS(2,COLUMN()-1)),"U1",A75),DATA!D2:L872,3,FALSE))</f>
        <v>0</v>
      </c>
      <c r="CD75" s="11">
        <f>IF(ISERROR(VLOOKUP(CONCATENATE(INDIRECT(ADDRESS(2,COLUMN()-2)),"U1",A75),DATA!D2:L872,4,FALSE)),0,VLOOKUP(CONCATENATE(INDIRECT(ADDRESS(2,COLUMN()-2)),"U1",A75),DATA!D2:L872,4,FALSE))</f>
        <v>0</v>
      </c>
      <c r="CE75" s="11">
        <f>IF(ISERROR(VLOOKUP(CONCATENATE(INDIRECT(ADDRESS(2,COLUMN())),"U1",A75),DATA!D2:L872,2,FALSE)),0,VLOOKUP(CONCATENATE(INDIRECT(ADDRESS(2,COLUMN())),"U1",A75),DATA!D2:L872,2,FALSE))</f>
        <v>0</v>
      </c>
      <c r="CF75" s="11">
        <f>IF(ISERROR(VLOOKUP(CONCATENATE(INDIRECT(ADDRESS(2,COLUMN()-1)),"U1",A75),DATA!D2:L872,3,FALSE)),0,VLOOKUP(CONCATENATE(INDIRECT(ADDRESS(2,COLUMN()-1)),"U1",A75),DATA!D2:L872,3,FALSE))</f>
        <v>0</v>
      </c>
      <c r="CG75" s="11">
        <f>IF(ISERROR(VLOOKUP(CONCATENATE(INDIRECT(ADDRESS(2,COLUMN()-2)),"U1",A75),DATA!D2:L872,4,FALSE)),0,VLOOKUP(CONCATENATE(INDIRECT(ADDRESS(2,COLUMN()-2)),"U1",A75),DATA!D2:L872,4,FALSE))</f>
        <v>0</v>
      </c>
      <c r="CH75" s="11">
        <f>IF(ISERROR(VLOOKUP(CONCATENATE(INDIRECT(ADDRESS(2,COLUMN())),"U1",A75),DATA!D2:L872,2,FALSE)),0,VLOOKUP(CONCATENATE(INDIRECT(ADDRESS(2,COLUMN())),"U1",A75),DATA!D2:L872,2,FALSE))</f>
        <v>0</v>
      </c>
      <c r="CI75" s="11">
        <f>IF(ISERROR(VLOOKUP(CONCATENATE(INDIRECT(ADDRESS(2,COLUMN()-1)),"U1",A75),DATA!D2:L872,3,FALSE)),0,VLOOKUP(CONCATENATE(INDIRECT(ADDRESS(2,COLUMN()-1)),"U1",A75),DATA!D2:L872,3,FALSE))</f>
        <v>0</v>
      </c>
      <c r="CJ75" s="11">
        <f>IF(ISERROR(VLOOKUP(CONCATENATE(INDIRECT(ADDRESS(2,COLUMN()-2)),"U1",A75),DATA!D2:L872,4,FALSE)),0,VLOOKUP(CONCATENATE(INDIRECT(ADDRESS(2,COLUMN()-2)),"U1",A75),DATA!D2:L872,4,FALSE))</f>
        <v>0</v>
      </c>
      <c r="CK75" s="11">
        <f>IF(ISERROR(VLOOKUP(CONCATENATE(INDIRECT(ADDRESS(2,COLUMN())),"U1",A75),DATA!D2:L872,2,FALSE)),0,VLOOKUP(CONCATENATE(INDIRECT(ADDRESS(2,COLUMN())),"U1",A75),DATA!D2:L872,2,FALSE))</f>
        <v>0</v>
      </c>
      <c r="CL75" s="11">
        <f>IF(ISERROR(VLOOKUP(CONCATENATE(INDIRECT(ADDRESS(2,COLUMN()-1)),"U1",A75),DATA!D2:L872,3,FALSE)),0,VLOOKUP(CONCATENATE(INDIRECT(ADDRESS(2,COLUMN()-1)),"U1",A75),DATA!D2:L872,3,FALSE))</f>
        <v>0</v>
      </c>
      <c r="CM75" s="11">
        <f>IF(ISERROR(VLOOKUP(CONCATENATE(INDIRECT(ADDRESS(2,COLUMN()-2)),"U1",A75),DATA!D2:L872,4,FALSE)),0,VLOOKUP(CONCATENATE(INDIRECT(ADDRESS(2,COLUMN()-2)),"U1",A75),DATA!D2:L872,4,FALSE))</f>
        <v>0</v>
      </c>
      <c r="CN75" s="11">
        <f>IF(ISERROR(VLOOKUP(CONCATENATE(INDIRECT(ADDRESS(2,COLUMN())),"U1",A75),DATA!D2:L872,2,FALSE)),0,VLOOKUP(CONCATENATE(INDIRECT(ADDRESS(2,COLUMN())),"U1",A75),DATA!D2:L872,2,FALSE))</f>
        <v>0</v>
      </c>
      <c r="CO75" s="11">
        <f>IF(ISERROR(VLOOKUP(CONCATENATE(INDIRECT(ADDRESS(2,COLUMN()-1)),"U1",A75),DATA!D2:L872,3,FALSE)),0,VLOOKUP(CONCATENATE(INDIRECT(ADDRESS(2,COLUMN()-1)),"U1",A75),DATA!D2:L872,3,FALSE))</f>
        <v>0</v>
      </c>
      <c r="CP75" s="11">
        <f>IF(ISERROR(VLOOKUP(CONCATENATE(INDIRECT(ADDRESS(2,COLUMN()-2)),"U1",A75),DATA!D2:L872,4,FALSE)),0,VLOOKUP(CONCATENATE(INDIRECT(ADDRESS(2,COLUMN()-2)),"U1",A75),DATA!D2:L872,4,FALSE))</f>
        <v>0</v>
      </c>
      <c r="CQ75" s="11">
        <f>IF(ISERROR(VLOOKUP(CONCATENATE(INDIRECT(ADDRESS(2,COLUMN())),"U1",A75),DATA!D2:L872,2,FALSE)),0,VLOOKUP(CONCATENATE(INDIRECT(ADDRESS(2,COLUMN())),"U1",A75),DATA!D2:L872,2,FALSE))</f>
        <v>0</v>
      </c>
      <c r="CR75" s="11">
        <f>IF(ISERROR(VLOOKUP(CONCATENATE(INDIRECT(ADDRESS(2,COLUMN()-1)),"U1",A75),DATA!D2:L872,3,FALSE)),0,VLOOKUP(CONCATENATE(INDIRECT(ADDRESS(2,COLUMN()-1)),"U1",A75),DATA!D2:L872,3,FALSE))</f>
        <v>0</v>
      </c>
      <c r="CS75" s="11">
        <f>IF(ISERROR(VLOOKUP(CONCATENATE(INDIRECT(ADDRESS(2,COLUMN()-2)),"U1",A75),DATA!D2:L872,4,FALSE)),0,VLOOKUP(CONCATENATE(INDIRECT(ADDRESS(2,COLUMN()-2)),"U1",A75),DATA!D2:L872,4,FALSE))</f>
        <v>0</v>
      </c>
      <c r="CT75" s="11">
        <f>IF(ISERROR(VLOOKUP(CONCATENATE(INDIRECT(ADDRESS(2,COLUMN())),"U1",A75),DATA!D2:L872,2,FALSE)),0,VLOOKUP(CONCATENATE(INDIRECT(ADDRESS(2,COLUMN())),"U1",A75),DATA!D2:L872,2,FALSE))</f>
        <v>0</v>
      </c>
      <c r="CU75" s="11">
        <f>IF(ISERROR(VLOOKUP(CONCATENATE(INDIRECT(ADDRESS(2,COLUMN()-1)),"U1",A75),DATA!D2:L872,3,FALSE)),0,VLOOKUP(CONCATENATE(INDIRECT(ADDRESS(2,COLUMN()-1)),"U1",A75),DATA!D2:L872,3,FALSE))</f>
        <v>0</v>
      </c>
      <c r="CV75" s="11">
        <f>IF(ISERROR(VLOOKUP(CONCATENATE(INDIRECT(ADDRESS(2,COLUMN()-2)),"U1",A75),DATA!D2:L872,4,FALSE)),0,VLOOKUP(CONCATENATE(INDIRECT(ADDRESS(2,COLUMN()-2)),"U1",A75),DATA!D2:L872,4,FALSE))</f>
        <v>0</v>
      </c>
      <c r="CW75" s="11">
        <f>IF(ISERROR(VLOOKUP(CONCATENATE(INDIRECT(ADDRESS(2,COLUMN())),"U1",A75),DATA!D2:L872,2,FALSE)),0,VLOOKUP(CONCATENATE(INDIRECT(ADDRESS(2,COLUMN())),"U1",A75),DATA!D2:L872,2,FALSE))</f>
        <v>0</v>
      </c>
      <c r="CX75" s="11">
        <f>IF(ISERROR(VLOOKUP(CONCATENATE(INDIRECT(ADDRESS(2,COLUMN()-1)),"U1",A75),DATA!D2:L872,3,FALSE)),0,VLOOKUP(CONCATENATE(INDIRECT(ADDRESS(2,COLUMN()-1)),"U1",A75),DATA!D2:L872,3,FALSE))</f>
        <v>0</v>
      </c>
      <c r="CY75" s="11">
        <f>IF(ISERROR(VLOOKUP(CONCATENATE(INDIRECT(ADDRESS(2,COLUMN()-2)),"U1",A75),DATA!D2:L872,4,FALSE)),0,VLOOKUP(CONCATENATE(INDIRECT(ADDRESS(2,COLUMN()-2)),"U1",A75),DATA!D2:L872,4,FALSE))</f>
        <v>0</v>
      </c>
      <c r="CZ75" s="11">
        <f>IF(ISERROR(VLOOKUP(CONCATENATE(INDIRECT(ADDRESS(2,COLUMN())),"U1",A75),DATA!D2:L872,2,FALSE)),0,VLOOKUP(CONCATENATE(INDIRECT(ADDRESS(2,COLUMN())),"U1",A75),DATA!D2:L872,2,FALSE))</f>
        <v>0</v>
      </c>
      <c r="DA75" s="11">
        <f>IF(ISERROR(VLOOKUP(CONCATENATE(INDIRECT(ADDRESS(2,COLUMN()-1)),"U1",A75),DATA!D2:L872,3,FALSE)),0,VLOOKUP(CONCATENATE(INDIRECT(ADDRESS(2,COLUMN()-1)),"U1",A75),DATA!D2:L872,3,FALSE))</f>
        <v>0</v>
      </c>
      <c r="DB75" s="11">
        <f>IF(ISERROR(VLOOKUP(CONCATENATE(INDIRECT(ADDRESS(2,COLUMN()-2)),"U1",A75),DATA!D2:L872,4,FALSE)),0,VLOOKUP(CONCATENATE(INDIRECT(ADDRESS(2,COLUMN()-2)),"U1",A75),DATA!D2:L872,4,FALSE))</f>
        <v>0</v>
      </c>
      <c r="DC75" s="11">
        <f>IF(ISERROR(VLOOKUP(CONCATENATE(INDIRECT(ADDRESS(2,COLUMN())),"U1",A75),DATA!D2:L872,2,FALSE)),0,VLOOKUP(CONCATENATE(INDIRECT(ADDRESS(2,COLUMN())),"U1",A75),DATA!D2:L872,2,FALSE))</f>
        <v>0</v>
      </c>
      <c r="DD75" s="11">
        <f>IF(ISERROR(VLOOKUP(CONCATENATE(INDIRECT(ADDRESS(2,COLUMN()-1)),"U1",A75),DATA!D2:L872,3,FALSE)),0,VLOOKUP(CONCATENATE(INDIRECT(ADDRESS(2,COLUMN()-1)),"U1",A75),DATA!D2:L872,3,FALSE))</f>
        <v>0</v>
      </c>
      <c r="DE75" s="11">
        <f>IF(ISERROR(VLOOKUP(CONCATENATE(INDIRECT(ADDRESS(2,COLUMN()-2)),"U1",A75),DATA!D2:L872,4,FALSE)),0,VLOOKUP(CONCATENATE(INDIRECT(ADDRESS(2,COLUMN()-2)),"U1",A75),DATA!D2:L872,4,FALSE))</f>
        <v>0</v>
      </c>
      <c r="DF75" s="11">
        <f>IF(ISERROR(VLOOKUP(CONCATENATE(INDIRECT(ADDRESS(2,COLUMN())),"U1",A75),DATA!D2:L872,2,FALSE)),0,VLOOKUP(CONCATENATE(INDIRECT(ADDRESS(2,COLUMN())),"U1",A75),DATA!D2:L872,2,FALSE))</f>
        <v>0</v>
      </c>
      <c r="DG75" s="11">
        <f>IF(ISERROR(VLOOKUP(CONCATENATE(INDIRECT(ADDRESS(2,COLUMN()-1)),"U1",A75),DATA!D2:L872,3,FALSE)),0,VLOOKUP(CONCATENATE(INDIRECT(ADDRESS(2,COLUMN()-1)),"U1",A75),DATA!D2:L872,3,FALSE))</f>
        <v>0</v>
      </c>
      <c r="DH75" s="11">
        <f>IF(ISERROR(VLOOKUP(CONCATENATE(INDIRECT(ADDRESS(2,COLUMN()-2)),"U1",A75),DATA!D2:L872,4,FALSE)),0,VLOOKUP(CONCATENATE(INDIRECT(ADDRESS(2,COLUMN()-2)),"U1",A75),DATA!D2:L872,4,FALSE))</f>
        <v>0</v>
      </c>
      <c r="DI75" s="11">
        <f>IF(ISERROR(VLOOKUP(CONCATENATE(INDIRECT(ADDRESS(2,COLUMN())),"U1",A75),DATA!D2:L872,2,FALSE)),0,VLOOKUP(CONCATENATE(INDIRECT(ADDRESS(2,COLUMN())),"U1",A75),DATA!D2:L872,2,FALSE))</f>
        <v>0</v>
      </c>
      <c r="DJ75" s="11">
        <f>IF(ISERROR(VLOOKUP(CONCATENATE(INDIRECT(ADDRESS(2,COLUMN()-1)),"U1",A75),DATA!D2:L872,3,FALSE)),0,VLOOKUP(CONCATENATE(INDIRECT(ADDRESS(2,COLUMN()-1)),"U1",A75),DATA!D2:L872,3,FALSE))</f>
        <v>0</v>
      </c>
      <c r="DK75" s="11">
        <f>IF(ISERROR(VLOOKUP(CONCATENATE(INDIRECT(ADDRESS(2,COLUMN()-2)),"U1",A75),DATA!D2:L872,4,FALSE)),0,VLOOKUP(CONCATENATE(INDIRECT(ADDRESS(2,COLUMN()-2)),"U1",A75),DATA!D2:L872,4,FALSE))</f>
        <v>0</v>
      </c>
      <c r="DL75" s="11">
        <f>IF(ISERROR(VLOOKUP(CONCATENATE(INDIRECT(ADDRESS(2,COLUMN())),"U1",A75),DATA!D2:L872,2,FALSE)),0,VLOOKUP(CONCATENATE(INDIRECT(ADDRESS(2,COLUMN())),"U1",A75),DATA!D2:L872,2,FALSE))</f>
        <v>0</v>
      </c>
      <c r="DM75" s="11">
        <f>IF(ISERROR(VLOOKUP(CONCATENATE(INDIRECT(ADDRESS(2,COLUMN()-1)),"U1",A75),DATA!D2:L872,3,FALSE)),0,VLOOKUP(CONCATENATE(INDIRECT(ADDRESS(2,COLUMN()-1)),"U1",A75),DATA!D2:L872,3,FALSE))</f>
        <v>0</v>
      </c>
      <c r="DN75" s="11">
        <f>IF(ISERROR(VLOOKUP(CONCATENATE(INDIRECT(ADDRESS(2,COLUMN()-2)),"U1",A75),DATA!D2:L872,4,FALSE)),0,VLOOKUP(CONCATENATE(INDIRECT(ADDRESS(2,COLUMN()-2)),"U1",A75),DATA!D2:L872,4,FALSE))</f>
        <v>0</v>
      </c>
      <c r="DO75" s="11">
        <f>IF(ISERROR(VLOOKUP(CONCATENATE(INDIRECT(ADDRESS(2,COLUMN())),"U1",A75),DATA!D2:L872,2,FALSE)),0,VLOOKUP(CONCATENATE(INDIRECT(ADDRESS(2,COLUMN())),"U1",A75),DATA!D2:L872,2,FALSE))</f>
        <v>0</v>
      </c>
      <c r="DP75" s="11">
        <f>IF(ISERROR(VLOOKUP(CONCATENATE(INDIRECT(ADDRESS(2,COLUMN()-1)),"U1",A75),DATA!D2:L872,3,FALSE)),0,VLOOKUP(CONCATENATE(INDIRECT(ADDRESS(2,COLUMN()-1)),"U1",A75),DATA!D2:L872,3,FALSE))</f>
        <v>0</v>
      </c>
      <c r="DQ75" s="11">
        <f>IF(ISERROR(VLOOKUP(CONCATENATE(INDIRECT(ADDRESS(2,COLUMN()-2)),"U1",A75),DATA!D2:L872,4,FALSE)),0,VLOOKUP(CONCATENATE(INDIRECT(ADDRESS(2,COLUMN()-2)),"U1",A75),DATA!D2:L872,4,FALSE))</f>
        <v>0</v>
      </c>
      <c r="DR75" s="11">
        <f>IF(ISERROR(VLOOKUP(CONCATENATE(INDIRECT(ADDRESS(2,COLUMN())),"U1",A75),DATA!D2:L872,2,FALSE)),0,VLOOKUP(CONCATENATE(INDIRECT(ADDRESS(2,COLUMN())),"U1",A75),DATA!D2:L872,2,FALSE))</f>
        <v>0</v>
      </c>
      <c r="DS75" s="11">
        <f>IF(ISERROR(VLOOKUP(CONCATENATE(INDIRECT(ADDRESS(2,COLUMN()-1)),"U1",A75),DATA!D2:L872,3,FALSE)),0,VLOOKUP(CONCATENATE(INDIRECT(ADDRESS(2,COLUMN()-1)),"U1",A75),DATA!D2:L872,3,FALSE))</f>
        <v>0</v>
      </c>
      <c r="DT75" s="11">
        <f>IF(ISERROR(VLOOKUP(CONCATENATE(INDIRECT(ADDRESS(2,COLUMN()-2)),"U1",A75),DATA!D2:L872,4,FALSE)),0,VLOOKUP(CONCATENATE(INDIRECT(ADDRESS(2,COLUMN()-2)),"U1",A75),DATA!D2:L872,4,FALSE))</f>
        <v>0</v>
      </c>
      <c r="DU75" s="11">
        <f>IF(ISERROR(VLOOKUP(CONCATENATE(INDIRECT(ADDRESS(2,COLUMN())),"U1",A75),DATA!D2:L872,2,FALSE)),0,VLOOKUP(CONCATENATE(INDIRECT(ADDRESS(2,COLUMN())),"U1",A75),DATA!D2:L872,2,FALSE))</f>
        <v>0</v>
      </c>
      <c r="DV75" s="11">
        <f>IF(ISERROR(VLOOKUP(CONCATENATE(INDIRECT(ADDRESS(2,COLUMN()-1)),"U1",A75),DATA!D2:L872,3,FALSE)),0,VLOOKUP(CONCATENATE(INDIRECT(ADDRESS(2,COLUMN()-1)),"U1",A75),DATA!D2:L872,3,FALSE))</f>
        <v>0</v>
      </c>
      <c r="DW75" s="11">
        <f>IF(ISERROR(VLOOKUP(CONCATENATE(INDIRECT(ADDRESS(2,COLUMN()-2)),"U1",A75),DATA!D2:L872,4,FALSE)),0,VLOOKUP(CONCATENATE(INDIRECT(ADDRESS(2,COLUMN()-2)),"U1",A75),DATA!D2:L872,4,FALSE))</f>
        <v>0</v>
      </c>
      <c r="DX75" s="62">
        <f>SUM(B75:INDIRECT(ADDRESS(75,127)))</f>
        <v>3</v>
      </c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  <c r="IT75" s="24"/>
      <c r="IU75" s="24"/>
      <c r="IV75" s="24"/>
      <c r="IW75" s="24"/>
      <c r="IX75" s="24"/>
      <c r="IY75" s="24"/>
      <c r="IZ75" s="24"/>
      <c r="JA75" s="24"/>
      <c r="JB75" s="24"/>
      <c r="JC75" s="24"/>
      <c r="JD75" s="24"/>
      <c r="JE75" s="24"/>
      <c r="JF75" s="24"/>
      <c r="JG75" s="24"/>
      <c r="JH75" s="24"/>
      <c r="JI75" s="24"/>
      <c r="JJ75" s="24"/>
      <c r="JK75" s="24"/>
      <c r="JL75" s="24"/>
      <c r="JM75" s="24"/>
      <c r="JN75" s="24"/>
      <c r="JO75" s="24"/>
      <c r="JP75" s="24"/>
      <c r="JQ75" s="24"/>
      <c r="JR75" s="24"/>
      <c r="JS75" s="24"/>
      <c r="JT75" s="24"/>
      <c r="JU75" s="24"/>
      <c r="JV75" s="24"/>
      <c r="JW75" s="24"/>
      <c r="JX75" s="24"/>
      <c r="JY75" s="24"/>
      <c r="JZ75" s="24"/>
      <c r="KA75" s="24"/>
      <c r="KB75" s="24"/>
      <c r="KC75" s="24"/>
      <c r="KD75" s="24"/>
      <c r="KE75" s="24"/>
      <c r="KF75" s="24"/>
      <c r="KG75" s="24"/>
      <c r="KH75" s="24"/>
      <c r="KI75" s="24"/>
      <c r="KJ75" s="24"/>
      <c r="KK75" s="24"/>
      <c r="KL75" s="24"/>
      <c r="KM75" s="24"/>
      <c r="KN75" s="24"/>
      <c r="KO75" s="24"/>
      <c r="KP75" s="24"/>
      <c r="KQ75" s="24"/>
      <c r="KR75" s="24"/>
      <c r="KS75" s="24"/>
      <c r="KT75" s="24"/>
      <c r="KU75" s="24"/>
      <c r="KV75" s="24"/>
      <c r="KW75" s="24"/>
      <c r="KX75" s="24"/>
      <c r="KY75" s="24"/>
      <c r="KZ75" s="24"/>
    </row>
    <row r="76" s="5" customFormat="1" ht="15.75">
      <c r="A76" s="28" t="s">
        <v>71</v>
      </c>
      <c r="B76" s="110">
        <f>IF(COLUMN()&lt;DATA!$O$1*3+3,SUM(B77:B78)," ")</f>
        <v>2</v>
      </c>
      <c r="C76" s="110">
        <f>IF(COLUMN()&lt;DATA!$O$1*3+3,SUM(C77:C78)," ")</f>
        <v>2</v>
      </c>
      <c r="D76" s="110">
        <f>IF(COLUMN()&lt;DATA!$O$1*3+3,SUM(D77:D78)," ")</f>
        <v>0</v>
      </c>
      <c r="E76" s="110">
        <f>IF(COLUMN()&lt;DATA!$O$1*3+3,SUM(E77:E78)," ")</f>
        <v>0</v>
      </c>
      <c r="F76" s="110">
        <f>IF(COLUMN()&lt;DATA!$O$1*3+3,SUM(F77:F78)," ")</f>
        <v>0</v>
      </c>
      <c r="G76" s="110">
        <f>IF(COLUMN()&lt;DATA!$O$1*3+3,SUM(G77:G78)," ")</f>
        <v>0</v>
      </c>
      <c r="H76" s="110">
        <f>IF(COLUMN()&lt;DATA!$O$1*3+3,SUM(H77:H78)," ")</f>
        <v>1</v>
      </c>
      <c r="I76" s="110">
        <f>IF(COLUMN()&lt;DATA!$O$1*3+3,SUM(I77:I78)," ")</f>
        <v>0</v>
      </c>
      <c r="J76" s="110">
        <f>IF(COLUMN()&lt;DATA!$O$1*3+3,SUM(J77:J78)," ")</f>
        <v>0</v>
      </c>
      <c r="K76" s="110">
        <f>IF(COLUMN()&lt;DATA!$O$1*3+3,SUM(K77:K78)," ")</f>
        <v>0</v>
      </c>
      <c r="L76" s="110">
        <f>IF(COLUMN()&lt;DATA!$O$1*3+3,SUM(L77:L78)," ")</f>
        <v>0</v>
      </c>
      <c r="M76" s="110">
        <f>IF(COLUMN()&lt;DATA!$O$1*3+3,SUM(M77:M78)," ")</f>
        <v>0</v>
      </c>
      <c r="N76" s="110">
        <f>IF(COLUMN()&lt;DATA!$O$1*3+3,SUM(N77:N78)," ")</f>
        <v>0</v>
      </c>
      <c r="O76" s="110">
        <f>IF(COLUMN()&lt;DATA!$O$1*3+3,SUM(O77:O78)," ")</f>
        <v>0</v>
      </c>
      <c r="P76" s="110">
        <f>IF(COLUMN()&lt;DATA!$O$1*3+3,SUM(P77:P78)," ")</f>
        <v>0</v>
      </c>
      <c r="Q76" s="110">
        <f>IF(COLUMN()&lt;DATA!$O$1*3+3,SUM(Q77:Q78)," ")</f>
        <v>1</v>
      </c>
      <c r="R76" s="110">
        <f>IF(COLUMN()&lt;DATA!$O$1*3+3,SUM(R77:R78)," ")</f>
        <v>0</v>
      </c>
      <c r="S76" s="110">
        <f>IF(COLUMN()&lt;DATA!$O$1*3+3,SUM(S77:S78)," ")</f>
        <v>0</v>
      </c>
      <c r="T76" s="110">
        <f>IF(COLUMN()&lt;DATA!$O$1*3+3,SUM(T77:T78)," ")</f>
        <v>2</v>
      </c>
      <c r="U76" s="110">
        <f>IF(COLUMN()&lt;DATA!$O$1*3+3,SUM(U77:U78)," ")</f>
        <v>0</v>
      </c>
      <c r="V76" s="110">
        <f>IF(COLUMN()&lt;DATA!$O$1*3+3,SUM(V77:V78)," ")</f>
        <v>0</v>
      </c>
      <c r="W76" s="110">
        <f>IF(COLUMN()&lt;DATA!$O$1*3+3,SUM(W77:W78)," ")</f>
        <v>0</v>
      </c>
      <c r="X76" s="110">
        <f>IF(COLUMN()&lt;DATA!$O$1*3+3,SUM(X77:X78)," ")</f>
        <v>0</v>
      </c>
      <c r="Y76" s="110">
        <f>IF(COLUMN()&lt;DATA!$O$1*3+3,SUM(Y77:Y78)," ")</f>
        <v>0</v>
      </c>
      <c r="Z76" s="110">
        <f>IF(COLUMN()&lt;DATA!$O$1*3+3,SUM(Z77:Z78)," ")</f>
        <v>1</v>
      </c>
      <c r="AA76" s="110">
        <f>IF(COLUMN()&lt;DATA!$O$1*3+3,SUM(AA77:AA78)," ")</f>
        <v>0</v>
      </c>
      <c r="AB76" s="110">
        <f>IF(COLUMN()&lt;DATA!$O$1*3+3,SUM(AB77:AB78)," ")</f>
        <v>0</v>
      </c>
      <c r="AC76" s="110">
        <f>IF(COLUMN()&lt;DATA!$O$1*3+3,SUM(AC77:AC78)," ")</f>
        <v>0</v>
      </c>
      <c r="AD76" s="110">
        <f>IF(COLUMN()&lt;DATA!$O$1*3+3,SUM(AD77:AD78)," ")</f>
        <v>0</v>
      </c>
      <c r="AE76" s="110">
        <f>IF(COLUMN()&lt;DATA!$O$1*3+3,SUM(AE77:AE78)," ")</f>
        <v>0</v>
      </c>
      <c r="AF76" s="110">
        <f>IF(COLUMN()&lt;DATA!$O$1*3+3,SUM(AF77:AF78)," ")</f>
        <v>0</v>
      </c>
      <c r="AG76" s="110">
        <f>IF(COLUMN()&lt;DATA!$O$1*3+3,SUM(AG77:AG78)," ")</f>
        <v>0</v>
      </c>
      <c r="AH76" s="110">
        <f>IF(COLUMN()&lt;DATA!$O$1*3+3,SUM(AH77:AH78)," ")</f>
        <v>0</v>
      </c>
      <c r="AI76" s="110">
        <f>IF(COLUMN()&lt;DATA!$O$1*3+3,SUM(AI77:AI78)," ")</f>
        <v>0</v>
      </c>
      <c r="AJ76" s="110">
        <f>IF(COLUMN()&lt;DATA!$O$1*3+3,SUM(AJ77:AJ78)," ")</f>
        <v>0</v>
      </c>
      <c r="AK76" s="110">
        <f>IF(COLUMN()&lt;DATA!$O$1*3+3,SUM(AK77:AK78)," ")</f>
        <v>0</v>
      </c>
      <c r="AL76" s="110">
        <f>IF(COLUMN()&lt;DATA!$O$1*3+3,SUM(AL77:AL78)," ")</f>
        <v>0</v>
      </c>
      <c r="AM76" s="110">
        <f>IF(COLUMN()&lt;DATA!$O$1*3+3,SUM(AM77:AM78)," ")</f>
        <v>0</v>
      </c>
      <c r="AN76" s="110">
        <f>IF(COLUMN()&lt;DATA!$O$1*3+3,SUM(AN77:AN78)," ")</f>
        <v>0</v>
      </c>
      <c r="AO76" s="110">
        <f>IF(COLUMN()&lt;DATA!$O$1*3+3,SUM(AO77:AO78)," ")</f>
        <v>2</v>
      </c>
      <c r="AP76" s="110">
        <f>IF(COLUMN()&lt;DATA!$O$1*3+3,SUM(AP77:AP78)," ")</f>
        <v>0</v>
      </c>
      <c r="AQ76" s="110">
        <f>IF(COLUMN()&lt;DATA!$O$1*3+3,SUM(AQ77:AQ78)," ")</f>
        <v>0</v>
      </c>
      <c r="AR76" s="110">
        <f>IF(COLUMN()&lt;DATA!$O$1*3+3,SUM(AR77:AR78)," ")</f>
        <v>0</v>
      </c>
      <c r="AS76" s="110">
        <f>IF(COLUMN()&lt;DATA!$O$1*3+3,SUM(AS77:AS78)," ")</f>
        <v>0</v>
      </c>
      <c r="AT76" s="110">
        <f>IF(COLUMN()&lt;DATA!$O$1*3+3,SUM(AT77:AT78)," ")</f>
        <v>0</v>
      </c>
      <c r="AU76" s="110">
        <f>IF(COLUMN()&lt;DATA!$O$1*3+3,SUM(AU77:AU78)," ")</f>
        <v>0</v>
      </c>
      <c r="AV76" s="110">
        <f>IF(COLUMN()&lt;DATA!$O$1*3+3,SUM(AV77:AV78)," ")</f>
        <v>0</v>
      </c>
      <c r="AW76" s="110">
        <f>IF(COLUMN()&lt;DATA!$O$1*3+3,SUM(AW77:AW78)," ")</f>
        <v>0</v>
      </c>
      <c r="AX76" s="110">
        <f>IF(COLUMN()&lt;DATA!$O$1*3+3,SUM(AX77:AX78)," ")</f>
        <v>2</v>
      </c>
      <c r="AY76" s="110">
        <f>IF(COLUMN()&lt;DATA!$O$1*3+3,SUM(AY77:AY78)," ")</f>
        <v>0</v>
      </c>
      <c r="AZ76" s="110">
        <f>IF(COLUMN()&lt;DATA!$O$1*3+3,SUM(AZ77:AZ78)," ")</f>
        <v>0</v>
      </c>
      <c r="BA76" s="110">
        <f>IF(COLUMN()&lt;DATA!$O$1*3+3,SUM(BA77:BA78)," ")</f>
        <v>0</v>
      </c>
      <c r="BB76" s="110">
        <f>IF(COLUMN()&lt;DATA!$O$1*3+3,SUM(BB77:BB78)," ")</f>
        <v>0</v>
      </c>
      <c r="BC76" s="110">
        <f>IF(COLUMN()&lt;DATA!$O$1*3+3,SUM(BC77:BC78)," ")</f>
        <v>0</v>
      </c>
      <c r="BD76" s="110">
        <f>IF(COLUMN()&lt;DATA!$O$1*3+3,SUM(BD77:BD78)," ")</f>
        <v>0</v>
      </c>
      <c r="BE76" s="110">
        <f>IF(COLUMN()&lt;DATA!$O$1*3+3,SUM(BE77:BE78)," ")</f>
        <v>0</v>
      </c>
      <c r="BF76" s="110">
        <f>IF(COLUMN()&lt;DATA!$O$1*3+3,SUM(BF77:BF78)," ")</f>
        <v>0</v>
      </c>
      <c r="BG76" s="110">
        <f>IF(COLUMN()&lt;DATA!$O$1*3+3,SUM(BG77:BG78)," ")</f>
        <v>0</v>
      </c>
      <c r="BH76" s="110">
        <f>IF(COLUMN()&lt;DATA!$O$1*3+3,SUM(BH77:BH78)," ")</f>
        <v>0</v>
      </c>
      <c r="BI76" s="110">
        <f>IF(COLUMN()&lt;DATA!$O$1*3+3,SUM(BI77:BI78)," ")</f>
        <v>0</v>
      </c>
      <c r="BJ76" s="110">
        <f>IF(COLUMN()&lt;DATA!$O$1*3+3,SUM(BJ77:BJ78)," ")</f>
        <v>0</v>
      </c>
      <c r="BK76" s="110">
        <f>IF(COLUMN()&lt;DATA!$O$1*3+3,SUM(BK77:BK78)," ")</f>
        <v>0</v>
      </c>
      <c r="BL76" s="110">
        <f>IF(COLUMN()&lt;DATA!$O$1*3+3,SUM(BL77:BL78)," ")</f>
        <v>0</v>
      </c>
      <c r="BM76" s="110">
        <f>IF(COLUMN()&lt;DATA!$O$1*3+3,SUM(BM77:BM78)," ")</f>
        <v>0</v>
      </c>
      <c r="BN76" s="110">
        <f>IF(COLUMN()&lt;DATA!$O$1*3+3,SUM(BN77:BN78)," ")</f>
        <v>0</v>
      </c>
      <c r="BO76" s="110">
        <f>IF(COLUMN()&lt;DATA!$O$1*3+3,SUM(BO77:BO78)," ")</f>
        <v>0</v>
      </c>
      <c r="BP76" s="110">
        <f>IF(COLUMN()&lt;DATA!$O$1*3+3,SUM(BP77:BP78)," ")</f>
        <v>0</v>
      </c>
      <c r="BQ76" s="110">
        <f>IF(COLUMN()&lt;DATA!$O$1*3+3,SUM(BQ77:BQ78)," ")</f>
        <v>0</v>
      </c>
      <c r="BR76" s="110">
        <f>IF(COLUMN()&lt;DATA!$O$1*3+3,SUM(BR77:BR78)," ")</f>
        <v>0</v>
      </c>
      <c r="BS76" s="110">
        <f>IF(COLUMN()&lt;DATA!$O$1*3+3,SUM(BS77:BS78)," ")</f>
        <v>0</v>
      </c>
      <c r="BT76" s="110">
        <f>IF(COLUMN()&lt;DATA!$O$1*3+3,SUM(BT77:BT78)," ")</f>
        <v>0</v>
      </c>
      <c r="BU76" s="110">
        <f>IF(COLUMN()&lt;DATA!$O$1*3+3,SUM(BU77:BU78)," ")</f>
        <v>0</v>
      </c>
      <c r="BV76" s="110">
        <f>IF(COLUMN()&lt;DATA!$O$1*3+3,SUM(BV77:BV78)," ")</f>
        <v>0</v>
      </c>
      <c r="BW76" s="110">
        <f>IF(COLUMN()&lt;DATA!$O$1*3+3,SUM(BW77:BW78)," ")</f>
        <v>0</v>
      </c>
      <c r="BX76" s="110">
        <f>IF(COLUMN()&lt;DATA!$O$1*3+3,SUM(BX77:BX78)," ")</f>
        <v>0</v>
      </c>
      <c r="BY76" s="110">
        <f>IF(COLUMN()&lt;DATA!$O$1*3+3,SUM(BY77:BY78)," ")</f>
        <v>0</v>
      </c>
      <c r="BZ76" s="110">
        <f>IF(COLUMN()&lt;DATA!$O$1*3+3,SUM(BZ77:BZ78)," ")</f>
        <v>0</v>
      </c>
      <c r="CA76" s="110">
        <f>IF(COLUMN()&lt;DATA!$O$1*3+3,SUM(CA77:CA78)," ")</f>
        <v>0</v>
      </c>
      <c r="CB76" s="110">
        <f>IF(COLUMN()&lt;DATA!$O$1*3+3,SUM(CB77:CB78)," ")</f>
        <v>0</v>
      </c>
      <c r="CC76" s="110">
        <f>IF(COLUMN()&lt;DATA!$O$1*3+3,SUM(CC77:CC78)," ")</f>
        <v>0</v>
      </c>
      <c r="CD76" s="110">
        <f>IF(COLUMN()&lt;DATA!$O$1*3+3,SUM(CD77:CD78)," ")</f>
        <v>0</v>
      </c>
      <c r="CE76" s="110">
        <f>IF(COLUMN()&lt;DATA!$O$1*3+3,SUM(CE77:CE78)," ")</f>
        <v>0</v>
      </c>
      <c r="CF76" s="110">
        <f>IF(COLUMN()&lt;DATA!$O$1*3+3,SUM(CF77:CF78)," ")</f>
        <v>0</v>
      </c>
      <c r="CG76" s="110">
        <f>IF(COLUMN()&lt;DATA!$O$1*3+3,SUM(CG77:CG78)," ")</f>
        <v>0</v>
      </c>
      <c r="CH76" s="110">
        <f>IF(COLUMN()&lt;DATA!$O$1*3+3,SUM(CH77:CH78)," ")</f>
        <v>0</v>
      </c>
      <c r="CI76" s="110">
        <f>IF(COLUMN()&lt;DATA!$O$1*3+3,SUM(CI77:CI78)," ")</f>
        <v>0</v>
      </c>
      <c r="CJ76" s="110">
        <f>IF(COLUMN()&lt;DATA!$O$1*3+3,SUM(CJ77:CJ78)," ")</f>
        <v>0</v>
      </c>
      <c r="CK76" s="110">
        <f>IF(COLUMN()&lt;DATA!$O$1*3+3,SUM(CK77:CK78)," ")</f>
        <v>0</v>
      </c>
      <c r="CL76" s="110">
        <f>IF(COLUMN()&lt;DATA!$O$1*3+3,SUM(CL77:CL78)," ")</f>
        <v>0</v>
      </c>
      <c r="CM76" s="110">
        <f>IF(COLUMN()&lt;DATA!$O$1*3+3,SUM(CM77:CM78)," ")</f>
        <v>0</v>
      </c>
      <c r="CN76" s="110">
        <f>IF(COLUMN()&lt;DATA!$O$1*3+3,SUM(CN77:CN78)," ")</f>
        <v>0</v>
      </c>
      <c r="CO76" s="110">
        <f>IF(COLUMN()&lt;DATA!$O$1*3+3,SUM(CO77:CO78)," ")</f>
        <v>0</v>
      </c>
      <c r="CP76" s="110">
        <f>IF(COLUMN()&lt;DATA!$O$1*3+3,SUM(CP77:CP78)," ")</f>
        <v>0</v>
      </c>
      <c r="CQ76" s="110">
        <f>IF(COLUMN()&lt;DATA!$O$1*3+3,SUM(CQ77:CQ78)," ")</f>
        <v>0</v>
      </c>
      <c r="CR76" s="110">
        <f>IF(COLUMN()&lt;DATA!$O$1*3+3,SUM(CR77:CR78)," ")</f>
        <v>0</v>
      </c>
      <c r="CS76" s="110">
        <f>IF(COLUMN()&lt;DATA!$O$1*3+3,SUM(CS77:CS78)," ")</f>
        <v>0</v>
      </c>
      <c r="CT76" s="110">
        <f>IF(COLUMN()&lt;DATA!$O$1*3+3,SUM(CT77:CT78)," ")</f>
        <v>0</v>
      </c>
      <c r="CU76" s="110">
        <f>IF(COLUMN()&lt;DATA!$O$1*3+3,SUM(CU77:CU78)," ")</f>
        <v>0</v>
      </c>
      <c r="CV76" s="110">
        <f>IF(COLUMN()&lt;DATA!$O$1*3+3,SUM(CV77:CV78)," ")</f>
        <v>0</v>
      </c>
      <c r="CW76" s="110">
        <f>IF(COLUMN()&lt;DATA!$O$1*3+3,SUM(CW77:CW78)," ")</f>
        <v>0</v>
      </c>
      <c r="CX76" s="110">
        <f>IF(COLUMN()&lt;DATA!$O$1*3+3,SUM(CX77:CX78)," ")</f>
        <v>0</v>
      </c>
      <c r="CY76" s="110">
        <f>IF(COLUMN()&lt;DATA!$O$1*3+3,SUM(CY77:CY78)," ")</f>
        <v>0</v>
      </c>
      <c r="CZ76" s="110">
        <f>IF(COLUMN()&lt;DATA!$O$1*3+3,SUM(CZ77:CZ78)," ")</f>
        <v>0</v>
      </c>
      <c r="DA76" s="110">
        <f>IF(COLUMN()&lt;DATA!$O$1*3+3,SUM(DA77:DA78)," ")</f>
        <v>0</v>
      </c>
      <c r="DB76" s="110">
        <f>IF(COLUMN()&lt;DATA!$O$1*3+3,SUM(DB77:DB78)," ")</f>
        <v>0</v>
      </c>
      <c r="DC76" s="110">
        <f>IF(COLUMN()&lt;DATA!$O$1*3+3,SUM(DC77:DC78)," ")</f>
        <v>0</v>
      </c>
      <c r="DD76" s="110">
        <f>IF(COLUMN()&lt;DATA!$O$1*3+3,SUM(DD77:DD78)," ")</f>
        <v>0</v>
      </c>
      <c r="DE76" s="110">
        <f>IF(COLUMN()&lt;DATA!$O$1*3+3,SUM(DE77:DE78)," ")</f>
        <v>0</v>
      </c>
      <c r="DF76" s="110">
        <f>IF(COLUMN()&lt;DATA!$O$1*3+3,SUM(DF77:DF78)," ")</f>
        <v>0</v>
      </c>
      <c r="DG76" s="110">
        <f>IF(COLUMN()&lt;DATA!$O$1*3+3,SUM(DG77:DG78)," ")</f>
        <v>0</v>
      </c>
      <c r="DH76" s="110">
        <f>IF(COLUMN()&lt;DATA!$O$1*3+3,SUM(DH77:DH78)," ")</f>
        <v>0</v>
      </c>
      <c r="DI76" s="110">
        <f>IF(COLUMN()&lt;DATA!$O$1*3+3,SUM(DI77:DI78)," ")</f>
        <v>0</v>
      </c>
      <c r="DJ76" s="110">
        <f>IF(COLUMN()&lt;DATA!$O$1*3+3,SUM(DJ77:DJ78)," ")</f>
        <v>0</v>
      </c>
      <c r="DK76" s="110">
        <f>IF(COLUMN()&lt;DATA!$O$1*3+3,SUM(DK77:DK78)," ")</f>
        <v>0</v>
      </c>
      <c r="DL76" s="110">
        <f>IF(COLUMN()&lt;DATA!$O$1*3+3,SUM(DL77:DL78)," ")</f>
        <v>0</v>
      </c>
      <c r="DM76" s="110">
        <f>IF(COLUMN()&lt;DATA!$O$1*3+3,SUM(DM77:DM78)," ")</f>
        <v>0</v>
      </c>
      <c r="DN76" s="110">
        <f>IF(COLUMN()&lt;DATA!$O$1*3+3,SUM(DN77:DN78)," ")</f>
        <v>0</v>
      </c>
      <c r="DO76" s="110">
        <f>IF(COLUMN()&lt;DATA!$O$1*3+3,SUM(DO77:DO78)," ")</f>
        <v>0</v>
      </c>
      <c r="DP76" s="110">
        <f>IF(COLUMN()&lt;DATA!$O$1*3+3,SUM(DP77:DP78)," ")</f>
        <v>0</v>
      </c>
      <c r="DQ76" s="110">
        <f>IF(COLUMN()&lt;DATA!$O$1*3+3,SUM(DQ77:DQ78)," ")</f>
        <v>0</v>
      </c>
      <c r="DR76" s="110">
        <f>IF(COLUMN()&lt;DATA!$O$1*3+3,SUM(DR77:DR78)," ")</f>
        <v>0</v>
      </c>
      <c r="DS76" s="110">
        <f>IF(COLUMN()&lt;DATA!$O$1*3+3,SUM(DS77:DS78)," ")</f>
        <v>0</v>
      </c>
      <c r="DT76" s="110">
        <f>IF(COLUMN()&lt;DATA!$O$1*3+3,SUM(DT77:DT78)," ")</f>
        <v>0</v>
      </c>
      <c r="DU76" s="110">
        <f>IF(COLUMN()&lt;DATA!$O$1*3+3,SUM(DU77:DU78)," ")</f>
        <v>0</v>
      </c>
      <c r="DV76" s="110">
        <f>IF(COLUMN()&lt;DATA!$O$1*3+3,SUM(DV77:DV78)," ")</f>
        <v>0</v>
      </c>
      <c r="DW76" s="110">
        <f>IF(COLUMN()&lt;DATA!$O$1*3+3,SUM(DW77:DW78)," ")</f>
        <v>0</v>
      </c>
      <c r="DX76" s="110">
        <f>IF(COLUMN()&lt;DATA!$O$1*3+3,SUM(DX77:DX78)," ")</f>
        <v>13</v>
      </c>
      <c r="DY76" s="38" t="str">
        <f>IF(COLUMN()&lt;DATA!$O$1*3+3,SUM(DY77:DY78)," ")</f>
        <v xml:space="preserve"> </v>
      </c>
      <c r="DZ76" s="38" t="str">
        <f>IF(COLUMN()&lt;DATA!$O$1*3+3,SUM(DZ77:DZ78)," ")</f>
        <v xml:space="preserve"> </v>
      </c>
      <c r="EA76" s="38" t="str">
        <f>IF(COLUMN()&lt;DATA!$O$1*3+3,SUM(EA77:EA78)," ")</f>
        <v xml:space="preserve"> </v>
      </c>
      <c r="EB76" s="38" t="str">
        <f>IF(COLUMN()&lt;DATA!$O$1*3+3,SUM(EB77:EB78)," ")</f>
        <v xml:space="preserve"> </v>
      </c>
      <c r="EC76" s="38" t="str">
        <f>IF(COLUMN()&lt;DATA!$O$1*3+3,SUM(EC77:EC78)," ")</f>
        <v xml:space="preserve"> </v>
      </c>
      <c r="ED76" s="38" t="str">
        <f>IF(COLUMN()&lt;DATA!$O$1*3+3,SUM(ED77:ED78)," ")</f>
        <v xml:space="preserve"> </v>
      </c>
      <c r="EE76" s="38" t="str">
        <f>IF(COLUMN()&lt;DATA!$O$1*3+3,SUM(EE77:EE78)," ")</f>
        <v xml:space="preserve"> </v>
      </c>
      <c r="EF76" s="38" t="str">
        <f>IF(COLUMN()&lt;DATA!$O$1*3+3,SUM(EF77:EF78)," ")</f>
        <v xml:space="preserve"> </v>
      </c>
      <c r="EG76" s="38" t="str">
        <f>IF(COLUMN()&lt;DATA!$O$1*3+3,SUM(EG77:EG78)," ")</f>
        <v xml:space="preserve"> </v>
      </c>
      <c r="EH76" s="38" t="str">
        <f>IF(COLUMN()&lt;DATA!$O$1*3+3,SUM(EH77:EH78)," ")</f>
        <v xml:space="preserve"> </v>
      </c>
      <c r="EI76" s="38" t="str">
        <f>IF(COLUMN()&lt;DATA!$O$1*3+3,SUM(EI77:EI78)," ")</f>
        <v xml:space="preserve"> </v>
      </c>
      <c r="EJ76" s="38" t="str">
        <f>IF(COLUMN()&lt;DATA!$O$1*3+3,SUM(EJ77:EJ78)," ")</f>
        <v xml:space="preserve"> </v>
      </c>
      <c r="EK76" s="38" t="str">
        <f>IF(COLUMN()&lt;DATA!$O$1*3+3,SUM(EK77:EK78)," ")</f>
        <v xml:space="preserve"> </v>
      </c>
      <c r="EL76" s="38" t="str">
        <f>IF(COLUMN()&lt;DATA!$O$1*3+3,SUM(EL77:EL78)," ")</f>
        <v xml:space="preserve"> </v>
      </c>
      <c r="EM76" s="38" t="str">
        <f>IF(COLUMN()&lt;DATA!$O$1*3+3,SUM(EM77:EM78)," ")</f>
        <v xml:space="preserve"> </v>
      </c>
      <c r="EN76" s="38" t="str">
        <f>IF(COLUMN()&lt;DATA!$O$1*3+3,SUM(EN77:EN78)," ")</f>
        <v xml:space="preserve"> </v>
      </c>
      <c r="EO76" s="38" t="str">
        <f>IF(COLUMN()&lt;DATA!$O$1*3+3,SUM(EO77:EO78)," ")</f>
        <v xml:space="preserve"> </v>
      </c>
      <c r="EP76" s="38" t="str">
        <f>IF(COLUMN()&lt;DATA!$O$1*3+3,SUM(EP77:EP78)," ")</f>
        <v xml:space="preserve"> </v>
      </c>
      <c r="EQ76" s="38" t="str">
        <f>IF(COLUMN()&lt;DATA!$O$1*3+3,SUM(EQ77:EQ78)," ")</f>
        <v xml:space="preserve"> </v>
      </c>
      <c r="ER76" s="38" t="str">
        <f>IF(COLUMN()&lt;DATA!$O$1*3+3,SUM(ER77:ER78)," ")</f>
        <v xml:space="preserve"> </v>
      </c>
      <c r="ES76" s="38" t="str">
        <f>IF(COLUMN()&lt;DATA!$O$1*3+3,SUM(ES77:ES78)," ")</f>
        <v xml:space="preserve"> </v>
      </c>
      <c r="ET76" s="38" t="str">
        <f>IF(COLUMN()&lt;DATA!$O$1*3+3,SUM(ET77:ET78)," ")</f>
        <v xml:space="preserve"> </v>
      </c>
      <c r="EU76" s="38" t="str">
        <f>IF(COLUMN()&lt;DATA!$O$1*3+3,SUM(EU77:EU78)," ")</f>
        <v xml:space="preserve"> </v>
      </c>
      <c r="EV76" s="38" t="str">
        <f>IF(COLUMN()&lt;DATA!$O$1*3+3,SUM(EV77:EV78)," ")</f>
        <v xml:space="preserve"> </v>
      </c>
      <c r="EW76" s="38" t="str">
        <f>IF(COLUMN()&lt;DATA!$O$1*3+3,SUM(EW77:EW78)," ")</f>
        <v xml:space="preserve"> </v>
      </c>
      <c r="EX76" s="38" t="str">
        <f>IF(COLUMN()&lt;DATA!$O$1*3+3,SUM(EX77:EX78)," ")</f>
        <v xml:space="preserve"> </v>
      </c>
      <c r="EY76" s="38" t="str">
        <f>IF(COLUMN()&lt;DATA!$O$1*3+3,SUM(EY77:EY78)," ")</f>
        <v xml:space="preserve"> </v>
      </c>
      <c r="EZ76" s="38" t="str">
        <f>IF(COLUMN()&lt;DATA!$O$1*3+3,SUM(EZ77:EZ78)," ")</f>
        <v xml:space="preserve"> </v>
      </c>
      <c r="FA76" s="38" t="str">
        <f>IF(COLUMN()&lt;DATA!$O$1*3+3,SUM(FA77:FA78)," ")</f>
        <v xml:space="preserve"> </v>
      </c>
      <c r="FB76" s="38" t="str">
        <f>IF(COLUMN()&lt;DATA!$O$1*3+3,SUM(FB77:FB78)," ")</f>
        <v xml:space="preserve"> </v>
      </c>
      <c r="FC76" s="38" t="str">
        <f>IF(COLUMN()&lt;DATA!$O$1*3+3,SUM(FC77:FC78)," ")</f>
        <v xml:space="preserve"> </v>
      </c>
      <c r="FD76" s="38" t="str">
        <f>IF(COLUMN()&lt;DATA!$O$1*3+3,SUM(FD77:FD78)," ")</f>
        <v xml:space="preserve"> </v>
      </c>
      <c r="FE76" s="38" t="str">
        <f>IF(COLUMN()&lt;DATA!$O$1*3+3,SUM(FE77:FE78)," ")</f>
        <v xml:space="preserve"> </v>
      </c>
      <c r="FF76" s="38" t="str">
        <f>IF(COLUMN()&lt;DATA!$O$1*3+3,SUM(FF77:FF78)," ")</f>
        <v xml:space="preserve"> </v>
      </c>
      <c r="FG76" s="38" t="str">
        <f>IF(COLUMN()&lt;DATA!$O$1*3+3,SUM(FG77:FG78)," ")</f>
        <v xml:space="preserve"> </v>
      </c>
      <c r="FH76" s="38" t="str">
        <f>IF(COLUMN()&lt;DATA!$O$1*3+3,SUM(FH77:FH78)," ")</f>
        <v xml:space="preserve"> </v>
      </c>
      <c r="FI76" s="38" t="str">
        <f>IF(COLUMN()&lt;DATA!$O$1*3+3,SUM(FI77:FI78)," ")</f>
        <v xml:space="preserve"> </v>
      </c>
      <c r="FJ76" s="38" t="str">
        <f>IF(COLUMN()&lt;DATA!$O$1*3+3,SUM(FJ77:FJ78)," ")</f>
        <v xml:space="preserve"> </v>
      </c>
      <c r="FK76" s="38" t="str">
        <f>IF(COLUMN()&lt;DATA!$O$1*3+3,SUM(FK77:FK78)," ")</f>
        <v xml:space="preserve"> </v>
      </c>
      <c r="FL76" s="38" t="str">
        <f>IF(COLUMN()&lt;DATA!$O$1*3+3,SUM(FL77:FL78)," ")</f>
        <v xml:space="preserve"> </v>
      </c>
      <c r="FM76" s="37" t="str">
        <f>IF(COLUMN()&lt;DATA!$O$1*3+3,SUM(FM77:FM78)," ")</f>
        <v xml:space="preserve"> </v>
      </c>
      <c r="FN76" s="37" t="str">
        <f>IF(COLUMN()&lt;DATA!$O$1*3+3,SUM(FN77:FN78)," ")</f>
        <v xml:space="preserve"> </v>
      </c>
      <c r="FO76" s="37" t="str">
        <f>IF(COLUMN()&lt;DATA!$O$1*3+3,SUM(FO77:FO78)," ")</f>
        <v xml:space="preserve"> </v>
      </c>
      <c r="FP76" s="37" t="str">
        <f>IF(COLUMN()&lt;DATA!$O$1*3+3,SUM(FP77:FP78)," ")</f>
        <v xml:space="preserve"> </v>
      </c>
      <c r="FQ76" s="37" t="str">
        <f>IF(COLUMN()&lt;DATA!$O$1*3+3,SUM(FQ77:FQ78)," ")</f>
        <v xml:space="preserve"> </v>
      </c>
      <c r="FR76" s="37" t="str">
        <f>IF(COLUMN()&lt;DATA!$O$1*3+3,SUM(FR77:FR78)," ")</f>
        <v xml:space="preserve"> </v>
      </c>
      <c r="FS76" s="37" t="str">
        <f>IF(COLUMN()&lt;DATA!$O$1*3+3,SUM(FS77:FS78)," ")</f>
        <v xml:space="preserve"> </v>
      </c>
      <c r="FT76" s="37" t="str">
        <f>IF(COLUMN()&lt;DATA!$O$1*3+3,SUM(FT77:FT78)," ")</f>
        <v xml:space="preserve"> </v>
      </c>
      <c r="FU76" s="37" t="str">
        <f>IF(COLUMN()&lt;DATA!$O$1*3+3,SUM(FU77:FU78)," ")</f>
        <v xml:space="preserve"> </v>
      </c>
      <c r="FV76" s="37" t="str">
        <f>IF(COLUMN()&lt;DATA!$O$1*3+3,SUM(FV77:FV78)," ")</f>
        <v xml:space="preserve"> </v>
      </c>
      <c r="FW76" s="37" t="str">
        <f>IF(COLUMN()&lt;DATA!$O$1*3+3,SUM(FW77:FW78)," ")</f>
        <v xml:space="preserve"> </v>
      </c>
      <c r="FX76" s="37" t="str">
        <f>IF(COLUMN()&lt;DATA!$O$1*3+3,SUM(FX77:FX78)," ")</f>
        <v xml:space="preserve"> </v>
      </c>
      <c r="FY76" s="5" t="str">
        <f>IF(COLUMN()&lt;DATA!$O$1*3+3,SUM(FY77:FY78)," ")</f>
        <v xml:space="preserve"> </v>
      </c>
      <c r="FZ76" s="5" t="str">
        <f>IF(COLUMN()&lt;DATA!$O$1*3+3,SUM(FZ77:FZ78)," ")</f>
        <v xml:space="preserve"> </v>
      </c>
      <c r="GA76" s="5" t="str">
        <f>IF(COLUMN()&lt;DATA!$O$1*3+3,SUM(GA77:GA78)," ")</f>
        <v xml:space="preserve"> </v>
      </c>
      <c r="GB76" s="5" t="str">
        <f>IF(COLUMN()&lt;DATA!$O$1*3+3,SUM(GB77:GB78)," ")</f>
        <v xml:space="preserve"> </v>
      </c>
      <c r="GC76" s="5" t="str">
        <f>IF(COLUMN()&lt;DATA!$O$1*3+3,SUM(GC77:GC78)," ")</f>
        <v xml:space="preserve"> </v>
      </c>
      <c r="GD76" s="5" t="str">
        <f>IF(COLUMN()&lt;DATA!$O$1*3+3,SUM(GD77:GD78)," ")</f>
        <v xml:space="preserve"> </v>
      </c>
      <c r="GE76" s="5" t="str">
        <f>IF(COLUMN()&lt;DATA!$O$1*3+3,SUM(GE77:GE78)," ")</f>
        <v xml:space="preserve"> </v>
      </c>
      <c r="GF76" s="5" t="str">
        <f>IF(COLUMN()&lt;DATA!$O$1*3+3,SUM(GF77:GF78)," ")</f>
        <v xml:space="preserve"> </v>
      </c>
      <c r="GG76" s="5" t="str">
        <f>IF(COLUMN()&lt;DATA!$O$1*3+3,SUM(GG77:GG78)," ")</f>
        <v xml:space="preserve"> </v>
      </c>
      <c r="GH76" s="5" t="str">
        <f>IF(COLUMN()&lt;DATA!$O$1*3+3,SUM(GH77:GH78)," ")</f>
        <v xml:space="preserve"> </v>
      </c>
      <c r="GI76" s="5" t="str">
        <f>IF(COLUMN()&lt;DATA!$O$1*3+3,SUM(GI77:GI78)," ")</f>
        <v xml:space="preserve"> </v>
      </c>
      <c r="GJ76" s="5" t="str">
        <f>IF(COLUMN()&lt;DATA!$O$1*3+3,SUM(GJ77:GJ78)," ")</f>
        <v xml:space="preserve"> </v>
      </c>
      <c r="GK76" s="5" t="str">
        <f>IF(COLUMN()&lt;DATA!$O$1*3+3,SUM(GK77:GK78)," ")</f>
        <v xml:space="preserve"> </v>
      </c>
      <c r="GL76" s="5" t="str">
        <f>IF(COLUMN()&lt;DATA!$O$1*3+3,SUM(GL77:GL78)," ")</f>
        <v xml:space="preserve"> </v>
      </c>
      <c r="GM76" s="5" t="str">
        <f>IF(COLUMN()&lt;DATA!$O$1*3+3,SUM(GM77:GM78)," ")</f>
        <v xml:space="preserve"> </v>
      </c>
      <c r="GN76" s="5" t="str">
        <f>IF(COLUMN()&lt;DATA!$O$1*3+3,SUM(GN77:GN78)," ")</f>
        <v xml:space="preserve"> </v>
      </c>
      <c r="GO76" s="5" t="str">
        <f>IF(COLUMN()&lt;DATA!$O$1*3+3,SUM(GO77:GO78)," ")</f>
        <v xml:space="preserve"> </v>
      </c>
      <c r="GP76" s="5" t="str">
        <f>IF(COLUMN()&lt;DATA!$O$1*3+3,SUM(GP77:GP78)," ")</f>
        <v xml:space="preserve"> </v>
      </c>
      <c r="GQ76" s="5" t="str">
        <f>IF(COLUMN()&lt;DATA!$O$1*3+3,SUM(GQ77:GQ78)," ")</f>
        <v xml:space="preserve"> </v>
      </c>
      <c r="GR76" s="5" t="str">
        <f>IF(COLUMN()&lt;DATA!$O$1*3+3,SUM(GR77:GR78)," ")</f>
        <v xml:space="preserve"> </v>
      </c>
      <c r="GS76" s="5" t="str">
        <f>IF(COLUMN()&lt;DATA!$O$1*3+3,SUM(GS77:GS78)," ")</f>
        <v xml:space="preserve"> </v>
      </c>
      <c r="GT76" s="5" t="str">
        <f>IF(COLUMN()&lt;DATA!$O$1*3+3,SUM(GT77:GT78)," ")</f>
        <v xml:space="preserve"> </v>
      </c>
      <c r="GU76" s="5" t="str">
        <f>IF(COLUMN()&lt;DATA!$O$1*3+3,SUM(GU77:GU78)," ")</f>
        <v xml:space="preserve"> </v>
      </c>
      <c r="GV76" s="5" t="str">
        <f>IF(COLUMN()&lt;DATA!$O$1*3+3,SUM(GV77:GV78)," ")</f>
        <v xml:space="preserve"> </v>
      </c>
      <c r="GW76" s="5" t="str">
        <f>IF(COLUMN()&lt;DATA!$O$1*3+3,SUM(GW77:GW78)," ")</f>
        <v xml:space="preserve"> </v>
      </c>
      <c r="GX76" s="5" t="str">
        <f>IF(COLUMN()&lt;DATA!$O$1*3+3,SUM(GX77:GX78)," ")</f>
        <v xml:space="preserve"> </v>
      </c>
      <c r="GY76" s="5" t="str">
        <f>IF(COLUMN()&lt;DATA!$O$1*3+3,SUM(GY77:GY78)," ")</f>
        <v xml:space="preserve"> </v>
      </c>
      <c r="GZ76" s="5" t="str">
        <f>IF(COLUMN()&lt;DATA!$O$1*3+3,SUM(GZ77:GZ78)," ")</f>
        <v xml:space="preserve"> </v>
      </c>
      <c r="HA76" s="5" t="str">
        <f>IF(COLUMN()&lt;DATA!$O$1*3+3,SUM(HA77:HA78)," ")</f>
        <v xml:space="preserve"> </v>
      </c>
      <c r="HB76" s="5" t="str">
        <f>IF(COLUMN()&lt;DATA!$O$1*3+3,SUM(HB77:HB78)," ")</f>
        <v xml:space="preserve"> </v>
      </c>
      <c r="HC76" s="5" t="str">
        <f>IF(COLUMN()&lt;DATA!$O$1*3+3,SUM(HC77:HC78)," ")</f>
        <v xml:space="preserve"> </v>
      </c>
      <c r="HD76" s="5" t="str">
        <f>IF(COLUMN()&lt;DATA!$O$1*3+3,SUM(HD77:HD78)," ")</f>
        <v xml:space="preserve"> </v>
      </c>
      <c r="HE76" s="5" t="str">
        <f>IF(COLUMN()&lt;DATA!$O$1*3+3,SUM(HE77:HE78)," ")</f>
        <v xml:space="preserve"> </v>
      </c>
      <c r="HF76" s="5" t="str">
        <f>IF(COLUMN()&lt;DATA!$O$1*3+3,SUM(HF77:HF78)," ")</f>
        <v xml:space="preserve"> </v>
      </c>
      <c r="HG76" s="5" t="str">
        <f>IF(COLUMN()&lt;DATA!$O$1*3+3,SUM(HG77:HG78)," ")</f>
        <v xml:space="preserve"> </v>
      </c>
      <c r="HH76" s="5" t="str">
        <f>IF(COLUMN()&lt;DATA!$O$1*3+3,SUM(HH77:HH78)," ")</f>
        <v xml:space="preserve"> </v>
      </c>
      <c r="HI76" s="5" t="str">
        <f>IF(COLUMN()&lt;DATA!$O$1*3+3,SUM(HI77:HI78)," ")</f>
        <v xml:space="preserve"> </v>
      </c>
      <c r="HJ76" s="5" t="str">
        <f>IF(COLUMN()&lt;DATA!$O$1*3+3,SUM(HJ77:HJ78)," ")</f>
        <v xml:space="preserve"> </v>
      </c>
      <c r="HK76" s="5" t="str">
        <f>IF(COLUMN()&lt;DATA!$O$1*3+3,SUM(HK77:HK78)," ")</f>
        <v xml:space="preserve"> </v>
      </c>
      <c r="HL76" s="5" t="str">
        <f>IF(COLUMN()&lt;DATA!$O$1*3+3,SUM(HL77:HL78)," ")</f>
        <v xml:space="preserve"> </v>
      </c>
      <c r="HM76" s="5" t="str">
        <f>IF(COLUMN()&lt;DATA!$O$1*3+3,SUM(HM77:HM78)," ")</f>
        <v xml:space="preserve"> </v>
      </c>
      <c r="HN76" s="5" t="str">
        <f>IF(COLUMN()&lt;DATA!$O$1*3+3,SUM(HN77:HN78)," ")</f>
        <v xml:space="preserve"> </v>
      </c>
      <c r="HO76" s="5" t="str">
        <f>IF(COLUMN()&lt;DATA!$O$1*3+3,SUM(HO77:HO78)," ")</f>
        <v xml:space="preserve"> </v>
      </c>
      <c r="HP76" s="5" t="str">
        <f>IF(COLUMN()&lt;DATA!$O$1*3+3,SUM(HP77:HP78)," ")</f>
        <v xml:space="preserve"> </v>
      </c>
      <c r="HQ76" s="5" t="str">
        <f>IF(COLUMN()&lt;DATA!$O$1*3+3,SUM(HQ77:HQ78)," ")</f>
        <v xml:space="preserve"> </v>
      </c>
      <c r="HR76" s="5" t="str">
        <f>IF(COLUMN()&lt;DATA!$O$1*3+3,SUM(HR77:HR78)," ")</f>
        <v xml:space="preserve"> </v>
      </c>
      <c r="HS76" s="5" t="str">
        <f>IF(COLUMN()&lt;DATA!$O$1*3+3,SUM(HS77:HS78)," ")</f>
        <v xml:space="preserve"> </v>
      </c>
      <c r="HT76" s="5" t="str">
        <f>IF(COLUMN()&lt;DATA!$O$1*3+3,SUM(HT77:HT78)," ")</f>
        <v xml:space="preserve"> </v>
      </c>
      <c r="HU76" s="5" t="str">
        <f>IF(COLUMN()&lt;DATA!$O$1*3+3,SUM(HU77:HU78)," ")</f>
        <v xml:space="preserve"> </v>
      </c>
      <c r="HV76" s="5" t="str">
        <f>IF(COLUMN()&lt;DATA!$O$1*3+3,SUM(HV77:HV78)," ")</f>
        <v xml:space="preserve"> </v>
      </c>
      <c r="HW76" s="5" t="str">
        <f>IF(COLUMN()&lt;DATA!$O$1*3+3,SUM(HW77:HW78)," ")</f>
        <v xml:space="preserve"> </v>
      </c>
      <c r="HX76" s="5" t="str">
        <f>IF(COLUMN()&lt;DATA!$O$1*3+3,SUM(HX77:HX78)," ")</f>
        <v xml:space="preserve"> </v>
      </c>
      <c r="HY76" s="5" t="str">
        <f>IF(COLUMN()&lt;DATA!$O$1*3+3,SUM(HY77:HY78)," ")</f>
        <v xml:space="preserve"> </v>
      </c>
      <c r="HZ76" s="5" t="str">
        <f>IF(COLUMN()&lt;DATA!$O$1*3+3,SUM(HZ77:HZ78)," ")</f>
        <v xml:space="preserve"> </v>
      </c>
      <c r="IA76" s="5" t="str">
        <f>IF(COLUMN()&lt;DATA!$O$1*3+3,SUM(IA77:IA78)," ")</f>
        <v xml:space="preserve"> </v>
      </c>
      <c r="IB76" s="5" t="str">
        <f>IF(COLUMN()&lt;DATA!$O$1*3+3,SUM(IB77:IB78)," ")</f>
        <v xml:space="preserve"> </v>
      </c>
      <c r="IC76" s="5" t="str">
        <f>IF(COLUMN()&lt;DATA!$O$1*3+3,SUM(IC77:IC78)," ")</f>
        <v xml:space="preserve"> </v>
      </c>
      <c r="ID76" s="5" t="str">
        <f>IF(COLUMN()&lt;DATA!$O$1*3+3,SUM(ID77:ID78)," ")</f>
        <v xml:space="preserve"> </v>
      </c>
      <c r="IE76" s="5" t="str">
        <f>IF(COLUMN()&lt;DATA!$O$1*3+3,SUM(IE77:IE78)," ")</f>
        <v xml:space="preserve"> </v>
      </c>
      <c r="IF76" s="5" t="str">
        <f>IF(COLUMN()&lt;DATA!$O$1*3+3,SUM(IF77:IF78)," ")</f>
        <v xml:space="preserve"> </v>
      </c>
      <c r="IG76" s="5" t="str">
        <f>IF(COLUMN()&lt;DATA!$O$1*3+3,SUM(IG77:IG78)," ")</f>
        <v xml:space="preserve"> </v>
      </c>
      <c r="IH76" s="5" t="str">
        <f>IF(COLUMN()&lt;DATA!$O$1*3+3,SUM(IH77:IH78)," ")</f>
        <v xml:space="preserve"> </v>
      </c>
      <c r="II76" s="5" t="str">
        <f>IF(COLUMN()&lt;DATA!$O$1*3+3,SUM(II77:II78)," ")</f>
        <v xml:space="preserve"> </v>
      </c>
      <c r="IJ76" s="5" t="str">
        <f>IF(COLUMN()&lt;DATA!$O$1*3+3,SUM(IJ77:IJ78)," ")</f>
        <v xml:space="preserve"> </v>
      </c>
      <c r="IK76" s="5" t="str">
        <f>IF(COLUMN()&lt;DATA!$O$1*3+3,SUM(IK77:IK78)," ")</f>
        <v xml:space="preserve"> </v>
      </c>
      <c r="IL76" s="5" t="str">
        <f>IF(COLUMN()&lt;DATA!$O$1*3+3,SUM(IL77:IL78)," ")</f>
        <v xml:space="preserve"> </v>
      </c>
      <c r="IM76" s="5" t="str">
        <f>IF(COLUMN()&lt;DATA!$O$1*3+3,SUM(IM77:IM78)," ")</f>
        <v xml:space="preserve"> </v>
      </c>
      <c r="IN76" s="5" t="str">
        <f>IF(COLUMN()&lt;DATA!$O$1*3+3,SUM(IN77:IN78)," ")</f>
        <v xml:space="preserve"> </v>
      </c>
      <c r="IO76" s="5" t="str">
        <f>IF(COLUMN()&lt;DATA!$O$1*3+3,SUM(IO77:IO78)," ")</f>
        <v xml:space="preserve"> </v>
      </c>
      <c r="IP76" s="5" t="str">
        <f>IF(COLUMN()&lt;DATA!$O$1*3+3,SUM(IP77:IP78)," ")</f>
        <v xml:space="preserve"> </v>
      </c>
      <c r="IQ76" s="5" t="str">
        <f>IF(COLUMN()&lt;DATA!$O$1*3+3,SUM(IQ77:IQ78)," ")</f>
        <v xml:space="preserve"> </v>
      </c>
      <c r="IR76" s="5" t="str">
        <f>IF(COLUMN()&lt;DATA!$O$1*3+3,SUM(IR77:IR78)," ")</f>
        <v xml:space="preserve"> </v>
      </c>
      <c r="IS76" s="5" t="str">
        <f>IF(COLUMN()&lt;DATA!$O$1*3+3,SUM(IS77:IS78)," ")</f>
        <v xml:space="preserve"> </v>
      </c>
      <c r="IT76" s="5" t="str">
        <f>IF(COLUMN()&lt;DATA!$O$1*3+3,SUM(IT77:IT78)," ")</f>
        <v xml:space="preserve"> </v>
      </c>
      <c r="IU76" s="5" t="str">
        <f>IF(COLUMN()&lt;DATA!$O$1*3+3,SUM(IU77:IU78)," ")</f>
        <v xml:space="preserve"> </v>
      </c>
      <c r="IV76" s="5" t="str">
        <f>IF(COLUMN()&lt;DATA!$O$1*3+3,SUM(IV77:IV78)," ")</f>
        <v xml:space="preserve"> </v>
      </c>
      <c r="IW76" s="5" t="str">
        <f>IF(COLUMN()&lt;DATA!$O$1*3+3,SUM(IW77:IW78)," ")</f>
        <v xml:space="preserve"> </v>
      </c>
      <c r="IX76" s="5" t="str">
        <f>IF(COLUMN()&lt;DATA!$O$1*3+3,SUM(IX77:IX78)," ")</f>
        <v xml:space="preserve"> </v>
      </c>
      <c r="IY76" s="5" t="str">
        <f>IF(COLUMN()&lt;DATA!$O$1*3+3,SUM(IY77:IY78)," ")</f>
        <v xml:space="preserve"> </v>
      </c>
      <c r="IZ76" s="5" t="str">
        <f>IF(COLUMN()&lt;DATA!$O$1*3+3,SUM(IZ77:IZ78)," ")</f>
        <v xml:space="preserve"> </v>
      </c>
      <c r="JA76" s="5" t="str">
        <f>IF(COLUMN()&lt;DATA!$O$1*3+3,SUM(JA77:JA78)," ")</f>
        <v xml:space="preserve"> </v>
      </c>
      <c r="JB76" s="5" t="str">
        <f>IF(COLUMN()&lt;DATA!$O$1*3+3,SUM(JB77:JB78)," ")</f>
        <v xml:space="preserve"> </v>
      </c>
      <c r="JC76" s="5" t="str">
        <f>IF(COLUMN()&lt;DATA!$O$1*3+3,SUM(JC77:JC78)," ")</f>
        <v xml:space="preserve"> </v>
      </c>
      <c r="JD76" s="5" t="str">
        <f>IF(COLUMN()&lt;DATA!$O$1*3+3,SUM(JD77:JD78)," ")</f>
        <v xml:space="preserve"> </v>
      </c>
      <c r="JE76" s="5" t="str">
        <f>IF(COLUMN()&lt;DATA!$O$1*3+3,SUM(JE77:JE78)," ")</f>
        <v xml:space="preserve"> </v>
      </c>
      <c r="JF76" s="5" t="str">
        <f>IF(COLUMN()&lt;DATA!$O$1*3+3,SUM(JF77:JF78)," ")</f>
        <v xml:space="preserve"> </v>
      </c>
      <c r="JG76" s="5" t="str">
        <f>IF(COLUMN()&lt;DATA!$O$1*3+3,SUM(JG77:JG78)," ")</f>
        <v xml:space="preserve"> </v>
      </c>
      <c r="JH76" s="5" t="str">
        <f>IF(COLUMN()&lt;DATA!$O$1*3+3,SUM(JH77:JH78)," ")</f>
        <v xml:space="preserve"> </v>
      </c>
      <c r="JI76" s="5" t="str">
        <f>IF(COLUMN()&lt;DATA!$O$1*3+3,SUM(JI77:JI78)," ")</f>
        <v xml:space="preserve"> </v>
      </c>
      <c r="JJ76" s="5" t="str">
        <f>IF(COLUMN()&lt;DATA!$O$1*3+3,SUM(JJ77:JJ78)," ")</f>
        <v xml:space="preserve"> </v>
      </c>
      <c r="JK76" s="5" t="str">
        <f>IF(COLUMN()&lt;DATA!$O$1*3+3,SUM(JK77:JK78)," ")</f>
        <v xml:space="preserve"> </v>
      </c>
      <c r="JL76" s="5" t="str">
        <f>IF(COLUMN()&lt;DATA!$O$1*3+3,SUM(JL77:JL78)," ")</f>
        <v xml:space="preserve"> </v>
      </c>
      <c r="JM76" s="5" t="str">
        <f>IF(COLUMN()&lt;DATA!$O$1*3+3,SUM(JM77:JM78)," ")</f>
        <v xml:space="preserve"> </v>
      </c>
      <c r="JN76" s="5" t="str">
        <f>IF(COLUMN()&lt;DATA!$O$1*3+3,SUM(JN77:JN78)," ")</f>
        <v xml:space="preserve"> </v>
      </c>
      <c r="JO76" s="5" t="str">
        <f>IF(COLUMN()&lt;DATA!$O$1*3+3,SUM(JO77:JO78)," ")</f>
        <v xml:space="preserve"> </v>
      </c>
      <c r="JP76" s="5" t="str">
        <f>IF(COLUMN()&lt;DATA!$O$1*3+3,SUM(JP77:JP78)," ")</f>
        <v xml:space="preserve"> </v>
      </c>
      <c r="JQ76" s="5" t="str">
        <f>IF(COLUMN()&lt;DATA!$O$1*3+3,SUM(JQ77:JQ78)," ")</f>
        <v xml:space="preserve"> </v>
      </c>
      <c r="JR76" s="5" t="str">
        <f>IF(COLUMN()&lt;DATA!$O$1*3+3,SUM(JR77:JR78)," ")</f>
        <v xml:space="preserve"> </v>
      </c>
      <c r="JS76" s="5" t="str">
        <f>IF(COLUMN()&lt;DATA!$O$1*3+3,SUM(JS77:JS78)," ")</f>
        <v xml:space="preserve"> </v>
      </c>
      <c r="JT76" s="5" t="str">
        <f>IF(COLUMN()&lt;DATA!$O$1*3+3,SUM(JT77:JT78)," ")</f>
        <v xml:space="preserve"> </v>
      </c>
      <c r="JU76" s="5" t="str">
        <f>IF(COLUMN()&lt;DATA!$O$1*3+3,SUM(JU77:JU78)," ")</f>
        <v xml:space="preserve"> </v>
      </c>
      <c r="JV76" s="5" t="str">
        <f>IF(COLUMN()&lt;DATA!$O$1*3+3,SUM(JV77:JV78)," ")</f>
        <v xml:space="preserve"> </v>
      </c>
      <c r="JW76" s="5" t="str">
        <f>IF(COLUMN()&lt;DATA!$O$1*3+3,SUM(JW77:JW78)," ")</f>
        <v xml:space="preserve"> </v>
      </c>
      <c r="JX76" s="5" t="str">
        <f>IF(COLUMN()&lt;DATA!$O$1*3+3,SUM(JX77:JX78)," ")</f>
        <v xml:space="preserve"> </v>
      </c>
      <c r="JY76" s="5" t="str">
        <f>IF(COLUMN()&lt;DATA!$O$1*3+3,SUM(JY77:JY78)," ")</f>
        <v xml:space="preserve"> </v>
      </c>
      <c r="JZ76" s="5" t="str">
        <f>IF(COLUMN()&lt;DATA!$O$1*3+3,SUM(JZ77:JZ78)," ")</f>
        <v xml:space="preserve"> </v>
      </c>
      <c r="KA76" s="5" t="str">
        <f>IF(COLUMN()&lt;DATA!$O$1*3+3,SUM(KA77:KA78)," ")</f>
        <v xml:space="preserve"> </v>
      </c>
      <c r="KB76" s="5" t="str">
        <f>IF(COLUMN()&lt;DATA!$O$1*3+3,SUM(KB77:KB78)," ")</f>
        <v xml:space="preserve"> </v>
      </c>
      <c r="KC76" s="5" t="str">
        <f>IF(COLUMN()&lt;DATA!$O$1*3+3,SUM(KC77:KC78)," ")</f>
        <v xml:space="preserve"> </v>
      </c>
      <c r="KD76" s="5" t="str">
        <f>IF(COLUMN()&lt;DATA!$O$1*3+3,SUM(KD77:KD78)," ")</f>
        <v xml:space="preserve"> </v>
      </c>
      <c r="KE76" s="5" t="str">
        <f>IF(COLUMN()&lt;DATA!$O$1*3+3,SUM(KE77:KE78)," ")</f>
        <v xml:space="preserve"> </v>
      </c>
      <c r="KF76" s="5" t="str">
        <f>IF(COLUMN()&lt;DATA!$O$1*3+3,SUM(KF77:KF78)," ")</f>
        <v xml:space="preserve"> </v>
      </c>
      <c r="KG76" s="5" t="str">
        <f>IF(COLUMN()&lt;DATA!$O$1*3+3,SUM(KG77:KG78)," ")</f>
        <v xml:space="preserve"> </v>
      </c>
      <c r="KH76" s="5" t="str">
        <f>IF(COLUMN()&lt;DATA!$O$1*3+3,SUM(KH77:KH78)," ")</f>
        <v xml:space="preserve"> </v>
      </c>
      <c r="KI76" s="5" t="str">
        <f>IF(COLUMN()&lt;DATA!$O$1*3+3,SUM(KI77:KI78)," ")</f>
        <v xml:space="preserve"> </v>
      </c>
      <c r="KJ76" s="5" t="str">
        <f>IF(COLUMN()&lt;DATA!$O$1*3+3,SUM(KJ77:KJ78)," ")</f>
        <v xml:space="preserve"> </v>
      </c>
      <c r="KK76" s="5" t="str">
        <f>IF(COLUMN()&lt;DATA!$O$1*3+3,SUM(KK77:KK78)," ")</f>
        <v xml:space="preserve"> </v>
      </c>
      <c r="KL76" s="5" t="str">
        <f>IF(COLUMN()&lt;DATA!$O$1*3+3,SUM(KL77:KL78)," ")</f>
        <v xml:space="preserve"> </v>
      </c>
      <c r="KM76" s="5" t="str">
        <f>IF(COLUMN()&lt;DATA!$O$1*3+3,SUM(KM77:KM78)," ")</f>
        <v xml:space="preserve"> </v>
      </c>
      <c r="KN76" s="5" t="str">
        <f>IF(COLUMN()&lt;DATA!$O$1*3+3,SUM(KN77:KN78)," ")</f>
        <v xml:space="preserve"> </v>
      </c>
      <c r="KO76" s="5" t="str">
        <f>IF(COLUMN()&lt;DATA!$O$1*3+3,SUM(KO77:KO78)," ")</f>
        <v xml:space="preserve"> </v>
      </c>
      <c r="KP76" s="5" t="str">
        <f>IF(COLUMN()&lt;DATA!$O$1*3+3,SUM(KP77:KP78)," ")</f>
        <v xml:space="preserve"> </v>
      </c>
      <c r="KQ76" s="5" t="str">
        <f>IF(COLUMN()&lt;DATA!$O$1*3+3,SUM(KQ77:KQ78)," ")</f>
        <v xml:space="preserve"> </v>
      </c>
      <c r="KR76" s="5" t="str">
        <f>IF(COLUMN()&lt;DATA!$O$1*3+3,SUM(KR77:KR78)," ")</f>
        <v xml:space="preserve"> </v>
      </c>
      <c r="KS76" s="5" t="str">
        <f>IF(COLUMN()&lt;DATA!$O$1*3+3,SUM(KS77:KS78)," ")</f>
        <v xml:space="preserve"> </v>
      </c>
      <c r="KT76" s="5" t="str">
        <f>IF(COLUMN()&lt;DATA!$O$1*3+3,SUM(KT77:KT78)," ")</f>
        <v xml:space="preserve"> </v>
      </c>
      <c r="KU76" s="5" t="str">
        <f>IF(COLUMN()&lt;DATA!$O$1*3+3,SUM(KU77:KU78)," ")</f>
        <v xml:space="preserve"> </v>
      </c>
      <c r="KV76" s="5" t="str">
        <f>IF(COLUMN()&lt;DATA!$O$1*3+3,SUM(KV77:KV78)," ")</f>
        <v xml:space="preserve"> </v>
      </c>
      <c r="KW76" s="5" t="str">
        <f>IF(COLUMN()&lt;DATA!$O$1*3+3,SUM(KW77:KW78)," ")</f>
        <v xml:space="preserve"> </v>
      </c>
      <c r="KX76" s="5" t="str">
        <f>IF(COLUMN()&lt;DATA!$O$1*3+3,SUM(KX77:KX78)," ")</f>
        <v xml:space="preserve"> </v>
      </c>
      <c r="KY76" s="5" t="str">
        <f>IF(COLUMN()&lt;DATA!$O$1*3+3,SUM(KY77:KY78)," ")</f>
        <v xml:space="preserve"> </v>
      </c>
      <c r="KZ76" s="5" t="str">
        <f>IF(COLUMN()&lt;DATA!$O$1*3+3,SUM(KZ77:KZ78)," ")</f>
        <v xml:space="preserve"> </v>
      </c>
    </row>
    <row r="77" ht="15.75">
      <c r="A77" s="20" t="s">
        <v>26</v>
      </c>
      <c r="B77" s="11">
        <f>IF(ISERROR(VLOOKUP(CONCATENATE(INDIRECT(ADDRESS(2,COLUMN())),"U2",A77),DATA!D2:L872,2,FALSE)),0,VLOOKUP(CONCATENATE(INDIRECT(ADDRESS(2,COLUMN())),"U2",A77),DATA!D2:L872,2,FALSE))</f>
        <v>1</v>
      </c>
      <c r="C77" s="11">
        <f>IF(ISERROR(VLOOKUP(CONCATENATE(INDIRECT(ADDRESS(2,COLUMN()-1)),"U2",A77),DATA!D2:L872,3,FALSE)),0,VLOOKUP(CONCATENATE(INDIRECT(ADDRESS(2,COLUMN()-1)),"U2",A77),DATA!D2:L872,3,FALSE))</f>
        <v>2</v>
      </c>
      <c r="D77" s="11">
        <f>IF(ISERROR(VLOOKUP(CONCATENATE(INDIRECT(ADDRESS(2,COLUMN()-2)),"U2",A77),DATA!D2:L872,4,FALSE)),0,VLOOKUP(CONCATENATE(INDIRECT(ADDRESS(2,COLUMN()-2)),"U2",A77),DATA!D2:L872,4,FALSE))</f>
        <v>0</v>
      </c>
      <c r="E77" s="11">
        <f>IF(ISERROR(VLOOKUP(CONCATENATE(INDIRECT(ADDRESS(2,COLUMN())),"U2",A77),DATA!D2:L872,2,FALSE)),0,VLOOKUP(CONCATENATE(INDIRECT(ADDRESS(2,COLUMN())),"U2",A77),DATA!D2:L872,2,FALSE))</f>
        <v>0</v>
      </c>
      <c r="F77" s="11">
        <f>IF(ISERROR(VLOOKUP(CONCATENATE(INDIRECT(ADDRESS(2,COLUMN()-1)),"U2",A77),DATA!D2:L872,3,FALSE)),0,VLOOKUP(CONCATENATE(INDIRECT(ADDRESS(2,COLUMN()-1)),"U2",A77),DATA!D2:L872,3,FALSE))</f>
        <v>0</v>
      </c>
      <c r="G77" s="11">
        <f>IF(ISERROR(VLOOKUP(CONCATENATE(INDIRECT(ADDRESS(2,COLUMN()-2)),"U2",A77),DATA!D2:L872,4,FALSE)),0,VLOOKUP(CONCATENATE(INDIRECT(ADDRESS(2,COLUMN()-2)),"U2",A77),DATA!D2:L872,4,FALSE))</f>
        <v>0</v>
      </c>
      <c r="H77" s="11">
        <f>IF(ISERROR(VLOOKUP(CONCATENATE(INDIRECT(ADDRESS(2,COLUMN())),"U2",A77),DATA!D2:L872,2,FALSE)),0,VLOOKUP(CONCATENATE(INDIRECT(ADDRESS(2,COLUMN())),"U2",A77),DATA!D2:L872,2,FALSE))</f>
        <v>0</v>
      </c>
      <c r="I77" s="11">
        <f>IF(ISERROR(VLOOKUP(CONCATENATE(INDIRECT(ADDRESS(2,COLUMN()-1)),"U2",A77),DATA!D2:L872,3,FALSE)),0,VLOOKUP(CONCATENATE(INDIRECT(ADDRESS(2,COLUMN()-1)),"U2",A77),DATA!D2:L872,3,FALSE))</f>
        <v>0</v>
      </c>
      <c r="J77" s="11">
        <f>IF(ISERROR(VLOOKUP(CONCATENATE(INDIRECT(ADDRESS(2,COLUMN()-2)),"U2",A77),DATA!D2:L872,4,FALSE)),0,VLOOKUP(CONCATENATE(INDIRECT(ADDRESS(2,COLUMN()-2)),"U2",A77),DATA!D2:L872,4,FALSE))</f>
        <v>0</v>
      </c>
      <c r="K77" s="11">
        <f>IF(ISERROR(VLOOKUP(CONCATENATE(INDIRECT(ADDRESS(2,COLUMN())),"U2",A77),DATA!D2:L872,2,FALSE)),0,VLOOKUP(CONCATENATE(INDIRECT(ADDRESS(2,COLUMN())),"U2",A77),DATA!D2:L872,2,FALSE))</f>
        <v>0</v>
      </c>
      <c r="L77" s="11">
        <f>IF(ISERROR(VLOOKUP(CONCATENATE(INDIRECT(ADDRESS(2,COLUMN()-1)),"U2",A77),DATA!D2:L872,3,FALSE)),0,VLOOKUP(CONCATENATE(INDIRECT(ADDRESS(2,COLUMN()-1)),"U2",A77),DATA!D2:L872,3,FALSE))</f>
        <v>0</v>
      </c>
      <c r="M77" s="11">
        <f>IF(ISERROR(VLOOKUP(CONCATENATE(INDIRECT(ADDRESS(2,COLUMN()-2)),"U2",A77),DATA!D2:L872,4,FALSE)),0,VLOOKUP(CONCATENATE(INDIRECT(ADDRESS(2,COLUMN()-2)),"U2",A77),DATA!D2:L872,4,FALSE))</f>
        <v>0</v>
      </c>
      <c r="N77" s="11">
        <f>IF(ISERROR(VLOOKUP(CONCATENATE(INDIRECT(ADDRESS(2,COLUMN())),"U2",A77),DATA!D2:L872,2,FALSE)),0,VLOOKUP(CONCATENATE(INDIRECT(ADDRESS(2,COLUMN())),"U2",A77),DATA!D2:L872,2,FALSE))</f>
        <v>0</v>
      </c>
      <c r="O77" s="11">
        <f>IF(ISERROR(VLOOKUP(CONCATENATE(INDIRECT(ADDRESS(2,COLUMN()-1)),"U2",A77),DATA!D2:L872,3,FALSE)),0,VLOOKUP(CONCATENATE(INDIRECT(ADDRESS(2,COLUMN()-1)),"U2",A77),DATA!D2:L872,3,FALSE))</f>
        <v>0</v>
      </c>
      <c r="P77" s="11">
        <f>IF(ISERROR(VLOOKUP(CONCATENATE(INDIRECT(ADDRESS(2,COLUMN()-2)),"U2",A77),DATA!D2:L872,4,FALSE)),0,VLOOKUP(CONCATENATE(INDIRECT(ADDRESS(2,COLUMN()-2)),"U2",A77),DATA!D2:L872,4,FALSE))</f>
        <v>0</v>
      </c>
      <c r="Q77" s="11">
        <f>IF(ISERROR(VLOOKUP(CONCATENATE(INDIRECT(ADDRESS(2,COLUMN())),"U2",A77),DATA!D2:L872,2,FALSE)),0,VLOOKUP(CONCATENATE(INDIRECT(ADDRESS(2,COLUMN())),"U2",A77),DATA!D2:L872,2,FALSE))</f>
        <v>0</v>
      </c>
      <c r="R77" s="11">
        <f>IF(ISERROR(VLOOKUP(CONCATENATE(INDIRECT(ADDRESS(2,COLUMN()-1)),"U2",A77),DATA!D2:L872,3,FALSE)),0,VLOOKUP(CONCATENATE(INDIRECT(ADDRESS(2,COLUMN()-1)),"U2",A77),DATA!D2:L872,3,FALSE))</f>
        <v>0</v>
      </c>
      <c r="S77" s="11">
        <f>IF(ISERROR(VLOOKUP(CONCATENATE(INDIRECT(ADDRESS(2,COLUMN()-2)),"U2",A77),DATA!D2:L872,4,FALSE)),0,VLOOKUP(CONCATENATE(INDIRECT(ADDRESS(2,COLUMN()-2)),"U2",A77),DATA!D2:L872,4,FALSE))</f>
        <v>0</v>
      </c>
      <c r="T77" s="11">
        <f>IF(ISERROR(VLOOKUP(CONCATENATE(INDIRECT(ADDRESS(2,COLUMN())),"U2",A77),DATA!D2:L872,2,FALSE)),0,VLOOKUP(CONCATENATE(INDIRECT(ADDRESS(2,COLUMN())),"U2",A77),DATA!D2:L872,2,FALSE))</f>
        <v>1</v>
      </c>
      <c r="U77" s="11">
        <f>IF(ISERROR(VLOOKUP(CONCATENATE(INDIRECT(ADDRESS(2,COLUMN()-1)),"U2",A77),DATA!D2:L872,3,FALSE)),0,VLOOKUP(CONCATENATE(INDIRECT(ADDRESS(2,COLUMN()-1)),"U2",A77),DATA!D2:L872,3,FALSE))</f>
        <v>0</v>
      </c>
      <c r="V77" s="11">
        <f>IF(ISERROR(VLOOKUP(CONCATENATE(INDIRECT(ADDRESS(2,COLUMN()-2)),"U2",A77),DATA!D2:L872,4,FALSE)),0,VLOOKUP(CONCATENATE(INDIRECT(ADDRESS(2,COLUMN()-2)),"U2",A77),DATA!D2:L872,4,FALSE))</f>
        <v>0</v>
      </c>
      <c r="W77" s="11">
        <f>IF(ISERROR(VLOOKUP(CONCATENATE(INDIRECT(ADDRESS(2,COLUMN())),"U2",A77),DATA!D2:L872,2,FALSE)),0,VLOOKUP(CONCATENATE(INDIRECT(ADDRESS(2,COLUMN())),"U2",A77),DATA!D2:L872,2,FALSE))</f>
        <v>0</v>
      </c>
      <c r="X77" s="11">
        <f>IF(ISERROR(VLOOKUP(CONCATENATE(INDIRECT(ADDRESS(2,COLUMN()-1)),"U2",A77),DATA!D2:L872,3,FALSE)),0,VLOOKUP(CONCATENATE(INDIRECT(ADDRESS(2,COLUMN()-1)),"U2",A77),DATA!D2:L872,3,FALSE))</f>
        <v>0</v>
      </c>
      <c r="Y77" s="11">
        <f>IF(ISERROR(VLOOKUP(CONCATENATE(INDIRECT(ADDRESS(2,COLUMN()-2)),"U2",A77),DATA!D2:L872,4,FALSE)),0,VLOOKUP(CONCATENATE(INDIRECT(ADDRESS(2,COLUMN()-2)),"U2",A77),DATA!D2:L872,4,FALSE))</f>
        <v>0</v>
      </c>
      <c r="Z77" s="11">
        <f>IF(ISERROR(VLOOKUP(CONCATENATE(INDIRECT(ADDRESS(2,COLUMN())),"U2",A77),DATA!D2:L872,2,FALSE)),0,VLOOKUP(CONCATENATE(INDIRECT(ADDRESS(2,COLUMN())),"U2",A77),DATA!D2:L872,2,FALSE))</f>
        <v>0</v>
      </c>
      <c r="AA77" s="11">
        <f>IF(ISERROR(VLOOKUP(CONCATENATE(INDIRECT(ADDRESS(2,COLUMN()-1)),"U2",A77),DATA!D2:L872,3,FALSE)),0,VLOOKUP(CONCATENATE(INDIRECT(ADDRESS(2,COLUMN()-1)),"U2",A77),DATA!D2:L872,3,FALSE))</f>
        <v>0</v>
      </c>
      <c r="AB77" s="11">
        <f>IF(ISERROR(VLOOKUP(CONCATENATE(INDIRECT(ADDRESS(2,COLUMN()-2)),"U2",A77),DATA!D2:L872,4,FALSE)),0,VLOOKUP(CONCATENATE(INDIRECT(ADDRESS(2,COLUMN()-2)),"U2",A77),DATA!D2:L872,4,FALSE))</f>
        <v>0</v>
      </c>
      <c r="AC77" s="11">
        <f>IF(ISERROR(VLOOKUP(CONCATENATE(INDIRECT(ADDRESS(2,COLUMN())),"U2",A77),DATA!D2:L872,2,FALSE)),0,VLOOKUP(CONCATENATE(INDIRECT(ADDRESS(2,COLUMN())),"U2",A77),DATA!D2:L872,2,FALSE))</f>
        <v>0</v>
      </c>
      <c r="AD77" s="11">
        <f>IF(ISERROR(VLOOKUP(CONCATENATE(INDIRECT(ADDRESS(2,COLUMN()-1)),"U2",A77),DATA!D2:L872,3,FALSE)),0,VLOOKUP(CONCATENATE(INDIRECT(ADDRESS(2,COLUMN()-1)),"U2",A77),DATA!D2:L872,3,FALSE))</f>
        <v>0</v>
      </c>
      <c r="AE77" s="11">
        <f>IF(ISERROR(VLOOKUP(CONCATENATE(INDIRECT(ADDRESS(2,COLUMN()-2)),"U2",A77),DATA!D2:L872,4,FALSE)),0,VLOOKUP(CONCATENATE(INDIRECT(ADDRESS(2,COLUMN()-2)),"U2",A77),DATA!D2:L872,4,FALSE))</f>
        <v>0</v>
      </c>
      <c r="AF77" s="11">
        <f>IF(ISERROR(VLOOKUP(CONCATENATE(INDIRECT(ADDRESS(2,COLUMN())),"U2",A77),DATA!D2:L872,2,FALSE)),0,VLOOKUP(CONCATENATE(INDIRECT(ADDRESS(2,COLUMN())),"U2",A77),DATA!D2:L872,2,FALSE))</f>
        <v>0</v>
      </c>
      <c r="AG77" s="11">
        <f>IF(ISERROR(VLOOKUP(CONCATENATE(INDIRECT(ADDRESS(2,COLUMN()-1)),"U2",A77),DATA!D2:L872,3,FALSE)),0,VLOOKUP(CONCATENATE(INDIRECT(ADDRESS(2,COLUMN()-1)),"U2",A77),DATA!D2:L872,3,FALSE))</f>
        <v>0</v>
      </c>
      <c r="AH77" s="11">
        <f>IF(ISERROR(VLOOKUP(CONCATENATE(INDIRECT(ADDRESS(2,COLUMN()-2)),"U2",A77),DATA!D2:L872,4,FALSE)),0,VLOOKUP(CONCATENATE(INDIRECT(ADDRESS(2,COLUMN()-2)),"U2",A77),DATA!D2:L872,4,FALSE))</f>
        <v>0</v>
      </c>
      <c r="AI77" s="11">
        <f>IF(ISERROR(VLOOKUP(CONCATENATE(INDIRECT(ADDRESS(2,COLUMN())),"U2",A77),DATA!D2:L872,2,FALSE)),0,VLOOKUP(CONCATENATE(INDIRECT(ADDRESS(2,COLUMN())),"U2",A77),DATA!D2:L872,2,FALSE))</f>
        <v>0</v>
      </c>
      <c r="AJ77" s="11">
        <f>IF(ISERROR(VLOOKUP(CONCATENATE(INDIRECT(ADDRESS(2,COLUMN()-1)),"U2",A77),DATA!D2:L872,3,FALSE)),0,VLOOKUP(CONCATENATE(INDIRECT(ADDRESS(2,COLUMN()-1)),"U2",A77),DATA!D2:L872,3,FALSE))</f>
        <v>0</v>
      </c>
      <c r="AK77" s="11">
        <f>IF(ISERROR(VLOOKUP(CONCATENATE(INDIRECT(ADDRESS(2,COLUMN()-2)),"U2",A77),DATA!D2:L872,4,FALSE)),0,VLOOKUP(CONCATENATE(INDIRECT(ADDRESS(2,COLUMN()-2)),"U2",A77),DATA!D2:L872,4,FALSE))</f>
        <v>0</v>
      </c>
      <c r="AL77" s="11">
        <f>IF(ISERROR(VLOOKUP(CONCATENATE(INDIRECT(ADDRESS(2,COLUMN())),"U2",A77),DATA!D2:L872,2,FALSE)),0,VLOOKUP(CONCATENATE(INDIRECT(ADDRESS(2,COLUMN())),"U2",A77),DATA!D2:L872,2,FALSE))</f>
        <v>0</v>
      </c>
      <c r="AM77" s="11">
        <f>IF(ISERROR(VLOOKUP(CONCATENATE(INDIRECT(ADDRESS(2,COLUMN()-1)),"U2",A77),DATA!D2:L872,3,FALSE)),0,VLOOKUP(CONCATENATE(INDIRECT(ADDRESS(2,COLUMN()-1)),"U2",A77),DATA!D2:L872,3,FALSE))</f>
        <v>0</v>
      </c>
      <c r="AN77" s="11">
        <f>IF(ISERROR(VLOOKUP(CONCATENATE(INDIRECT(ADDRESS(2,COLUMN()-2)),"U2",A77),DATA!D2:L872,4,FALSE)),0,VLOOKUP(CONCATENATE(INDIRECT(ADDRESS(2,COLUMN()-2)),"U2",A77),DATA!D2:L872,4,FALSE))</f>
        <v>0</v>
      </c>
      <c r="AO77" s="11">
        <f>IF(ISERROR(VLOOKUP(CONCATENATE(INDIRECT(ADDRESS(2,COLUMN())),"U2",A77),DATA!D2:L872,2,FALSE)),0,VLOOKUP(CONCATENATE(INDIRECT(ADDRESS(2,COLUMN())),"U2",A77),DATA!D2:L872,2,FALSE))</f>
        <v>0</v>
      </c>
      <c r="AP77" s="11">
        <f>IF(ISERROR(VLOOKUP(CONCATENATE(INDIRECT(ADDRESS(2,COLUMN()-1)),"U2",A77),DATA!D2:L872,3,FALSE)),0,VLOOKUP(CONCATENATE(INDIRECT(ADDRESS(2,COLUMN()-1)),"U2",A77),DATA!D2:L872,3,FALSE))</f>
        <v>0</v>
      </c>
      <c r="AQ77" s="11">
        <f>IF(ISERROR(VLOOKUP(CONCATENATE(INDIRECT(ADDRESS(2,COLUMN()-2)),"U2",A77),DATA!D2:L872,4,FALSE)),0,VLOOKUP(CONCATENATE(INDIRECT(ADDRESS(2,COLUMN()-2)),"U2",A77),DATA!D2:L872,4,FALSE))</f>
        <v>0</v>
      </c>
      <c r="AR77" s="11">
        <f>IF(ISERROR(VLOOKUP(CONCATENATE(INDIRECT(ADDRESS(2,COLUMN())),"U2",A77),DATA!D2:L872,2,FALSE)),0,VLOOKUP(CONCATENATE(INDIRECT(ADDRESS(2,COLUMN())),"U2",A77),DATA!D2:L872,2,FALSE))</f>
        <v>0</v>
      </c>
      <c r="AS77" s="11">
        <f>IF(ISERROR(VLOOKUP(CONCATENATE(INDIRECT(ADDRESS(2,COLUMN()-1)),"U2",A77),DATA!D2:L872,3,FALSE)),0,VLOOKUP(CONCATENATE(INDIRECT(ADDRESS(2,COLUMN()-1)),"U2",A77),DATA!D2:L872,3,FALSE))</f>
        <v>0</v>
      </c>
      <c r="AT77" s="11">
        <f>IF(ISERROR(VLOOKUP(CONCATENATE(INDIRECT(ADDRESS(2,COLUMN()-2)),"U2",A77),DATA!D2:L872,4,FALSE)),0,VLOOKUP(CONCATENATE(INDIRECT(ADDRESS(2,COLUMN()-2)),"U2",A77),DATA!D2:L872,4,FALSE))</f>
        <v>0</v>
      </c>
      <c r="AU77" s="11">
        <f>IF(ISERROR(VLOOKUP(CONCATENATE(INDIRECT(ADDRESS(2,COLUMN())),"U2",A77),DATA!D2:L872,2,FALSE)),0,VLOOKUP(CONCATENATE(INDIRECT(ADDRESS(2,COLUMN())),"U2",A77),DATA!D2:L872,2,FALSE))</f>
        <v>0</v>
      </c>
      <c r="AV77" s="11">
        <f>IF(ISERROR(VLOOKUP(CONCATENATE(INDIRECT(ADDRESS(2,COLUMN()-1)),"U2",A77),DATA!D2:L872,3,FALSE)),0,VLOOKUP(CONCATENATE(INDIRECT(ADDRESS(2,COLUMN()-1)),"U2",A77),DATA!D2:L872,3,FALSE))</f>
        <v>0</v>
      </c>
      <c r="AW77" s="11">
        <f>IF(ISERROR(VLOOKUP(CONCATENATE(INDIRECT(ADDRESS(2,COLUMN()-2)),"U2",A77),DATA!D2:L872,4,FALSE)),0,VLOOKUP(CONCATENATE(INDIRECT(ADDRESS(2,COLUMN()-2)),"U2",A77),DATA!D2:L872,4,FALSE))</f>
        <v>0</v>
      </c>
      <c r="AX77" s="11">
        <f>IF(ISERROR(VLOOKUP(CONCATENATE(INDIRECT(ADDRESS(2,COLUMN())),"U2",A77),DATA!D2:L872,2,FALSE)),0,VLOOKUP(CONCATENATE(INDIRECT(ADDRESS(2,COLUMN())),"U2",A77),DATA!D2:L872,2,FALSE))</f>
        <v>2</v>
      </c>
      <c r="AY77" s="11">
        <f>IF(ISERROR(VLOOKUP(CONCATENATE(INDIRECT(ADDRESS(2,COLUMN()-1)),"U2",A77),DATA!D2:L872,3,FALSE)),0,VLOOKUP(CONCATENATE(INDIRECT(ADDRESS(2,COLUMN()-1)),"U2",A77),DATA!D2:L872,3,FALSE))</f>
        <v>0</v>
      </c>
      <c r="AZ77" s="11">
        <f>IF(ISERROR(VLOOKUP(CONCATENATE(INDIRECT(ADDRESS(2,COLUMN()-2)),"U2",A77),DATA!D2:L872,4,FALSE)),0,VLOOKUP(CONCATENATE(INDIRECT(ADDRESS(2,COLUMN()-2)),"U2",A77),DATA!D2:L872,4,FALSE))</f>
        <v>0</v>
      </c>
      <c r="BA77" s="11">
        <f>IF(ISERROR(VLOOKUP(CONCATENATE(INDIRECT(ADDRESS(2,COLUMN())),"U2",A77),DATA!D2:L872,2,FALSE)),0,VLOOKUP(CONCATENATE(INDIRECT(ADDRESS(2,COLUMN())),"U2",A77),DATA!D2:L872,2,FALSE))</f>
        <v>0</v>
      </c>
      <c r="BB77" s="11">
        <f>IF(ISERROR(VLOOKUP(CONCATENATE(INDIRECT(ADDRESS(2,COLUMN()-1)),"U2",A77),DATA!D2:L872,3,FALSE)),0,VLOOKUP(CONCATENATE(INDIRECT(ADDRESS(2,COLUMN()-1)),"U2",A77),DATA!D2:L872,3,FALSE))</f>
        <v>0</v>
      </c>
      <c r="BC77" s="11">
        <f>IF(ISERROR(VLOOKUP(CONCATENATE(INDIRECT(ADDRESS(2,COLUMN()-2)),"U2",A77),DATA!D2:L872,4,FALSE)),0,VLOOKUP(CONCATENATE(INDIRECT(ADDRESS(2,COLUMN()-2)),"U2",A77),DATA!D2:L872,4,FALSE))</f>
        <v>0</v>
      </c>
      <c r="BD77" s="11">
        <f>IF(ISERROR(VLOOKUP(CONCATENATE(INDIRECT(ADDRESS(2,COLUMN())),"U2",A77),DATA!D2:L872,2,FALSE)),0,VLOOKUP(CONCATENATE(INDIRECT(ADDRESS(2,COLUMN())),"U2",A77),DATA!D2:L872,2,FALSE))</f>
        <v>0</v>
      </c>
      <c r="BE77" s="11">
        <f>IF(ISERROR(VLOOKUP(CONCATENATE(INDIRECT(ADDRESS(2,COLUMN()-1)),"U2",A77),DATA!D2:L872,3,FALSE)),0,VLOOKUP(CONCATENATE(INDIRECT(ADDRESS(2,COLUMN()-1)),"U2",A77),DATA!D2:L872,3,FALSE))</f>
        <v>0</v>
      </c>
      <c r="BF77" s="11">
        <f>IF(ISERROR(VLOOKUP(CONCATENATE(INDIRECT(ADDRESS(2,COLUMN()-2)),"U2",A77),DATA!D2:L872,4,FALSE)),0,VLOOKUP(CONCATENATE(INDIRECT(ADDRESS(2,COLUMN()-2)),"U2",A77),DATA!D2:L872,4,FALSE))</f>
        <v>0</v>
      </c>
      <c r="BG77" s="11">
        <f>IF(ISERROR(VLOOKUP(CONCATENATE(INDIRECT(ADDRESS(2,COLUMN())),"U2",A77),DATA!D2:L872,2,FALSE)),0,VLOOKUP(CONCATENATE(INDIRECT(ADDRESS(2,COLUMN())),"U2",A77),DATA!D2:L872,2,FALSE))</f>
        <v>0</v>
      </c>
      <c r="BH77" s="11">
        <f>IF(ISERROR(VLOOKUP(CONCATENATE(INDIRECT(ADDRESS(2,COLUMN()-1)),"U2",A77),DATA!D2:L872,3,FALSE)),0,VLOOKUP(CONCATENATE(INDIRECT(ADDRESS(2,COLUMN()-1)),"U2",A77),DATA!D2:L872,3,FALSE))</f>
        <v>0</v>
      </c>
      <c r="BI77" s="11">
        <f>IF(ISERROR(VLOOKUP(CONCATENATE(INDIRECT(ADDRESS(2,COLUMN()-2)),"U2",A77),DATA!D2:L872,4,FALSE)),0,VLOOKUP(CONCATENATE(INDIRECT(ADDRESS(2,COLUMN()-2)),"U2",A77),DATA!D2:L872,4,FALSE))</f>
        <v>0</v>
      </c>
      <c r="BJ77" s="11">
        <f>IF(ISERROR(VLOOKUP(CONCATENATE(INDIRECT(ADDRESS(2,COLUMN())),"U2",A77),DATA!D2:L872,2,FALSE)),0,VLOOKUP(CONCATENATE(INDIRECT(ADDRESS(2,COLUMN())),"U2",A77),DATA!D2:L872,2,FALSE))</f>
        <v>0</v>
      </c>
      <c r="BK77" s="11">
        <f>IF(ISERROR(VLOOKUP(CONCATENATE(INDIRECT(ADDRESS(2,COLUMN()-1)),"U2",A77),DATA!D2:L872,3,FALSE)),0,VLOOKUP(CONCATENATE(INDIRECT(ADDRESS(2,COLUMN()-1)),"U2",A77),DATA!D2:L872,3,FALSE))</f>
        <v>0</v>
      </c>
      <c r="BL77" s="11">
        <f>IF(ISERROR(VLOOKUP(CONCATENATE(INDIRECT(ADDRESS(2,COLUMN()-2)),"U2",A77),DATA!D2:L872,4,FALSE)),0,VLOOKUP(CONCATENATE(INDIRECT(ADDRESS(2,COLUMN()-2)),"U2",A77),DATA!D2:L872,4,FALSE))</f>
        <v>0</v>
      </c>
      <c r="BM77" s="11">
        <f>IF(ISERROR(VLOOKUP(CONCATENATE(INDIRECT(ADDRESS(2,COLUMN())),"U2",A77),DATA!D2:L872,2,FALSE)),0,VLOOKUP(CONCATENATE(INDIRECT(ADDRESS(2,COLUMN())),"U2",A77),DATA!D2:L872,2,FALSE))</f>
        <v>0</v>
      </c>
      <c r="BN77" s="11">
        <f>IF(ISERROR(VLOOKUP(CONCATENATE(INDIRECT(ADDRESS(2,COLUMN()-1)),"U2",A77),DATA!D2:L872,3,FALSE)),0,VLOOKUP(CONCATENATE(INDIRECT(ADDRESS(2,COLUMN()-1)),"U2",A77),DATA!D2:L872,3,FALSE))</f>
        <v>0</v>
      </c>
      <c r="BO77" s="11">
        <f>IF(ISERROR(VLOOKUP(CONCATENATE(INDIRECT(ADDRESS(2,COLUMN()-2)),"U2",A77),DATA!D2:L872,4,FALSE)),0,VLOOKUP(CONCATENATE(INDIRECT(ADDRESS(2,COLUMN()-2)),"U2",A77),DATA!D2:L872,4,FALSE))</f>
        <v>0</v>
      </c>
      <c r="BP77" s="11">
        <f>IF(ISERROR(VLOOKUP(CONCATENATE(INDIRECT(ADDRESS(2,COLUMN())),"U2",A77),DATA!D2:L872,2,FALSE)),0,VLOOKUP(CONCATENATE(INDIRECT(ADDRESS(2,COLUMN())),"U2",A77),DATA!D2:L872,2,FALSE))</f>
        <v>0</v>
      </c>
      <c r="BQ77" s="11">
        <f>IF(ISERROR(VLOOKUP(CONCATENATE(INDIRECT(ADDRESS(2,COLUMN()-1)),"U2",A77),DATA!D2:L872,3,FALSE)),0,VLOOKUP(CONCATENATE(INDIRECT(ADDRESS(2,COLUMN()-1)),"U2",A77),DATA!D2:L872,3,FALSE))</f>
        <v>0</v>
      </c>
      <c r="BR77" s="11">
        <f>IF(ISERROR(VLOOKUP(CONCATENATE(INDIRECT(ADDRESS(2,COLUMN()-2)),"U2",A77),DATA!D2:L872,4,FALSE)),0,VLOOKUP(CONCATENATE(INDIRECT(ADDRESS(2,COLUMN()-2)),"U2",A77),DATA!D2:L872,4,FALSE))</f>
        <v>0</v>
      </c>
      <c r="BS77" s="11">
        <f>IF(ISERROR(VLOOKUP(CONCATENATE(INDIRECT(ADDRESS(2,COLUMN())),"U2",A77),DATA!D2:L872,2,FALSE)),0,VLOOKUP(CONCATENATE(INDIRECT(ADDRESS(2,COLUMN())),"U2",A77),DATA!D2:L872,2,FALSE))</f>
        <v>0</v>
      </c>
      <c r="BT77" s="11">
        <f>IF(ISERROR(VLOOKUP(CONCATENATE(INDIRECT(ADDRESS(2,COLUMN()-1)),"U2",A77),DATA!D2:L872,3,FALSE)),0,VLOOKUP(CONCATENATE(INDIRECT(ADDRESS(2,COLUMN()-1)),"U2",A77),DATA!D2:L872,3,FALSE))</f>
        <v>0</v>
      </c>
      <c r="BU77" s="11">
        <f>IF(ISERROR(VLOOKUP(CONCATENATE(INDIRECT(ADDRESS(2,COLUMN()-2)),"U2",A77),DATA!D2:L872,4,FALSE)),0,VLOOKUP(CONCATENATE(INDIRECT(ADDRESS(2,COLUMN()-2)),"U2",A77),DATA!D2:L872,4,FALSE))</f>
        <v>0</v>
      </c>
      <c r="BV77" s="11">
        <f>IF(ISERROR(VLOOKUP(CONCATENATE(INDIRECT(ADDRESS(2,COLUMN())),"U2",A77),DATA!D2:L872,2,FALSE)),0,VLOOKUP(CONCATENATE(INDIRECT(ADDRESS(2,COLUMN())),"U2",A77),DATA!D2:L872,2,FALSE))</f>
        <v>0</v>
      </c>
      <c r="BW77" s="11">
        <f>IF(ISERROR(VLOOKUP(CONCATENATE(INDIRECT(ADDRESS(2,COLUMN()-1)),"U2",A77),DATA!D2:L872,3,FALSE)),0,VLOOKUP(CONCATENATE(INDIRECT(ADDRESS(2,COLUMN()-1)),"U2",A77),DATA!D2:L872,3,FALSE))</f>
        <v>0</v>
      </c>
      <c r="BX77" s="11">
        <f>IF(ISERROR(VLOOKUP(CONCATENATE(INDIRECT(ADDRESS(2,COLUMN()-2)),"U2",A77),DATA!D2:L872,4,FALSE)),0,VLOOKUP(CONCATENATE(INDIRECT(ADDRESS(2,COLUMN()-2)),"U2",A77),DATA!D2:L872,4,FALSE))</f>
        <v>0</v>
      </c>
      <c r="BY77" s="11">
        <f>IF(ISERROR(VLOOKUP(CONCATENATE(INDIRECT(ADDRESS(2,COLUMN())),"U2",A77),DATA!D2:L872,2,FALSE)),0,VLOOKUP(CONCATENATE(INDIRECT(ADDRESS(2,COLUMN())),"U2",A77),DATA!D2:L872,2,FALSE))</f>
        <v>0</v>
      </c>
      <c r="BZ77" s="11">
        <f>IF(ISERROR(VLOOKUP(CONCATENATE(INDIRECT(ADDRESS(2,COLUMN()-1)),"U2",A77),DATA!D2:L872,3,FALSE)),0,VLOOKUP(CONCATENATE(INDIRECT(ADDRESS(2,COLUMN()-1)),"U2",A77),DATA!D2:L872,3,FALSE))</f>
        <v>0</v>
      </c>
      <c r="CA77" s="11">
        <f>IF(ISERROR(VLOOKUP(CONCATENATE(INDIRECT(ADDRESS(2,COLUMN()-2)),"U2",A77),DATA!D2:L872,4,FALSE)),0,VLOOKUP(CONCATENATE(INDIRECT(ADDRESS(2,COLUMN()-2)),"U2",A77),DATA!D2:L872,4,FALSE))</f>
        <v>0</v>
      </c>
      <c r="CB77" s="11">
        <f>IF(ISERROR(VLOOKUP(CONCATENATE(INDIRECT(ADDRESS(2,COLUMN())),"U2",A77),DATA!D2:L872,2,FALSE)),0,VLOOKUP(CONCATENATE(INDIRECT(ADDRESS(2,COLUMN())),"U2",A77),DATA!D2:L872,2,FALSE))</f>
        <v>0</v>
      </c>
      <c r="CC77" s="11">
        <f>IF(ISERROR(VLOOKUP(CONCATENATE(INDIRECT(ADDRESS(2,COLUMN()-1)),"U2",A77),DATA!D2:L872,3,FALSE)),0,VLOOKUP(CONCATENATE(INDIRECT(ADDRESS(2,COLUMN()-1)),"U2",A77),DATA!D2:L872,3,FALSE))</f>
        <v>0</v>
      </c>
      <c r="CD77" s="11">
        <f>IF(ISERROR(VLOOKUP(CONCATENATE(INDIRECT(ADDRESS(2,COLUMN()-2)),"U2",A77),DATA!D2:L872,4,FALSE)),0,VLOOKUP(CONCATENATE(INDIRECT(ADDRESS(2,COLUMN()-2)),"U2",A77),DATA!D2:L872,4,FALSE))</f>
        <v>0</v>
      </c>
      <c r="CE77" s="11">
        <f>IF(ISERROR(VLOOKUP(CONCATENATE(INDIRECT(ADDRESS(2,COLUMN())),"U2",A77),DATA!D2:L872,2,FALSE)),0,VLOOKUP(CONCATENATE(INDIRECT(ADDRESS(2,COLUMN())),"U2",A77),DATA!D2:L872,2,FALSE))</f>
        <v>0</v>
      </c>
      <c r="CF77" s="11">
        <f>IF(ISERROR(VLOOKUP(CONCATENATE(INDIRECT(ADDRESS(2,COLUMN()-1)),"U2",A77),DATA!D2:L872,3,FALSE)),0,VLOOKUP(CONCATENATE(INDIRECT(ADDRESS(2,COLUMN()-1)),"U2",A77),DATA!D2:L872,3,FALSE))</f>
        <v>0</v>
      </c>
      <c r="CG77" s="11">
        <f>IF(ISERROR(VLOOKUP(CONCATENATE(INDIRECT(ADDRESS(2,COLUMN()-2)),"U2",A77),DATA!D2:L872,4,FALSE)),0,VLOOKUP(CONCATENATE(INDIRECT(ADDRESS(2,COLUMN()-2)),"U2",A77),DATA!D2:L872,4,FALSE))</f>
        <v>0</v>
      </c>
      <c r="CH77" s="11">
        <f>IF(ISERROR(VLOOKUP(CONCATENATE(INDIRECT(ADDRESS(2,COLUMN())),"U2",A77),DATA!D2:L872,2,FALSE)),0,VLOOKUP(CONCATENATE(INDIRECT(ADDRESS(2,COLUMN())),"U2",A77),DATA!D2:L872,2,FALSE))</f>
        <v>0</v>
      </c>
      <c r="CI77" s="11">
        <f>IF(ISERROR(VLOOKUP(CONCATENATE(INDIRECT(ADDRESS(2,COLUMN()-1)),"U2",A77),DATA!D2:L872,3,FALSE)),0,VLOOKUP(CONCATENATE(INDIRECT(ADDRESS(2,COLUMN()-1)),"U2",A77),DATA!D2:L872,3,FALSE))</f>
        <v>0</v>
      </c>
      <c r="CJ77" s="11">
        <f>IF(ISERROR(VLOOKUP(CONCATENATE(INDIRECT(ADDRESS(2,COLUMN()-2)),"U2",A77),DATA!D2:L872,4,FALSE)),0,VLOOKUP(CONCATENATE(INDIRECT(ADDRESS(2,COLUMN()-2)),"U2",A77),DATA!D2:L872,4,FALSE))</f>
        <v>0</v>
      </c>
      <c r="CK77" s="11">
        <f>IF(ISERROR(VLOOKUP(CONCATENATE(INDIRECT(ADDRESS(2,COLUMN())),"U2",A77),DATA!D2:L872,2,FALSE)),0,VLOOKUP(CONCATENATE(INDIRECT(ADDRESS(2,COLUMN())),"U2",A77),DATA!D2:L872,2,FALSE))</f>
        <v>0</v>
      </c>
      <c r="CL77" s="11">
        <f>IF(ISERROR(VLOOKUP(CONCATENATE(INDIRECT(ADDRESS(2,COLUMN()-1)),"U2",A77),DATA!D2:L872,3,FALSE)),0,VLOOKUP(CONCATENATE(INDIRECT(ADDRESS(2,COLUMN()-1)),"U2",A77),DATA!D2:L872,3,FALSE))</f>
        <v>0</v>
      </c>
      <c r="CM77" s="11">
        <f>IF(ISERROR(VLOOKUP(CONCATENATE(INDIRECT(ADDRESS(2,COLUMN()-2)),"U2",A77),DATA!D2:L872,4,FALSE)),0,VLOOKUP(CONCATENATE(INDIRECT(ADDRESS(2,COLUMN()-2)),"U2",A77),DATA!D2:L872,4,FALSE))</f>
        <v>0</v>
      </c>
      <c r="CN77" s="11">
        <f>IF(ISERROR(VLOOKUP(CONCATENATE(INDIRECT(ADDRESS(2,COLUMN())),"U2",A77),DATA!D2:L872,2,FALSE)),0,VLOOKUP(CONCATENATE(INDIRECT(ADDRESS(2,COLUMN())),"U2",A77),DATA!D2:L872,2,FALSE))</f>
        <v>0</v>
      </c>
      <c r="CO77" s="11">
        <f>IF(ISERROR(VLOOKUP(CONCATENATE(INDIRECT(ADDRESS(2,COLUMN()-1)),"U2",A77),DATA!D2:L872,3,FALSE)),0,VLOOKUP(CONCATENATE(INDIRECT(ADDRESS(2,COLUMN()-1)),"U2",A77),DATA!D2:L872,3,FALSE))</f>
        <v>0</v>
      </c>
      <c r="CP77" s="11">
        <f>IF(ISERROR(VLOOKUP(CONCATENATE(INDIRECT(ADDRESS(2,COLUMN()-2)),"U2",A77),DATA!D2:L872,4,FALSE)),0,VLOOKUP(CONCATENATE(INDIRECT(ADDRESS(2,COLUMN()-2)),"U2",A77),DATA!D2:L872,4,FALSE))</f>
        <v>0</v>
      </c>
      <c r="CQ77" s="11">
        <f>IF(ISERROR(VLOOKUP(CONCATENATE(INDIRECT(ADDRESS(2,COLUMN())),"U2",A77),DATA!D2:L872,2,FALSE)),0,VLOOKUP(CONCATENATE(INDIRECT(ADDRESS(2,COLUMN())),"U2",A77),DATA!D2:L872,2,FALSE))</f>
        <v>0</v>
      </c>
      <c r="CR77" s="11">
        <f>IF(ISERROR(VLOOKUP(CONCATENATE(INDIRECT(ADDRESS(2,COLUMN()-1)),"U2",A77),DATA!D2:L872,3,FALSE)),0,VLOOKUP(CONCATENATE(INDIRECT(ADDRESS(2,COLUMN()-1)),"U2",A77),DATA!D2:L872,3,FALSE))</f>
        <v>0</v>
      </c>
      <c r="CS77" s="11">
        <f>IF(ISERROR(VLOOKUP(CONCATENATE(INDIRECT(ADDRESS(2,COLUMN()-2)),"U2",A77),DATA!D2:L872,4,FALSE)),0,VLOOKUP(CONCATENATE(INDIRECT(ADDRESS(2,COLUMN()-2)),"U2",A77),DATA!D2:L872,4,FALSE))</f>
        <v>0</v>
      </c>
      <c r="CT77" s="11">
        <f>IF(ISERROR(VLOOKUP(CONCATENATE(INDIRECT(ADDRESS(2,COLUMN())),"U2",A77),DATA!D2:L872,2,FALSE)),0,VLOOKUP(CONCATENATE(INDIRECT(ADDRESS(2,COLUMN())),"U2",A77),DATA!D2:L872,2,FALSE))</f>
        <v>0</v>
      </c>
      <c r="CU77" s="11">
        <f>IF(ISERROR(VLOOKUP(CONCATENATE(INDIRECT(ADDRESS(2,COLUMN()-1)),"U2",A77),DATA!D2:L872,3,FALSE)),0,VLOOKUP(CONCATENATE(INDIRECT(ADDRESS(2,COLUMN()-1)),"U2",A77),DATA!D2:L872,3,FALSE))</f>
        <v>0</v>
      </c>
      <c r="CV77" s="11">
        <f>IF(ISERROR(VLOOKUP(CONCATENATE(INDIRECT(ADDRESS(2,COLUMN()-2)),"U2",A77),DATA!D2:L872,4,FALSE)),0,VLOOKUP(CONCATENATE(INDIRECT(ADDRESS(2,COLUMN()-2)),"U2",A77),DATA!D2:L872,4,FALSE))</f>
        <v>0</v>
      </c>
      <c r="CW77" s="11">
        <f>IF(ISERROR(VLOOKUP(CONCATENATE(INDIRECT(ADDRESS(2,COLUMN())),"U2",A77),DATA!D2:L872,2,FALSE)),0,VLOOKUP(CONCATENATE(INDIRECT(ADDRESS(2,COLUMN())),"U2",A77),DATA!D2:L872,2,FALSE))</f>
        <v>0</v>
      </c>
      <c r="CX77" s="11">
        <f>IF(ISERROR(VLOOKUP(CONCATENATE(INDIRECT(ADDRESS(2,COLUMN()-1)),"U2",A77),DATA!D2:L872,3,FALSE)),0,VLOOKUP(CONCATENATE(INDIRECT(ADDRESS(2,COLUMN()-1)),"U2",A77),DATA!D2:L872,3,FALSE))</f>
        <v>0</v>
      </c>
      <c r="CY77" s="11">
        <f>IF(ISERROR(VLOOKUP(CONCATENATE(INDIRECT(ADDRESS(2,COLUMN()-2)),"U2",A77),DATA!D2:L872,4,FALSE)),0,VLOOKUP(CONCATENATE(INDIRECT(ADDRESS(2,COLUMN()-2)),"U2",A77),DATA!D2:L872,4,FALSE))</f>
        <v>0</v>
      </c>
      <c r="CZ77" s="11">
        <f>IF(ISERROR(VLOOKUP(CONCATENATE(INDIRECT(ADDRESS(2,COLUMN())),"U2",A77),DATA!D2:L872,2,FALSE)),0,VLOOKUP(CONCATENATE(INDIRECT(ADDRESS(2,COLUMN())),"U2",A77),DATA!D2:L872,2,FALSE))</f>
        <v>0</v>
      </c>
      <c r="DA77" s="11">
        <f>IF(ISERROR(VLOOKUP(CONCATENATE(INDIRECT(ADDRESS(2,COLUMN()-1)),"U2",A77),DATA!D2:L872,3,FALSE)),0,VLOOKUP(CONCATENATE(INDIRECT(ADDRESS(2,COLUMN()-1)),"U2",A77),DATA!D2:L872,3,FALSE))</f>
        <v>0</v>
      </c>
      <c r="DB77" s="11">
        <f>IF(ISERROR(VLOOKUP(CONCATENATE(INDIRECT(ADDRESS(2,COLUMN()-2)),"U2",A77),DATA!D2:L872,4,FALSE)),0,VLOOKUP(CONCATENATE(INDIRECT(ADDRESS(2,COLUMN()-2)),"U2",A77),DATA!D2:L872,4,FALSE))</f>
        <v>0</v>
      </c>
      <c r="DC77" s="11">
        <f>IF(ISERROR(VLOOKUP(CONCATENATE(INDIRECT(ADDRESS(2,COLUMN())),"U2",A77),DATA!D2:L872,2,FALSE)),0,VLOOKUP(CONCATENATE(INDIRECT(ADDRESS(2,COLUMN())),"U2",A77),DATA!D2:L872,2,FALSE))</f>
        <v>0</v>
      </c>
      <c r="DD77" s="11">
        <f>IF(ISERROR(VLOOKUP(CONCATENATE(INDIRECT(ADDRESS(2,COLUMN()-1)),"U2",A77),DATA!D2:L872,3,FALSE)),0,VLOOKUP(CONCATENATE(INDIRECT(ADDRESS(2,COLUMN()-1)),"U2",A77),DATA!D2:L872,3,FALSE))</f>
        <v>0</v>
      </c>
      <c r="DE77" s="11">
        <f>IF(ISERROR(VLOOKUP(CONCATENATE(INDIRECT(ADDRESS(2,COLUMN()-2)),"U2",A77),DATA!D2:L872,4,FALSE)),0,VLOOKUP(CONCATENATE(INDIRECT(ADDRESS(2,COLUMN()-2)),"U2",A77),DATA!D2:L872,4,FALSE))</f>
        <v>0</v>
      </c>
      <c r="DF77" s="11">
        <f>IF(ISERROR(VLOOKUP(CONCATENATE(INDIRECT(ADDRESS(2,COLUMN())),"U2",A77),DATA!D2:L872,2,FALSE)),0,VLOOKUP(CONCATENATE(INDIRECT(ADDRESS(2,COLUMN())),"U2",A77),DATA!D2:L872,2,FALSE))</f>
        <v>0</v>
      </c>
      <c r="DG77" s="11">
        <f>IF(ISERROR(VLOOKUP(CONCATENATE(INDIRECT(ADDRESS(2,COLUMN()-1)),"U2",A77),DATA!D2:L872,3,FALSE)),0,VLOOKUP(CONCATENATE(INDIRECT(ADDRESS(2,COLUMN()-1)),"U2",A77),DATA!D2:L872,3,FALSE))</f>
        <v>0</v>
      </c>
      <c r="DH77" s="11">
        <f>IF(ISERROR(VLOOKUP(CONCATENATE(INDIRECT(ADDRESS(2,COLUMN()-2)),"U2",A77),DATA!D2:L872,4,FALSE)),0,VLOOKUP(CONCATENATE(INDIRECT(ADDRESS(2,COLUMN()-2)),"U2",A77),DATA!D2:L872,4,FALSE))</f>
        <v>0</v>
      </c>
      <c r="DI77" s="11">
        <f>IF(ISERROR(VLOOKUP(CONCATENATE(INDIRECT(ADDRESS(2,COLUMN())),"U2",A77),DATA!D2:L872,2,FALSE)),0,VLOOKUP(CONCATENATE(INDIRECT(ADDRESS(2,COLUMN())),"U2",A77),DATA!D2:L872,2,FALSE))</f>
        <v>0</v>
      </c>
      <c r="DJ77" s="11">
        <f>IF(ISERROR(VLOOKUP(CONCATENATE(INDIRECT(ADDRESS(2,COLUMN()-1)),"U2",A77),DATA!D2:L872,3,FALSE)),0,VLOOKUP(CONCATENATE(INDIRECT(ADDRESS(2,COLUMN()-1)),"U2",A77),DATA!D2:L872,3,FALSE))</f>
        <v>0</v>
      </c>
      <c r="DK77" s="11">
        <f>IF(ISERROR(VLOOKUP(CONCATENATE(INDIRECT(ADDRESS(2,COLUMN()-2)),"U2",A77),DATA!D2:L872,4,FALSE)),0,VLOOKUP(CONCATENATE(INDIRECT(ADDRESS(2,COLUMN()-2)),"U2",A77),DATA!D2:L872,4,FALSE))</f>
        <v>0</v>
      </c>
      <c r="DL77" s="11">
        <f>IF(ISERROR(VLOOKUP(CONCATENATE(INDIRECT(ADDRESS(2,COLUMN())),"U2",A77),DATA!D2:L872,2,FALSE)),0,VLOOKUP(CONCATENATE(INDIRECT(ADDRESS(2,COLUMN())),"U2",A77),DATA!D2:L872,2,FALSE))</f>
        <v>0</v>
      </c>
      <c r="DM77" s="11">
        <f>IF(ISERROR(VLOOKUP(CONCATENATE(INDIRECT(ADDRESS(2,COLUMN()-1)),"U2",A77),DATA!D2:L872,3,FALSE)),0,VLOOKUP(CONCATENATE(INDIRECT(ADDRESS(2,COLUMN()-1)),"U2",A77),DATA!D2:L872,3,FALSE))</f>
        <v>0</v>
      </c>
      <c r="DN77" s="11">
        <f>IF(ISERROR(VLOOKUP(CONCATENATE(INDIRECT(ADDRESS(2,COLUMN()-2)),"U2",A77),DATA!D2:L872,4,FALSE)),0,VLOOKUP(CONCATENATE(INDIRECT(ADDRESS(2,COLUMN()-2)),"U2",A77),DATA!D2:L872,4,FALSE))</f>
        <v>0</v>
      </c>
      <c r="DO77" s="11">
        <f>IF(ISERROR(VLOOKUP(CONCATENATE(INDIRECT(ADDRESS(2,COLUMN())),"U2",A77),DATA!D2:L872,2,FALSE)),0,VLOOKUP(CONCATENATE(INDIRECT(ADDRESS(2,COLUMN())),"U2",A77),DATA!D2:L872,2,FALSE))</f>
        <v>0</v>
      </c>
      <c r="DP77" s="11">
        <f>IF(ISERROR(VLOOKUP(CONCATENATE(INDIRECT(ADDRESS(2,COLUMN()-1)),"U2",A77),DATA!D2:L872,3,FALSE)),0,VLOOKUP(CONCATENATE(INDIRECT(ADDRESS(2,COLUMN()-1)),"U2",A77),DATA!D2:L872,3,FALSE))</f>
        <v>0</v>
      </c>
      <c r="DQ77" s="11">
        <f>IF(ISERROR(VLOOKUP(CONCATENATE(INDIRECT(ADDRESS(2,COLUMN()-2)),"U2",A77),DATA!D2:L872,4,FALSE)),0,VLOOKUP(CONCATENATE(INDIRECT(ADDRESS(2,COLUMN()-2)),"U2",A77),DATA!D2:L872,4,FALSE))</f>
        <v>0</v>
      </c>
      <c r="DR77" s="11">
        <f>IF(ISERROR(VLOOKUP(CONCATENATE(INDIRECT(ADDRESS(2,COLUMN())),"U2",A77),DATA!D2:L872,2,FALSE)),0,VLOOKUP(CONCATENATE(INDIRECT(ADDRESS(2,COLUMN())),"U2",A77),DATA!D2:L872,2,FALSE))</f>
        <v>0</v>
      </c>
      <c r="DS77" s="11">
        <f>IF(ISERROR(VLOOKUP(CONCATENATE(INDIRECT(ADDRESS(2,COLUMN()-1)),"U2",A77),DATA!D2:L872,3,FALSE)),0,VLOOKUP(CONCATENATE(INDIRECT(ADDRESS(2,COLUMN()-1)),"U2",A77),DATA!D2:L872,3,FALSE))</f>
        <v>0</v>
      </c>
      <c r="DT77" s="11">
        <f>IF(ISERROR(VLOOKUP(CONCATENATE(INDIRECT(ADDRESS(2,COLUMN()-2)),"U2",A77),DATA!D2:L872,4,FALSE)),0,VLOOKUP(CONCATENATE(INDIRECT(ADDRESS(2,COLUMN()-2)),"U2",A77),DATA!D2:L872,4,FALSE))</f>
        <v>0</v>
      </c>
      <c r="DU77" s="11">
        <f>IF(ISERROR(VLOOKUP(CONCATENATE(INDIRECT(ADDRESS(2,COLUMN())),"U2",A77),DATA!D2:L872,2,FALSE)),0,VLOOKUP(CONCATENATE(INDIRECT(ADDRESS(2,COLUMN())),"U2",A77),DATA!D2:L872,2,FALSE))</f>
        <v>0</v>
      </c>
      <c r="DV77" s="11">
        <f>IF(ISERROR(VLOOKUP(CONCATENATE(INDIRECT(ADDRESS(2,COLUMN()-1)),"U2",A77),DATA!D2:L872,3,FALSE)),0,VLOOKUP(CONCATENATE(INDIRECT(ADDRESS(2,COLUMN()-1)),"U2",A77),DATA!D2:L872,3,FALSE))</f>
        <v>0</v>
      </c>
      <c r="DW77" s="11">
        <f>IF(ISERROR(VLOOKUP(CONCATENATE(INDIRECT(ADDRESS(2,COLUMN()-2)),"U2",A77),DATA!D2:L872,4,FALSE)),0,VLOOKUP(CONCATENATE(INDIRECT(ADDRESS(2,COLUMN()-2)),"U2",A77),DATA!D2:L872,4,FALSE))</f>
        <v>0</v>
      </c>
      <c r="DX77" s="62">
        <f>SUM(B77:INDIRECT(ADDRESS(77,127)))</f>
        <v>6</v>
      </c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  <c r="IR77" s="24"/>
      <c r="IS77" s="24"/>
      <c r="IT77" s="24"/>
      <c r="IU77" s="24"/>
      <c r="IV77" s="24"/>
      <c r="IW77" s="24"/>
      <c r="IX77" s="24"/>
      <c r="IY77" s="24"/>
      <c r="IZ77" s="24"/>
      <c r="JA77" s="24"/>
      <c r="JB77" s="24"/>
      <c r="JC77" s="24"/>
      <c r="JD77" s="24"/>
      <c r="JE77" s="24"/>
      <c r="JF77" s="24"/>
      <c r="JG77" s="24"/>
      <c r="JH77" s="24"/>
      <c r="JI77" s="24"/>
      <c r="JJ77" s="24"/>
      <c r="JK77" s="24"/>
      <c r="JL77" s="24"/>
      <c r="JM77" s="24"/>
      <c r="JN77" s="24"/>
      <c r="JO77" s="24"/>
      <c r="JP77" s="24"/>
      <c r="JQ77" s="24"/>
      <c r="JR77" s="24"/>
      <c r="JS77" s="24"/>
      <c r="JT77" s="24"/>
      <c r="JU77" s="24"/>
      <c r="JV77" s="24"/>
      <c r="JW77" s="24"/>
      <c r="JX77" s="24"/>
      <c r="JY77" s="24"/>
      <c r="JZ77" s="24"/>
      <c r="KA77" s="24"/>
      <c r="KB77" s="24"/>
      <c r="KC77" s="24"/>
      <c r="KD77" s="24"/>
      <c r="KE77" s="24"/>
      <c r="KF77" s="24"/>
      <c r="KG77" s="24"/>
      <c r="KH77" s="24"/>
      <c r="KI77" s="24"/>
      <c r="KJ77" s="24"/>
      <c r="KK77" s="24"/>
      <c r="KL77" s="24"/>
      <c r="KM77" s="24"/>
      <c r="KN77" s="24"/>
      <c r="KO77" s="24"/>
      <c r="KP77" s="24"/>
      <c r="KQ77" s="24"/>
      <c r="KR77" s="24"/>
      <c r="KS77" s="24"/>
      <c r="KT77" s="24"/>
      <c r="KU77" s="24"/>
      <c r="KV77" s="24"/>
      <c r="KW77" s="24"/>
      <c r="KX77" s="24"/>
      <c r="KY77" s="24"/>
      <c r="KZ77" s="24"/>
    </row>
    <row r="78" ht="15.75">
      <c r="A78" s="20" t="s">
        <v>27</v>
      </c>
      <c r="B78" s="11">
        <f>IF(ISERROR(VLOOKUP(CONCATENATE(INDIRECT(ADDRESS(2,COLUMN())),"U2",A78),DATA!D2:L872,2,FALSE)),0,VLOOKUP(CONCATENATE(INDIRECT(ADDRESS(2,COLUMN())),"U2",A78),DATA!D2:L872,2,FALSE))</f>
        <v>1</v>
      </c>
      <c r="C78" s="11">
        <f>IF(ISERROR(VLOOKUP(CONCATENATE(INDIRECT(ADDRESS(2,COLUMN()-1)),"U2",A78),DATA!D2:L872,3,FALSE)),0,VLOOKUP(CONCATENATE(INDIRECT(ADDRESS(2,COLUMN()-1)),"U2",A78),DATA!D2:L872,3,FALSE))</f>
        <v>0</v>
      </c>
      <c r="D78" s="11">
        <f>IF(ISERROR(VLOOKUP(CONCATENATE(INDIRECT(ADDRESS(2,COLUMN()-2)),"U2",A78),DATA!D2:L872,4,FALSE)),0,VLOOKUP(CONCATENATE(INDIRECT(ADDRESS(2,COLUMN()-2)),"U2",A78),DATA!D2:L872,4,FALSE))</f>
        <v>0</v>
      </c>
      <c r="E78" s="11">
        <f>IF(ISERROR(VLOOKUP(CONCATENATE(INDIRECT(ADDRESS(2,COLUMN())),"U2",A78),DATA!D2:L872,2,FALSE)),0,VLOOKUP(CONCATENATE(INDIRECT(ADDRESS(2,COLUMN())),"U2",A78),DATA!D2:L872,2,FALSE))</f>
        <v>0</v>
      </c>
      <c r="F78" s="11">
        <f>IF(ISERROR(VLOOKUP(CONCATENATE(INDIRECT(ADDRESS(2,COLUMN()-1)),"U2",A78),DATA!D2:L872,3,FALSE)),0,VLOOKUP(CONCATENATE(INDIRECT(ADDRESS(2,COLUMN()-1)),"U2",A78),DATA!D2:L872,3,FALSE))</f>
        <v>0</v>
      </c>
      <c r="G78" s="11">
        <f>IF(ISERROR(VLOOKUP(CONCATENATE(INDIRECT(ADDRESS(2,COLUMN()-2)),"U2",A78),DATA!D2:L872,4,FALSE)),0,VLOOKUP(CONCATENATE(INDIRECT(ADDRESS(2,COLUMN()-2)),"U2",A78),DATA!D2:L872,4,FALSE))</f>
        <v>0</v>
      </c>
      <c r="H78" s="11">
        <f>IF(ISERROR(VLOOKUP(CONCATENATE(INDIRECT(ADDRESS(2,COLUMN())),"U2",A78),DATA!D2:L872,2,FALSE)),0,VLOOKUP(CONCATENATE(INDIRECT(ADDRESS(2,COLUMN())),"U2",A78),DATA!D2:L872,2,FALSE))</f>
        <v>1</v>
      </c>
      <c r="I78" s="11">
        <f>IF(ISERROR(VLOOKUP(CONCATENATE(INDIRECT(ADDRESS(2,COLUMN()-1)),"U2",A78),DATA!D2:L872,3,FALSE)),0,VLOOKUP(CONCATENATE(INDIRECT(ADDRESS(2,COLUMN()-1)),"U2",A78),DATA!D2:L872,3,FALSE))</f>
        <v>0</v>
      </c>
      <c r="J78" s="11">
        <f>IF(ISERROR(VLOOKUP(CONCATENATE(INDIRECT(ADDRESS(2,COLUMN()-2)),"U2",A78),DATA!D2:L872,4,FALSE)),0,VLOOKUP(CONCATENATE(INDIRECT(ADDRESS(2,COLUMN()-2)),"U2",A78),DATA!D2:L872,4,FALSE))</f>
        <v>0</v>
      </c>
      <c r="K78" s="11">
        <f>IF(ISERROR(VLOOKUP(CONCATENATE(INDIRECT(ADDRESS(2,COLUMN())),"U2",A78),DATA!D2:L872,2,FALSE)),0,VLOOKUP(CONCATENATE(INDIRECT(ADDRESS(2,COLUMN())),"U2",A78),DATA!D2:L872,2,FALSE))</f>
        <v>0</v>
      </c>
      <c r="L78" s="11">
        <f>IF(ISERROR(VLOOKUP(CONCATENATE(INDIRECT(ADDRESS(2,COLUMN()-1)),"U2",A78),DATA!D2:L872,3,FALSE)),0,VLOOKUP(CONCATENATE(INDIRECT(ADDRESS(2,COLUMN()-1)),"U2",A78),DATA!D2:L872,3,FALSE))</f>
        <v>0</v>
      </c>
      <c r="M78" s="11">
        <f>IF(ISERROR(VLOOKUP(CONCATENATE(INDIRECT(ADDRESS(2,COLUMN()-2)),"U2",A78),DATA!D2:L872,4,FALSE)),0,VLOOKUP(CONCATENATE(INDIRECT(ADDRESS(2,COLUMN()-2)),"U2",A78),DATA!D2:L872,4,FALSE))</f>
        <v>0</v>
      </c>
      <c r="N78" s="11">
        <f>IF(ISERROR(VLOOKUP(CONCATENATE(INDIRECT(ADDRESS(2,COLUMN())),"U2",A78),DATA!D2:L872,2,FALSE)),0,VLOOKUP(CONCATENATE(INDIRECT(ADDRESS(2,COLUMN())),"U2",A78),DATA!D2:L872,2,FALSE))</f>
        <v>0</v>
      </c>
      <c r="O78" s="11">
        <f>IF(ISERROR(VLOOKUP(CONCATENATE(INDIRECT(ADDRESS(2,COLUMN()-1)),"U2",A78),DATA!D2:L872,3,FALSE)),0,VLOOKUP(CONCATENATE(INDIRECT(ADDRESS(2,COLUMN()-1)),"U2",A78),DATA!D2:L872,3,FALSE))</f>
        <v>0</v>
      </c>
      <c r="P78" s="11">
        <f>IF(ISERROR(VLOOKUP(CONCATENATE(INDIRECT(ADDRESS(2,COLUMN()-2)),"U2",A78),DATA!D2:L872,4,FALSE)),0,VLOOKUP(CONCATENATE(INDIRECT(ADDRESS(2,COLUMN()-2)),"U2",A78),DATA!D2:L872,4,FALSE))</f>
        <v>0</v>
      </c>
      <c r="Q78" s="11">
        <f>IF(ISERROR(VLOOKUP(CONCATENATE(INDIRECT(ADDRESS(2,COLUMN())),"U2",A78),DATA!D2:L872,2,FALSE)),0,VLOOKUP(CONCATENATE(INDIRECT(ADDRESS(2,COLUMN())),"U2",A78),DATA!D2:L872,2,FALSE))</f>
        <v>1</v>
      </c>
      <c r="R78" s="11">
        <f>IF(ISERROR(VLOOKUP(CONCATENATE(INDIRECT(ADDRESS(2,COLUMN()-1)),"U2",A78),DATA!D2:L872,3,FALSE)),0,VLOOKUP(CONCATENATE(INDIRECT(ADDRESS(2,COLUMN()-1)),"U2",A78),DATA!D2:L872,3,FALSE))</f>
        <v>0</v>
      </c>
      <c r="S78" s="11">
        <f>IF(ISERROR(VLOOKUP(CONCATENATE(INDIRECT(ADDRESS(2,COLUMN()-2)),"U2",A78),DATA!D2:L872,4,FALSE)),0,VLOOKUP(CONCATENATE(INDIRECT(ADDRESS(2,COLUMN()-2)),"U2",A78),DATA!D2:L872,4,FALSE))</f>
        <v>0</v>
      </c>
      <c r="T78" s="11">
        <f>IF(ISERROR(VLOOKUP(CONCATENATE(INDIRECT(ADDRESS(2,COLUMN())),"U2",A78),DATA!D2:L872,2,FALSE)),0,VLOOKUP(CONCATENATE(INDIRECT(ADDRESS(2,COLUMN())),"U2",A78),DATA!D2:L872,2,FALSE))</f>
        <v>1</v>
      </c>
      <c r="U78" s="11">
        <f>IF(ISERROR(VLOOKUP(CONCATENATE(INDIRECT(ADDRESS(2,COLUMN()-1)),"U2",A78),DATA!D2:L872,3,FALSE)),0,VLOOKUP(CONCATENATE(INDIRECT(ADDRESS(2,COLUMN()-1)),"U2",A78),DATA!D2:L872,3,FALSE))</f>
        <v>0</v>
      </c>
      <c r="V78" s="11">
        <f>IF(ISERROR(VLOOKUP(CONCATENATE(INDIRECT(ADDRESS(2,COLUMN()-2)),"U2",A78),DATA!D2:L872,4,FALSE)),0,VLOOKUP(CONCATENATE(INDIRECT(ADDRESS(2,COLUMN()-2)),"U2",A78),DATA!D2:L872,4,FALSE))</f>
        <v>0</v>
      </c>
      <c r="W78" s="11">
        <f>IF(ISERROR(VLOOKUP(CONCATENATE(INDIRECT(ADDRESS(2,COLUMN())),"U2",A78),DATA!D2:L872,2,FALSE)),0,VLOOKUP(CONCATENATE(INDIRECT(ADDRESS(2,COLUMN())),"U2",A78),DATA!D2:L872,2,FALSE))</f>
        <v>0</v>
      </c>
      <c r="X78" s="11">
        <f>IF(ISERROR(VLOOKUP(CONCATENATE(INDIRECT(ADDRESS(2,COLUMN()-1)),"U2",A78),DATA!D2:L872,3,FALSE)),0,VLOOKUP(CONCATENATE(INDIRECT(ADDRESS(2,COLUMN()-1)),"U2",A78),DATA!D2:L872,3,FALSE))</f>
        <v>0</v>
      </c>
      <c r="Y78" s="11">
        <f>IF(ISERROR(VLOOKUP(CONCATENATE(INDIRECT(ADDRESS(2,COLUMN()-2)),"U2",A78),DATA!D2:L872,4,FALSE)),0,VLOOKUP(CONCATENATE(INDIRECT(ADDRESS(2,COLUMN()-2)),"U2",A78),DATA!D2:L872,4,FALSE))</f>
        <v>0</v>
      </c>
      <c r="Z78" s="11">
        <f>IF(ISERROR(VLOOKUP(CONCATENATE(INDIRECT(ADDRESS(2,COLUMN())),"U2",A78),DATA!D2:L872,2,FALSE)),0,VLOOKUP(CONCATENATE(INDIRECT(ADDRESS(2,COLUMN())),"U2",A78),DATA!D2:L872,2,FALSE))</f>
        <v>1</v>
      </c>
      <c r="AA78" s="11">
        <f>IF(ISERROR(VLOOKUP(CONCATENATE(INDIRECT(ADDRESS(2,COLUMN()-1)),"U2",A78),DATA!D2:L872,3,FALSE)),0,VLOOKUP(CONCATENATE(INDIRECT(ADDRESS(2,COLUMN()-1)),"U2",A78),DATA!D2:L872,3,FALSE))</f>
        <v>0</v>
      </c>
      <c r="AB78" s="11">
        <f>IF(ISERROR(VLOOKUP(CONCATENATE(INDIRECT(ADDRESS(2,COLUMN()-2)),"U2",A78),DATA!D2:L872,4,FALSE)),0,VLOOKUP(CONCATENATE(INDIRECT(ADDRESS(2,COLUMN()-2)),"U2",A78),DATA!D2:L872,4,FALSE))</f>
        <v>0</v>
      </c>
      <c r="AC78" s="11">
        <f>IF(ISERROR(VLOOKUP(CONCATENATE(INDIRECT(ADDRESS(2,COLUMN())),"U2",A78),DATA!D2:L872,2,FALSE)),0,VLOOKUP(CONCATENATE(INDIRECT(ADDRESS(2,COLUMN())),"U2",A78),DATA!D2:L872,2,FALSE))</f>
        <v>0</v>
      </c>
      <c r="AD78" s="11">
        <f>IF(ISERROR(VLOOKUP(CONCATENATE(INDIRECT(ADDRESS(2,COLUMN()-1)),"U2",A78),DATA!D2:L872,3,FALSE)),0,VLOOKUP(CONCATENATE(INDIRECT(ADDRESS(2,COLUMN()-1)),"U2",A78),DATA!D2:L872,3,FALSE))</f>
        <v>0</v>
      </c>
      <c r="AE78" s="11">
        <f>IF(ISERROR(VLOOKUP(CONCATENATE(INDIRECT(ADDRESS(2,COLUMN()-2)),"U2",A78),DATA!D2:L872,4,FALSE)),0,VLOOKUP(CONCATENATE(INDIRECT(ADDRESS(2,COLUMN()-2)),"U2",A78),DATA!D2:L872,4,FALSE))</f>
        <v>0</v>
      </c>
      <c r="AF78" s="11">
        <f>IF(ISERROR(VLOOKUP(CONCATENATE(INDIRECT(ADDRESS(2,COLUMN())),"U2",A78),DATA!D2:L872,2,FALSE)),0,VLOOKUP(CONCATENATE(INDIRECT(ADDRESS(2,COLUMN())),"U2",A78),DATA!D2:L872,2,FALSE))</f>
        <v>0</v>
      </c>
      <c r="AG78" s="11">
        <f>IF(ISERROR(VLOOKUP(CONCATENATE(INDIRECT(ADDRESS(2,COLUMN()-1)),"U2",A78),DATA!D2:L872,3,FALSE)),0,VLOOKUP(CONCATENATE(INDIRECT(ADDRESS(2,COLUMN()-1)),"U2",A78),DATA!D2:L872,3,FALSE))</f>
        <v>0</v>
      </c>
      <c r="AH78" s="11">
        <f>IF(ISERROR(VLOOKUP(CONCATENATE(INDIRECT(ADDRESS(2,COLUMN()-2)),"U2",A78),DATA!D2:L872,4,FALSE)),0,VLOOKUP(CONCATENATE(INDIRECT(ADDRESS(2,COLUMN()-2)),"U2",A78),DATA!D2:L872,4,FALSE))</f>
        <v>0</v>
      </c>
      <c r="AI78" s="11">
        <f>IF(ISERROR(VLOOKUP(CONCATENATE(INDIRECT(ADDRESS(2,COLUMN())),"U2",A78),DATA!D2:L872,2,FALSE)),0,VLOOKUP(CONCATENATE(INDIRECT(ADDRESS(2,COLUMN())),"U2",A78),DATA!D2:L872,2,FALSE))</f>
        <v>0</v>
      </c>
      <c r="AJ78" s="11">
        <f>IF(ISERROR(VLOOKUP(CONCATENATE(INDIRECT(ADDRESS(2,COLUMN()-1)),"U2",A78),DATA!D2:L872,3,FALSE)),0,VLOOKUP(CONCATENATE(INDIRECT(ADDRESS(2,COLUMN()-1)),"U2",A78),DATA!D2:L872,3,FALSE))</f>
        <v>0</v>
      </c>
      <c r="AK78" s="11">
        <f>IF(ISERROR(VLOOKUP(CONCATENATE(INDIRECT(ADDRESS(2,COLUMN()-2)),"U2",A78),DATA!D2:L872,4,FALSE)),0,VLOOKUP(CONCATENATE(INDIRECT(ADDRESS(2,COLUMN()-2)),"U2",A78),DATA!D2:L872,4,FALSE))</f>
        <v>0</v>
      </c>
      <c r="AL78" s="11">
        <f>IF(ISERROR(VLOOKUP(CONCATENATE(INDIRECT(ADDRESS(2,COLUMN())),"U2",A78),DATA!D2:L872,2,FALSE)),0,VLOOKUP(CONCATENATE(INDIRECT(ADDRESS(2,COLUMN())),"U2",A78),DATA!D2:L872,2,FALSE))</f>
        <v>0</v>
      </c>
      <c r="AM78" s="11">
        <f>IF(ISERROR(VLOOKUP(CONCATENATE(INDIRECT(ADDRESS(2,COLUMN()-1)),"U2",A78),DATA!D2:L872,3,FALSE)),0,VLOOKUP(CONCATENATE(INDIRECT(ADDRESS(2,COLUMN()-1)),"U2",A78),DATA!D2:L872,3,FALSE))</f>
        <v>0</v>
      </c>
      <c r="AN78" s="11">
        <f>IF(ISERROR(VLOOKUP(CONCATENATE(INDIRECT(ADDRESS(2,COLUMN()-2)),"U2",A78),DATA!D2:L872,4,FALSE)),0,VLOOKUP(CONCATENATE(INDIRECT(ADDRESS(2,COLUMN()-2)),"U2",A78),DATA!D2:L872,4,FALSE))</f>
        <v>0</v>
      </c>
      <c r="AO78" s="11">
        <f>IF(ISERROR(VLOOKUP(CONCATENATE(INDIRECT(ADDRESS(2,COLUMN())),"U2",A78),DATA!D2:L872,2,FALSE)),0,VLOOKUP(CONCATENATE(INDIRECT(ADDRESS(2,COLUMN())),"U2",A78),DATA!D2:L872,2,FALSE))</f>
        <v>2</v>
      </c>
      <c r="AP78" s="11">
        <f>IF(ISERROR(VLOOKUP(CONCATENATE(INDIRECT(ADDRESS(2,COLUMN()-1)),"U2",A78),DATA!D2:L872,3,FALSE)),0,VLOOKUP(CONCATENATE(INDIRECT(ADDRESS(2,COLUMN()-1)),"U2",A78),DATA!D2:L872,3,FALSE))</f>
        <v>0</v>
      </c>
      <c r="AQ78" s="11">
        <f>IF(ISERROR(VLOOKUP(CONCATENATE(INDIRECT(ADDRESS(2,COLUMN()-2)),"U2",A78),DATA!D2:L872,4,FALSE)),0,VLOOKUP(CONCATENATE(INDIRECT(ADDRESS(2,COLUMN()-2)),"U2",A78),DATA!D2:L872,4,FALSE))</f>
        <v>0</v>
      </c>
      <c r="AR78" s="11">
        <f>IF(ISERROR(VLOOKUP(CONCATENATE(INDIRECT(ADDRESS(2,COLUMN())),"U2",A78),DATA!D2:L872,2,FALSE)),0,VLOOKUP(CONCATENATE(INDIRECT(ADDRESS(2,COLUMN())),"U2",A78),DATA!D2:L872,2,FALSE))</f>
        <v>0</v>
      </c>
      <c r="AS78" s="11">
        <f>IF(ISERROR(VLOOKUP(CONCATENATE(INDIRECT(ADDRESS(2,COLUMN()-1)),"U2",A78),DATA!D2:L872,3,FALSE)),0,VLOOKUP(CONCATENATE(INDIRECT(ADDRESS(2,COLUMN()-1)),"U2",A78),DATA!D2:L872,3,FALSE))</f>
        <v>0</v>
      </c>
      <c r="AT78" s="11">
        <f>IF(ISERROR(VLOOKUP(CONCATENATE(INDIRECT(ADDRESS(2,COLUMN()-2)),"U2",A78),DATA!D2:L872,4,FALSE)),0,VLOOKUP(CONCATENATE(INDIRECT(ADDRESS(2,COLUMN()-2)),"U2",A78),DATA!D2:L872,4,FALSE))</f>
        <v>0</v>
      </c>
      <c r="AU78" s="11">
        <f>IF(ISERROR(VLOOKUP(CONCATENATE(INDIRECT(ADDRESS(2,COLUMN())),"U2",A78),DATA!D2:L872,2,FALSE)),0,VLOOKUP(CONCATENATE(INDIRECT(ADDRESS(2,COLUMN())),"U2",A78),DATA!D2:L872,2,FALSE))</f>
        <v>0</v>
      </c>
      <c r="AV78" s="11">
        <f>IF(ISERROR(VLOOKUP(CONCATENATE(INDIRECT(ADDRESS(2,COLUMN()-1)),"U2",A78),DATA!D2:L872,3,FALSE)),0,VLOOKUP(CONCATENATE(INDIRECT(ADDRESS(2,COLUMN()-1)),"U2",A78),DATA!D2:L872,3,FALSE))</f>
        <v>0</v>
      </c>
      <c r="AW78" s="11">
        <f>IF(ISERROR(VLOOKUP(CONCATENATE(INDIRECT(ADDRESS(2,COLUMN()-2)),"U2",A78),DATA!D2:L872,4,FALSE)),0,VLOOKUP(CONCATENATE(INDIRECT(ADDRESS(2,COLUMN()-2)),"U2",A78),DATA!D2:L872,4,FALSE))</f>
        <v>0</v>
      </c>
      <c r="AX78" s="11">
        <f>IF(ISERROR(VLOOKUP(CONCATENATE(INDIRECT(ADDRESS(2,COLUMN())),"U2",A78),DATA!D2:L872,2,FALSE)),0,VLOOKUP(CONCATENATE(INDIRECT(ADDRESS(2,COLUMN())),"U2",A78),DATA!D2:L872,2,FALSE))</f>
        <v>0</v>
      </c>
      <c r="AY78" s="11">
        <f>IF(ISERROR(VLOOKUP(CONCATENATE(INDIRECT(ADDRESS(2,COLUMN()-1)),"U2",A78),DATA!D2:L872,3,FALSE)),0,VLOOKUP(CONCATENATE(INDIRECT(ADDRESS(2,COLUMN()-1)),"U2",A78),DATA!D2:L872,3,FALSE))</f>
        <v>0</v>
      </c>
      <c r="AZ78" s="11">
        <f>IF(ISERROR(VLOOKUP(CONCATENATE(INDIRECT(ADDRESS(2,COLUMN()-2)),"U2",A78),DATA!D2:L872,4,FALSE)),0,VLOOKUP(CONCATENATE(INDIRECT(ADDRESS(2,COLUMN()-2)),"U2",A78),DATA!D2:L872,4,FALSE))</f>
        <v>0</v>
      </c>
      <c r="BA78" s="11">
        <f>IF(ISERROR(VLOOKUP(CONCATENATE(INDIRECT(ADDRESS(2,COLUMN())),"U2",A78),DATA!D2:L872,2,FALSE)),0,VLOOKUP(CONCATENATE(INDIRECT(ADDRESS(2,COLUMN())),"U2",A78),DATA!D2:L872,2,FALSE))</f>
        <v>0</v>
      </c>
      <c r="BB78" s="11">
        <f>IF(ISERROR(VLOOKUP(CONCATENATE(INDIRECT(ADDRESS(2,COLUMN()-1)),"U2",A78),DATA!D2:L872,3,FALSE)),0,VLOOKUP(CONCATENATE(INDIRECT(ADDRESS(2,COLUMN()-1)),"U2",A78),DATA!D2:L872,3,FALSE))</f>
        <v>0</v>
      </c>
      <c r="BC78" s="11">
        <f>IF(ISERROR(VLOOKUP(CONCATENATE(INDIRECT(ADDRESS(2,COLUMN()-2)),"U2",A78),DATA!D2:L872,4,FALSE)),0,VLOOKUP(CONCATENATE(INDIRECT(ADDRESS(2,COLUMN()-2)),"U2",A78),DATA!D2:L872,4,FALSE))</f>
        <v>0</v>
      </c>
      <c r="BD78" s="11">
        <f>IF(ISERROR(VLOOKUP(CONCATENATE(INDIRECT(ADDRESS(2,COLUMN())),"U2",A78),DATA!D2:L872,2,FALSE)),0,VLOOKUP(CONCATENATE(INDIRECT(ADDRESS(2,COLUMN())),"U2",A78),DATA!D2:L872,2,FALSE))</f>
        <v>0</v>
      </c>
      <c r="BE78" s="11">
        <f>IF(ISERROR(VLOOKUP(CONCATENATE(INDIRECT(ADDRESS(2,COLUMN()-1)),"U2",A78),DATA!D2:L872,3,FALSE)),0,VLOOKUP(CONCATENATE(INDIRECT(ADDRESS(2,COLUMN()-1)),"U2",A78),DATA!D2:L872,3,FALSE))</f>
        <v>0</v>
      </c>
      <c r="BF78" s="11">
        <f>IF(ISERROR(VLOOKUP(CONCATENATE(INDIRECT(ADDRESS(2,COLUMN()-2)),"U2",A78),DATA!D2:L872,4,FALSE)),0,VLOOKUP(CONCATENATE(INDIRECT(ADDRESS(2,COLUMN()-2)),"U2",A78),DATA!D2:L872,4,FALSE))</f>
        <v>0</v>
      </c>
      <c r="BG78" s="11">
        <f>IF(ISERROR(VLOOKUP(CONCATENATE(INDIRECT(ADDRESS(2,COLUMN())),"U2",A78),DATA!D2:L872,2,FALSE)),0,VLOOKUP(CONCATENATE(INDIRECT(ADDRESS(2,COLUMN())),"U2",A78),DATA!D2:L872,2,FALSE))</f>
        <v>0</v>
      </c>
      <c r="BH78" s="11">
        <f>IF(ISERROR(VLOOKUP(CONCATENATE(INDIRECT(ADDRESS(2,COLUMN()-1)),"U2",A78),DATA!D2:L872,3,FALSE)),0,VLOOKUP(CONCATENATE(INDIRECT(ADDRESS(2,COLUMN()-1)),"U2",A78),DATA!D2:L872,3,FALSE))</f>
        <v>0</v>
      </c>
      <c r="BI78" s="11">
        <f>IF(ISERROR(VLOOKUP(CONCATENATE(INDIRECT(ADDRESS(2,COLUMN()-2)),"U2",A78),DATA!D2:L872,4,FALSE)),0,VLOOKUP(CONCATENATE(INDIRECT(ADDRESS(2,COLUMN()-2)),"U2",A78),DATA!D2:L872,4,FALSE))</f>
        <v>0</v>
      </c>
      <c r="BJ78" s="11">
        <f>IF(ISERROR(VLOOKUP(CONCATENATE(INDIRECT(ADDRESS(2,COLUMN())),"U2",A78),DATA!D2:L872,2,FALSE)),0,VLOOKUP(CONCATENATE(INDIRECT(ADDRESS(2,COLUMN())),"U2",A78),DATA!D2:L872,2,FALSE))</f>
        <v>0</v>
      </c>
      <c r="BK78" s="11">
        <f>IF(ISERROR(VLOOKUP(CONCATENATE(INDIRECT(ADDRESS(2,COLUMN()-1)),"U2",A78),DATA!D2:L872,3,FALSE)),0,VLOOKUP(CONCATENATE(INDIRECT(ADDRESS(2,COLUMN()-1)),"U2",A78),DATA!D2:L872,3,FALSE))</f>
        <v>0</v>
      </c>
      <c r="BL78" s="11">
        <f>IF(ISERROR(VLOOKUP(CONCATENATE(INDIRECT(ADDRESS(2,COLUMN()-2)),"U2",A78),DATA!D2:L872,4,FALSE)),0,VLOOKUP(CONCATENATE(INDIRECT(ADDRESS(2,COLUMN()-2)),"U2",A78),DATA!D2:L872,4,FALSE))</f>
        <v>0</v>
      </c>
      <c r="BM78" s="11">
        <f>IF(ISERROR(VLOOKUP(CONCATENATE(INDIRECT(ADDRESS(2,COLUMN())),"U2",A78),DATA!D2:L872,2,FALSE)),0,VLOOKUP(CONCATENATE(INDIRECT(ADDRESS(2,COLUMN())),"U2",A78),DATA!D2:L872,2,FALSE))</f>
        <v>0</v>
      </c>
      <c r="BN78" s="11">
        <f>IF(ISERROR(VLOOKUP(CONCATENATE(INDIRECT(ADDRESS(2,COLUMN()-1)),"U2",A78),DATA!D2:L872,3,FALSE)),0,VLOOKUP(CONCATENATE(INDIRECT(ADDRESS(2,COLUMN()-1)),"U2",A78),DATA!D2:L872,3,FALSE))</f>
        <v>0</v>
      </c>
      <c r="BO78" s="11">
        <f>IF(ISERROR(VLOOKUP(CONCATENATE(INDIRECT(ADDRESS(2,COLUMN()-2)),"U2",A78),DATA!D2:L872,4,FALSE)),0,VLOOKUP(CONCATENATE(INDIRECT(ADDRESS(2,COLUMN()-2)),"U2",A78),DATA!D2:L872,4,FALSE))</f>
        <v>0</v>
      </c>
      <c r="BP78" s="11">
        <f>IF(ISERROR(VLOOKUP(CONCATENATE(INDIRECT(ADDRESS(2,COLUMN())),"U2",A78),DATA!D2:L872,2,FALSE)),0,VLOOKUP(CONCATENATE(INDIRECT(ADDRESS(2,COLUMN())),"U2",A78),DATA!D2:L872,2,FALSE))</f>
        <v>0</v>
      </c>
      <c r="BQ78" s="11">
        <f>IF(ISERROR(VLOOKUP(CONCATENATE(INDIRECT(ADDRESS(2,COLUMN()-1)),"U2",A78),DATA!D2:L872,3,FALSE)),0,VLOOKUP(CONCATENATE(INDIRECT(ADDRESS(2,COLUMN()-1)),"U2",A78),DATA!D2:L872,3,FALSE))</f>
        <v>0</v>
      </c>
      <c r="BR78" s="11">
        <f>IF(ISERROR(VLOOKUP(CONCATENATE(INDIRECT(ADDRESS(2,COLUMN()-2)),"U2",A78),DATA!D2:L872,4,FALSE)),0,VLOOKUP(CONCATENATE(INDIRECT(ADDRESS(2,COLUMN()-2)),"U2",A78),DATA!D2:L872,4,FALSE))</f>
        <v>0</v>
      </c>
      <c r="BS78" s="11">
        <f>IF(ISERROR(VLOOKUP(CONCATENATE(INDIRECT(ADDRESS(2,COLUMN())),"U2",A78),DATA!D2:L872,2,FALSE)),0,VLOOKUP(CONCATENATE(INDIRECT(ADDRESS(2,COLUMN())),"U2",A78),DATA!D2:L872,2,FALSE))</f>
        <v>0</v>
      </c>
      <c r="BT78" s="11">
        <f>IF(ISERROR(VLOOKUP(CONCATENATE(INDIRECT(ADDRESS(2,COLUMN()-1)),"U2",A78),DATA!D2:L872,3,FALSE)),0,VLOOKUP(CONCATENATE(INDIRECT(ADDRESS(2,COLUMN()-1)),"U2",A78),DATA!D2:L872,3,FALSE))</f>
        <v>0</v>
      </c>
      <c r="BU78" s="11">
        <f>IF(ISERROR(VLOOKUP(CONCATENATE(INDIRECT(ADDRESS(2,COLUMN()-2)),"U2",A78),DATA!D2:L872,4,FALSE)),0,VLOOKUP(CONCATENATE(INDIRECT(ADDRESS(2,COLUMN()-2)),"U2",A78),DATA!D2:L872,4,FALSE))</f>
        <v>0</v>
      </c>
      <c r="BV78" s="11">
        <f>IF(ISERROR(VLOOKUP(CONCATENATE(INDIRECT(ADDRESS(2,COLUMN())),"U2",A78),DATA!D2:L872,2,FALSE)),0,VLOOKUP(CONCATENATE(INDIRECT(ADDRESS(2,COLUMN())),"U2",A78),DATA!D2:L872,2,FALSE))</f>
        <v>0</v>
      </c>
      <c r="BW78" s="11">
        <f>IF(ISERROR(VLOOKUP(CONCATENATE(INDIRECT(ADDRESS(2,COLUMN()-1)),"U2",A78),DATA!D2:L872,3,FALSE)),0,VLOOKUP(CONCATENATE(INDIRECT(ADDRESS(2,COLUMN()-1)),"U2",A78),DATA!D2:L872,3,FALSE))</f>
        <v>0</v>
      </c>
      <c r="BX78" s="11">
        <f>IF(ISERROR(VLOOKUP(CONCATENATE(INDIRECT(ADDRESS(2,COLUMN()-2)),"U2",A78),DATA!D2:L872,4,FALSE)),0,VLOOKUP(CONCATENATE(INDIRECT(ADDRESS(2,COLUMN()-2)),"U2",A78),DATA!D2:L872,4,FALSE))</f>
        <v>0</v>
      </c>
      <c r="BY78" s="11">
        <f>IF(ISERROR(VLOOKUP(CONCATENATE(INDIRECT(ADDRESS(2,COLUMN())),"U2",A78),DATA!D2:L872,2,FALSE)),0,VLOOKUP(CONCATENATE(INDIRECT(ADDRESS(2,COLUMN())),"U2",A78),DATA!D2:L872,2,FALSE))</f>
        <v>0</v>
      </c>
      <c r="BZ78" s="11">
        <f>IF(ISERROR(VLOOKUP(CONCATENATE(INDIRECT(ADDRESS(2,COLUMN()-1)),"U2",A78),DATA!D2:L872,3,FALSE)),0,VLOOKUP(CONCATENATE(INDIRECT(ADDRESS(2,COLUMN()-1)),"U2",A78),DATA!D2:L872,3,FALSE))</f>
        <v>0</v>
      </c>
      <c r="CA78" s="11">
        <f>IF(ISERROR(VLOOKUP(CONCATENATE(INDIRECT(ADDRESS(2,COLUMN()-2)),"U2",A78),DATA!D2:L872,4,FALSE)),0,VLOOKUP(CONCATENATE(INDIRECT(ADDRESS(2,COLUMN()-2)),"U2",A78),DATA!D2:L872,4,FALSE))</f>
        <v>0</v>
      </c>
      <c r="CB78" s="11">
        <f>IF(ISERROR(VLOOKUP(CONCATENATE(INDIRECT(ADDRESS(2,COLUMN())),"U2",A78),DATA!D2:L872,2,FALSE)),0,VLOOKUP(CONCATENATE(INDIRECT(ADDRESS(2,COLUMN())),"U2",A78),DATA!D2:L872,2,FALSE))</f>
        <v>0</v>
      </c>
      <c r="CC78" s="11">
        <f>IF(ISERROR(VLOOKUP(CONCATENATE(INDIRECT(ADDRESS(2,COLUMN()-1)),"U2",A78),DATA!D2:L872,3,FALSE)),0,VLOOKUP(CONCATENATE(INDIRECT(ADDRESS(2,COLUMN()-1)),"U2",A78),DATA!D2:L872,3,FALSE))</f>
        <v>0</v>
      </c>
      <c r="CD78" s="11">
        <f>IF(ISERROR(VLOOKUP(CONCATENATE(INDIRECT(ADDRESS(2,COLUMN()-2)),"U2",A78),DATA!D2:L872,4,FALSE)),0,VLOOKUP(CONCATENATE(INDIRECT(ADDRESS(2,COLUMN()-2)),"U2",A78),DATA!D2:L872,4,FALSE))</f>
        <v>0</v>
      </c>
      <c r="CE78" s="11">
        <f>IF(ISERROR(VLOOKUP(CONCATENATE(INDIRECT(ADDRESS(2,COLUMN())),"U2",A78),DATA!D2:L872,2,FALSE)),0,VLOOKUP(CONCATENATE(INDIRECT(ADDRESS(2,COLUMN())),"U2",A78),DATA!D2:L872,2,FALSE))</f>
        <v>0</v>
      </c>
      <c r="CF78" s="11">
        <f>IF(ISERROR(VLOOKUP(CONCATENATE(INDIRECT(ADDRESS(2,COLUMN()-1)),"U2",A78),DATA!D2:L872,3,FALSE)),0,VLOOKUP(CONCATENATE(INDIRECT(ADDRESS(2,COLUMN()-1)),"U2",A78),DATA!D2:L872,3,FALSE))</f>
        <v>0</v>
      </c>
      <c r="CG78" s="11">
        <f>IF(ISERROR(VLOOKUP(CONCATENATE(INDIRECT(ADDRESS(2,COLUMN()-2)),"U2",A78),DATA!D2:L872,4,FALSE)),0,VLOOKUP(CONCATENATE(INDIRECT(ADDRESS(2,COLUMN()-2)),"U2",A78),DATA!D2:L872,4,FALSE))</f>
        <v>0</v>
      </c>
      <c r="CH78" s="11">
        <f>IF(ISERROR(VLOOKUP(CONCATENATE(INDIRECT(ADDRESS(2,COLUMN())),"U2",A78),DATA!D2:L872,2,FALSE)),0,VLOOKUP(CONCATENATE(INDIRECT(ADDRESS(2,COLUMN())),"U2",A78),DATA!D2:L872,2,FALSE))</f>
        <v>0</v>
      </c>
      <c r="CI78" s="11">
        <f>IF(ISERROR(VLOOKUP(CONCATENATE(INDIRECT(ADDRESS(2,COLUMN()-1)),"U2",A78),DATA!D2:L872,3,FALSE)),0,VLOOKUP(CONCATENATE(INDIRECT(ADDRESS(2,COLUMN()-1)),"U2",A78),DATA!D2:L872,3,FALSE))</f>
        <v>0</v>
      </c>
      <c r="CJ78" s="11">
        <f>IF(ISERROR(VLOOKUP(CONCATENATE(INDIRECT(ADDRESS(2,COLUMN()-2)),"U2",A78),DATA!D2:L872,4,FALSE)),0,VLOOKUP(CONCATENATE(INDIRECT(ADDRESS(2,COLUMN()-2)),"U2",A78),DATA!D2:L872,4,FALSE))</f>
        <v>0</v>
      </c>
      <c r="CK78" s="11">
        <f>IF(ISERROR(VLOOKUP(CONCATENATE(INDIRECT(ADDRESS(2,COLUMN())),"U2",A78),DATA!D2:L872,2,FALSE)),0,VLOOKUP(CONCATENATE(INDIRECT(ADDRESS(2,COLUMN())),"U2",A78),DATA!D2:L872,2,FALSE))</f>
        <v>0</v>
      </c>
      <c r="CL78" s="11">
        <f>IF(ISERROR(VLOOKUP(CONCATENATE(INDIRECT(ADDRESS(2,COLUMN()-1)),"U2",A78),DATA!D2:L872,3,FALSE)),0,VLOOKUP(CONCATENATE(INDIRECT(ADDRESS(2,COLUMN()-1)),"U2",A78),DATA!D2:L872,3,FALSE))</f>
        <v>0</v>
      </c>
      <c r="CM78" s="11">
        <f>IF(ISERROR(VLOOKUP(CONCATENATE(INDIRECT(ADDRESS(2,COLUMN()-2)),"U2",A78),DATA!D2:L872,4,FALSE)),0,VLOOKUP(CONCATENATE(INDIRECT(ADDRESS(2,COLUMN()-2)),"U2",A78),DATA!D2:L872,4,FALSE))</f>
        <v>0</v>
      </c>
      <c r="CN78" s="11">
        <f>IF(ISERROR(VLOOKUP(CONCATENATE(INDIRECT(ADDRESS(2,COLUMN())),"U2",A78),DATA!D2:L872,2,FALSE)),0,VLOOKUP(CONCATENATE(INDIRECT(ADDRESS(2,COLUMN())),"U2",A78),DATA!D2:L872,2,FALSE))</f>
        <v>0</v>
      </c>
      <c r="CO78" s="11">
        <f>IF(ISERROR(VLOOKUP(CONCATENATE(INDIRECT(ADDRESS(2,COLUMN()-1)),"U2",A78),DATA!D2:L872,3,FALSE)),0,VLOOKUP(CONCATENATE(INDIRECT(ADDRESS(2,COLUMN()-1)),"U2",A78),DATA!D2:L872,3,FALSE))</f>
        <v>0</v>
      </c>
      <c r="CP78" s="11">
        <f>IF(ISERROR(VLOOKUP(CONCATENATE(INDIRECT(ADDRESS(2,COLUMN()-2)),"U2",A78),DATA!D2:L872,4,FALSE)),0,VLOOKUP(CONCATENATE(INDIRECT(ADDRESS(2,COLUMN()-2)),"U2",A78),DATA!D2:L872,4,FALSE))</f>
        <v>0</v>
      </c>
      <c r="CQ78" s="11">
        <f>IF(ISERROR(VLOOKUP(CONCATENATE(INDIRECT(ADDRESS(2,COLUMN())),"U2",A78),DATA!D2:L872,2,FALSE)),0,VLOOKUP(CONCATENATE(INDIRECT(ADDRESS(2,COLUMN())),"U2",A78),DATA!D2:L872,2,FALSE))</f>
        <v>0</v>
      </c>
      <c r="CR78" s="11">
        <f>IF(ISERROR(VLOOKUP(CONCATENATE(INDIRECT(ADDRESS(2,COLUMN()-1)),"U2",A78),DATA!D2:L872,3,FALSE)),0,VLOOKUP(CONCATENATE(INDIRECT(ADDRESS(2,COLUMN()-1)),"U2",A78),DATA!D2:L872,3,FALSE))</f>
        <v>0</v>
      </c>
      <c r="CS78" s="11">
        <f>IF(ISERROR(VLOOKUP(CONCATENATE(INDIRECT(ADDRESS(2,COLUMN()-2)),"U2",A78),DATA!D2:L872,4,FALSE)),0,VLOOKUP(CONCATENATE(INDIRECT(ADDRESS(2,COLUMN()-2)),"U2",A78),DATA!D2:L872,4,FALSE))</f>
        <v>0</v>
      </c>
      <c r="CT78" s="11">
        <f>IF(ISERROR(VLOOKUP(CONCATENATE(INDIRECT(ADDRESS(2,COLUMN())),"U2",A78),DATA!D2:L872,2,FALSE)),0,VLOOKUP(CONCATENATE(INDIRECT(ADDRESS(2,COLUMN())),"U2",A78),DATA!D2:L872,2,FALSE))</f>
        <v>0</v>
      </c>
      <c r="CU78" s="11">
        <f>IF(ISERROR(VLOOKUP(CONCATENATE(INDIRECT(ADDRESS(2,COLUMN()-1)),"U2",A78),DATA!D2:L872,3,FALSE)),0,VLOOKUP(CONCATENATE(INDIRECT(ADDRESS(2,COLUMN()-1)),"U2",A78),DATA!D2:L872,3,FALSE))</f>
        <v>0</v>
      </c>
      <c r="CV78" s="11">
        <f>IF(ISERROR(VLOOKUP(CONCATENATE(INDIRECT(ADDRESS(2,COLUMN()-2)),"U2",A78),DATA!D2:L872,4,FALSE)),0,VLOOKUP(CONCATENATE(INDIRECT(ADDRESS(2,COLUMN()-2)),"U2",A78),DATA!D2:L872,4,FALSE))</f>
        <v>0</v>
      </c>
      <c r="CW78" s="11">
        <f>IF(ISERROR(VLOOKUP(CONCATENATE(INDIRECT(ADDRESS(2,COLUMN())),"U2",A78),DATA!D2:L872,2,FALSE)),0,VLOOKUP(CONCATENATE(INDIRECT(ADDRESS(2,COLUMN())),"U2",A78),DATA!D2:L872,2,FALSE))</f>
        <v>0</v>
      </c>
      <c r="CX78" s="11">
        <f>IF(ISERROR(VLOOKUP(CONCATENATE(INDIRECT(ADDRESS(2,COLUMN()-1)),"U2",A78),DATA!D2:L872,3,FALSE)),0,VLOOKUP(CONCATENATE(INDIRECT(ADDRESS(2,COLUMN()-1)),"U2",A78),DATA!D2:L872,3,FALSE))</f>
        <v>0</v>
      </c>
      <c r="CY78" s="11">
        <f>IF(ISERROR(VLOOKUP(CONCATENATE(INDIRECT(ADDRESS(2,COLUMN()-2)),"U2",A78),DATA!D2:L872,4,FALSE)),0,VLOOKUP(CONCATENATE(INDIRECT(ADDRESS(2,COLUMN()-2)),"U2",A78),DATA!D2:L872,4,FALSE))</f>
        <v>0</v>
      </c>
      <c r="CZ78" s="11">
        <f>IF(ISERROR(VLOOKUP(CONCATENATE(INDIRECT(ADDRESS(2,COLUMN())),"U2",A78),DATA!D2:L872,2,FALSE)),0,VLOOKUP(CONCATENATE(INDIRECT(ADDRESS(2,COLUMN())),"U2",A78),DATA!D2:L872,2,FALSE))</f>
        <v>0</v>
      </c>
      <c r="DA78" s="11">
        <f>IF(ISERROR(VLOOKUP(CONCATENATE(INDIRECT(ADDRESS(2,COLUMN()-1)),"U2",A78),DATA!D2:L872,3,FALSE)),0,VLOOKUP(CONCATENATE(INDIRECT(ADDRESS(2,COLUMN()-1)),"U2",A78),DATA!D2:L872,3,FALSE))</f>
        <v>0</v>
      </c>
      <c r="DB78" s="11">
        <f>IF(ISERROR(VLOOKUP(CONCATENATE(INDIRECT(ADDRESS(2,COLUMN()-2)),"U2",A78),DATA!D2:L872,4,FALSE)),0,VLOOKUP(CONCATENATE(INDIRECT(ADDRESS(2,COLUMN()-2)),"U2",A78),DATA!D2:L872,4,FALSE))</f>
        <v>0</v>
      </c>
      <c r="DC78" s="11">
        <f>IF(ISERROR(VLOOKUP(CONCATENATE(INDIRECT(ADDRESS(2,COLUMN())),"U2",A78),DATA!D2:L872,2,FALSE)),0,VLOOKUP(CONCATENATE(INDIRECT(ADDRESS(2,COLUMN())),"U2",A78),DATA!D2:L872,2,FALSE))</f>
        <v>0</v>
      </c>
      <c r="DD78" s="11">
        <f>IF(ISERROR(VLOOKUP(CONCATENATE(INDIRECT(ADDRESS(2,COLUMN()-1)),"U2",A78),DATA!D2:L872,3,FALSE)),0,VLOOKUP(CONCATENATE(INDIRECT(ADDRESS(2,COLUMN()-1)),"U2",A78),DATA!D2:L872,3,FALSE))</f>
        <v>0</v>
      </c>
      <c r="DE78" s="11">
        <f>IF(ISERROR(VLOOKUP(CONCATENATE(INDIRECT(ADDRESS(2,COLUMN()-2)),"U2",A78),DATA!D2:L872,4,FALSE)),0,VLOOKUP(CONCATENATE(INDIRECT(ADDRESS(2,COLUMN()-2)),"U2",A78),DATA!D2:L872,4,FALSE))</f>
        <v>0</v>
      </c>
      <c r="DF78" s="11">
        <f>IF(ISERROR(VLOOKUP(CONCATENATE(INDIRECT(ADDRESS(2,COLUMN())),"U2",A78),DATA!D2:L872,2,FALSE)),0,VLOOKUP(CONCATENATE(INDIRECT(ADDRESS(2,COLUMN())),"U2",A78),DATA!D2:L872,2,FALSE))</f>
        <v>0</v>
      </c>
      <c r="DG78" s="11">
        <f>IF(ISERROR(VLOOKUP(CONCATENATE(INDIRECT(ADDRESS(2,COLUMN()-1)),"U2",A78),DATA!D2:L872,3,FALSE)),0,VLOOKUP(CONCATENATE(INDIRECT(ADDRESS(2,COLUMN()-1)),"U2",A78),DATA!D2:L872,3,FALSE))</f>
        <v>0</v>
      </c>
      <c r="DH78" s="11">
        <f>IF(ISERROR(VLOOKUP(CONCATENATE(INDIRECT(ADDRESS(2,COLUMN()-2)),"U2",A78),DATA!D2:L872,4,FALSE)),0,VLOOKUP(CONCATENATE(INDIRECT(ADDRESS(2,COLUMN()-2)),"U2",A78),DATA!D2:L872,4,FALSE))</f>
        <v>0</v>
      </c>
      <c r="DI78" s="11">
        <f>IF(ISERROR(VLOOKUP(CONCATENATE(INDIRECT(ADDRESS(2,COLUMN())),"U2",A78),DATA!D2:L872,2,FALSE)),0,VLOOKUP(CONCATENATE(INDIRECT(ADDRESS(2,COLUMN())),"U2",A78),DATA!D2:L872,2,FALSE))</f>
        <v>0</v>
      </c>
      <c r="DJ78" s="11">
        <f>IF(ISERROR(VLOOKUP(CONCATENATE(INDIRECT(ADDRESS(2,COLUMN()-1)),"U2",A78),DATA!D2:L872,3,FALSE)),0,VLOOKUP(CONCATENATE(INDIRECT(ADDRESS(2,COLUMN()-1)),"U2",A78),DATA!D2:L872,3,FALSE))</f>
        <v>0</v>
      </c>
      <c r="DK78" s="11">
        <f>IF(ISERROR(VLOOKUP(CONCATENATE(INDIRECT(ADDRESS(2,COLUMN()-2)),"U2",A78),DATA!D2:L872,4,FALSE)),0,VLOOKUP(CONCATENATE(INDIRECT(ADDRESS(2,COLUMN()-2)),"U2",A78),DATA!D2:L872,4,FALSE))</f>
        <v>0</v>
      </c>
      <c r="DL78" s="11">
        <f>IF(ISERROR(VLOOKUP(CONCATENATE(INDIRECT(ADDRESS(2,COLUMN())),"U2",A78),DATA!D2:L872,2,FALSE)),0,VLOOKUP(CONCATENATE(INDIRECT(ADDRESS(2,COLUMN())),"U2",A78),DATA!D2:L872,2,FALSE))</f>
        <v>0</v>
      </c>
      <c r="DM78" s="11">
        <f>IF(ISERROR(VLOOKUP(CONCATENATE(INDIRECT(ADDRESS(2,COLUMN()-1)),"U2",A78),DATA!D2:L872,3,FALSE)),0,VLOOKUP(CONCATENATE(INDIRECT(ADDRESS(2,COLUMN()-1)),"U2",A78),DATA!D2:L872,3,FALSE))</f>
        <v>0</v>
      </c>
      <c r="DN78" s="11">
        <f>IF(ISERROR(VLOOKUP(CONCATENATE(INDIRECT(ADDRESS(2,COLUMN()-2)),"U2",A78),DATA!D2:L872,4,FALSE)),0,VLOOKUP(CONCATENATE(INDIRECT(ADDRESS(2,COLUMN()-2)),"U2",A78),DATA!D2:L872,4,FALSE))</f>
        <v>0</v>
      </c>
      <c r="DO78" s="11">
        <f>IF(ISERROR(VLOOKUP(CONCATENATE(INDIRECT(ADDRESS(2,COLUMN())),"U2",A78),DATA!D2:L872,2,FALSE)),0,VLOOKUP(CONCATENATE(INDIRECT(ADDRESS(2,COLUMN())),"U2",A78),DATA!D2:L872,2,FALSE))</f>
        <v>0</v>
      </c>
      <c r="DP78" s="11">
        <f>IF(ISERROR(VLOOKUP(CONCATENATE(INDIRECT(ADDRESS(2,COLUMN()-1)),"U2",A78),DATA!D2:L872,3,FALSE)),0,VLOOKUP(CONCATENATE(INDIRECT(ADDRESS(2,COLUMN()-1)),"U2",A78),DATA!D2:L872,3,FALSE))</f>
        <v>0</v>
      </c>
      <c r="DQ78" s="11">
        <f>IF(ISERROR(VLOOKUP(CONCATENATE(INDIRECT(ADDRESS(2,COLUMN()-2)),"U2",A78),DATA!D2:L872,4,FALSE)),0,VLOOKUP(CONCATENATE(INDIRECT(ADDRESS(2,COLUMN()-2)),"U2",A78),DATA!D2:L872,4,FALSE))</f>
        <v>0</v>
      </c>
      <c r="DR78" s="11">
        <f>IF(ISERROR(VLOOKUP(CONCATENATE(INDIRECT(ADDRESS(2,COLUMN())),"U2",A78),DATA!D2:L872,2,FALSE)),0,VLOOKUP(CONCATENATE(INDIRECT(ADDRESS(2,COLUMN())),"U2",A78),DATA!D2:L872,2,FALSE))</f>
        <v>0</v>
      </c>
      <c r="DS78" s="11">
        <f>IF(ISERROR(VLOOKUP(CONCATENATE(INDIRECT(ADDRESS(2,COLUMN()-1)),"U2",A78),DATA!D2:L872,3,FALSE)),0,VLOOKUP(CONCATENATE(INDIRECT(ADDRESS(2,COLUMN()-1)),"U2",A78),DATA!D2:L872,3,FALSE))</f>
        <v>0</v>
      </c>
      <c r="DT78" s="11">
        <f>IF(ISERROR(VLOOKUP(CONCATENATE(INDIRECT(ADDRESS(2,COLUMN()-2)),"U2",A78),DATA!D2:L872,4,FALSE)),0,VLOOKUP(CONCATENATE(INDIRECT(ADDRESS(2,COLUMN()-2)),"U2",A78),DATA!D2:L872,4,FALSE))</f>
        <v>0</v>
      </c>
      <c r="DU78" s="11">
        <f>IF(ISERROR(VLOOKUP(CONCATENATE(INDIRECT(ADDRESS(2,COLUMN())),"U2",A78),DATA!D2:L872,2,FALSE)),0,VLOOKUP(CONCATENATE(INDIRECT(ADDRESS(2,COLUMN())),"U2",A78),DATA!D2:L872,2,FALSE))</f>
        <v>0</v>
      </c>
      <c r="DV78" s="11">
        <f>IF(ISERROR(VLOOKUP(CONCATENATE(INDIRECT(ADDRESS(2,COLUMN()-1)),"U2",A78),DATA!D2:L872,3,FALSE)),0,VLOOKUP(CONCATENATE(INDIRECT(ADDRESS(2,COLUMN()-1)),"U2",A78),DATA!D2:L872,3,FALSE))</f>
        <v>0</v>
      </c>
      <c r="DW78" s="11">
        <f>IF(ISERROR(VLOOKUP(CONCATENATE(INDIRECT(ADDRESS(2,COLUMN()-2)),"U2",A78),DATA!D2:L872,4,FALSE)),0,VLOOKUP(CONCATENATE(INDIRECT(ADDRESS(2,COLUMN()-2)),"U2",A78),DATA!D2:L872,4,FALSE))</f>
        <v>0</v>
      </c>
      <c r="DX78" s="62">
        <f>SUM(B78:INDIRECT(ADDRESS(78,127)))</f>
        <v>7</v>
      </c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R78" s="24"/>
      <c r="IS78" s="24"/>
      <c r="IT78" s="24"/>
      <c r="IU78" s="24"/>
      <c r="IV78" s="24"/>
      <c r="IW78" s="24"/>
      <c r="IX78" s="24"/>
      <c r="IY78" s="24"/>
      <c r="IZ78" s="24"/>
      <c r="JA78" s="24"/>
      <c r="JB78" s="24"/>
      <c r="JC78" s="24"/>
      <c r="JD78" s="24"/>
      <c r="JE78" s="24"/>
      <c r="JF78" s="24"/>
      <c r="JG78" s="24"/>
      <c r="JH78" s="24"/>
      <c r="JI78" s="24"/>
      <c r="JJ78" s="24"/>
      <c r="JK78" s="24"/>
      <c r="JL78" s="24"/>
      <c r="JM78" s="24"/>
      <c r="JN78" s="24"/>
      <c r="JO78" s="24"/>
      <c r="JP78" s="24"/>
      <c r="JQ78" s="24"/>
      <c r="JR78" s="24"/>
      <c r="JS78" s="24"/>
      <c r="JT78" s="24"/>
      <c r="JU78" s="24"/>
      <c r="JV78" s="24"/>
      <c r="JW78" s="24"/>
      <c r="JX78" s="24"/>
      <c r="JY78" s="24"/>
      <c r="JZ78" s="24"/>
      <c r="KA78" s="24"/>
      <c r="KB78" s="24"/>
      <c r="KC78" s="24"/>
      <c r="KD78" s="24"/>
      <c r="KE78" s="24"/>
      <c r="KF78" s="24"/>
      <c r="KG78" s="24"/>
      <c r="KH78" s="24"/>
      <c r="KI78" s="24"/>
      <c r="KJ78" s="24"/>
      <c r="KK78" s="24"/>
      <c r="KL78" s="24"/>
      <c r="KM78" s="24"/>
      <c r="KN78" s="24"/>
      <c r="KO78" s="24"/>
      <c r="KP78" s="24"/>
      <c r="KQ78" s="24"/>
      <c r="KR78" s="24"/>
      <c r="KS78" s="24"/>
      <c r="KT78" s="24"/>
      <c r="KU78" s="24"/>
      <c r="KV78" s="24"/>
      <c r="KW78" s="24"/>
      <c r="KX78" s="24"/>
      <c r="KY78" s="24"/>
      <c r="KZ78" s="24"/>
    </row>
    <row r="79" s="5" customFormat="1" ht="15.75">
      <c r="A79" s="28" t="s">
        <v>72</v>
      </c>
      <c r="B79" s="110">
        <f>IF(COLUMN()&lt;DATA!$O$1*3+3,SUM(B80)," ")</f>
        <v>1</v>
      </c>
      <c r="C79" s="110">
        <f>IF(COLUMN()&lt;DATA!$O$1*3+3,SUM(C80)," ")</f>
        <v>10</v>
      </c>
      <c r="D79" s="110">
        <f>IF(COLUMN()&lt;DATA!$O$1*3+3,SUM(D80)," ")</f>
        <v>0</v>
      </c>
      <c r="E79" s="110">
        <f>IF(COLUMN()&lt;DATA!$O$1*3+3,SUM(E80)," ")</f>
        <v>0</v>
      </c>
      <c r="F79" s="110">
        <f>IF(COLUMN()&lt;DATA!$O$1*3+3,SUM(F80)," ")</f>
        <v>0</v>
      </c>
      <c r="G79" s="110">
        <f>IF(COLUMN()&lt;DATA!$O$1*3+3,SUM(G80)," ")</f>
        <v>0</v>
      </c>
      <c r="H79" s="110">
        <f>IF(COLUMN()&lt;DATA!$O$1*3+3,SUM(H80)," ")</f>
        <v>7</v>
      </c>
      <c r="I79" s="110">
        <f>IF(COLUMN()&lt;DATA!$O$1*3+3,SUM(I80)," ")</f>
        <v>0</v>
      </c>
      <c r="J79" s="110">
        <f>IF(COLUMN()&lt;DATA!$O$1*3+3,SUM(J80)," ")</f>
        <v>0</v>
      </c>
      <c r="K79" s="110">
        <f>IF(COLUMN()&lt;DATA!$O$1*3+3,SUM(K80)," ")</f>
        <v>0</v>
      </c>
      <c r="L79" s="110">
        <f>IF(COLUMN()&lt;DATA!$O$1*3+3,SUM(L80)," ")</f>
        <v>0</v>
      </c>
      <c r="M79" s="110">
        <f>IF(COLUMN()&lt;DATA!$O$1*3+3,SUM(M80)," ")</f>
        <v>0</v>
      </c>
      <c r="N79" s="110">
        <f>IF(COLUMN()&lt;DATA!$O$1*3+3,SUM(N80)," ")</f>
        <v>0</v>
      </c>
      <c r="O79" s="110">
        <f>IF(COLUMN()&lt;DATA!$O$1*3+3,SUM(O80)," ")</f>
        <v>0</v>
      </c>
      <c r="P79" s="110">
        <f>IF(COLUMN()&lt;DATA!$O$1*3+3,SUM(P80)," ")</f>
        <v>0</v>
      </c>
      <c r="Q79" s="110">
        <f>IF(COLUMN()&lt;DATA!$O$1*3+3,SUM(Q80)," ")</f>
        <v>1</v>
      </c>
      <c r="R79" s="110">
        <f>IF(COLUMN()&lt;DATA!$O$1*3+3,SUM(R80)," ")</f>
        <v>3</v>
      </c>
      <c r="S79" s="110">
        <f>IF(COLUMN()&lt;DATA!$O$1*3+3,SUM(S80)," ")</f>
        <v>0</v>
      </c>
      <c r="T79" s="110">
        <f>IF(COLUMN()&lt;DATA!$O$1*3+3,SUM(T80)," ")</f>
        <v>0</v>
      </c>
      <c r="U79" s="110">
        <f>IF(COLUMN()&lt;DATA!$O$1*3+3,SUM(U80)," ")</f>
        <v>1</v>
      </c>
      <c r="V79" s="110">
        <f>IF(COLUMN()&lt;DATA!$O$1*3+3,SUM(V80)," ")</f>
        <v>0</v>
      </c>
      <c r="W79" s="110">
        <f>IF(COLUMN()&lt;DATA!$O$1*3+3,SUM(W80)," ")</f>
        <v>0</v>
      </c>
      <c r="X79" s="110">
        <f>IF(COLUMN()&lt;DATA!$O$1*3+3,SUM(X80)," ")</f>
        <v>0</v>
      </c>
      <c r="Y79" s="110">
        <f>IF(COLUMN()&lt;DATA!$O$1*3+3,SUM(Y80)," ")</f>
        <v>0</v>
      </c>
      <c r="Z79" s="110">
        <f>IF(COLUMN()&lt;DATA!$O$1*3+3,SUM(Z80)," ")</f>
        <v>0</v>
      </c>
      <c r="AA79" s="110">
        <f>IF(COLUMN()&lt;DATA!$O$1*3+3,SUM(AA80)," ")</f>
        <v>0</v>
      </c>
      <c r="AB79" s="110">
        <f>IF(COLUMN()&lt;DATA!$O$1*3+3,SUM(AB80)," ")</f>
        <v>0</v>
      </c>
      <c r="AC79" s="110">
        <f>IF(COLUMN()&lt;DATA!$O$1*3+3,SUM(AC80)," ")</f>
        <v>0</v>
      </c>
      <c r="AD79" s="110">
        <f>IF(COLUMN()&lt;DATA!$O$1*3+3,SUM(AD80)," ")</f>
        <v>0</v>
      </c>
      <c r="AE79" s="110">
        <f>IF(COLUMN()&lt;DATA!$O$1*3+3,SUM(AE80)," ")</f>
        <v>0</v>
      </c>
      <c r="AF79" s="110">
        <f>IF(COLUMN()&lt;DATA!$O$1*3+3,SUM(AF80)," ")</f>
        <v>0</v>
      </c>
      <c r="AG79" s="110">
        <f>IF(COLUMN()&lt;DATA!$O$1*3+3,SUM(AG80)," ")</f>
        <v>0</v>
      </c>
      <c r="AH79" s="110">
        <f>IF(COLUMN()&lt;DATA!$O$1*3+3,SUM(AH80)," ")</f>
        <v>0</v>
      </c>
      <c r="AI79" s="110">
        <f>IF(COLUMN()&lt;DATA!$O$1*3+3,SUM(AI80)," ")</f>
        <v>0</v>
      </c>
      <c r="AJ79" s="110">
        <f>IF(COLUMN()&lt;DATA!$O$1*3+3,SUM(AJ80)," ")</f>
        <v>0</v>
      </c>
      <c r="AK79" s="110">
        <f>IF(COLUMN()&lt;DATA!$O$1*3+3,SUM(AK80)," ")</f>
        <v>0</v>
      </c>
      <c r="AL79" s="110">
        <f>IF(COLUMN()&lt;DATA!$O$1*3+3,SUM(AL80)," ")</f>
        <v>0</v>
      </c>
      <c r="AM79" s="110">
        <f>IF(COLUMN()&lt;DATA!$O$1*3+3,SUM(AM80)," ")</f>
        <v>0</v>
      </c>
      <c r="AN79" s="110">
        <f>IF(COLUMN()&lt;DATA!$O$1*3+3,SUM(AN80)," ")</f>
        <v>0</v>
      </c>
      <c r="AO79" s="110">
        <f>IF(COLUMN()&lt;DATA!$O$1*3+3,SUM(AO80)," ")</f>
        <v>0</v>
      </c>
      <c r="AP79" s="110">
        <f>IF(COLUMN()&lt;DATA!$O$1*3+3,SUM(AP80)," ")</f>
        <v>0</v>
      </c>
      <c r="AQ79" s="110">
        <f>IF(COLUMN()&lt;DATA!$O$1*3+3,SUM(AQ80)," ")</f>
        <v>0</v>
      </c>
      <c r="AR79" s="110">
        <f>IF(COLUMN()&lt;DATA!$O$1*3+3,SUM(AR80)," ")</f>
        <v>0</v>
      </c>
      <c r="AS79" s="110">
        <f>IF(COLUMN()&lt;DATA!$O$1*3+3,SUM(AS80)," ")</f>
        <v>0</v>
      </c>
      <c r="AT79" s="110">
        <f>IF(COLUMN()&lt;DATA!$O$1*3+3,SUM(AT80)," ")</f>
        <v>0</v>
      </c>
      <c r="AU79" s="110">
        <f>IF(COLUMN()&lt;DATA!$O$1*3+3,SUM(AU80)," ")</f>
        <v>22</v>
      </c>
      <c r="AV79" s="110">
        <f>IF(COLUMN()&lt;DATA!$O$1*3+3,SUM(AV80)," ")</f>
        <v>0</v>
      </c>
      <c r="AW79" s="110">
        <f>IF(COLUMN()&lt;DATA!$O$1*3+3,SUM(AW80)," ")</f>
        <v>0</v>
      </c>
      <c r="AX79" s="110">
        <f>IF(COLUMN()&lt;DATA!$O$1*3+3,SUM(AX80)," ")</f>
        <v>0</v>
      </c>
      <c r="AY79" s="110">
        <f>IF(COLUMN()&lt;DATA!$O$1*3+3,SUM(AY80)," ")</f>
        <v>0</v>
      </c>
      <c r="AZ79" s="110">
        <f>IF(COLUMN()&lt;DATA!$O$1*3+3,SUM(AZ80)," ")</f>
        <v>0</v>
      </c>
      <c r="BA79" s="110">
        <f>IF(COLUMN()&lt;DATA!$O$1*3+3,SUM(BA80)," ")</f>
        <v>0</v>
      </c>
      <c r="BB79" s="110">
        <f>IF(COLUMN()&lt;DATA!$O$1*3+3,SUM(BB80)," ")</f>
        <v>0</v>
      </c>
      <c r="BC79" s="110">
        <f>IF(COLUMN()&lt;DATA!$O$1*3+3,SUM(BC80)," ")</f>
        <v>0</v>
      </c>
      <c r="BD79" s="110">
        <f>IF(COLUMN()&lt;DATA!$O$1*3+3,SUM(BD80)," ")</f>
        <v>0</v>
      </c>
      <c r="BE79" s="110">
        <f>IF(COLUMN()&lt;DATA!$O$1*3+3,SUM(BE80)," ")</f>
        <v>1</v>
      </c>
      <c r="BF79" s="110">
        <f>IF(COLUMN()&lt;DATA!$O$1*3+3,SUM(BF80)," ")</f>
        <v>0</v>
      </c>
      <c r="BG79" s="110">
        <f>IF(COLUMN()&lt;DATA!$O$1*3+3,SUM(BG80)," ")</f>
        <v>0.5</v>
      </c>
      <c r="BH79" s="110">
        <f>IF(COLUMN()&lt;DATA!$O$1*3+3,SUM(BH80)," ")</f>
        <v>0</v>
      </c>
      <c r="BI79" s="110">
        <f>IF(COLUMN()&lt;DATA!$O$1*3+3,SUM(BI80)," ")</f>
        <v>0</v>
      </c>
      <c r="BJ79" s="110">
        <f>IF(COLUMN()&lt;DATA!$O$1*3+3,SUM(BJ80)," ")</f>
        <v>0</v>
      </c>
      <c r="BK79" s="110">
        <f>IF(COLUMN()&lt;DATA!$O$1*3+3,SUM(BK80)," ")</f>
        <v>0</v>
      </c>
      <c r="BL79" s="110">
        <f>IF(COLUMN()&lt;DATA!$O$1*3+3,SUM(BL80)," ")</f>
        <v>0</v>
      </c>
      <c r="BM79" s="110">
        <f>IF(COLUMN()&lt;DATA!$O$1*3+3,SUM(BM80)," ")</f>
        <v>0</v>
      </c>
      <c r="BN79" s="110">
        <f>IF(COLUMN()&lt;DATA!$O$1*3+3,SUM(BN80)," ")</f>
        <v>0</v>
      </c>
      <c r="BO79" s="110">
        <f>IF(COLUMN()&lt;DATA!$O$1*3+3,SUM(BO80)," ")</f>
        <v>0</v>
      </c>
      <c r="BP79" s="110">
        <f>IF(COLUMN()&lt;DATA!$O$1*3+3,SUM(BP80)," ")</f>
        <v>0</v>
      </c>
      <c r="BQ79" s="110">
        <f>IF(COLUMN()&lt;DATA!$O$1*3+3,SUM(BQ80)," ")</f>
        <v>0</v>
      </c>
      <c r="BR79" s="110">
        <f>IF(COLUMN()&lt;DATA!$O$1*3+3,SUM(BR80)," ")</f>
        <v>0</v>
      </c>
      <c r="BS79" s="110">
        <f>IF(COLUMN()&lt;DATA!$O$1*3+3,SUM(BS80)," ")</f>
        <v>0</v>
      </c>
      <c r="BT79" s="110">
        <f>IF(COLUMN()&lt;DATA!$O$1*3+3,SUM(BT80)," ")</f>
        <v>0</v>
      </c>
      <c r="BU79" s="110">
        <f>IF(COLUMN()&lt;DATA!$O$1*3+3,SUM(BU80)," ")</f>
        <v>0</v>
      </c>
      <c r="BV79" s="110">
        <f>IF(COLUMN()&lt;DATA!$O$1*3+3,SUM(BV80)," ")</f>
        <v>1</v>
      </c>
      <c r="BW79" s="110">
        <f>IF(COLUMN()&lt;DATA!$O$1*3+3,SUM(BW80)," ")</f>
        <v>0</v>
      </c>
      <c r="BX79" s="110">
        <f>IF(COLUMN()&lt;DATA!$O$1*3+3,SUM(BX80)," ")</f>
        <v>0</v>
      </c>
      <c r="BY79" s="110">
        <f>IF(COLUMN()&lt;DATA!$O$1*3+3,SUM(BY80)," ")</f>
        <v>0</v>
      </c>
      <c r="BZ79" s="110">
        <f>IF(COLUMN()&lt;DATA!$O$1*3+3,SUM(BZ80)," ")</f>
        <v>0</v>
      </c>
      <c r="CA79" s="110">
        <f>IF(COLUMN()&lt;DATA!$O$1*3+3,SUM(CA80)," ")</f>
        <v>0</v>
      </c>
      <c r="CB79" s="110">
        <f>IF(COLUMN()&lt;DATA!$O$1*3+3,SUM(CB80)," ")</f>
        <v>0</v>
      </c>
      <c r="CC79" s="110">
        <f>IF(COLUMN()&lt;DATA!$O$1*3+3,SUM(CC80)," ")</f>
        <v>0</v>
      </c>
      <c r="CD79" s="110">
        <f>IF(COLUMN()&lt;DATA!$O$1*3+3,SUM(CD80)," ")</f>
        <v>0</v>
      </c>
      <c r="CE79" s="110">
        <f>IF(COLUMN()&lt;DATA!$O$1*3+3,SUM(CE80)," ")</f>
        <v>0</v>
      </c>
      <c r="CF79" s="110">
        <f>IF(COLUMN()&lt;DATA!$O$1*3+3,SUM(CF80)," ")</f>
        <v>0</v>
      </c>
      <c r="CG79" s="110">
        <f>IF(COLUMN()&lt;DATA!$O$1*3+3,SUM(CG80)," ")</f>
        <v>0</v>
      </c>
      <c r="CH79" s="110">
        <f>IF(COLUMN()&lt;DATA!$O$1*3+3,SUM(CH80)," ")</f>
        <v>0</v>
      </c>
      <c r="CI79" s="110">
        <f>IF(COLUMN()&lt;DATA!$O$1*3+3,SUM(CI80)," ")</f>
        <v>0</v>
      </c>
      <c r="CJ79" s="110">
        <f>IF(COLUMN()&lt;DATA!$O$1*3+3,SUM(CJ80)," ")</f>
        <v>0</v>
      </c>
      <c r="CK79" s="110">
        <f>IF(COLUMN()&lt;DATA!$O$1*3+3,SUM(CK80)," ")</f>
        <v>0</v>
      </c>
      <c r="CL79" s="110">
        <f>IF(COLUMN()&lt;DATA!$O$1*3+3,SUM(CL80)," ")</f>
        <v>0</v>
      </c>
      <c r="CM79" s="110">
        <f>IF(COLUMN()&lt;DATA!$O$1*3+3,SUM(CM80)," ")</f>
        <v>0</v>
      </c>
      <c r="CN79" s="110">
        <f>IF(COLUMN()&lt;DATA!$O$1*3+3,SUM(CN80)," ")</f>
        <v>0</v>
      </c>
      <c r="CO79" s="110">
        <f>IF(COLUMN()&lt;DATA!$O$1*3+3,SUM(CO80)," ")</f>
        <v>0</v>
      </c>
      <c r="CP79" s="110">
        <f>IF(COLUMN()&lt;DATA!$O$1*3+3,SUM(CP80)," ")</f>
        <v>0</v>
      </c>
      <c r="CQ79" s="110">
        <f>IF(COLUMN()&lt;DATA!$O$1*3+3,SUM(CQ80)," ")</f>
        <v>0</v>
      </c>
      <c r="CR79" s="110">
        <f>IF(COLUMN()&lt;DATA!$O$1*3+3,SUM(CR80)," ")</f>
        <v>0</v>
      </c>
      <c r="CS79" s="110">
        <f>IF(COLUMN()&lt;DATA!$O$1*3+3,SUM(CS80)," ")</f>
        <v>0</v>
      </c>
      <c r="CT79" s="110">
        <f>IF(COLUMN()&lt;DATA!$O$1*3+3,SUM(CT80)," ")</f>
        <v>0</v>
      </c>
      <c r="CU79" s="110">
        <f>IF(COLUMN()&lt;DATA!$O$1*3+3,SUM(CU80)," ")</f>
        <v>0</v>
      </c>
      <c r="CV79" s="110">
        <f>IF(COLUMN()&lt;DATA!$O$1*3+3,SUM(CV80)," ")</f>
        <v>0</v>
      </c>
      <c r="CW79" s="110">
        <f>IF(COLUMN()&lt;DATA!$O$1*3+3,SUM(CW80)," ")</f>
        <v>0</v>
      </c>
      <c r="CX79" s="110">
        <f>IF(COLUMN()&lt;DATA!$O$1*3+3,SUM(CX80)," ")</f>
        <v>0</v>
      </c>
      <c r="CY79" s="110">
        <f>IF(COLUMN()&lt;DATA!$O$1*3+3,SUM(CY80)," ")</f>
        <v>0</v>
      </c>
      <c r="CZ79" s="110">
        <f>IF(COLUMN()&lt;DATA!$O$1*3+3,SUM(CZ80)," ")</f>
        <v>0</v>
      </c>
      <c r="DA79" s="110">
        <f>IF(COLUMN()&lt;DATA!$O$1*3+3,SUM(DA80)," ")</f>
        <v>0</v>
      </c>
      <c r="DB79" s="110">
        <f>IF(COLUMN()&lt;DATA!$O$1*3+3,SUM(DB80)," ")</f>
        <v>0</v>
      </c>
      <c r="DC79" s="110">
        <f>IF(COLUMN()&lt;DATA!$O$1*3+3,SUM(DC80)," ")</f>
        <v>0</v>
      </c>
      <c r="DD79" s="110">
        <f>IF(COLUMN()&lt;DATA!$O$1*3+3,SUM(DD80)," ")</f>
        <v>0</v>
      </c>
      <c r="DE79" s="110">
        <f>IF(COLUMN()&lt;DATA!$O$1*3+3,SUM(DE80)," ")</f>
        <v>0</v>
      </c>
      <c r="DF79" s="110">
        <f>IF(COLUMN()&lt;DATA!$O$1*3+3,SUM(DF80)," ")</f>
        <v>0</v>
      </c>
      <c r="DG79" s="110">
        <f>IF(COLUMN()&lt;DATA!$O$1*3+3,SUM(DG80)," ")</f>
        <v>0</v>
      </c>
      <c r="DH79" s="110">
        <f>IF(COLUMN()&lt;DATA!$O$1*3+3,SUM(DH80)," ")</f>
        <v>0</v>
      </c>
      <c r="DI79" s="110">
        <f>IF(COLUMN()&lt;DATA!$O$1*3+3,SUM(DI80)," ")</f>
        <v>0</v>
      </c>
      <c r="DJ79" s="110">
        <f>IF(COLUMN()&lt;DATA!$O$1*3+3,SUM(DJ80)," ")</f>
        <v>0</v>
      </c>
      <c r="DK79" s="110">
        <f>IF(COLUMN()&lt;DATA!$O$1*3+3,SUM(DK80)," ")</f>
        <v>0</v>
      </c>
      <c r="DL79" s="110">
        <f>IF(COLUMN()&lt;DATA!$O$1*3+3,SUM(DL80)," ")</f>
        <v>0</v>
      </c>
      <c r="DM79" s="110">
        <f>IF(COLUMN()&lt;DATA!$O$1*3+3,SUM(DM80)," ")</f>
        <v>0</v>
      </c>
      <c r="DN79" s="110">
        <f>IF(COLUMN()&lt;DATA!$O$1*3+3,SUM(DN80)," ")</f>
        <v>0</v>
      </c>
      <c r="DO79" s="110">
        <f>IF(COLUMN()&lt;DATA!$O$1*3+3,SUM(DO80)," ")</f>
        <v>0</v>
      </c>
      <c r="DP79" s="110">
        <f>IF(COLUMN()&lt;DATA!$O$1*3+3,SUM(DP80)," ")</f>
        <v>0</v>
      </c>
      <c r="DQ79" s="110">
        <f>IF(COLUMN()&lt;DATA!$O$1*3+3,SUM(DQ80)," ")</f>
        <v>0</v>
      </c>
      <c r="DR79" s="110">
        <f>IF(COLUMN()&lt;DATA!$O$1*3+3,SUM(DR80)," ")</f>
        <v>0</v>
      </c>
      <c r="DS79" s="110">
        <f>IF(COLUMN()&lt;DATA!$O$1*3+3,SUM(DS80)," ")</f>
        <v>0</v>
      </c>
      <c r="DT79" s="110">
        <f>IF(COLUMN()&lt;DATA!$O$1*3+3,SUM(DT80)," ")</f>
        <v>0</v>
      </c>
      <c r="DU79" s="110">
        <f>IF(COLUMN()&lt;DATA!$O$1*3+3,SUM(DU80)," ")</f>
        <v>0</v>
      </c>
      <c r="DV79" s="110">
        <f>IF(COLUMN()&lt;DATA!$O$1*3+3,SUM(DV80)," ")</f>
        <v>0</v>
      </c>
      <c r="DW79" s="110">
        <f>IF(COLUMN()&lt;DATA!$O$1*3+3,SUM(DW80)," ")</f>
        <v>0</v>
      </c>
      <c r="DX79" s="110">
        <f>IF(COLUMN()&lt;DATA!$O$1*3+3,SUM(DX80)," ")</f>
        <v>47.5</v>
      </c>
      <c r="DY79" s="38" t="str">
        <f>IF(COLUMN()&lt;DATA!$O$1*3+3,SUM(DY80)," ")</f>
        <v xml:space="preserve"> </v>
      </c>
      <c r="DZ79" s="38" t="str">
        <f>IF(COLUMN()&lt;DATA!$O$1*3+3,SUM(DZ80)," ")</f>
        <v xml:space="preserve"> </v>
      </c>
      <c r="EA79" s="38" t="str">
        <f>IF(COLUMN()&lt;DATA!$O$1*3+3,SUM(EA80)," ")</f>
        <v xml:space="preserve"> </v>
      </c>
      <c r="EB79" s="38" t="str">
        <f>IF(COLUMN()&lt;DATA!$O$1*3+3,SUM(EB80)," ")</f>
        <v xml:space="preserve"> </v>
      </c>
      <c r="EC79" s="38" t="str">
        <f>IF(COLUMN()&lt;DATA!$O$1*3+3,SUM(EC80)," ")</f>
        <v xml:space="preserve"> </v>
      </c>
      <c r="ED79" s="38" t="str">
        <f>IF(COLUMN()&lt;DATA!$O$1*3+3,SUM(ED80)," ")</f>
        <v xml:space="preserve"> </v>
      </c>
      <c r="EE79" s="38" t="str">
        <f>IF(COLUMN()&lt;DATA!$O$1*3+3,SUM(EE80)," ")</f>
        <v xml:space="preserve"> </v>
      </c>
      <c r="EF79" s="38" t="str">
        <f>IF(COLUMN()&lt;DATA!$O$1*3+3,SUM(EF80)," ")</f>
        <v xml:space="preserve"> </v>
      </c>
      <c r="EG79" s="38" t="str">
        <f>IF(COLUMN()&lt;DATA!$O$1*3+3,SUM(EG80)," ")</f>
        <v xml:space="preserve"> </v>
      </c>
      <c r="EH79" s="38" t="str">
        <f>IF(COLUMN()&lt;DATA!$O$1*3+3,SUM(EH80)," ")</f>
        <v xml:space="preserve"> </v>
      </c>
      <c r="EI79" s="38" t="str">
        <f>IF(COLUMN()&lt;DATA!$O$1*3+3,SUM(EI80)," ")</f>
        <v xml:space="preserve"> </v>
      </c>
      <c r="EJ79" s="38" t="str">
        <f>IF(COLUMN()&lt;DATA!$O$1*3+3,SUM(EJ80)," ")</f>
        <v xml:space="preserve"> </v>
      </c>
      <c r="EK79" s="38" t="str">
        <f>IF(COLUMN()&lt;DATA!$O$1*3+3,SUM(EK80)," ")</f>
        <v xml:space="preserve"> </v>
      </c>
      <c r="EL79" s="38" t="str">
        <f>IF(COLUMN()&lt;DATA!$O$1*3+3,SUM(EL80)," ")</f>
        <v xml:space="preserve"> </v>
      </c>
      <c r="EM79" s="38" t="str">
        <f>IF(COLUMN()&lt;DATA!$O$1*3+3,SUM(EM80)," ")</f>
        <v xml:space="preserve"> </v>
      </c>
      <c r="EN79" s="38" t="str">
        <f>IF(COLUMN()&lt;DATA!$O$1*3+3,SUM(EN80)," ")</f>
        <v xml:space="preserve"> </v>
      </c>
      <c r="EO79" s="38" t="str">
        <f>IF(COLUMN()&lt;DATA!$O$1*3+3,SUM(EO80)," ")</f>
        <v xml:space="preserve"> </v>
      </c>
      <c r="EP79" s="38" t="str">
        <f>IF(COLUMN()&lt;DATA!$O$1*3+3,SUM(EP80)," ")</f>
        <v xml:space="preserve"> </v>
      </c>
      <c r="EQ79" s="38" t="str">
        <f>IF(COLUMN()&lt;DATA!$O$1*3+3,SUM(EQ80)," ")</f>
        <v xml:space="preserve"> </v>
      </c>
      <c r="ER79" s="38" t="str">
        <f>IF(COLUMN()&lt;DATA!$O$1*3+3,SUM(ER80)," ")</f>
        <v xml:space="preserve"> </v>
      </c>
      <c r="ES79" s="38" t="str">
        <f>IF(COLUMN()&lt;DATA!$O$1*3+3,SUM(ES80)," ")</f>
        <v xml:space="preserve"> </v>
      </c>
      <c r="ET79" s="38" t="str">
        <f>IF(COLUMN()&lt;DATA!$O$1*3+3,SUM(ET80)," ")</f>
        <v xml:space="preserve"> </v>
      </c>
      <c r="EU79" s="38" t="str">
        <f>IF(COLUMN()&lt;DATA!$O$1*3+3,SUM(EU80)," ")</f>
        <v xml:space="preserve"> </v>
      </c>
      <c r="EV79" s="38" t="str">
        <f>IF(COLUMN()&lt;DATA!$O$1*3+3,SUM(EV80)," ")</f>
        <v xml:space="preserve"> </v>
      </c>
      <c r="EW79" s="38" t="str">
        <f>IF(COLUMN()&lt;DATA!$O$1*3+3,SUM(EW80)," ")</f>
        <v xml:space="preserve"> </v>
      </c>
      <c r="EX79" s="38" t="str">
        <f>IF(COLUMN()&lt;DATA!$O$1*3+3,SUM(EX80)," ")</f>
        <v xml:space="preserve"> </v>
      </c>
      <c r="EY79" s="38" t="str">
        <f>IF(COLUMN()&lt;DATA!$O$1*3+3,SUM(EY80)," ")</f>
        <v xml:space="preserve"> </v>
      </c>
      <c r="EZ79" s="38" t="str">
        <f>IF(COLUMN()&lt;DATA!$O$1*3+3,SUM(EZ80)," ")</f>
        <v xml:space="preserve"> </v>
      </c>
      <c r="FA79" s="38" t="str">
        <f>IF(COLUMN()&lt;DATA!$O$1*3+3,SUM(FA80)," ")</f>
        <v xml:space="preserve"> </v>
      </c>
      <c r="FB79" s="38" t="str">
        <f>IF(COLUMN()&lt;DATA!$O$1*3+3,SUM(FB80)," ")</f>
        <v xml:space="preserve"> </v>
      </c>
      <c r="FC79" s="38" t="str">
        <f>IF(COLUMN()&lt;DATA!$O$1*3+3,SUM(FC80)," ")</f>
        <v xml:space="preserve"> </v>
      </c>
      <c r="FD79" s="38" t="str">
        <f>IF(COLUMN()&lt;DATA!$O$1*3+3,SUM(FD80)," ")</f>
        <v xml:space="preserve"> </v>
      </c>
      <c r="FE79" s="38" t="str">
        <f>IF(COLUMN()&lt;DATA!$O$1*3+3,SUM(FE80)," ")</f>
        <v xml:space="preserve"> </v>
      </c>
      <c r="FF79" s="38" t="str">
        <f>IF(COLUMN()&lt;DATA!$O$1*3+3,SUM(FF80)," ")</f>
        <v xml:space="preserve"> </v>
      </c>
      <c r="FG79" s="38" t="str">
        <f>IF(COLUMN()&lt;DATA!$O$1*3+3,SUM(FG80)," ")</f>
        <v xml:space="preserve"> </v>
      </c>
      <c r="FH79" s="38" t="str">
        <f>IF(COLUMN()&lt;DATA!$O$1*3+3,SUM(FH80)," ")</f>
        <v xml:space="preserve"> </v>
      </c>
      <c r="FI79" s="38" t="str">
        <f>IF(COLUMN()&lt;DATA!$O$1*3+3,SUM(FI80)," ")</f>
        <v xml:space="preserve"> </v>
      </c>
      <c r="FJ79" s="38" t="str">
        <f>IF(COLUMN()&lt;DATA!$O$1*3+3,SUM(FJ80)," ")</f>
        <v xml:space="preserve"> </v>
      </c>
      <c r="FK79" s="38" t="str">
        <f>IF(COLUMN()&lt;DATA!$O$1*3+3,SUM(FK80)," ")</f>
        <v xml:space="preserve"> </v>
      </c>
      <c r="FL79" s="38" t="str">
        <f>IF(COLUMN()&lt;DATA!$O$1*3+3,SUM(FL80)," ")</f>
        <v xml:space="preserve"> </v>
      </c>
      <c r="FM79" s="37" t="str">
        <f>IF(COLUMN()&lt;DATA!$O$1*3+3,SUM(FM80)," ")</f>
        <v xml:space="preserve"> </v>
      </c>
      <c r="FN79" s="37" t="str">
        <f>IF(COLUMN()&lt;DATA!$O$1*3+3,SUM(FN80)," ")</f>
        <v xml:space="preserve"> </v>
      </c>
      <c r="FO79" s="37" t="str">
        <f>IF(COLUMN()&lt;DATA!$O$1*3+3,SUM(FO80)," ")</f>
        <v xml:space="preserve"> </v>
      </c>
      <c r="FP79" s="37" t="str">
        <f>IF(COLUMN()&lt;DATA!$O$1*3+3,SUM(FP80)," ")</f>
        <v xml:space="preserve"> </v>
      </c>
      <c r="FQ79" s="37" t="str">
        <f>IF(COLUMN()&lt;DATA!$O$1*3+3,SUM(FQ80)," ")</f>
        <v xml:space="preserve"> </v>
      </c>
      <c r="FR79" s="37" t="str">
        <f>IF(COLUMN()&lt;DATA!$O$1*3+3,SUM(FR80)," ")</f>
        <v xml:space="preserve"> </v>
      </c>
      <c r="FS79" s="37" t="str">
        <f>IF(COLUMN()&lt;DATA!$O$1*3+3,SUM(FS80)," ")</f>
        <v xml:space="preserve"> </v>
      </c>
      <c r="FT79" s="37" t="str">
        <f>IF(COLUMN()&lt;DATA!$O$1*3+3,SUM(FT80)," ")</f>
        <v xml:space="preserve"> </v>
      </c>
      <c r="FU79" s="37" t="str">
        <f>IF(COLUMN()&lt;DATA!$O$1*3+3,SUM(FU80)," ")</f>
        <v xml:space="preserve"> </v>
      </c>
      <c r="FV79" s="37" t="str">
        <f>IF(COLUMN()&lt;DATA!$O$1*3+3,SUM(FV80)," ")</f>
        <v xml:space="preserve"> </v>
      </c>
      <c r="FW79" s="37" t="str">
        <f>IF(COLUMN()&lt;DATA!$O$1*3+3,SUM(FW80)," ")</f>
        <v xml:space="preserve"> </v>
      </c>
      <c r="FX79" s="37" t="str">
        <f>IF(COLUMN()&lt;DATA!$O$1*3+3,SUM(FX80)," ")</f>
        <v xml:space="preserve"> </v>
      </c>
      <c r="FY79" s="5" t="str">
        <f>IF(COLUMN()&lt;DATA!$O$1*3+3,SUM(FY80)," ")</f>
        <v xml:space="preserve"> </v>
      </c>
      <c r="FZ79" s="5" t="str">
        <f>IF(COLUMN()&lt;DATA!$O$1*3+3,SUM(FZ80)," ")</f>
        <v xml:space="preserve"> </v>
      </c>
      <c r="GA79" s="5" t="str">
        <f>IF(COLUMN()&lt;DATA!$O$1*3+3,SUM(GA80)," ")</f>
        <v xml:space="preserve"> </v>
      </c>
      <c r="GB79" s="5" t="str">
        <f>IF(COLUMN()&lt;DATA!$O$1*3+3,SUM(GB80)," ")</f>
        <v xml:space="preserve"> </v>
      </c>
      <c r="GC79" s="5" t="str">
        <f>IF(COLUMN()&lt;DATA!$O$1*3+3,SUM(GC80)," ")</f>
        <v xml:space="preserve"> </v>
      </c>
      <c r="GD79" s="5" t="str">
        <f>IF(COLUMN()&lt;DATA!$O$1*3+3,SUM(GD80)," ")</f>
        <v xml:space="preserve"> </v>
      </c>
      <c r="GE79" s="5" t="str">
        <f>IF(COLUMN()&lt;DATA!$O$1*3+3,SUM(GE80)," ")</f>
        <v xml:space="preserve"> </v>
      </c>
      <c r="GF79" s="5" t="str">
        <f>IF(COLUMN()&lt;DATA!$O$1*3+3,SUM(GF80)," ")</f>
        <v xml:space="preserve"> </v>
      </c>
      <c r="GG79" s="5" t="str">
        <f>IF(COLUMN()&lt;DATA!$O$1*3+3,SUM(GG80)," ")</f>
        <v xml:space="preserve"> </v>
      </c>
      <c r="GH79" s="5" t="str">
        <f>IF(COLUMN()&lt;DATA!$O$1*3+3,SUM(GH80)," ")</f>
        <v xml:space="preserve"> </v>
      </c>
      <c r="GI79" s="5" t="str">
        <f>IF(COLUMN()&lt;DATA!$O$1*3+3,SUM(GI80)," ")</f>
        <v xml:space="preserve"> </v>
      </c>
      <c r="GJ79" s="5" t="str">
        <f>IF(COLUMN()&lt;DATA!$O$1*3+3,SUM(GJ80)," ")</f>
        <v xml:space="preserve"> </v>
      </c>
      <c r="GK79" s="5" t="str">
        <f>IF(COLUMN()&lt;DATA!$O$1*3+3,SUM(GK80)," ")</f>
        <v xml:space="preserve"> </v>
      </c>
      <c r="GL79" s="5" t="str">
        <f>IF(COLUMN()&lt;DATA!$O$1*3+3,SUM(GL80)," ")</f>
        <v xml:space="preserve"> </v>
      </c>
      <c r="GM79" s="5" t="str">
        <f>IF(COLUMN()&lt;DATA!$O$1*3+3,SUM(GM80)," ")</f>
        <v xml:space="preserve"> </v>
      </c>
      <c r="GN79" s="5" t="str">
        <f>IF(COLUMN()&lt;DATA!$O$1*3+3,SUM(GN80)," ")</f>
        <v xml:space="preserve"> </v>
      </c>
      <c r="GO79" s="5" t="str">
        <f>IF(COLUMN()&lt;DATA!$O$1*3+3,SUM(GO80)," ")</f>
        <v xml:space="preserve"> </v>
      </c>
      <c r="GP79" s="5" t="str">
        <f>IF(COLUMN()&lt;DATA!$O$1*3+3,SUM(GP80)," ")</f>
        <v xml:space="preserve"> </v>
      </c>
      <c r="GQ79" s="5" t="str">
        <f>IF(COLUMN()&lt;DATA!$O$1*3+3,SUM(GQ80)," ")</f>
        <v xml:space="preserve"> </v>
      </c>
      <c r="GR79" s="5" t="str">
        <f>IF(COLUMN()&lt;DATA!$O$1*3+3,SUM(GR80)," ")</f>
        <v xml:space="preserve"> </v>
      </c>
      <c r="GS79" s="5" t="str">
        <f>IF(COLUMN()&lt;DATA!$O$1*3+3,SUM(GS80)," ")</f>
        <v xml:space="preserve"> </v>
      </c>
      <c r="GT79" s="5" t="str">
        <f>IF(COLUMN()&lt;DATA!$O$1*3+3,SUM(GT80)," ")</f>
        <v xml:space="preserve"> </v>
      </c>
      <c r="GU79" s="5" t="str">
        <f>IF(COLUMN()&lt;DATA!$O$1*3+3,SUM(GU80)," ")</f>
        <v xml:space="preserve"> </v>
      </c>
      <c r="GV79" s="5" t="str">
        <f>IF(COLUMN()&lt;DATA!$O$1*3+3,SUM(GV80)," ")</f>
        <v xml:space="preserve"> </v>
      </c>
      <c r="GW79" s="5" t="str">
        <f>IF(COLUMN()&lt;DATA!$O$1*3+3,SUM(GW80)," ")</f>
        <v xml:space="preserve"> </v>
      </c>
      <c r="GX79" s="5" t="str">
        <f>IF(COLUMN()&lt;DATA!$O$1*3+3,SUM(GX80)," ")</f>
        <v xml:space="preserve"> </v>
      </c>
      <c r="GY79" s="5" t="str">
        <f>IF(COLUMN()&lt;DATA!$O$1*3+3,SUM(GY80)," ")</f>
        <v xml:space="preserve"> </v>
      </c>
      <c r="GZ79" s="5" t="str">
        <f>IF(COLUMN()&lt;DATA!$O$1*3+3,SUM(GZ80)," ")</f>
        <v xml:space="preserve"> </v>
      </c>
      <c r="HA79" s="5" t="str">
        <f>IF(COLUMN()&lt;DATA!$O$1*3+3,SUM(HA80)," ")</f>
        <v xml:space="preserve"> </v>
      </c>
      <c r="HB79" s="5" t="str">
        <f>IF(COLUMN()&lt;DATA!$O$1*3+3,SUM(HB80)," ")</f>
        <v xml:space="preserve"> </v>
      </c>
      <c r="HC79" s="5" t="str">
        <f>IF(COLUMN()&lt;DATA!$O$1*3+3,SUM(HC80)," ")</f>
        <v xml:space="preserve"> </v>
      </c>
      <c r="HD79" s="5" t="str">
        <f>IF(COLUMN()&lt;DATA!$O$1*3+3,SUM(HD80)," ")</f>
        <v xml:space="preserve"> </v>
      </c>
      <c r="HE79" s="5" t="str">
        <f>IF(COLUMN()&lt;DATA!$O$1*3+3,SUM(HE80)," ")</f>
        <v xml:space="preserve"> </v>
      </c>
      <c r="HF79" s="5" t="str">
        <f>IF(COLUMN()&lt;DATA!$O$1*3+3,SUM(HF80)," ")</f>
        <v xml:space="preserve"> </v>
      </c>
      <c r="HG79" s="5" t="str">
        <f>IF(COLUMN()&lt;DATA!$O$1*3+3,SUM(HG80)," ")</f>
        <v xml:space="preserve"> </v>
      </c>
      <c r="HH79" s="5" t="str">
        <f>IF(COLUMN()&lt;DATA!$O$1*3+3,SUM(HH80)," ")</f>
        <v xml:space="preserve"> </v>
      </c>
      <c r="HI79" s="5" t="str">
        <f>IF(COLUMN()&lt;DATA!$O$1*3+3,SUM(HI80)," ")</f>
        <v xml:space="preserve"> </v>
      </c>
      <c r="HJ79" s="5" t="str">
        <f>IF(COLUMN()&lt;DATA!$O$1*3+3,SUM(HJ80)," ")</f>
        <v xml:space="preserve"> </v>
      </c>
      <c r="HK79" s="5" t="str">
        <f>IF(COLUMN()&lt;DATA!$O$1*3+3,SUM(HK80)," ")</f>
        <v xml:space="preserve"> </v>
      </c>
      <c r="HL79" s="5" t="str">
        <f>IF(COLUMN()&lt;DATA!$O$1*3+3,SUM(HL80)," ")</f>
        <v xml:space="preserve"> </v>
      </c>
      <c r="HM79" s="5" t="str">
        <f>IF(COLUMN()&lt;DATA!$O$1*3+3,SUM(HM80)," ")</f>
        <v xml:space="preserve"> </v>
      </c>
      <c r="HN79" s="5" t="str">
        <f>IF(COLUMN()&lt;DATA!$O$1*3+3,SUM(HN80)," ")</f>
        <v xml:space="preserve"> </v>
      </c>
      <c r="HO79" s="5" t="str">
        <f>IF(COLUMN()&lt;DATA!$O$1*3+3,SUM(HO80)," ")</f>
        <v xml:space="preserve"> </v>
      </c>
      <c r="HP79" s="5" t="str">
        <f>IF(COLUMN()&lt;DATA!$O$1*3+3,SUM(HP80)," ")</f>
        <v xml:space="preserve"> </v>
      </c>
      <c r="HQ79" s="5" t="str">
        <f>IF(COLUMN()&lt;DATA!$O$1*3+3,SUM(HQ80)," ")</f>
        <v xml:space="preserve"> </v>
      </c>
      <c r="HR79" s="5" t="str">
        <f>IF(COLUMN()&lt;DATA!$O$1*3+3,SUM(HR80)," ")</f>
        <v xml:space="preserve"> </v>
      </c>
      <c r="HS79" s="5" t="str">
        <f>IF(COLUMN()&lt;DATA!$O$1*3+3,SUM(HS80)," ")</f>
        <v xml:space="preserve"> </v>
      </c>
      <c r="HT79" s="5" t="str">
        <f>IF(COLUMN()&lt;DATA!$O$1*3+3,SUM(HT80)," ")</f>
        <v xml:space="preserve"> </v>
      </c>
      <c r="HU79" s="5" t="str">
        <f>IF(COLUMN()&lt;DATA!$O$1*3+3,SUM(HU80)," ")</f>
        <v xml:space="preserve"> </v>
      </c>
      <c r="HV79" s="5" t="str">
        <f>IF(COLUMN()&lt;DATA!$O$1*3+3,SUM(HV80)," ")</f>
        <v xml:space="preserve"> </v>
      </c>
      <c r="HW79" s="5" t="str">
        <f>IF(COLUMN()&lt;DATA!$O$1*3+3,SUM(HW80)," ")</f>
        <v xml:space="preserve"> </v>
      </c>
      <c r="HX79" s="5" t="str">
        <f>IF(COLUMN()&lt;DATA!$O$1*3+3,SUM(HX80)," ")</f>
        <v xml:space="preserve"> </v>
      </c>
      <c r="HY79" s="5" t="str">
        <f>IF(COLUMN()&lt;DATA!$O$1*3+3,SUM(HY80)," ")</f>
        <v xml:space="preserve"> </v>
      </c>
      <c r="HZ79" s="5" t="str">
        <f>IF(COLUMN()&lt;DATA!$O$1*3+3,SUM(HZ80)," ")</f>
        <v xml:space="preserve"> </v>
      </c>
      <c r="IA79" s="5" t="str">
        <f>IF(COLUMN()&lt;DATA!$O$1*3+3,SUM(IA80)," ")</f>
        <v xml:space="preserve"> </v>
      </c>
      <c r="IB79" s="5" t="str">
        <f>IF(COLUMN()&lt;DATA!$O$1*3+3,SUM(IB80)," ")</f>
        <v xml:space="preserve"> </v>
      </c>
      <c r="IC79" s="5" t="str">
        <f>IF(COLUMN()&lt;DATA!$O$1*3+3,SUM(IC80)," ")</f>
        <v xml:space="preserve"> </v>
      </c>
      <c r="ID79" s="5" t="str">
        <f>IF(COLUMN()&lt;DATA!$O$1*3+3,SUM(ID80)," ")</f>
        <v xml:space="preserve"> </v>
      </c>
      <c r="IE79" s="5" t="str">
        <f>IF(COLUMN()&lt;DATA!$O$1*3+3,SUM(IE80)," ")</f>
        <v xml:space="preserve"> </v>
      </c>
      <c r="IF79" s="5" t="str">
        <f>IF(COLUMN()&lt;DATA!$O$1*3+3,SUM(IF80)," ")</f>
        <v xml:space="preserve"> </v>
      </c>
      <c r="IG79" s="5" t="str">
        <f>IF(COLUMN()&lt;DATA!$O$1*3+3,SUM(IG80)," ")</f>
        <v xml:space="preserve"> </v>
      </c>
      <c r="IH79" s="5" t="str">
        <f>IF(COLUMN()&lt;DATA!$O$1*3+3,SUM(IH80)," ")</f>
        <v xml:space="preserve"> </v>
      </c>
      <c r="II79" s="5" t="str">
        <f>IF(COLUMN()&lt;DATA!$O$1*3+3,SUM(II80)," ")</f>
        <v xml:space="preserve"> </v>
      </c>
      <c r="IJ79" s="5" t="str">
        <f>IF(COLUMN()&lt;DATA!$O$1*3+3,SUM(IJ80)," ")</f>
        <v xml:space="preserve"> </v>
      </c>
      <c r="IK79" s="5" t="str">
        <f>IF(COLUMN()&lt;DATA!$O$1*3+3,SUM(IK80)," ")</f>
        <v xml:space="preserve"> </v>
      </c>
      <c r="IL79" s="5" t="str">
        <f>IF(COLUMN()&lt;DATA!$O$1*3+3,SUM(IL80)," ")</f>
        <v xml:space="preserve"> </v>
      </c>
      <c r="IM79" s="5" t="str">
        <f>IF(COLUMN()&lt;DATA!$O$1*3+3,SUM(IM80)," ")</f>
        <v xml:space="preserve"> </v>
      </c>
      <c r="IN79" s="5" t="str">
        <f>IF(COLUMN()&lt;DATA!$O$1*3+3,SUM(IN80)," ")</f>
        <v xml:space="preserve"> </v>
      </c>
      <c r="IO79" s="5" t="str">
        <f>IF(COLUMN()&lt;DATA!$O$1*3+3,SUM(IO80)," ")</f>
        <v xml:space="preserve"> </v>
      </c>
      <c r="IP79" s="5" t="str">
        <f>IF(COLUMN()&lt;DATA!$O$1*3+3,SUM(IP80)," ")</f>
        <v xml:space="preserve"> </v>
      </c>
      <c r="IQ79" s="5" t="str">
        <f>IF(COLUMN()&lt;DATA!$O$1*3+3,SUM(IQ80)," ")</f>
        <v xml:space="preserve"> </v>
      </c>
      <c r="IR79" s="5" t="str">
        <f>IF(COLUMN()&lt;DATA!$O$1*3+3,SUM(IR80)," ")</f>
        <v xml:space="preserve"> </v>
      </c>
      <c r="IS79" s="5" t="str">
        <f>IF(COLUMN()&lt;DATA!$O$1*3+3,SUM(IS80)," ")</f>
        <v xml:space="preserve"> </v>
      </c>
      <c r="IT79" s="5" t="str">
        <f>IF(COLUMN()&lt;DATA!$O$1*3+3,SUM(IT80)," ")</f>
        <v xml:space="preserve"> </v>
      </c>
      <c r="IU79" s="5" t="str">
        <f>IF(COLUMN()&lt;DATA!$O$1*3+3,SUM(IU80)," ")</f>
        <v xml:space="preserve"> </v>
      </c>
      <c r="IV79" s="5" t="str">
        <f>IF(COLUMN()&lt;DATA!$O$1*3+3,SUM(IV80)," ")</f>
        <v xml:space="preserve"> </v>
      </c>
      <c r="IW79" s="5" t="str">
        <f>IF(COLUMN()&lt;DATA!$O$1*3+3,SUM(IW80)," ")</f>
        <v xml:space="preserve"> </v>
      </c>
      <c r="IX79" s="5" t="str">
        <f>IF(COLUMN()&lt;DATA!$O$1*3+3,SUM(IX80)," ")</f>
        <v xml:space="preserve"> </v>
      </c>
      <c r="IY79" s="5" t="str">
        <f>IF(COLUMN()&lt;DATA!$O$1*3+3,SUM(IY80)," ")</f>
        <v xml:space="preserve"> </v>
      </c>
      <c r="IZ79" s="5" t="str">
        <f>IF(COLUMN()&lt;DATA!$O$1*3+3,SUM(IZ80)," ")</f>
        <v xml:space="preserve"> </v>
      </c>
      <c r="JA79" s="5" t="str">
        <f>IF(COLUMN()&lt;DATA!$O$1*3+3,SUM(JA80)," ")</f>
        <v xml:space="preserve"> </v>
      </c>
      <c r="JB79" s="5" t="str">
        <f>IF(COLUMN()&lt;DATA!$O$1*3+3,SUM(JB80)," ")</f>
        <v xml:space="preserve"> </v>
      </c>
      <c r="JC79" s="5" t="str">
        <f>IF(COLUMN()&lt;DATA!$O$1*3+3,SUM(JC80)," ")</f>
        <v xml:space="preserve"> </v>
      </c>
      <c r="JD79" s="5" t="str">
        <f>IF(COLUMN()&lt;DATA!$O$1*3+3,SUM(JD80)," ")</f>
        <v xml:space="preserve"> </v>
      </c>
      <c r="JE79" s="5" t="str">
        <f>IF(COLUMN()&lt;DATA!$O$1*3+3,SUM(JE80)," ")</f>
        <v xml:space="preserve"> </v>
      </c>
      <c r="JF79" s="5" t="str">
        <f>IF(COLUMN()&lt;DATA!$O$1*3+3,SUM(JF80)," ")</f>
        <v xml:space="preserve"> </v>
      </c>
      <c r="JG79" s="5" t="str">
        <f>IF(COLUMN()&lt;DATA!$O$1*3+3,SUM(JG80)," ")</f>
        <v xml:space="preserve"> </v>
      </c>
      <c r="JH79" s="5" t="str">
        <f>IF(COLUMN()&lt;DATA!$O$1*3+3,SUM(JH80)," ")</f>
        <v xml:space="preserve"> </v>
      </c>
      <c r="JI79" s="5" t="str">
        <f>IF(COLUMN()&lt;DATA!$O$1*3+3,SUM(JI80)," ")</f>
        <v xml:space="preserve"> </v>
      </c>
      <c r="JJ79" s="5" t="str">
        <f>IF(COLUMN()&lt;DATA!$O$1*3+3,SUM(JJ80)," ")</f>
        <v xml:space="preserve"> </v>
      </c>
      <c r="JK79" s="5" t="str">
        <f>IF(COLUMN()&lt;DATA!$O$1*3+3,SUM(JK80)," ")</f>
        <v xml:space="preserve"> </v>
      </c>
      <c r="JL79" s="5" t="str">
        <f>IF(COLUMN()&lt;DATA!$O$1*3+3,SUM(JL80)," ")</f>
        <v xml:space="preserve"> </v>
      </c>
      <c r="JM79" s="5" t="str">
        <f>IF(COLUMN()&lt;DATA!$O$1*3+3,SUM(JM80)," ")</f>
        <v xml:space="preserve"> </v>
      </c>
      <c r="JN79" s="5" t="str">
        <f>IF(COLUMN()&lt;DATA!$O$1*3+3,SUM(JN80)," ")</f>
        <v xml:space="preserve"> </v>
      </c>
      <c r="JO79" s="5" t="str">
        <f>IF(COLUMN()&lt;DATA!$O$1*3+3,SUM(JO80)," ")</f>
        <v xml:space="preserve"> </v>
      </c>
      <c r="JP79" s="5" t="str">
        <f>IF(COLUMN()&lt;DATA!$O$1*3+3,SUM(JP80)," ")</f>
        <v xml:space="preserve"> </v>
      </c>
      <c r="JQ79" s="5" t="str">
        <f>IF(COLUMN()&lt;DATA!$O$1*3+3,SUM(JQ80)," ")</f>
        <v xml:space="preserve"> </v>
      </c>
      <c r="JR79" s="5" t="str">
        <f>IF(COLUMN()&lt;DATA!$O$1*3+3,SUM(JR80)," ")</f>
        <v xml:space="preserve"> </v>
      </c>
      <c r="JS79" s="5" t="str">
        <f>IF(COLUMN()&lt;DATA!$O$1*3+3,SUM(JS80)," ")</f>
        <v xml:space="preserve"> </v>
      </c>
      <c r="JT79" s="5" t="str">
        <f>IF(COLUMN()&lt;DATA!$O$1*3+3,SUM(JT80)," ")</f>
        <v xml:space="preserve"> </v>
      </c>
      <c r="JU79" s="5" t="str">
        <f>IF(COLUMN()&lt;DATA!$O$1*3+3,SUM(JU80)," ")</f>
        <v xml:space="preserve"> </v>
      </c>
      <c r="JV79" s="5" t="str">
        <f>IF(COLUMN()&lt;DATA!$O$1*3+3,SUM(JV80)," ")</f>
        <v xml:space="preserve"> </v>
      </c>
      <c r="JW79" s="5" t="str">
        <f>IF(COLUMN()&lt;DATA!$O$1*3+3,SUM(JW80)," ")</f>
        <v xml:space="preserve"> </v>
      </c>
      <c r="JX79" s="5" t="str">
        <f>IF(COLUMN()&lt;DATA!$O$1*3+3,SUM(JX80)," ")</f>
        <v xml:space="preserve"> </v>
      </c>
      <c r="JY79" s="5" t="str">
        <f>IF(COLUMN()&lt;DATA!$O$1*3+3,SUM(JY80)," ")</f>
        <v xml:space="preserve"> </v>
      </c>
      <c r="JZ79" s="5" t="str">
        <f>IF(COLUMN()&lt;DATA!$O$1*3+3,SUM(JZ80)," ")</f>
        <v xml:space="preserve"> </v>
      </c>
      <c r="KA79" s="5" t="str">
        <f>IF(COLUMN()&lt;DATA!$O$1*3+3,SUM(KA80)," ")</f>
        <v xml:space="preserve"> </v>
      </c>
      <c r="KB79" s="5" t="str">
        <f>IF(COLUMN()&lt;DATA!$O$1*3+3,SUM(KB80)," ")</f>
        <v xml:space="preserve"> </v>
      </c>
      <c r="KC79" s="5" t="str">
        <f>IF(COLUMN()&lt;DATA!$O$1*3+3,SUM(KC80)," ")</f>
        <v xml:space="preserve"> </v>
      </c>
      <c r="KD79" s="5" t="str">
        <f>IF(COLUMN()&lt;DATA!$O$1*3+3,SUM(KD80)," ")</f>
        <v xml:space="preserve"> </v>
      </c>
      <c r="KE79" s="5" t="str">
        <f>IF(COLUMN()&lt;DATA!$O$1*3+3,SUM(KE80)," ")</f>
        <v xml:space="preserve"> </v>
      </c>
      <c r="KF79" s="5" t="str">
        <f>IF(COLUMN()&lt;DATA!$O$1*3+3,SUM(KF80)," ")</f>
        <v xml:space="preserve"> </v>
      </c>
      <c r="KG79" s="5" t="str">
        <f>IF(COLUMN()&lt;DATA!$O$1*3+3,SUM(KG80)," ")</f>
        <v xml:space="preserve"> </v>
      </c>
      <c r="KH79" s="5" t="str">
        <f>IF(COLUMN()&lt;DATA!$O$1*3+3,SUM(KH80)," ")</f>
        <v xml:space="preserve"> </v>
      </c>
      <c r="KI79" s="5" t="str">
        <f>IF(COLUMN()&lt;DATA!$O$1*3+3,SUM(KI80)," ")</f>
        <v xml:space="preserve"> </v>
      </c>
      <c r="KJ79" s="5" t="str">
        <f>IF(COLUMN()&lt;DATA!$O$1*3+3,SUM(KJ80)," ")</f>
        <v xml:space="preserve"> </v>
      </c>
      <c r="KK79" s="5" t="str">
        <f>IF(COLUMN()&lt;DATA!$O$1*3+3,SUM(KK80)," ")</f>
        <v xml:space="preserve"> </v>
      </c>
      <c r="KL79" s="5" t="str">
        <f>IF(COLUMN()&lt;DATA!$O$1*3+3,SUM(KL80)," ")</f>
        <v xml:space="preserve"> </v>
      </c>
      <c r="KM79" s="5" t="str">
        <f>IF(COLUMN()&lt;DATA!$O$1*3+3,SUM(KM80)," ")</f>
        <v xml:space="preserve"> </v>
      </c>
      <c r="KN79" s="5" t="str">
        <f>IF(COLUMN()&lt;DATA!$O$1*3+3,SUM(KN80)," ")</f>
        <v xml:space="preserve"> </v>
      </c>
      <c r="KO79" s="5" t="str">
        <f>IF(COLUMN()&lt;DATA!$O$1*3+3,SUM(KO80)," ")</f>
        <v xml:space="preserve"> </v>
      </c>
      <c r="KP79" s="5" t="str">
        <f>IF(COLUMN()&lt;DATA!$O$1*3+3,SUM(KP80)," ")</f>
        <v xml:space="preserve"> </v>
      </c>
      <c r="KQ79" s="5" t="str">
        <f>IF(COLUMN()&lt;DATA!$O$1*3+3,SUM(KQ80)," ")</f>
        <v xml:space="preserve"> </v>
      </c>
      <c r="KR79" s="5" t="str">
        <f>IF(COLUMN()&lt;DATA!$O$1*3+3,SUM(KR80)," ")</f>
        <v xml:space="preserve"> </v>
      </c>
      <c r="KS79" s="5" t="str">
        <f>IF(COLUMN()&lt;DATA!$O$1*3+3,SUM(KS80)," ")</f>
        <v xml:space="preserve"> </v>
      </c>
      <c r="KT79" s="5" t="str">
        <f>IF(COLUMN()&lt;DATA!$O$1*3+3,SUM(KT80)," ")</f>
        <v xml:space="preserve"> </v>
      </c>
      <c r="KU79" s="5" t="str">
        <f>IF(COLUMN()&lt;DATA!$O$1*3+3,SUM(KU80)," ")</f>
        <v xml:space="preserve"> </v>
      </c>
      <c r="KV79" s="5" t="str">
        <f>IF(COLUMN()&lt;DATA!$O$1*3+3,SUM(KV80)," ")</f>
        <v xml:space="preserve"> </v>
      </c>
      <c r="KW79" s="5" t="str">
        <f>IF(COLUMN()&lt;DATA!$O$1*3+3,SUM(KW80)," ")</f>
        <v xml:space="preserve"> </v>
      </c>
      <c r="KX79" s="5" t="str">
        <f>IF(COLUMN()&lt;DATA!$O$1*3+3,SUM(KX80)," ")</f>
        <v xml:space="preserve"> </v>
      </c>
      <c r="KY79" s="5" t="str">
        <f>IF(COLUMN()&lt;DATA!$O$1*3+3,SUM(KY80)," ")</f>
        <v xml:space="preserve"> </v>
      </c>
      <c r="KZ79" s="5" t="str">
        <f>IF(COLUMN()&lt;DATA!$O$1*3+3,SUM(KZ80)," ")</f>
        <v xml:space="preserve"> </v>
      </c>
    </row>
    <row r="80" ht="16.5" thickBot="1">
      <c r="A80" s="22" t="s">
        <v>29</v>
      </c>
      <c r="B80" s="11">
        <f>IF(ISERROR(VLOOKUP(CONCATENATE(INDIRECT(ADDRESS(2,COLUMN())),"U3",A80),DATA!D2:L872,2,FALSE)),0,VLOOKUP(CONCATENATE(INDIRECT(ADDRESS(2,COLUMN())),"U3",A80),DATA!D2:L872,2,FALSE))</f>
        <v>1</v>
      </c>
      <c r="C80" s="11">
        <f>IF(ISERROR(VLOOKUP(CONCATENATE(INDIRECT(ADDRESS(2,COLUMN()-1)),"U3",A80),DATA!D2:L872,3,FALSE)),0,VLOOKUP(CONCATENATE(INDIRECT(ADDRESS(2,COLUMN()-1)),"U3",A80),DATA!D2:L872,3,FALSE))</f>
        <v>10</v>
      </c>
      <c r="D80" s="11">
        <f>IF(ISERROR(VLOOKUP(CONCATENATE(INDIRECT(ADDRESS(2,COLUMN()-2)),"U3",A80),DATA!D2:L872,4,FALSE)),0,VLOOKUP(CONCATENATE(INDIRECT(ADDRESS(2,COLUMN()-2)),"U3",A80),DATA!D2:L872,4,FALSE))</f>
        <v>0</v>
      </c>
      <c r="E80" s="11">
        <f>IF(ISERROR(VLOOKUP(CONCATENATE(INDIRECT(ADDRESS(2,COLUMN())),"U3",A80),DATA!D2:L872,2,FALSE)),0,VLOOKUP(CONCATENATE(INDIRECT(ADDRESS(2,COLUMN())),"U3",A80),DATA!D2:L872,2,FALSE))</f>
        <v>0</v>
      </c>
      <c r="F80" s="11">
        <f>IF(ISERROR(VLOOKUP(CONCATENATE(INDIRECT(ADDRESS(2,COLUMN()-1)),"U3",A80),DATA!D2:L872,3,FALSE)),0,VLOOKUP(CONCATENATE(INDIRECT(ADDRESS(2,COLUMN()-1)),"U3",A80),DATA!D2:L872,3,FALSE))</f>
        <v>0</v>
      </c>
      <c r="G80" s="11">
        <f>IF(ISERROR(VLOOKUP(CONCATENATE(INDIRECT(ADDRESS(2,COLUMN()-2)),"U3",A80),DATA!D2:L872,4,FALSE)),0,VLOOKUP(CONCATENATE(INDIRECT(ADDRESS(2,COLUMN()-2)),"U3",A80),DATA!D2:L872,4,FALSE))</f>
        <v>0</v>
      </c>
      <c r="H80" s="11">
        <f>IF(ISERROR(VLOOKUP(CONCATENATE(INDIRECT(ADDRESS(2,COLUMN())),"U3",A80),DATA!D2:L872,2,FALSE)),0,VLOOKUP(CONCATENATE(INDIRECT(ADDRESS(2,COLUMN())),"U3",A80),DATA!D2:L872,2,FALSE))</f>
        <v>7</v>
      </c>
      <c r="I80" s="11">
        <f>IF(ISERROR(VLOOKUP(CONCATENATE(INDIRECT(ADDRESS(2,COLUMN()-1)),"U3",A80),DATA!D2:L872,3,FALSE)),0,VLOOKUP(CONCATENATE(INDIRECT(ADDRESS(2,COLUMN()-1)),"U3",A80),DATA!D2:L872,3,FALSE))</f>
        <v>0</v>
      </c>
      <c r="J80" s="11">
        <f>IF(ISERROR(VLOOKUP(CONCATENATE(INDIRECT(ADDRESS(2,COLUMN()-2)),"U3",A80),DATA!D2:L872,4,FALSE)),0,VLOOKUP(CONCATENATE(INDIRECT(ADDRESS(2,COLUMN()-2)),"U3",A80),DATA!D2:L872,4,FALSE))</f>
        <v>0</v>
      </c>
      <c r="K80" s="11">
        <f>IF(ISERROR(VLOOKUP(CONCATENATE(INDIRECT(ADDRESS(2,COLUMN())),"U3",A80),DATA!D2:L872,2,FALSE)),0,VLOOKUP(CONCATENATE(INDIRECT(ADDRESS(2,COLUMN())),"U3",A80),DATA!D2:L872,2,FALSE))</f>
        <v>0</v>
      </c>
      <c r="L80" s="11">
        <f>IF(ISERROR(VLOOKUP(CONCATENATE(INDIRECT(ADDRESS(2,COLUMN()-1)),"U3",A80),DATA!D2:L872,3,FALSE)),0,VLOOKUP(CONCATENATE(INDIRECT(ADDRESS(2,COLUMN()-1)),"U3",A80),DATA!D2:L872,3,FALSE))</f>
        <v>0</v>
      </c>
      <c r="M80" s="11">
        <f>IF(ISERROR(VLOOKUP(CONCATENATE(INDIRECT(ADDRESS(2,COLUMN()-2)),"U3",A80),DATA!D2:L872,4,FALSE)),0,VLOOKUP(CONCATENATE(INDIRECT(ADDRESS(2,COLUMN()-2)),"U3",A80),DATA!D2:L872,4,FALSE))</f>
        <v>0</v>
      </c>
      <c r="N80" s="11">
        <f>IF(ISERROR(VLOOKUP(CONCATENATE(INDIRECT(ADDRESS(2,COLUMN())),"U3",A80),DATA!D2:L872,2,FALSE)),0,VLOOKUP(CONCATENATE(INDIRECT(ADDRESS(2,COLUMN())),"U3",A80),DATA!D2:L872,2,FALSE))</f>
        <v>0</v>
      </c>
      <c r="O80" s="11">
        <f>IF(ISERROR(VLOOKUP(CONCATENATE(INDIRECT(ADDRESS(2,COLUMN()-1)),"U3",A80),DATA!D2:L872,3,FALSE)),0,VLOOKUP(CONCATENATE(INDIRECT(ADDRESS(2,COLUMN()-1)),"U3",A80),DATA!D2:L872,3,FALSE))</f>
        <v>0</v>
      </c>
      <c r="P80" s="11">
        <f>IF(ISERROR(VLOOKUP(CONCATENATE(INDIRECT(ADDRESS(2,COLUMN()-2)),"U3",A80),DATA!D2:L872,4,FALSE)),0,VLOOKUP(CONCATENATE(INDIRECT(ADDRESS(2,COLUMN()-2)),"U3",A80),DATA!D2:L872,4,FALSE))</f>
        <v>0</v>
      </c>
      <c r="Q80" s="11">
        <f>IF(ISERROR(VLOOKUP(CONCATENATE(INDIRECT(ADDRESS(2,COLUMN())),"U3",A80),DATA!D2:L872,2,FALSE)),0,VLOOKUP(CONCATENATE(INDIRECT(ADDRESS(2,COLUMN())),"U3",A80),DATA!D2:L872,2,FALSE))</f>
        <v>1</v>
      </c>
      <c r="R80" s="11">
        <f>IF(ISERROR(VLOOKUP(CONCATENATE(INDIRECT(ADDRESS(2,COLUMN()-1)),"U3",A80),DATA!D2:L872,3,FALSE)),0,VLOOKUP(CONCATENATE(INDIRECT(ADDRESS(2,COLUMN()-1)),"U3",A80),DATA!D2:L872,3,FALSE))</f>
        <v>3</v>
      </c>
      <c r="S80" s="11">
        <f>IF(ISERROR(VLOOKUP(CONCATENATE(INDIRECT(ADDRESS(2,COLUMN()-2)),"U3",A80),DATA!D2:L872,4,FALSE)),0,VLOOKUP(CONCATENATE(INDIRECT(ADDRESS(2,COLUMN()-2)),"U3",A80),DATA!D2:L872,4,FALSE))</f>
        <v>0</v>
      </c>
      <c r="T80" s="11">
        <f>IF(ISERROR(VLOOKUP(CONCATENATE(INDIRECT(ADDRESS(2,COLUMN())),"U3",A80),DATA!D2:L872,2,FALSE)),0,VLOOKUP(CONCATENATE(INDIRECT(ADDRESS(2,COLUMN())),"U3",A80),DATA!D2:L872,2,FALSE))</f>
        <v>0</v>
      </c>
      <c r="U80" s="11">
        <f>IF(ISERROR(VLOOKUP(CONCATENATE(INDIRECT(ADDRESS(2,COLUMN()-1)),"U3",A80),DATA!D2:L872,3,FALSE)),0,VLOOKUP(CONCATENATE(INDIRECT(ADDRESS(2,COLUMN()-1)),"U3",A80),DATA!D2:L872,3,FALSE))</f>
        <v>1</v>
      </c>
      <c r="V80" s="11">
        <f>IF(ISERROR(VLOOKUP(CONCATENATE(INDIRECT(ADDRESS(2,COLUMN()-2)),"U3",A80),DATA!D2:L872,4,FALSE)),0,VLOOKUP(CONCATENATE(INDIRECT(ADDRESS(2,COLUMN()-2)),"U3",A80),DATA!D2:L872,4,FALSE))</f>
        <v>0</v>
      </c>
      <c r="W80" s="11">
        <f>IF(ISERROR(VLOOKUP(CONCATENATE(INDIRECT(ADDRESS(2,COLUMN())),"U3",A80),DATA!D2:L872,2,FALSE)),0,VLOOKUP(CONCATENATE(INDIRECT(ADDRESS(2,COLUMN())),"U3",A80),DATA!D2:L872,2,FALSE))</f>
        <v>0</v>
      </c>
      <c r="X80" s="11">
        <f>IF(ISERROR(VLOOKUP(CONCATENATE(INDIRECT(ADDRESS(2,COLUMN()-1)),"U3",A80),DATA!D2:L872,3,FALSE)),0,VLOOKUP(CONCATENATE(INDIRECT(ADDRESS(2,COLUMN()-1)),"U3",A80),DATA!D2:L872,3,FALSE))</f>
        <v>0</v>
      </c>
      <c r="Y80" s="11">
        <f>IF(ISERROR(VLOOKUP(CONCATENATE(INDIRECT(ADDRESS(2,COLUMN()-2)),"U3",A80),DATA!D2:L872,4,FALSE)),0,VLOOKUP(CONCATENATE(INDIRECT(ADDRESS(2,COLUMN()-2)),"U3",A80),DATA!D2:L872,4,FALSE))</f>
        <v>0</v>
      </c>
      <c r="Z80" s="11">
        <f>IF(ISERROR(VLOOKUP(CONCATENATE(INDIRECT(ADDRESS(2,COLUMN())),"U3",A80),DATA!D2:L872,2,FALSE)),0,VLOOKUP(CONCATENATE(INDIRECT(ADDRESS(2,COLUMN())),"U3",A80),DATA!D2:L872,2,FALSE))</f>
        <v>0</v>
      </c>
      <c r="AA80" s="11">
        <f>IF(ISERROR(VLOOKUP(CONCATENATE(INDIRECT(ADDRESS(2,COLUMN()-1)),"U3",A80),DATA!D2:L872,3,FALSE)),0,VLOOKUP(CONCATENATE(INDIRECT(ADDRESS(2,COLUMN()-1)),"U3",A80),DATA!D2:L872,3,FALSE))</f>
        <v>0</v>
      </c>
      <c r="AB80" s="11">
        <f>IF(ISERROR(VLOOKUP(CONCATENATE(INDIRECT(ADDRESS(2,COLUMN()-2)),"U3",A80),DATA!D2:L872,4,FALSE)),0,VLOOKUP(CONCATENATE(INDIRECT(ADDRESS(2,COLUMN()-2)),"U3",A80),DATA!D2:L872,4,FALSE))</f>
        <v>0</v>
      </c>
      <c r="AC80" s="11">
        <f>IF(ISERROR(VLOOKUP(CONCATENATE(INDIRECT(ADDRESS(2,COLUMN())),"U3",A80),DATA!D2:L872,2,FALSE)),0,VLOOKUP(CONCATENATE(INDIRECT(ADDRESS(2,COLUMN())),"U3",A80),DATA!D2:L872,2,FALSE))</f>
        <v>0</v>
      </c>
      <c r="AD80" s="11">
        <f>IF(ISERROR(VLOOKUP(CONCATENATE(INDIRECT(ADDRESS(2,COLUMN()-1)),"U3",A80),DATA!D2:L872,3,FALSE)),0,VLOOKUP(CONCATENATE(INDIRECT(ADDRESS(2,COLUMN()-1)),"U3",A80),DATA!D2:L872,3,FALSE))</f>
        <v>0</v>
      </c>
      <c r="AE80" s="11">
        <f>IF(ISERROR(VLOOKUP(CONCATENATE(INDIRECT(ADDRESS(2,COLUMN()-2)),"U3",A80),DATA!D2:L872,4,FALSE)),0,VLOOKUP(CONCATENATE(INDIRECT(ADDRESS(2,COLUMN()-2)),"U3",A80),DATA!D2:L872,4,FALSE))</f>
        <v>0</v>
      </c>
      <c r="AF80" s="11">
        <f>IF(ISERROR(VLOOKUP(CONCATENATE(INDIRECT(ADDRESS(2,COLUMN())),"U3",A80),DATA!D2:L872,2,FALSE)),0,VLOOKUP(CONCATENATE(INDIRECT(ADDRESS(2,COLUMN())),"U3",A80),DATA!D2:L872,2,FALSE))</f>
        <v>0</v>
      </c>
      <c r="AG80" s="11">
        <f>IF(ISERROR(VLOOKUP(CONCATENATE(INDIRECT(ADDRESS(2,COLUMN()-1)),"U3",A80),DATA!D2:L872,3,FALSE)),0,VLOOKUP(CONCATENATE(INDIRECT(ADDRESS(2,COLUMN()-1)),"U3",A80),DATA!D2:L872,3,FALSE))</f>
        <v>0</v>
      </c>
      <c r="AH80" s="11">
        <f>IF(ISERROR(VLOOKUP(CONCATENATE(INDIRECT(ADDRESS(2,COLUMN()-2)),"U3",A80),DATA!D2:L872,4,FALSE)),0,VLOOKUP(CONCATENATE(INDIRECT(ADDRESS(2,COLUMN()-2)),"U3",A80),DATA!D2:L872,4,FALSE))</f>
        <v>0</v>
      </c>
      <c r="AI80" s="11">
        <f>IF(ISERROR(VLOOKUP(CONCATENATE(INDIRECT(ADDRESS(2,COLUMN())),"U3",A80),DATA!D2:L872,2,FALSE)),0,VLOOKUP(CONCATENATE(INDIRECT(ADDRESS(2,COLUMN())),"U3",A80),DATA!D2:L872,2,FALSE))</f>
        <v>0</v>
      </c>
      <c r="AJ80" s="11">
        <f>IF(ISERROR(VLOOKUP(CONCATENATE(INDIRECT(ADDRESS(2,COLUMN()-1)),"U3",A80),DATA!D2:L872,3,FALSE)),0,VLOOKUP(CONCATENATE(INDIRECT(ADDRESS(2,COLUMN()-1)),"U3",A80),DATA!D2:L872,3,FALSE))</f>
        <v>0</v>
      </c>
      <c r="AK80" s="11">
        <f>IF(ISERROR(VLOOKUP(CONCATENATE(INDIRECT(ADDRESS(2,COLUMN()-2)),"U3",A80),DATA!D2:L872,4,FALSE)),0,VLOOKUP(CONCATENATE(INDIRECT(ADDRESS(2,COLUMN()-2)),"U3",A80),DATA!D2:L872,4,FALSE))</f>
        <v>0</v>
      </c>
      <c r="AL80" s="11">
        <f>IF(ISERROR(VLOOKUP(CONCATENATE(INDIRECT(ADDRESS(2,COLUMN())),"U3",A80),DATA!D2:L872,2,FALSE)),0,VLOOKUP(CONCATENATE(INDIRECT(ADDRESS(2,COLUMN())),"U3",A80),DATA!D2:L872,2,FALSE))</f>
        <v>0</v>
      </c>
      <c r="AM80" s="11">
        <f>IF(ISERROR(VLOOKUP(CONCATENATE(INDIRECT(ADDRESS(2,COLUMN()-1)),"U3",A80),DATA!D2:L872,3,FALSE)),0,VLOOKUP(CONCATENATE(INDIRECT(ADDRESS(2,COLUMN()-1)),"U3",A80),DATA!D2:L872,3,FALSE))</f>
        <v>0</v>
      </c>
      <c r="AN80" s="11">
        <f>IF(ISERROR(VLOOKUP(CONCATENATE(INDIRECT(ADDRESS(2,COLUMN()-2)),"U3",A80),DATA!D2:L872,4,FALSE)),0,VLOOKUP(CONCATENATE(INDIRECT(ADDRESS(2,COLUMN()-2)),"U3",A80),DATA!D2:L872,4,FALSE))</f>
        <v>0</v>
      </c>
      <c r="AO80" s="11">
        <f>IF(ISERROR(VLOOKUP(CONCATENATE(INDIRECT(ADDRESS(2,COLUMN())),"U3",A80),DATA!D2:L872,2,FALSE)),0,VLOOKUP(CONCATENATE(INDIRECT(ADDRESS(2,COLUMN())),"U3",A80),DATA!D2:L872,2,FALSE))</f>
        <v>0</v>
      </c>
      <c r="AP80" s="11">
        <f>IF(ISERROR(VLOOKUP(CONCATENATE(INDIRECT(ADDRESS(2,COLUMN()-1)),"U3",A80),DATA!D2:L872,3,FALSE)),0,VLOOKUP(CONCATENATE(INDIRECT(ADDRESS(2,COLUMN()-1)),"U3",A80),DATA!D2:L872,3,FALSE))</f>
        <v>0</v>
      </c>
      <c r="AQ80" s="11">
        <f>IF(ISERROR(VLOOKUP(CONCATENATE(INDIRECT(ADDRESS(2,COLUMN()-2)),"U3",A80),DATA!D2:L872,4,FALSE)),0,VLOOKUP(CONCATENATE(INDIRECT(ADDRESS(2,COLUMN()-2)),"U3",A80),DATA!D2:L872,4,FALSE))</f>
        <v>0</v>
      </c>
      <c r="AR80" s="11">
        <f>IF(ISERROR(VLOOKUP(CONCATENATE(INDIRECT(ADDRESS(2,COLUMN())),"U3",A80),DATA!D2:L872,2,FALSE)),0,VLOOKUP(CONCATENATE(INDIRECT(ADDRESS(2,COLUMN())),"U3",A80),DATA!D2:L872,2,FALSE))</f>
        <v>0</v>
      </c>
      <c r="AS80" s="11">
        <f>IF(ISERROR(VLOOKUP(CONCATENATE(INDIRECT(ADDRESS(2,COLUMN()-1)),"U3",A80),DATA!D2:L872,3,FALSE)),0,VLOOKUP(CONCATENATE(INDIRECT(ADDRESS(2,COLUMN()-1)),"U3",A80),DATA!D2:L872,3,FALSE))</f>
        <v>0</v>
      </c>
      <c r="AT80" s="11">
        <f>IF(ISERROR(VLOOKUP(CONCATENATE(INDIRECT(ADDRESS(2,COLUMN()-2)),"U3",A80),DATA!D2:L872,4,FALSE)),0,VLOOKUP(CONCATENATE(INDIRECT(ADDRESS(2,COLUMN()-2)),"U3",A80),DATA!D2:L872,4,FALSE))</f>
        <v>0</v>
      </c>
      <c r="AU80" s="11">
        <f>IF(ISERROR(VLOOKUP(CONCATENATE(INDIRECT(ADDRESS(2,COLUMN())),"U3",A80),DATA!D2:L872,2,FALSE)),0,VLOOKUP(CONCATENATE(INDIRECT(ADDRESS(2,COLUMN())),"U3",A80),DATA!D2:L872,2,FALSE))</f>
        <v>22</v>
      </c>
      <c r="AV80" s="11">
        <f>IF(ISERROR(VLOOKUP(CONCATENATE(INDIRECT(ADDRESS(2,COLUMN()-1)),"U3",A80),DATA!D2:L872,3,FALSE)),0,VLOOKUP(CONCATENATE(INDIRECT(ADDRESS(2,COLUMN()-1)),"U3",A80),DATA!D2:L872,3,FALSE))</f>
        <v>0</v>
      </c>
      <c r="AW80" s="11">
        <f>IF(ISERROR(VLOOKUP(CONCATENATE(INDIRECT(ADDRESS(2,COLUMN()-2)),"U3",A80),DATA!D2:L872,4,FALSE)),0,VLOOKUP(CONCATENATE(INDIRECT(ADDRESS(2,COLUMN()-2)),"U3",A80),DATA!D2:L872,4,FALSE))</f>
        <v>0</v>
      </c>
      <c r="AX80" s="11">
        <f>IF(ISERROR(VLOOKUP(CONCATENATE(INDIRECT(ADDRESS(2,COLUMN())),"U3",A80),DATA!D2:L872,2,FALSE)),0,VLOOKUP(CONCATENATE(INDIRECT(ADDRESS(2,COLUMN())),"U3",A80),DATA!D2:L872,2,FALSE))</f>
        <v>0</v>
      </c>
      <c r="AY80" s="11">
        <f>IF(ISERROR(VLOOKUP(CONCATENATE(INDIRECT(ADDRESS(2,COLUMN()-1)),"U3",A80),DATA!D2:L872,3,FALSE)),0,VLOOKUP(CONCATENATE(INDIRECT(ADDRESS(2,COLUMN()-1)),"U3",A80),DATA!D2:L872,3,FALSE))</f>
        <v>0</v>
      </c>
      <c r="AZ80" s="11">
        <f>IF(ISERROR(VLOOKUP(CONCATENATE(INDIRECT(ADDRESS(2,COLUMN()-2)),"U3",A80),DATA!D2:L872,4,FALSE)),0,VLOOKUP(CONCATENATE(INDIRECT(ADDRESS(2,COLUMN()-2)),"U3",A80),DATA!D2:L872,4,FALSE))</f>
        <v>0</v>
      </c>
      <c r="BA80" s="11">
        <f>IF(ISERROR(VLOOKUP(CONCATENATE(INDIRECT(ADDRESS(2,COLUMN())),"U3",A80),DATA!D2:L872,2,FALSE)),0,VLOOKUP(CONCATENATE(INDIRECT(ADDRESS(2,COLUMN())),"U3",A80),DATA!D2:L872,2,FALSE))</f>
        <v>0</v>
      </c>
      <c r="BB80" s="11">
        <f>IF(ISERROR(VLOOKUP(CONCATENATE(INDIRECT(ADDRESS(2,COLUMN()-1)),"U3",A80),DATA!D2:L872,3,FALSE)),0,VLOOKUP(CONCATENATE(INDIRECT(ADDRESS(2,COLUMN()-1)),"U3",A80),DATA!D2:L872,3,FALSE))</f>
        <v>0</v>
      </c>
      <c r="BC80" s="11">
        <f>IF(ISERROR(VLOOKUP(CONCATENATE(INDIRECT(ADDRESS(2,COLUMN()-2)),"U3",A80),DATA!D2:L872,4,FALSE)),0,VLOOKUP(CONCATENATE(INDIRECT(ADDRESS(2,COLUMN()-2)),"U3",A80),DATA!D2:L872,4,FALSE))</f>
        <v>0</v>
      </c>
      <c r="BD80" s="11">
        <f>IF(ISERROR(VLOOKUP(CONCATENATE(INDIRECT(ADDRESS(2,COLUMN())),"U3",A80),DATA!D2:L872,2,FALSE)),0,VLOOKUP(CONCATENATE(INDIRECT(ADDRESS(2,COLUMN())),"U3",A80),DATA!D2:L872,2,FALSE))</f>
        <v>0</v>
      </c>
      <c r="BE80" s="11">
        <f>IF(ISERROR(VLOOKUP(CONCATENATE(INDIRECT(ADDRESS(2,COLUMN()-1)),"U3",A80),DATA!D2:L872,3,FALSE)),0,VLOOKUP(CONCATENATE(INDIRECT(ADDRESS(2,COLUMN()-1)),"U3",A80),DATA!D2:L872,3,FALSE))</f>
        <v>1</v>
      </c>
      <c r="BF80" s="11">
        <f>IF(ISERROR(VLOOKUP(CONCATENATE(INDIRECT(ADDRESS(2,COLUMN()-2)),"U3",A80),DATA!D2:L872,4,FALSE)),0,VLOOKUP(CONCATENATE(INDIRECT(ADDRESS(2,COLUMN()-2)),"U3",A80),DATA!D2:L872,4,FALSE))</f>
        <v>0</v>
      </c>
      <c r="BG80" s="11">
        <f>IF(ISERROR(VLOOKUP(CONCATENATE(INDIRECT(ADDRESS(2,COLUMN())),"U3",A80),DATA!D2:L872,2,FALSE)),0,VLOOKUP(CONCATENATE(INDIRECT(ADDRESS(2,COLUMN())),"U3",A80),DATA!D2:L872,2,FALSE))</f>
        <v>0.5</v>
      </c>
      <c r="BH80" s="11">
        <f>IF(ISERROR(VLOOKUP(CONCATENATE(INDIRECT(ADDRESS(2,COLUMN()-1)),"U3",A80),DATA!D2:L872,3,FALSE)),0,VLOOKUP(CONCATENATE(INDIRECT(ADDRESS(2,COLUMN()-1)),"U3",A80),DATA!D2:L872,3,FALSE))</f>
        <v>0</v>
      </c>
      <c r="BI80" s="11">
        <f>IF(ISERROR(VLOOKUP(CONCATENATE(INDIRECT(ADDRESS(2,COLUMN()-2)),"U3",A80),DATA!D2:L872,4,FALSE)),0,VLOOKUP(CONCATENATE(INDIRECT(ADDRESS(2,COLUMN()-2)),"U3",A80),DATA!D2:L872,4,FALSE))</f>
        <v>0</v>
      </c>
      <c r="BJ80" s="11">
        <f>IF(ISERROR(VLOOKUP(CONCATENATE(INDIRECT(ADDRESS(2,COLUMN())),"U3",A80),DATA!D2:L872,2,FALSE)),0,VLOOKUP(CONCATENATE(INDIRECT(ADDRESS(2,COLUMN())),"U3",A80),DATA!D2:L872,2,FALSE))</f>
        <v>0</v>
      </c>
      <c r="BK80" s="11">
        <f>IF(ISERROR(VLOOKUP(CONCATENATE(INDIRECT(ADDRESS(2,COLUMN()-1)),"U3",A80),DATA!D2:L872,3,FALSE)),0,VLOOKUP(CONCATENATE(INDIRECT(ADDRESS(2,COLUMN()-1)),"U3",A80),DATA!D2:L872,3,FALSE))</f>
        <v>0</v>
      </c>
      <c r="BL80" s="11">
        <f>IF(ISERROR(VLOOKUP(CONCATENATE(INDIRECT(ADDRESS(2,COLUMN()-2)),"U3",A80),DATA!D2:L872,4,FALSE)),0,VLOOKUP(CONCATENATE(INDIRECT(ADDRESS(2,COLUMN()-2)),"U3",A80),DATA!D2:L872,4,FALSE))</f>
        <v>0</v>
      </c>
      <c r="BM80" s="11">
        <f>IF(ISERROR(VLOOKUP(CONCATENATE(INDIRECT(ADDRESS(2,COLUMN())),"U3",A80),DATA!D2:L872,2,FALSE)),0,VLOOKUP(CONCATENATE(INDIRECT(ADDRESS(2,COLUMN())),"U3",A80),DATA!D2:L872,2,FALSE))</f>
        <v>0</v>
      </c>
      <c r="BN80" s="11">
        <f>IF(ISERROR(VLOOKUP(CONCATENATE(INDIRECT(ADDRESS(2,COLUMN()-1)),"U3",A80),DATA!D2:L872,3,FALSE)),0,VLOOKUP(CONCATENATE(INDIRECT(ADDRESS(2,COLUMN()-1)),"U3",A80),DATA!D2:L872,3,FALSE))</f>
        <v>0</v>
      </c>
      <c r="BO80" s="11">
        <f>IF(ISERROR(VLOOKUP(CONCATENATE(INDIRECT(ADDRESS(2,COLUMN()-2)),"U3",A80),DATA!D2:L872,4,FALSE)),0,VLOOKUP(CONCATENATE(INDIRECT(ADDRESS(2,COLUMN()-2)),"U3",A80),DATA!D2:L872,4,FALSE))</f>
        <v>0</v>
      </c>
      <c r="BP80" s="11">
        <f>IF(ISERROR(VLOOKUP(CONCATENATE(INDIRECT(ADDRESS(2,COLUMN())),"U3",A80),DATA!D2:L872,2,FALSE)),0,VLOOKUP(CONCATENATE(INDIRECT(ADDRESS(2,COLUMN())),"U3",A80),DATA!D2:L872,2,FALSE))</f>
        <v>0</v>
      </c>
      <c r="BQ80" s="11">
        <f>IF(ISERROR(VLOOKUP(CONCATENATE(INDIRECT(ADDRESS(2,COLUMN()-1)),"U3",A80),DATA!D2:L872,3,FALSE)),0,VLOOKUP(CONCATENATE(INDIRECT(ADDRESS(2,COLUMN()-1)),"U3",A80),DATA!D2:L872,3,FALSE))</f>
        <v>0</v>
      </c>
      <c r="BR80" s="11">
        <f>IF(ISERROR(VLOOKUP(CONCATENATE(INDIRECT(ADDRESS(2,COLUMN()-2)),"U3",A80),DATA!D2:L872,4,FALSE)),0,VLOOKUP(CONCATENATE(INDIRECT(ADDRESS(2,COLUMN()-2)),"U3",A80),DATA!D2:L872,4,FALSE))</f>
        <v>0</v>
      </c>
      <c r="BS80" s="11">
        <f>IF(ISERROR(VLOOKUP(CONCATENATE(INDIRECT(ADDRESS(2,COLUMN())),"U3",A80),DATA!D2:L872,2,FALSE)),0,VLOOKUP(CONCATENATE(INDIRECT(ADDRESS(2,COLUMN())),"U3",A80),DATA!D2:L872,2,FALSE))</f>
        <v>0</v>
      </c>
      <c r="BT80" s="11">
        <f>IF(ISERROR(VLOOKUP(CONCATENATE(INDIRECT(ADDRESS(2,COLUMN()-1)),"U3",A80),DATA!D2:L872,3,FALSE)),0,VLOOKUP(CONCATENATE(INDIRECT(ADDRESS(2,COLUMN()-1)),"U3",A80),DATA!D2:L872,3,FALSE))</f>
        <v>0</v>
      </c>
      <c r="BU80" s="11">
        <f>IF(ISERROR(VLOOKUP(CONCATENATE(INDIRECT(ADDRESS(2,COLUMN()-2)),"U3",A80),DATA!D2:L872,4,FALSE)),0,VLOOKUP(CONCATENATE(INDIRECT(ADDRESS(2,COLUMN()-2)),"U3",A80),DATA!D2:L872,4,FALSE))</f>
        <v>0</v>
      </c>
      <c r="BV80" s="11">
        <f>IF(ISERROR(VLOOKUP(CONCATENATE(INDIRECT(ADDRESS(2,COLUMN())),"U3",A80),DATA!D2:L872,2,FALSE)),0,VLOOKUP(CONCATENATE(INDIRECT(ADDRESS(2,COLUMN())),"U3",A80),DATA!D2:L872,2,FALSE))</f>
        <v>1</v>
      </c>
      <c r="BW80" s="11">
        <f>IF(ISERROR(VLOOKUP(CONCATENATE(INDIRECT(ADDRESS(2,COLUMN()-1)),"U3",A80),DATA!D2:L872,3,FALSE)),0,VLOOKUP(CONCATENATE(INDIRECT(ADDRESS(2,COLUMN()-1)),"U3",A80),DATA!D2:L872,3,FALSE))</f>
        <v>0</v>
      </c>
      <c r="BX80" s="11">
        <f>IF(ISERROR(VLOOKUP(CONCATENATE(INDIRECT(ADDRESS(2,COLUMN()-2)),"U3",A80),DATA!D2:L872,4,FALSE)),0,VLOOKUP(CONCATENATE(INDIRECT(ADDRESS(2,COLUMN()-2)),"U3",A80),DATA!D2:L872,4,FALSE))</f>
        <v>0</v>
      </c>
      <c r="BY80" s="11">
        <f>IF(ISERROR(VLOOKUP(CONCATENATE(INDIRECT(ADDRESS(2,COLUMN())),"U3",A80),DATA!D2:L872,2,FALSE)),0,VLOOKUP(CONCATENATE(INDIRECT(ADDRESS(2,COLUMN())),"U3",A80),DATA!D2:L872,2,FALSE))</f>
        <v>0</v>
      </c>
      <c r="BZ80" s="11">
        <f>IF(ISERROR(VLOOKUP(CONCATENATE(INDIRECT(ADDRESS(2,COLUMN()-1)),"U3",A80),DATA!D2:L872,3,FALSE)),0,VLOOKUP(CONCATENATE(INDIRECT(ADDRESS(2,COLUMN()-1)),"U3",A80),DATA!D2:L872,3,FALSE))</f>
        <v>0</v>
      </c>
      <c r="CA80" s="11">
        <f>IF(ISERROR(VLOOKUP(CONCATENATE(INDIRECT(ADDRESS(2,COLUMN()-2)),"U3",A80),DATA!D2:L872,4,FALSE)),0,VLOOKUP(CONCATENATE(INDIRECT(ADDRESS(2,COLUMN()-2)),"U3",A80),DATA!D2:L872,4,FALSE))</f>
        <v>0</v>
      </c>
      <c r="CB80" s="11">
        <f>IF(ISERROR(VLOOKUP(CONCATENATE(INDIRECT(ADDRESS(2,COLUMN())),"U3",A80),DATA!D2:L872,2,FALSE)),0,VLOOKUP(CONCATENATE(INDIRECT(ADDRESS(2,COLUMN())),"U3",A80),DATA!D2:L872,2,FALSE))</f>
        <v>0</v>
      </c>
      <c r="CC80" s="11">
        <f>IF(ISERROR(VLOOKUP(CONCATENATE(INDIRECT(ADDRESS(2,COLUMN()-1)),"U3",A80),DATA!D2:L872,3,FALSE)),0,VLOOKUP(CONCATENATE(INDIRECT(ADDRESS(2,COLUMN()-1)),"U3",A80),DATA!D2:L872,3,FALSE))</f>
        <v>0</v>
      </c>
      <c r="CD80" s="11">
        <f>IF(ISERROR(VLOOKUP(CONCATENATE(INDIRECT(ADDRESS(2,COLUMN()-2)),"U3",A80),DATA!D2:L872,4,FALSE)),0,VLOOKUP(CONCATENATE(INDIRECT(ADDRESS(2,COLUMN()-2)),"U3",A80),DATA!D2:L872,4,FALSE))</f>
        <v>0</v>
      </c>
      <c r="CE80" s="11">
        <f>IF(ISERROR(VLOOKUP(CONCATENATE(INDIRECT(ADDRESS(2,COLUMN())),"U3",A80),DATA!D2:L872,2,FALSE)),0,VLOOKUP(CONCATENATE(INDIRECT(ADDRESS(2,COLUMN())),"U3",A80),DATA!D2:L872,2,FALSE))</f>
        <v>0</v>
      </c>
      <c r="CF80" s="11">
        <f>IF(ISERROR(VLOOKUP(CONCATENATE(INDIRECT(ADDRESS(2,COLUMN()-1)),"U3",A80),DATA!D2:L872,3,FALSE)),0,VLOOKUP(CONCATENATE(INDIRECT(ADDRESS(2,COLUMN()-1)),"U3",A80),DATA!D2:L872,3,FALSE))</f>
        <v>0</v>
      </c>
      <c r="CG80" s="11">
        <f>IF(ISERROR(VLOOKUP(CONCATENATE(INDIRECT(ADDRESS(2,COLUMN()-2)),"U3",A80),DATA!D2:L872,4,FALSE)),0,VLOOKUP(CONCATENATE(INDIRECT(ADDRESS(2,COLUMN()-2)),"U3",A80),DATA!D2:L872,4,FALSE))</f>
        <v>0</v>
      </c>
      <c r="CH80" s="11">
        <f>IF(ISERROR(VLOOKUP(CONCATENATE(INDIRECT(ADDRESS(2,COLUMN())),"U3",A80),DATA!D2:L872,2,FALSE)),0,VLOOKUP(CONCATENATE(INDIRECT(ADDRESS(2,COLUMN())),"U3",A80),DATA!D2:L872,2,FALSE))</f>
        <v>0</v>
      </c>
      <c r="CI80" s="11">
        <f>IF(ISERROR(VLOOKUP(CONCATENATE(INDIRECT(ADDRESS(2,COLUMN()-1)),"U3",A80),DATA!D2:L872,3,FALSE)),0,VLOOKUP(CONCATENATE(INDIRECT(ADDRESS(2,COLUMN()-1)),"U3",A80),DATA!D2:L872,3,FALSE))</f>
        <v>0</v>
      </c>
      <c r="CJ80" s="11">
        <f>IF(ISERROR(VLOOKUP(CONCATENATE(INDIRECT(ADDRESS(2,COLUMN()-2)),"U3",A80),DATA!D2:L872,4,FALSE)),0,VLOOKUP(CONCATENATE(INDIRECT(ADDRESS(2,COLUMN()-2)),"U3",A80),DATA!D2:L872,4,FALSE))</f>
        <v>0</v>
      </c>
      <c r="CK80" s="11">
        <f>IF(ISERROR(VLOOKUP(CONCATENATE(INDIRECT(ADDRESS(2,COLUMN())),"U3",A80),DATA!D2:L872,2,FALSE)),0,VLOOKUP(CONCATENATE(INDIRECT(ADDRESS(2,COLUMN())),"U3",A80),DATA!D2:L872,2,FALSE))</f>
        <v>0</v>
      </c>
      <c r="CL80" s="11">
        <f>IF(ISERROR(VLOOKUP(CONCATENATE(INDIRECT(ADDRESS(2,COLUMN()-1)),"U3",A80),DATA!D2:L872,3,FALSE)),0,VLOOKUP(CONCATENATE(INDIRECT(ADDRESS(2,COLUMN()-1)),"U3",A80),DATA!D2:L872,3,FALSE))</f>
        <v>0</v>
      </c>
      <c r="CM80" s="11">
        <f>IF(ISERROR(VLOOKUP(CONCATENATE(INDIRECT(ADDRESS(2,COLUMN()-2)),"U3",A80),DATA!D2:L872,4,FALSE)),0,VLOOKUP(CONCATENATE(INDIRECT(ADDRESS(2,COLUMN()-2)),"U3",A80),DATA!D2:L872,4,FALSE))</f>
        <v>0</v>
      </c>
      <c r="CN80" s="11">
        <f>IF(ISERROR(VLOOKUP(CONCATENATE(INDIRECT(ADDRESS(2,COLUMN())),"U3",A80),DATA!D2:L872,2,FALSE)),0,VLOOKUP(CONCATENATE(INDIRECT(ADDRESS(2,COLUMN())),"U3",A80),DATA!D2:L872,2,FALSE))</f>
        <v>0</v>
      </c>
      <c r="CO80" s="11">
        <f>IF(ISERROR(VLOOKUP(CONCATENATE(INDIRECT(ADDRESS(2,COLUMN()-1)),"U3",A80),DATA!D2:L872,3,FALSE)),0,VLOOKUP(CONCATENATE(INDIRECT(ADDRESS(2,COLUMN()-1)),"U3",A80),DATA!D2:L872,3,FALSE))</f>
        <v>0</v>
      </c>
      <c r="CP80" s="11">
        <f>IF(ISERROR(VLOOKUP(CONCATENATE(INDIRECT(ADDRESS(2,COLUMN()-2)),"U3",A80),DATA!D2:L872,4,FALSE)),0,VLOOKUP(CONCATENATE(INDIRECT(ADDRESS(2,COLUMN()-2)),"U3",A80),DATA!D2:L872,4,FALSE))</f>
        <v>0</v>
      </c>
      <c r="CQ80" s="11">
        <f>IF(ISERROR(VLOOKUP(CONCATENATE(INDIRECT(ADDRESS(2,COLUMN())),"U3",A80),DATA!D2:L872,2,FALSE)),0,VLOOKUP(CONCATENATE(INDIRECT(ADDRESS(2,COLUMN())),"U3",A80),DATA!D2:L872,2,FALSE))</f>
        <v>0</v>
      </c>
      <c r="CR80" s="11">
        <f>IF(ISERROR(VLOOKUP(CONCATENATE(INDIRECT(ADDRESS(2,COLUMN()-1)),"U3",A80),DATA!D2:L872,3,FALSE)),0,VLOOKUP(CONCATENATE(INDIRECT(ADDRESS(2,COLUMN()-1)),"U3",A80),DATA!D2:L872,3,FALSE))</f>
        <v>0</v>
      </c>
      <c r="CS80" s="11">
        <f>IF(ISERROR(VLOOKUP(CONCATENATE(INDIRECT(ADDRESS(2,COLUMN()-2)),"U3",A80),DATA!D2:L872,4,FALSE)),0,VLOOKUP(CONCATENATE(INDIRECT(ADDRESS(2,COLUMN()-2)),"U3",A80),DATA!D2:L872,4,FALSE))</f>
        <v>0</v>
      </c>
      <c r="CT80" s="11">
        <f>IF(ISERROR(VLOOKUP(CONCATENATE(INDIRECT(ADDRESS(2,COLUMN())),"U3",A80),DATA!D2:L872,2,FALSE)),0,VLOOKUP(CONCATENATE(INDIRECT(ADDRESS(2,COLUMN())),"U3",A80),DATA!D2:L872,2,FALSE))</f>
        <v>0</v>
      </c>
      <c r="CU80" s="11">
        <f>IF(ISERROR(VLOOKUP(CONCATENATE(INDIRECT(ADDRESS(2,COLUMN()-1)),"U3",A80),DATA!D2:L872,3,FALSE)),0,VLOOKUP(CONCATENATE(INDIRECT(ADDRESS(2,COLUMN()-1)),"U3",A80),DATA!D2:L872,3,FALSE))</f>
        <v>0</v>
      </c>
      <c r="CV80" s="11">
        <f>IF(ISERROR(VLOOKUP(CONCATENATE(INDIRECT(ADDRESS(2,COLUMN()-2)),"U3",A80),DATA!D2:L872,4,FALSE)),0,VLOOKUP(CONCATENATE(INDIRECT(ADDRESS(2,COLUMN()-2)),"U3",A80),DATA!D2:L872,4,FALSE))</f>
        <v>0</v>
      </c>
      <c r="CW80" s="11">
        <f>IF(ISERROR(VLOOKUP(CONCATENATE(INDIRECT(ADDRESS(2,COLUMN())),"U3",A80),DATA!D2:L872,2,FALSE)),0,VLOOKUP(CONCATENATE(INDIRECT(ADDRESS(2,COLUMN())),"U3",A80),DATA!D2:L872,2,FALSE))</f>
        <v>0</v>
      </c>
      <c r="CX80" s="11">
        <f>IF(ISERROR(VLOOKUP(CONCATENATE(INDIRECT(ADDRESS(2,COLUMN()-1)),"U3",A80),DATA!D2:L872,3,FALSE)),0,VLOOKUP(CONCATENATE(INDIRECT(ADDRESS(2,COLUMN()-1)),"U3",A80),DATA!D2:L872,3,FALSE))</f>
        <v>0</v>
      </c>
      <c r="CY80" s="11">
        <f>IF(ISERROR(VLOOKUP(CONCATENATE(INDIRECT(ADDRESS(2,COLUMN()-2)),"U3",A80),DATA!D2:L872,4,FALSE)),0,VLOOKUP(CONCATENATE(INDIRECT(ADDRESS(2,COLUMN()-2)),"U3",A80),DATA!D2:L872,4,FALSE))</f>
        <v>0</v>
      </c>
      <c r="CZ80" s="11">
        <f>IF(ISERROR(VLOOKUP(CONCATENATE(INDIRECT(ADDRESS(2,COLUMN())),"U3",A80),DATA!D2:L872,2,FALSE)),0,VLOOKUP(CONCATENATE(INDIRECT(ADDRESS(2,COLUMN())),"U3",A80),DATA!D2:L872,2,FALSE))</f>
        <v>0</v>
      </c>
      <c r="DA80" s="11">
        <f>IF(ISERROR(VLOOKUP(CONCATENATE(INDIRECT(ADDRESS(2,COLUMN()-1)),"U3",A80),DATA!D2:L872,3,FALSE)),0,VLOOKUP(CONCATENATE(INDIRECT(ADDRESS(2,COLUMN()-1)),"U3",A80),DATA!D2:L872,3,FALSE))</f>
        <v>0</v>
      </c>
      <c r="DB80" s="11">
        <f>IF(ISERROR(VLOOKUP(CONCATENATE(INDIRECT(ADDRESS(2,COLUMN()-2)),"U3",A80),DATA!D2:L872,4,FALSE)),0,VLOOKUP(CONCATENATE(INDIRECT(ADDRESS(2,COLUMN()-2)),"U3",A80),DATA!D2:L872,4,FALSE))</f>
        <v>0</v>
      </c>
      <c r="DC80" s="11">
        <f>IF(ISERROR(VLOOKUP(CONCATENATE(INDIRECT(ADDRESS(2,COLUMN())),"U3",A80),DATA!D2:L872,2,FALSE)),0,VLOOKUP(CONCATENATE(INDIRECT(ADDRESS(2,COLUMN())),"U3",A80),DATA!D2:L872,2,FALSE))</f>
        <v>0</v>
      </c>
      <c r="DD80" s="11">
        <f>IF(ISERROR(VLOOKUP(CONCATENATE(INDIRECT(ADDRESS(2,COLUMN()-1)),"U3",A80),DATA!D2:L872,3,FALSE)),0,VLOOKUP(CONCATENATE(INDIRECT(ADDRESS(2,COLUMN()-1)),"U3",A80),DATA!D2:L872,3,FALSE))</f>
        <v>0</v>
      </c>
      <c r="DE80" s="11">
        <f>IF(ISERROR(VLOOKUP(CONCATENATE(INDIRECT(ADDRESS(2,COLUMN()-2)),"U3",A80),DATA!D2:L872,4,FALSE)),0,VLOOKUP(CONCATENATE(INDIRECT(ADDRESS(2,COLUMN()-2)),"U3",A80),DATA!D2:L872,4,FALSE))</f>
        <v>0</v>
      </c>
      <c r="DF80" s="11">
        <f>IF(ISERROR(VLOOKUP(CONCATENATE(INDIRECT(ADDRESS(2,COLUMN())),"U3",A80),DATA!D2:L872,2,FALSE)),0,VLOOKUP(CONCATENATE(INDIRECT(ADDRESS(2,COLUMN())),"U3",A80),DATA!D2:L872,2,FALSE))</f>
        <v>0</v>
      </c>
      <c r="DG80" s="11">
        <f>IF(ISERROR(VLOOKUP(CONCATENATE(INDIRECT(ADDRESS(2,COLUMN()-1)),"U3",A80),DATA!D2:L872,3,FALSE)),0,VLOOKUP(CONCATENATE(INDIRECT(ADDRESS(2,COLUMN()-1)),"U3",A80),DATA!D2:L872,3,FALSE))</f>
        <v>0</v>
      </c>
      <c r="DH80" s="11">
        <f>IF(ISERROR(VLOOKUP(CONCATENATE(INDIRECT(ADDRESS(2,COLUMN()-2)),"U3",A80),DATA!D2:L872,4,FALSE)),0,VLOOKUP(CONCATENATE(INDIRECT(ADDRESS(2,COLUMN()-2)),"U3",A80),DATA!D2:L872,4,FALSE))</f>
        <v>0</v>
      </c>
      <c r="DI80" s="11">
        <f>IF(ISERROR(VLOOKUP(CONCATENATE(INDIRECT(ADDRESS(2,COLUMN())),"U3",A80),DATA!D2:L872,2,FALSE)),0,VLOOKUP(CONCATENATE(INDIRECT(ADDRESS(2,COLUMN())),"U3",A80),DATA!D2:L872,2,FALSE))</f>
        <v>0</v>
      </c>
      <c r="DJ80" s="11">
        <f>IF(ISERROR(VLOOKUP(CONCATENATE(INDIRECT(ADDRESS(2,COLUMN()-1)),"U3",A80),DATA!D2:L872,3,FALSE)),0,VLOOKUP(CONCATENATE(INDIRECT(ADDRESS(2,COLUMN()-1)),"U3",A80),DATA!D2:L872,3,FALSE))</f>
        <v>0</v>
      </c>
      <c r="DK80" s="11">
        <f>IF(ISERROR(VLOOKUP(CONCATENATE(INDIRECT(ADDRESS(2,COLUMN()-2)),"U3",A80),DATA!D2:L872,4,FALSE)),0,VLOOKUP(CONCATENATE(INDIRECT(ADDRESS(2,COLUMN()-2)),"U3",A80),DATA!D2:L872,4,FALSE))</f>
        <v>0</v>
      </c>
      <c r="DL80" s="11">
        <f>IF(ISERROR(VLOOKUP(CONCATENATE(INDIRECT(ADDRESS(2,COLUMN())),"U3",A80),DATA!D2:L872,2,FALSE)),0,VLOOKUP(CONCATENATE(INDIRECT(ADDRESS(2,COLUMN())),"U3",A80),DATA!D2:L872,2,FALSE))</f>
        <v>0</v>
      </c>
      <c r="DM80" s="11">
        <f>IF(ISERROR(VLOOKUP(CONCATENATE(INDIRECT(ADDRESS(2,COLUMN()-1)),"U3",A80),DATA!D2:L872,3,FALSE)),0,VLOOKUP(CONCATENATE(INDIRECT(ADDRESS(2,COLUMN()-1)),"U3",A80),DATA!D2:L872,3,FALSE))</f>
        <v>0</v>
      </c>
      <c r="DN80" s="11">
        <f>IF(ISERROR(VLOOKUP(CONCATENATE(INDIRECT(ADDRESS(2,COLUMN()-2)),"U3",A80),DATA!D2:L872,4,FALSE)),0,VLOOKUP(CONCATENATE(INDIRECT(ADDRESS(2,COLUMN()-2)),"U3",A80),DATA!D2:L872,4,FALSE))</f>
        <v>0</v>
      </c>
      <c r="DO80" s="11">
        <f>IF(ISERROR(VLOOKUP(CONCATENATE(INDIRECT(ADDRESS(2,COLUMN())),"U3",A80),DATA!D2:L872,2,FALSE)),0,VLOOKUP(CONCATENATE(INDIRECT(ADDRESS(2,COLUMN())),"U3",A80),DATA!D2:L872,2,FALSE))</f>
        <v>0</v>
      </c>
      <c r="DP80" s="11">
        <f>IF(ISERROR(VLOOKUP(CONCATENATE(INDIRECT(ADDRESS(2,COLUMN()-1)),"U3",A80),DATA!D2:L872,3,FALSE)),0,VLOOKUP(CONCATENATE(INDIRECT(ADDRESS(2,COLUMN()-1)),"U3",A80),DATA!D2:L872,3,FALSE))</f>
        <v>0</v>
      </c>
      <c r="DQ80" s="11">
        <f>IF(ISERROR(VLOOKUP(CONCATENATE(INDIRECT(ADDRESS(2,COLUMN()-2)),"U3",A80),DATA!D2:L872,4,FALSE)),0,VLOOKUP(CONCATENATE(INDIRECT(ADDRESS(2,COLUMN()-2)),"U3",A80),DATA!D2:L872,4,FALSE))</f>
        <v>0</v>
      </c>
      <c r="DR80" s="11">
        <f>IF(ISERROR(VLOOKUP(CONCATENATE(INDIRECT(ADDRESS(2,COLUMN())),"U3",A80),DATA!D2:L872,2,FALSE)),0,VLOOKUP(CONCATENATE(INDIRECT(ADDRESS(2,COLUMN())),"U3",A80),DATA!D2:L872,2,FALSE))</f>
        <v>0</v>
      </c>
      <c r="DS80" s="11">
        <f>IF(ISERROR(VLOOKUP(CONCATENATE(INDIRECT(ADDRESS(2,COLUMN()-1)),"U3",A80),DATA!D2:L872,3,FALSE)),0,VLOOKUP(CONCATENATE(INDIRECT(ADDRESS(2,COLUMN()-1)),"U3",A80),DATA!D2:L872,3,FALSE))</f>
        <v>0</v>
      </c>
      <c r="DT80" s="11">
        <f>IF(ISERROR(VLOOKUP(CONCATENATE(INDIRECT(ADDRESS(2,COLUMN()-2)),"U3",A80),DATA!D2:L872,4,FALSE)),0,VLOOKUP(CONCATENATE(INDIRECT(ADDRESS(2,COLUMN()-2)),"U3",A80),DATA!D2:L872,4,FALSE))</f>
        <v>0</v>
      </c>
      <c r="DU80" s="11">
        <f>IF(ISERROR(VLOOKUP(CONCATENATE(INDIRECT(ADDRESS(2,COLUMN())),"U3",A80),DATA!D2:L872,2,FALSE)),0,VLOOKUP(CONCATENATE(INDIRECT(ADDRESS(2,COLUMN())),"U3",A80),DATA!D2:L872,2,FALSE))</f>
        <v>0</v>
      </c>
      <c r="DV80" s="11">
        <f>IF(ISERROR(VLOOKUP(CONCATENATE(INDIRECT(ADDRESS(2,COLUMN()-1)),"U3",A80),DATA!D2:L872,3,FALSE)),0,VLOOKUP(CONCATENATE(INDIRECT(ADDRESS(2,COLUMN()-1)),"U3",A80),DATA!D2:L872,3,FALSE))</f>
        <v>0</v>
      </c>
      <c r="DW80" s="11">
        <f>IF(ISERROR(VLOOKUP(CONCATENATE(INDIRECT(ADDRESS(2,COLUMN()-2)),"U3",A80),DATA!D2:L872,4,FALSE)),0,VLOOKUP(CONCATENATE(INDIRECT(ADDRESS(2,COLUMN()-2)),"U3",A80),DATA!D2:L872,4,FALSE))</f>
        <v>0</v>
      </c>
      <c r="DX80" s="62">
        <f>SUM(B80:INDIRECT(ADDRESS(80,127)))</f>
        <v>47.5</v>
      </c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24"/>
      <c r="JN80" s="24"/>
      <c r="JO80" s="2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</row>
    <row r="81" s="5" customFormat="1" ht="16.5" thickBot="1">
      <c r="A81" s="34" t="s">
        <v>15</v>
      </c>
      <c r="B81" s="105">
        <f>IF(COLUMN()&lt;DATA!$O$1*3+3,SUM(B82)," ")</f>
        <v>2.4916600000000003</v>
      </c>
      <c r="C81" s="105">
        <f>IF(COLUMN()&lt;DATA!$O$1*3+3,SUM(C82)," ")</f>
        <v>0</v>
      </c>
      <c r="D81" s="105">
        <f>IF(COLUMN()&lt;DATA!$O$1*3+3,SUM(D82)," ")</f>
        <v>0</v>
      </c>
      <c r="E81" s="105">
        <f>IF(COLUMN()&lt;DATA!$O$1*3+3,SUM(E82)," ")</f>
        <v>2.3</v>
      </c>
      <c r="F81" s="105">
        <f>IF(COLUMN()&lt;DATA!$O$1*3+3,SUM(F82)," ")</f>
        <v>0</v>
      </c>
      <c r="G81" s="105">
        <f>IF(COLUMN()&lt;DATA!$O$1*3+3,SUM(G82)," ")</f>
        <v>0</v>
      </c>
      <c r="H81" s="105">
        <f>IF(COLUMN()&lt;DATA!$O$1*3+3,SUM(H82)," ")</f>
        <v>1.25</v>
      </c>
      <c r="I81" s="105">
        <f>IF(COLUMN()&lt;DATA!$O$1*3+3,SUM(I82)," ")</f>
        <v>0</v>
      </c>
      <c r="J81" s="105">
        <f>IF(COLUMN()&lt;DATA!$O$1*3+3,SUM(J82)," ")</f>
        <v>0</v>
      </c>
      <c r="K81" s="105">
        <f>IF(COLUMN()&lt;DATA!$O$1*3+3,SUM(K82)," ")</f>
        <v>1.74998</v>
      </c>
      <c r="L81" s="105">
        <f>IF(COLUMN()&lt;DATA!$O$1*3+3,SUM(L82)," ")</f>
        <v>0</v>
      </c>
      <c r="M81" s="105">
        <f>IF(COLUMN()&lt;DATA!$O$1*3+3,SUM(M82)," ")</f>
        <v>0</v>
      </c>
      <c r="N81" s="105">
        <f>IF(COLUMN()&lt;DATA!$O$1*3+3,SUM(N82)," ")</f>
        <v>0.84</v>
      </c>
      <c r="O81" s="105">
        <f>IF(COLUMN()&lt;DATA!$O$1*3+3,SUM(O82)," ")</f>
        <v>0</v>
      </c>
      <c r="P81" s="105">
        <f>IF(COLUMN()&lt;DATA!$O$1*3+3,SUM(P82)," ")</f>
        <v>0</v>
      </c>
      <c r="Q81" s="105">
        <f>IF(COLUMN()&lt;DATA!$O$1*3+3,SUM(Q82)," ")</f>
        <v>0</v>
      </c>
      <c r="R81" s="105">
        <f>IF(COLUMN()&lt;DATA!$O$1*3+3,SUM(R82)," ")</f>
        <v>0</v>
      </c>
      <c r="S81" s="105">
        <f>IF(COLUMN()&lt;DATA!$O$1*3+3,SUM(S82)," ")</f>
        <v>0</v>
      </c>
      <c r="T81" s="105">
        <f>IF(COLUMN()&lt;DATA!$O$1*3+3,SUM(T82)," ")</f>
        <v>0</v>
      </c>
      <c r="U81" s="105">
        <f>IF(COLUMN()&lt;DATA!$O$1*3+3,SUM(U82)," ")</f>
        <v>0</v>
      </c>
      <c r="V81" s="105">
        <f>IF(COLUMN()&lt;DATA!$O$1*3+3,SUM(V82)," ")</f>
        <v>0</v>
      </c>
      <c r="W81" s="105">
        <f>IF(COLUMN()&lt;DATA!$O$1*3+3,SUM(W82)," ")</f>
        <v>1.5</v>
      </c>
      <c r="X81" s="105">
        <f>IF(COLUMN()&lt;DATA!$O$1*3+3,SUM(X82)," ")</f>
        <v>0</v>
      </c>
      <c r="Y81" s="105">
        <f>IF(COLUMN()&lt;DATA!$O$1*3+3,SUM(Y82)," ")</f>
        <v>0</v>
      </c>
      <c r="Z81" s="105">
        <f>IF(COLUMN()&lt;DATA!$O$1*3+3,SUM(Z82)," ")</f>
        <v>60.39</v>
      </c>
      <c r="AA81" s="105">
        <f>IF(COLUMN()&lt;DATA!$O$1*3+3,SUM(AA82)," ")</f>
        <v>0</v>
      </c>
      <c r="AB81" s="105">
        <f>IF(COLUMN()&lt;DATA!$O$1*3+3,SUM(AB82)," ")</f>
        <v>0</v>
      </c>
      <c r="AC81" s="105">
        <f>IF(COLUMN()&lt;DATA!$O$1*3+3,SUM(AC82)," ")</f>
        <v>80.78996</v>
      </c>
      <c r="AD81" s="105">
        <f>IF(COLUMN()&lt;DATA!$O$1*3+3,SUM(AD82)," ")</f>
        <v>0</v>
      </c>
      <c r="AE81" s="105">
        <f>IF(COLUMN()&lt;DATA!$O$1*3+3,SUM(AE82)," ")</f>
        <v>0</v>
      </c>
      <c r="AF81" s="105">
        <f>IF(COLUMN()&lt;DATA!$O$1*3+3,SUM(AF82)," ")</f>
        <v>0</v>
      </c>
      <c r="AG81" s="105">
        <f>IF(COLUMN()&lt;DATA!$O$1*3+3,SUM(AG82)," ")</f>
        <v>0</v>
      </c>
      <c r="AH81" s="105">
        <f>IF(COLUMN()&lt;DATA!$O$1*3+3,SUM(AH82)," ")</f>
        <v>0</v>
      </c>
      <c r="AI81" s="105">
        <f>IF(COLUMN()&lt;DATA!$O$1*3+3,SUM(AI82)," ")</f>
        <v>0</v>
      </c>
      <c r="AJ81" s="105">
        <f>IF(COLUMN()&lt;DATA!$O$1*3+3,SUM(AJ82)," ")</f>
        <v>0</v>
      </c>
      <c r="AK81" s="105">
        <f>IF(COLUMN()&lt;DATA!$O$1*3+3,SUM(AK82)," ")</f>
        <v>0</v>
      </c>
      <c r="AL81" s="105">
        <f>IF(COLUMN()&lt;DATA!$O$1*3+3,SUM(AL82)," ")</f>
        <v>11.555</v>
      </c>
      <c r="AM81" s="105">
        <f>IF(COLUMN()&lt;DATA!$O$1*3+3,SUM(AM82)," ")</f>
        <v>0</v>
      </c>
      <c r="AN81" s="105">
        <f>IF(COLUMN()&lt;DATA!$O$1*3+3,SUM(AN82)," ")</f>
        <v>0</v>
      </c>
      <c r="AO81" s="105">
        <f>IF(COLUMN()&lt;DATA!$O$1*3+3,SUM(AO82)," ")</f>
        <v>17.3</v>
      </c>
      <c r="AP81" s="105">
        <f>IF(COLUMN()&lt;DATA!$O$1*3+3,SUM(AP82)," ")</f>
        <v>0</v>
      </c>
      <c r="AQ81" s="105">
        <f>IF(COLUMN()&lt;DATA!$O$1*3+3,SUM(AQ82)," ")</f>
        <v>0</v>
      </c>
      <c r="AR81" s="105">
        <f>IF(COLUMN()&lt;DATA!$O$1*3+3,SUM(AR82)," ")</f>
        <v>0</v>
      </c>
      <c r="AS81" s="105">
        <f>IF(COLUMN()&lt;DATA!$O$1*3+3,SUM(AS82)," ")</f>
        <v>0</v>
      </c>
      <c r="AT81" s="105">
        <f>IF(COLUMN()&lt;DATA!$O$1*3+3,SUM(AT82)," ")</f>
        <v>0</v>
      </c>
      <c r="AU81" s="105">
        <f>IF(COLUMN()&lt;DATA!$O$1*3+3,SUM(AU82)," ")</f>
        <v>0</v>
      </c>
      <c r="AV81" s="105">
        <f>IF(COLUMN()&lt;DATA!$O$1*3+3,SUM(AV82)," ")</f>
        <v>0</v>
      </c>
      <c r="AW81" s="105">
        <f>IF(COLUMN()&lt;DATA!$O$1*3+3,SUM(AW82)," ")</f>
        <v>0</v>
      </c>
      <c r="AX81" s="105">
        <f>IF(COLUMN()&lt;DATA!$O$1*3+3,SUM(AX82)," ")</f>
        <v>0</v>
      </c>
      <c r="AY81" s="105">
        <f>IF(COLUMN()&lt;DATA!$O$1*3+3,SUM(AY82)," ")</f>
        <v>0</v>
      </c>
      <c r="AZ81" s="105">
        <f>IF(COLUMN()&lt;DATA!$O$1*3+3,SUM(AZ82)," ")</f>
        <v>0</v>
      </c>
      <c r="BA81" s="105">
        <f>IF(COLUMN()&lt;DATA!$O$1*3+3,SUM(BA82)," ")</f>
        <v>0</v>
      </c>
      <c r="BB81" s="105">
        <f>IF(COLUMN()&lt;DATA!$O$1*3+3,SUM(BB82)," ")</f>
        <v>0</v>
      </c>
      <c r="BC81" s="105">
        <f>IF(COLUMN()&lt;DATA!$O$1*3+3,SUM(BC82)," ")</f>
        <v>0</v>
      </c>
      <c r="BD81" s="105">
        <f>IF(COLUMN()&lt;DATA!$O$1*3+3,SUM(BD82)," ")</f>
        <v>0</v>
      </c>
      <c r="BE81" s="105">
        <f>IF(COLUMN()&lt;DATA!$O$1*3+3,SUM(BE82)," ")</f>
        <v>0</v>
      </c>
      <c r="BF81" s="105">
        <f>IF(COLUMN()&lt;DATA!$O$1*3+3,SUM(BF82)," ")</f>
        <v>0</v>
      </c>
      <c r="BG81" s="105">
        <f>IF(COLUMN()&lt;DATA!$O$1*3+3,SUM(BG82)," ")</f>
        <v>99.356720000000013</v>
      </c>
      <c r="BH81" s="105">
        <f>IF(COLUMN()&lt;DATA!$O$1*3+3,SUM(BH82)," ")</f>
        <v>0</v>
      </c>
      <c r="BI81" s="105">
        <f>IF(COLUMN()&lt;DATA!$O$1*3+3,SUM(BI82)," ")</f>
        <v>0</v>
      </c>
      <c r="BJ81" s="105">
        <f>IF(COLUMN()&lt;DATA!$O$1*3+3,SUM(BJ82)," ")</f>
        <v>1.67</v>
      </c>
      <c r="BK81" s="105">
        <f>IF(COLUMN()&lt;DATA!$O$1*3+3,SUM(BK82)," ")</f>
        <v>0</v>
      </c>
      <c r="BL81" s="105">
        <f>IF(COLUMN()&lt;DATA!$O$1*3+3,SUM(BL82)," ")</f>
        <v>0</v>
      </c>
      <c r="BM81" s="105">
        <f>IF(COLUMN()&lt;DATA!$O$1*3+3,SUM(BM82)," ")</f>
        <v>0</v>
      </c>
      <c r="BN81" s="105">
        <f>IF(COLUMN()&lt;DATA!$O$1*3+3,SUM(BN82)," ")</f>
        <v>0</v>
      </c>
      <c r="BO81" s="105">
        <f>IF(COLUMN()&lt;DATA!$O$1*3+3,SUM(BO82)," ")</f>
        <v>0</v>
      </c>
      <c r="BP81" s="105">
        <f>IF(COLUMN()&lt;DATA!$O$1*3+3,SUM(BP82)," ")</f>
        <v>0</v>
      </c>
      <c r="BQ81" s="105">
        <f>IF(COLUMN()&lt;DATA!$O$1*3+3,SUM(BQ82)," ")</f>
        <v>0</v>
      </c>
      <c r="BR81" s="105">
        <f>IF(COLUMN()&lt;DATA!$O$1*3+3,SUM(BR82)," ")</f>
        <v>0</v>
      </c>
      <c r="BS81" s="105">
        <f>IF(COLUMN()&lt;DATA!$O$1*3+3,SUM(BS82)," ")</f>
        <v>0</v>
      </c>
      <c r="BT81" s="105">
        <f>IF(COLUMN()&lt;DATA!$O$1*3+3,SUM(BT82)," ")</f>
        <v>0</v>
      </c>
      <c r="BU81" s="105">
        <f>IF(COLUMN()&lt;DATA!$O$1*3+3,SUM(BU82)," ")</f>
        <v>0</v>
      </c>
      <c r="BV81" s="105">
        <f>IF(COLUMN()&lt;DATA!$O$1*3+3,SUM(BV82)," ")</f>
        <v>0</v>
      </c>
      <c r="BW81" s="105">
        <f>IF(COLUMN()&lt;DATA!$O$1*3+3,SUM(BW82)," ")</f>
        <v>0</v>
      </c>
      <c r="BX81" s="105">
        <f>IF(COLUMN()&lt;DATA!$O$1*3+3,SUM(BX82)," ")</f>
        <v>0</v>
      </c>
      <c r="BY81" s="105">
        <f>IF(COLUMN()&lt;DATA!$O$1*3+3,SUM(BY82)," ")</f>
        <v>0</v>
      </c>
      <c r="BZ81" s="105">
        <f>IF(COLUMN()&lt;DATA!$O$1*3+3,SUM(BZ82)," ")</f>
        <v>0</v>
      </c>
      <c r="CA81" s="105">
        <f>IF(COLUMN()&lt;DATA!$O$1*3+3,SUM(CA82)," ")</f>
        <v>0</v>
      </c>
      <c r="CB81" s="105">
        <f>IF(COLUMN()&lt;DATA!$O$1*3+3,SUM(CB82)," ")</f>
        <v>0</v>
      </c>
      <c r="CC81" s="105">
        <f>IF(COLUMN()&lt;DATA!$O$1*3+3,SUM(CC82)," ")</f>
        <v>0</v>
      </c>
      <c r="CD81" s="105">
        <f>IF(COLUMN()&lt;DATA!$O$1*3+3,SUM(CD82)," ")</f>
        <v>0</v>
      </c>
      <c r="CE81" s="105">
        <f>IF(COLUMN()&lt;DATA!$O$1*3+3,SUM(CE82)," ")</f>
        <v>0</v>
      </c>
      <c r="CF81" s="105">
        <f>IF(COLUMN()&lt;DATA!$O$1*3+3,SUM(CF82)," ")</f>
        <v>0</v>
      </c>
      <c r="CG81" s="105">
        <f>IF(COLUMN()&lt;DATA!$O$1*3+3,SUM(CG82)," ")</f>
        <v>0</v>
      </c>
      <c r="CH81" s="105">
        <f>IF(COLUMN()&lt;DATA!$O$1*3+3,SUM(CH82)," ")</f>
        <v>0</v>
      </c>
      <c r="CI81" s="105">
        <f>IF(COLUMN()&lt;DATA!$O$1*3+3,SUM(CI82)," ")</f>
        <v>0</v>
      </c>
      <c r="CJ81" s="105">
        <f>IF(COLUMN()&lt;DATA!$O$1*3+3,SUM(CJ82)," ")</f>
        <v>0</v>
      </c>
      <c r="CK81" s="105">
        <f>IF(COLUMN()&lt;DATA!$O$1*3+3,SUM(CK82)," ")</f>
        <v>0</v>
      </c>
      <c r="CL81" s="105">
        <f>IF(COLUMN()&lt;DATA!$O$1*3+3,SUM(CL82)," ")</f>
        <v>0</v>
      </c>
      <c r="CM81" s="105">
        <f>IF(COLUMN()&lt;DATA!$O$1*3+3,SUM(CM82)," ")</f>
        <v>0</v>
      </c>
      <c r="CN81" s="105">
        <f>IF(COLUMN()&lt;DATA!$O$1*3+3,SUM(CN82)," ")</f>
        <v>0</v>
      </c>
      <c r="CO81" s="105">
        <f>IF(COLUMN()&lt;DATA!$O$1*3+3,SUM(CO82)," ")</f>
        <v>0</v>
      </c>
      <c r="CP81" s="105">
        <f>IF(COLUMN()&lt;DATA!$O$1*3+3,SUM(CP82)," ")</f>
        <v>0</v>
      </c>
      <c r="CQ81" s="105">
        <f>IF(COLUMN()&lt;DATA!$O$1*3+3,SUM(CQ82)," ")</f>
        <v>0</v>
      </c>
      <c r="CR81" s="105">
        <f>IF(COLUMN()&lt;DATA!$O$1*3+3,SUM(CR82)," ")</f>
        <v>0</v>
      </c>
      <c r="CS81" s="105">
        <f>IF(COLUMN()&lt;DATA!$O$1*3+3,SUM(CS82)," ")</f>
        <v>0</v>
      </c>
      <c r="CT81" s="105">
        <f>IF(COLUMN()&lt;DATA!$O$1*3+3,SUM(CT82)," ")</f>
        <v>0</v>
      </c>
      <c r="CU81" s="105">
        <f>IF(COLUMN()&lt;DATA!$O$1*3+3,SUM(CU82)," ")</f>
        <v>0</v>
      </c>
      <c r="CV81" s="105">
        <f>IF(COLUMN()&lt;DATA!$O$1*3+3,SUM(CV82)," ")</f>
        <v>0</v>
      </c>
      <c r="CW81" s="105">
        <f>IF(COLUMN()&lt;DATA!$O$1*3+3,SUM(CW82)," ")</f>
        <v>0</v>
      </c>
      <c r="CX81" s="105">
        <f>IF(COLUMN()&lt;DATA!$O$1*3+3,SUM(CX82)," ")</f>
        <v>0</v>
      </c>
      <c r="CY81" s="105">
        <f>IF(COLUMN()&lt;DATA!$O$1*3+3,SUM(CY82)," ")</f>
        <v>0</v>
      </c>
      <c r="CZ81" s="105">
        <f>IF(COLUMN()&lt;DATA!$O$1*3+3,SUM(CZ82)," ")</f>
        <v>0</v>
      </c>
      <c r="DA81" s="105">
        <f>IF(COLUMN()&lt;DATA!$O$1*3+3,SUM(DA82)," ")</f>
        <v>0</v>
      </c>
      <c r="DB81" s="105">
        <f>IF(COLUMN()&lt;DATA!$O$1*3+3,SUM(DB82)," ")</f>
        <v>0</v>
      </c>
      <c r="DC81" s="105">
        <f>IF(COLUMN()&lt;DATA!$O$1*3+3,SUM(DC82)," ")</f>
        <v>0</v>
      </c>
      <c r="DD81" s="105">
        <f>IF(COLUMN()&lt;DATA!$O$1*3+3,SUM(DD82)," ")</f>
        <v>0</v>
      </c>
      <c r="DE81" s="105">
        <f>IF(COLUMN()&lt;DATA!$O$1*3+3,SUM(DE82)," ")</f>
        <v>0</v>
      </c>
      <c r="DF81" s="105">
        <f>IF(COLUMN()&lt;DATA!$O$1*3+3,SUM(DF82)," ")</f>
        <v>0.2</v>
      </c>
      <c r="DG81" s="105">
        <f>IF(COLUMN()&lt;DATA!$O$1*3+3,SUM(DG82)," ")</f>
        <v>0</v>
      </c>
      <c r="DH81" s="105">
        <f>IF(COLUMN()&lt;DATA!$O$1*3+3,SUM(DH82)," ")</f>
        <v>0</v>
      </c>
      <c r="DI81" s="105">
        <f>IF(COLUMN()&lt;DATA!$O$1*3+3,SUM(DI82)," ")</f>
        <v>0</v>
      </c>
      <c r="DJ81" s="105">
        <f>IF(COLUMN()&lt;DATA!$O$1*3+3,SUM(DJ82)," ")</f>
        <v>0</v>
      </c>
      <c r="DK81" s="105">
        <f>IF(COLUMN()&lt;DATA!$O$1*3+3,SUM(DK82)," ")</f>
        <v>0</v>
      </c>
      <c r="DL81" s="105">
        <f>IF(COLUMN()&lt;DATA!$O$1*3+3,SUM(DL82)," ")</f>
        <v>0</v>
      </c>
      <c r="DM81" s="105">
        <f>IF(COLUMN()&lt;DATA!$O$1*3+3,SUM(DM82)," ")</f>
        <v>0</v>
      </c>
      <c r="DN81" s="105">
        <f>IF(COLUMN()&lt;DATA!$O$1*3+3,SUM(DN82)," ")</f>
        <v>0</v>
      </c>
      <c r="DO81" s="105">
        <f>IF(COLUMN()&lt;DATA!$O$1*3+3,SUM(DO82)," ")</f>
        <v>0</v>
      </c>
      <c r="DP81" s="105">
        <f>IF(COLUMN()&lt;DATA!$O$1*3+3,SUM(DP82)," ")</f>
        <v>0</v>
      </c>
      <c r="DQ81" s="105">
        <f>IF(COLUMN()&lt;DATA!$O$1*3+3,SUM(DQ82)," ")</f>
        <v>0</v>
      </c>
      <c r="DR81" s="105">
        <f>IF(COLUMN()&lt;DATA!$O$1*3+3,SUM(DR82)," ")</f>
        <v>0</v>
      </c>
      <c r="DS81" s="105">
        <f>IF(COLUMN()&lt;DATA!$O$1*3+3,SUM(DS82)," ")</f>
        <v>0</v>
      </c>
      <c r="DT81" s="105">
        <f>IF(COLUMN()&lt;DATA!$O$1*3+3,SUM(DT82)," ")</f>
        <v>0</v>
      </c>
      <c r="DU81" s="105">
        <f>IF(COLUMN()&lt;DATA!$O$1*3+3,SUM(DU82)," ")</f>
        <v>0</v>
      </c>
      <c r="DV81" s="105">
        <f>IF(COLUMN()&lt;DATA!$O$1*3+3,SUM(DV82)," ")</f>
        <v>0</v>
      </c>
      <c r="DW81" s="105">
        <f>IF(COLUMN()&lt;DATA!$O$1*3+3,SUM(DW82)," ")</f>
        <v>0</v>
      </c>
      <c r="DX81" s="105">
        <f>IF(COLUMN()&lt;DATA!$O$1*3+3,SUM(DX82)," ")</f>
        <v>281.39332</v>
      </c>
      <c r="DY81" s="38" t="str">
        <f>IF(COLUMN()&lt;DATA!$O$1*3+3,SUM(DY82)," ")</f>
        <v xml:space="preserve"> </v>
      </c>
      <c r="DZ81" s="38" t="str">
        <f>IF(COLUMN()&lt;DATA!$O$1*3+3,SUM(DZ82)," ")</f>
        <v xml:space="preserve"> </v>
      </c>
      <c r="EA81" s="38" t="str">
        <f>IF(COLUMN()&lt;DATA!$O$1*3+3,SUM(EA82)," ")</f>
        <v xml:space="preserve"> </v>
      </c>
      <c r="EB81" s="38" t="str">
        <f>IF(COLUMN()&lt;DATA!$O$1*3+3,SUM(EB82)," ")</f>
        <v xml:space="preserve"> </v>
      </c>
      <c r="EC81" s="38" t="str">
        <f>IF(COLUMN()&lt;DATA!$O$1*3+3,SUM(EC82)," ")</f>
        <v xml:space="preserve"> </v>
      </c>
      <c r="ED81" s="38" t="str">
        <f>IF(COLUMN()&lt;DATA!$O$1*3+3,SUM(ED82)," ")</f>
        <v xml:space="preserve"> </v>
      </c>
      <c r="EE81" s="38" t="str">
        <f>IF(COLUMN()&lt;DATA!$O$1*3+3,SUM(EE82)," ")</f>
        <v xml:space="preserve"> </v>
      </c>
      <c r="EF81" s="38" t="str">
        <f>IF(COLUMN()&lt;DATA!$O$1*3+3,SUM(EF82)," ")</f>
        <v xml:space="preserve"> </v>
      </c>
      <c r="EG81" s="38" t="str">
        <f>IF(COLUMN()&lt;DATA!$O$1*3+3,SUM(EG82)," ")</f>
        <v xml:space="preserve"> </v>
      </c>
      <c r="EH81" s="38" t="str">
        <f>IF(COLUMN()&lt;DATA!$O$1*3+3,SUM(EH82)," ")</f>
        <v xml:space="preserve"> </v>
      </c>
      <c r="EI81" s="38" t="str">
        <f>IF(COLUMN()&lt;DATA!$O$1*3+3,SUM(EI82)," ")</f>
        <v xml:space="preserve"> </v>
      </c>
      <c r="EJ81" s="38" t="str">
        <f>IF(COLUMN()&lt;DATA!$O$1*3+3,SUM(EJ82)," ")</f>
        <v xml:space="preserve"> </v>
      </c>
      <c r="EK81" s="38" t="str">
        <f>IF(COLUMN()&lt;DATA!$O$1*3+3,SUM(EK82)," ")</f>
        <v xml:space="preserve"> </v>
      </c>
      <c r="EL81" s="38" t="str">
        <f>IF(COLUMN()&lt;DATA!$O$1*3+3,SUM(EL82)," ")</f>
        <v xml:space="preserve"> </v>
      </c>
      <c r="EM81" s="38" t="str">
        <f>IF(COLUMN()&lt;DATA!$O$1*3+3,SUM(EM82)," ")</f>
        <v xml:space="preserve"> </v>
      </c>
      <c r="EN81" s="38" t="str">
        <f>IF(COLUMN()&lt;DATA!$O$1*3+3,SUM(EN82)," ")</f>
        <v xml:space="preserve"> </v>
      </c>
      <c r="EO81" s="38" t="str">
        <f>IF(COLUMN()&lt;DATA!$O$1*3+3,SUM(EO82)," ")</f>
        <v xml:space="preserve"> </v>
      </c>
      <c r="EP81" s="38" t="str">
        <f>IF(COLUMN()&lt;DATA!$O$1*3+3,SUM(EP82)," ")</f>
        <v xml:space="preserve"> </v>
      </c>
      <c r="EQ81" s="38" t="str">
        <f>IF(COLUMN()&lt;DATA!$O$1*3+3,SUM(EQ82)," ")</f>
        <v xml:space="preserve"> </v>
      </c>
      <c r="ER81" s="38" t="str">
        <f>IF(COLUMN()&lt;DATA!$O$1*3+3,SUM(ER82)," ")</f>
        <v xml:space="preserve"> </v>
      </c>
      <c r="ES81" s="38" t="str">
        <f>IF(COLUMN()&lt;DATA!$O$1*3+3,SUM(ES82)," ")</f>
        <v xml:space="preserve"> </v>
      </c>
      <c r="ET81" s="38" t="str">
        <f>IF(COLUMN()&lt;DATA!$O$1*3+3,SUM(ET82)," ")</f>
        <v xml:space="preserve"> </v>
      </c>
      <c r="EU81" s="38" t="str">
        <f>IF(COLUMN()&lt;DATA!$O$1*3+3,SUM(EU82)," ")</f>
        <v xml:space="preserve"> </v>
      </c>
      <c r="EV81" s="38" t="str">
        <f>IF(COLUMN()&lt;DATA!$O$1*3+3,SUM(EV82)," ")</f>
        <v xml:space="preserve"> </v>
      </c>
      <c r="EW81" s="38" t="str">
        <f>IF(COLUMN()&lt;DATA!$O$1*3+3,SUM(EW82)," ")</f>
        <v xml:space="preserve"> </v>
      </c>
      <c r="EX81" s="38" t="str">
        <f>IF(COLUMN()&lt;DATA!$O$1*3+3,SUM(EX82)," ")</f>
        <v xml:space="preserve"> </v>
      </c>
      <c r="EY81" s="38" t="str">
        <f>IF(COLUMN()&lt;DATA!$O$1*3+3,SUM(EY82)," ")</f>
        <v xml:space="preserve"> </v>
      </c>
      <c r="EZ81" s="38" t="str">
        <f>IF(COLUMN()&lt;DATA!$O$1*3+3,SUM(EZ82)," ")</f>
        <v xml:space="preserve"> </v>
      </c>
      <c r="FA81" s="38" t="str">
        <f>IF(COLUMN()&lt;DATA!$O$1*3+3,SUM(FA82)," ")</f>
        <v xml:space="preserve"> </v>
      </c>
      <c r="FB81" s="38" t="str">
        <f>IF(COLUMN()&lt;DATA!$O$1*3+3,SUM(FB82)," ")</f>
        <v xml:space="preserve"> </v>
      </c>
      <c r="FC81" s="38" t="str">
        <f>IF(COLUMN()&lt;DATA!$O$1*3+3,SUM(FC82)," ")</f>
        <v xml:space="preserve"> </v>
      </c>
      <c r="FD81" s="38" t="str">
        <f>IF(COLUMN()&lt;DATA!$O$1*3+3,SUM(FD82)," ")</f>
        <v xml:space="preserve"> </v>
      </c>
      <c r="FE81" s="38" t="str">
        <f>IF(COLUMN()&lt;DATA!$O$1*3+3,SUM(FE82)," ")</f>
        <v xml:space="preserve"> </v>
      </c>
      <c r="FF81" s="38" t="str">
        <f>IF(COLUMN()&lt;DATA!$O$1*3+3,SUM(FF82)," ")</f>
        <v xml:space="preserve"> </v>
      </c>
      <c r="FG81" s="38" t="str">
        <f>IF(COLUMN()&lt;DATA!$O$1*3+3,SUM(FG82)," ")</f>
        <v xml:space="preserve"> </v>
      </c>
      <c r="FH81" s="38" t="str">
        <f>IF(COLUMN()&lt;DATA!$O$1*3+3,SUM(FH82)," ")</f>
        <v xml:space="preserve"> </v>
      </c>
      <c r="FI81" s="38" t="str">
        <f>IF(COLUMN()&lt;DATA!$O$1*3+3,SUM(FI82)," ")</f>
        <v xml:space="preserve"> </v>
      </c>
      <c r="FJ81" s="38" t="str">
        <f>IF(COLUMN()&lt;DATA!$O$1*3+3,SUM(FJ82)," ")</f>
        <v xml:space="preserve"> </v>
      </c>
      <c r="FK81" s="38" t="str">
        <f>IF(COLUMN()&lt;DATA!$O$1*3+3,SUM(FK82)," ")</f>
        <v xml:space="preserve"> </v>
      </c>
      <c r="FL81" s="38" t="str">
        <f>IF(COLUMN()&lt;DATA!$O$1*3+3,SUM(FL82)," ")</f>
        <v xml:space="preserve"> </v>
      </c>
      <c r="FM81" s="37" t="str">
        <f>IF(COLUMN()&lt;DATA!$O$1*3+3,SUM(FM82)," ")</f>
        <v xml:space="preserve"> </v>
      </c>
      <c r="FN81" s="37" t="str">
        <f>IF(COLUMN()&lt;DATA!$O$1*3+3,SUM(FN82)," ")</f>
        <v xml:space="preserve"> </v>
      </c>
      <c r="FO81" s="37" t="str">
        <f>IF(COLUMN()&lt;DATA!$O$1*3+3,SUM(FO82)," ")</f>
        <v xml:space="preserve"> </v>
      </c>
      <c r="FP81" s="37" t="str">
        <f>IF(COLUMN()&lt;DATA!$O$1*3+3,SUM(FP82)," ")</f>
        <v xml:space="preserve"> </v>
      </c>
      <c r="FQ81" s="37" t="str">
        <f>IF(COLUMN()&lt;DATA!$O$1*3+3,SUM(FQ82)," ")</f>
        <v xml:space="preserve"> </v>
      </c>
      <c r="FR81" s="37" t="str">
        <f>IF(COLUMN()&lt;DATA!$O$1*3+3,SUM(FR82)," ")</f>
        <v xml:space="preserve"> </v>
      </c>
      <c r="FS81" s="37" t="str">
        <f>IF(COLUMN()&lt;DATA!$O$1*3+3,SUM(FS82)," ")</f>
        <v xml:space="preserve"> </v>
      </c>
      <c r="FT81" s="37" t="str">
        <f>IF(COLUMN()&lt;DATA!$O$1*3+3,SUM(FT82)," ")</f>
        <v xml:space="preserve"> </v>
      </c>
      <c r="FU81" s="37" t="str">
        <f>IF(COLUMN()&lt;DATA!$O$1*3+3,SUM(FU82)," ")</f>
        <v xml:space="preserve"> </v>
      </c>
      <c r="FV81" s="37" t="str">
        <f>IF(COLUMN()&lt;DATA!$O$1*3+3,SUM(FV82)," ")</f>
        <v xml:space="preserve"> </v>
      </c>
      <c r="FW81" s="37" t="str">
        <f>IF(COLUMN()&lt;DATA!$O$1*3+3,SUM(FW82)," ")</f>
        <v xml:space="preserve"> </v>
      </c>
      <c r="FX81" s="37" t="str">
        <f>IF(COLUMN()&lt;DATA!$O$1*3+3,SUM(FX82)," ")</f>
        <v xml:space="preserve"> </v>
      </c>
      <c r="FY81" s="5" t="str">
        <f>IF(COLUMN()&lt;DATA!$O$1*3+3,SUM(FY82)," ")</f>
        <v xml:space="preserve"> </v>
      </c>
      <c r="FZ81" s="5" t="str">
        <f>IF(COLUMN()&lt;DATA!$O$1*3+3,SUM(FZ82)," ")</f>
        <v xml:space="preserve"> </v>
      </c>
      <c r="GA81" s="5" t="str">
        <f>IF(COLUMN()&lt;DATA!$O$1*3+3,SUM(GA82)," ")</f>
        <v xml:space="preserve"> </v>
      </c>
      <c r="GB81" s="5" t="str">
        <f>IF(COLUMN()&lt;DATA!$O$1*3+3,SUM(GB82)," ")</f>
        <v xml:space="preserve"> </v>
      </c>
      <c r="GC81" s="5" t="str">
        <f>IF(COLUMN()&lt;DATA!$O$1*3+3,SUM(GC82)," ")</f>
        <v xml:space="preserve"> </v>
      </c>
      <c r="GD81" s="5" t="str">
        <f>IF(COLUMN()&lt;DATA!$O$1*3+3,SUM(GD82)," ")</f>
        <v xml:space="preserve"> </v>
      </c>
      <c r="GE81" s="5" t="str">
        <f>IF(COLUMN()&lt;DATA!$O$1*3+3,SUM(GE82)," ")</f>
        <v xml:space="preserve"> </v>
      </c>
      <c r="GF81" s="5" t="str">
        <f>IF(COLUMN()&lt;DATA!$O$1*3+3,SUM(GF82)," ")</f>
        <v xml:space="preserve"> </v>
      </c>
      <c r="GG81" s="5" t="str">
        <f>IF(COLUMN()&lt;DATA!$O$1*3+3,SUM(GG82)," ")</f>
        <v xml:space="preserve"> </v>
      </c>
      <c r="GH81" s="5" t="str">
        <f>IF(COLUMN()&lt;DATA!$O$1*3+3,SUM(GH82)," ")</f>
        <v xml:space="preserve"> </v>
      </c>
      <c r="GI81" s="5" t="str">
        <f>IF(COLUMN()&lt;DATA!$O$1*3+3,SUM(GI82)," ")</f>
        <v xml:space="preserve"> </v>
      </c>
      <c r="GJ81" s="5" t="str">
        <f>IF(COLUMN()&lt;DATA!$O$1*3+3,SUM(GJ82)," ")</f>
        <v xml:space="preserve"> </v>
      </c>
      <c r="GK81" s="5" t="str">
        <f>IF(COLUMN()&lt;DATA!$O$1*3+3,SUM(GK82)," ")</f>
        <v xml:space="preserve"> </v>
      </c>
      <c r="GL81" s="5" t="str">
        <f>IF(COLUMN()&lt;DATA!$O$1*3+3,SUM(GL82)," ")</f>
        <v xml:space="preserve"> </v>
      </c>
      <c r="GM81" s="5" t="str">
        <f>IF(COLUMN()&lt;DATA!$O$1*3+3,SUM(GM82)," ")</f>
        <v xml:space="preserve"> </v>
      </c>
      <c r="GN81" s="5" t="str">
        <f>IF(COLUMN()&lt;DATA!$O$1*3+3,SUM(GN82)," ")</f>
        <v xml:space="preserve"> </v>
      </c>
      <c r="GO81" s="5" t="str">
        <f>IF(COLUMN()&lt;DATA!$O$1*3+3,SUM(GO82)," ")</f>
        <v xml:space="preserve"> </v>
      </c>
      <c r="GP81" s="5" t="str">
        <f>IF(COLUMN()&lt;DATA!$O$1*3+3,SUM(GP82)," ")</f>
        <v xml:space="preserve"> </v>
      </c>
      <c r="GQ81" s="5" t="str">
        <f>IF(COLUMN()&lt;DATA!$O$1*3+3,SUM(GQ82)," ")</f>
        <v xml:space="preserve"> </v>
      </c>
      <c r="GR81" s="5" t="str">
        <f>IF(COLUMN()&lt;DATA!$O$1*3+3,SUM(GR82)," ")</f>
        <v xml:space="preserve"> </v>
      </c>
      <c r="GS81" s="5" t="str">
        <f>IF(COLUMN()&lt;DATA!$O$1*3+3,SUM(GS82)," ")</f>
        <v xml:space="preserve"> </v>
      </c>
      <c r="GT81" s="5" t="str">
        <f>IF(COLUMN()&lt;DATA!$O$1*3+3,SUM(GT82)," ")</f>
        <v xml:space="preserve"> </v>
      </c>
      <c r="GU81" s="5" t="str">
        <f>IF(COLUMN()&lt;DATA!$O$1*3+3,SUM(GU82)," ")</f>
        <v xml:space="preserve"> </v>
      </c>
      <c r="GV81" s="5" t="str">
        <f>IF(COLUMN()&lt;DATA!$O$1*3+3,SUM(GV82)," ")</f>
        <v xml:space="preserve"> </v>
      </c>
      <c r="GW81" s="5" t="str">
        <f>IF(COLUMN()&lt;DATA!$O$1*3+3,SUM(GW82)," ")</f>
        <v xml:space="preserve"> </v>
      </c>
      <c r="GX81" s="5" t="str">
        <f>IF(COLUMN()&lt;DATA!$O$1*3+3,SUM(GX82)," ")</f>
        <v xml:space="preserve"> </v>
      </c>
      <c r="GY81" s="5" t="str">
        <f>IF(COLUMN()&lt;DATA!$O$1*3+3,SUM(GY82)," ")</f>
        <v xml:space="preserve"> </v>
      </c>
      <c r="GZ81" s="5" t="str">
        <f>IF(COLUMN()&lt;DATA!$O$1*3+3,SUM(GZ82)," ")</f>
        <v xml:space="preserve"> </v>
      </c>
      <c r="HA81" s="5" t="str">
        <f>IF(COLUMN()&lt;DATA!$O$1*3+3,SUM(HA82)," ")</f>
        <v xml:space="preserve"> </v>
      </c>
      <c r="HB81" s="5" t="str">
        <f>IF(COLUMN()&lt;DATA!$O$1*3+3,SUM(HB82)," ")</f>
        <v xml:space="preserve"> </v>
      </c>
      <c r="HC81" s="5" t="str">
        <f>IF(COLUMN()&lt;DATA!$O$1*3+3,SUM(HC82)," ")</f>
        <v xml:space="preserve"> </v>
      </c>
      <c r="HD81" s="5" t="str">
        <f>IF(COLUMN()&lt;DATA!$O$1*3+3,SUM(HD82)," ")</f>
        <v xml:space="preserve"> </v>
      </c>
      <c r="HE81" s="5" t="str">
        <f>IF(COLUMN()&lt;DATA!$O$1*3+3,SUM(HE82)," ")</f>
        <v xml:space="preserve"> </v>
      </c>
      <c r="HF81" s="5" t="str">
        <f>IF(COLUMN()&lt;DATA!$O$1*3+3,SUM(HF82)," ")</f>
        <v xml:space="preserve"> </v>
      </c>
      <c r="HG81" s="5" t="str">
        <f>IF(COLUMN()&lt;DATA!$O$1*3+3,SUM(HG82)," ")</f>
        <v xml:space="preserve"> </v>
      </c>
      <c r="HH81" s="5" t="str">
        <f>IF(COLUMN()&lt;DATA!$O$1*3+3,SUM(HH82)," ")</f>
        <v xml:space="preserve"> </v>
      </c>
      <c r="HI81" s="5" t="str">
        <f>IF(COLUMN()&lt;DATA!$O$1*3+3,SUM(HI82)," ")</f>
        <v xml:space="preserve"> </v>
      </c>
      <c r="HJ81" s="5" t="str">
        <f>IF(COLUMN()&lt;DATA!$O$1*3+3,SUM(HJ82)," ")</f>
        <v xml:space="preserve"> </v>
      </c>
      <c r="HK81" s="5" t="str">
        <f>IF(COLUMN()&lt;DATA!$O$1*3+3,SUM(HK82)," ")</f>
        <v xml:space="preserve"> </v>
      </c>
      <c r="HL81" s="5" t="str">
        <f>IF(COLUMN()&lt;DATA!$O$1*3+3,SUM(HL82)," ")</f>
        <v xml:space="preserve"> </v>
      </c>
      <c r="HM81" s="5" t="str">
        <f>IF(COLUMN()&lt;DATA!$O$1*3+3,SUM(HM82)," ")</f>
        <v xml:space="preserve"> </v>
      </c>
      <c r="HN81" s="5" t="str">
        <f>IF(COLUMN()&lt;DATA!$O$1*3+3,SUM(HN82)," ")</f>
        <v xml:space="preserve"> </v>
      </c>
      <c r="HO81" s="5" t="str">
        <f>IF(COLUMN()&lt;DATA!$O$1*3+3,SUM(HO82)," ")</f>
        <v xml:space="preserve"> </v>
      </c>
      <c r="HP81" s="5" t="str">
        <f>IF(COLUMN()&lt;DATA!$O$1*3+3,SUM(HP82)," ")</f>
        <v xml:space="preserve"> </v>
      </c>
      <c r="HQ81" s="5" t="str">
        <f>IF(COLUMN()&lt;DATA!$O$1*3+3,SUM(HQ82)," ")</f>
        <v xml:space="preserve"> </v>
      </c>
      <c r="HR81" s="5" t="str">
        <f>IF(COLUMN()&lt;DATA!$O$1*3+3,SUM(HR82)," ")</f>
        <v xml:space="preserve"> </v>
      </c>
      <c r="HS81" s="5" t="str">
        <f>IF(COLUMN()&lt;DATA!$O$1*3+3,SUM(HS82)," ")</f>
        <v xml:space="preserve"> </v>
      </c>
      <c r="HT81" s="5" t="str">
        <f>IF(COLUMN()&lt;DATA!$O$1*3+3,SUM(HT82)," ")</f>
        <v xml:space="preserve"> </v>
      </c>
      <c r="HU81" s="5" t="str">
        <f>IF(COLUMN()&lt;DATA!$O$1*3+3,SUM(HU82)," ")</f>
        <v xml:space="preserve"> </v>
      </c>
      <c r="HV81" s="5" t="str">
        <f>IF(COLUMN()&lt;DATA!$O$1*3+3,SUM(HV82)," ")</f>
        <v xml:space="preserve"> </v>
      </c>
      <c r="HW81" s="5" t="str">
        <f>IF(COLUMN()&lt;DATA!$O$1*3+3,SUM(HW82)," ")</f>
        <v xml:space="preserve"> </v>
      </c>
      <c r="HX81" s="5" t="str">
        <f>IF(COLUMN()&lt;DATA!$O$1*3+3,SUM(HX82)," ")</f>
        <v xml:space="preserve"> </v>
      </c>
      <c r="HY81" s="5" t="str">
        <f>IF(COLUMN()&lt;DATA!$O$1*3+3,SUM(HY82)," ")</f>
        <v xml:space="preserve"> </v>
      </c>
      <c r="HZ81" s="5" t="str">
        <f>IF(COLUMN()&lt;DATA!$O$1*3+3,SUM(HZ82)," ")</f>
        <v xml:space="preserve"> </v>
      </c>
      <c r="IA81" s="5" t="str">
        <f>IF(COLUMN()&lt;DATA!$O$1*3+3,SUM(IA82)," ")</f>
        <v xml:space="preserve"> </v>
      </c>
      <c r="IB81" s="5" t="str">
        <f>IF(COLUMN()&lt;DATA!$O$1*3+3,SUM(IB82)," ")</f>
        <v xml:space="preserve"> </v>
      </c>
      <c r="IC81" s="5" t="str">
        <f>IF(COLUMN()&lt;DATA!$O$1*3+3,SUM(IC82)," ")</f>
        <v xml:space="preserve"> </v>
      </c>
      <c r="ID81" s="5" t="str">
        <f>IF(COLUMN()&lt;DATA!$O$1*3+3,SUM(ID82)," ")</f>
        <v xml:space="preserve"> </v>
      </c>
      <c r="IE81" s="5" t="str">
        <f>IF(COLUMN()&lt;DATA!$O$1*3+3,SUM(IE82)," ")</f>
        <v xml:space="preserve"> </v>
      </c>
      <c r="IF81" s="5" t="str">
        <f>IF(COLUMN()&lt;DATA!$O$1*3+3,SUM(IF82)," ")</f>
        <v xml:space="preserve"> </v>
      </c>
      <c r="IG81" s="5" t="str">
        <f>IF(COLUMN()&lt;DATA!$O$1*3+3,SUM(IG82)," ")</f>
        <v xml:space="preserve"> </v>
      </c>
      <c r="IH81" s="5" t="str">
        <f>IF(COLUMN()&lt;DATA!$O$1*3+3,SUM(IH82)," ")</f>
        <v xml:space="preserve"> </v>
      </c>
      <c r="II81" s="5" t="str">
        <f>IF(COLUMN()&lt;DATA!$O$1*3+3,SUM(II82)," ")</f>
        <v xml:space="preserve"> </v>
      </c>
      <c r="IJ81" s="5" t="str">
        <f>IF(COLUMN()&lt;DATA!$O$1*3+3,SUM(IJ82)," ")</f>
        <v xml:space="preserve"> </v>
      </c>
      <c r="IK81" s="5" t="str">
        <f>IF(COLUMN()&lt;DATA!$O$1*3+3,SUM(IK82)," ")</f>
        <v xml:space="preserve"> </v>
      </c>
      <c r="IL81" s="5" t="str">
        <f>IF(COLUMN()&lt;DATA!$O$1*3+3,SUM(IL82)," ")</f>
        <v xml:space="preserve"> </v>
      </c>
      <c r="IM81" s="5" t="str">
        <f>IF(COLUMN()&lt;DATA!$O$1*3+3,SUM(IM82)," ")</f>
        <v xml:space="preserve"> </v>
      </c>
      <c r="IN81" s="5" t="str">
        <f>IF(COLUMN()&lt;DATA!$O$1*3+3,SUM(IN82)," ")</f>
        <v xml:space="preserve"> </v>
      </c>
      <c r="IO81" s="5" t="str">
        <f>IF(COLUMN()&lt;DATA!$O$1*3+3,SUM(IO82)," ")</f>
        <v xml:space="preserve"> </v>
      </c>
      <c r="IP81" s="5" t="str">
        <f>IF(COLUMN()&lt;DATA!$O$1*3+3,SUM(IP82)," ")</f>
        <v xml:space="preserve"> </v>
      </c>
      <c r="IQ81" s="5" t="str">
        <f>IF(COLUMN()&lt;DATA!$O$1*3+3,SUM(IQ82)," ")</f>
        <v xml:space="preserve"> </v>
      </c>
      <c r="IR81" s="5" t="str">
        <f>IF(COLUMN()&lt;DATA!$O$1*3+3,SUM(IR82)," ")</f>
        <v xml:space="preserve"> </v>
      </c>
      <c r="IS81" s="5" t="str">
        <f>IF(COLUMN()&lt;DATA!$O$1*3+3,SUM(IS82)," ")</f>
        <v xml:space="preserve"> </v>
      </c>
      <c r="IT81" s="5" t="str">
        <f>IF(COLUMN()&lt;DATA!$O$1*3+3,SUM(IT82)," ")</f>
        <v xml:space="preserve"> </v>
      </c>
      <c r="IU81" s="5" t="str">
        <f>IF(COLUMN()&lt;DATA!$O$1*3+3,SUM(IU82)," ")</f>
        <v xml:space="preserve"> </v>
      </c>
      <c r="IV81" s="5" t="str">
        <f>IF(COLUMN()&lt;DATA!$O$1*3+3,SUM(IV82)," ")</f>
        <v xml:space="preserve"> </v>
      </c>
      <c r="IW81" s="5" t="str">
        <f>IF(COLUMN()&lt;DATA!$O$1*3+3,SUM(IW82)," ")</f>
        <v xml:space="preserve"> </v>
      </c>
      <c r="IX81" s="5" t="str">
        <f>IF(COLUMN()&lt;DATA!$O$1*3+3,SUM(IX82)," ")</f>
        <v xml:space="preserve"> </v>
      </c>
      <c r="IY81" s="5" t="str">
        <f>IF(COLUMN()&lt;DATA!$O$1*3+3,SUM(IY82)," ")</f>
        <v xml:space="preserve"> </v>
      </c>
      <c r="IZ81" s="5" t="str">
        <f>IF(COLUMN()&lt;DATA!$O$1*3+3,SUM(IZ82)," ")</f>
        <v xml:space="preserve"> </v>
      </c>
      <c r="JA81" s="5" t="str">
        <f>IF(COLUMN()&lt;DATA!$O$1*3+3,SUM(JA82)," ")</f>
        <v xml:space="preserve"> </v>
      </c>
      <c r="JB81" s="5" t="str">
        <f>IF(COLUMN()&lt;DATA!$O$1*3+3,SUM(JB82)," ")</f>
        <v xml:space="preserve"> </v>
      </c>
      <c r="JC81" s="5" t="str">
        <f>IF(COLUMN()&lt;DATA!$O$1*3+3,SUM(JC82)," ")</f>
        <v xml:space="preserve"> </v>
      </c>
      <c r="JD81" s="5" t="str">
        <f>IF(COLUMN()&lt;DATA!$O$1*3+3,SUM(JD82)," ")</f>
        <v xml:space="preserve"> </v>
      </c>
      <c r="JE81" s="5" t="str">
        <f>IF(COLUMN()&lt;DATA!$O$1*3+3,SUM(JE82)," ")</f>
        <v xml:space="preserve"> </v>
      </c>
      <c r="JF81" s="5" t="str">
        <f>IF(COLUMN()&lt;DATA!$O$1*3+3,SUM(JF82)," ")</f>
        <v xml:space="preserve"> </v>
      </c>
      <c r="JG81" s="5" t="str">
        <f>IF(COLUMN()&lt;DATA!$O$1*3+3,SUM(JG82)," ")</f>
        <v xml:space="preserve"> </v>
      </c>
      <c r="JH81" s="5" t="str">
        <f>IF(COLUMN()&lt;DATA!$O$1*3+3,SUM(JH82)," ")</f>
        <v xml:space="preserve"> </v>
      </c>
      <c r="JI81" s="5" t="str">
        <f>IF(COLUMN()&lt;DATA!$O$1*3+3,SUM(JI82)," ")</f>
        <v xml:space="preserve"> </v>
      </c>
      <c r="JJ81" s="5" t="str">
        <f>IF(COLUMN()&lt;DATA!$O$1*3+3,SUM(JJ82)," ")</f>
        <v xml:space="preserve"> </v>
      </c>
      <c r="JK81" s="5" t="str">
        <f>IF(COLUMN()&lt;DATA!$O$1*3+3,SUM(JK82)," ")</f>
        <v xml:space="preserve"> </v>
      </c>
      <c r="JL81" s="5" t="str">
        <f>IF(COLUMN()&lt;DATA!$O$1*3+3,SUM(JL82)," ")</f>
        <v xml:space="preserve"> </v>
      </c>
      <c r="JM81" s="5" t="str">
        <f>IF(COLUMN()&lt;DATA!$O$1*3+3,SUM(JM82)," ")</f>
        <v xml:space="preserve"> </v>
      </c>
      <c r="JN81" s="5" t="str">
        <f>IF(COLUMN()&lt;DATA!$O$1*3+3,SUM(JN82)," ")</f>
        <v xml:space="preserve"> </v>
      </c>
      <c r="JO81" s="5" t="str">
        <f>IF(COLUMN()&lt;DATA!$O$1*3+3,SUM(JO82)," ")</f>
        <v xml:space="preserve"> </v>
      </c>
      <c r="JP81" s="5" t="str">
        <f>IF(COLUMN()&lt;DATA!$O$1*3+3,SUM(JP82)," ")</f>
        <v xml:space="preserve"> </v>
      </c>
      <c r="JQ81" s="5" t="str">
        <f>IF(COLUMN()&lt;DATA!$O$1*3+3,SUM(JQ82)," ")</f>
        <v xml:space="preserve"> </v>
      </c>
      <c r="JR81" s="5" t="str">
        <f>IF(COLUMN()&lt;DATA!$O$1*3+3,SUM(JR82)," ")</f>
        <v xml:space="preserve"> </v>
      </c>
      <c r="JS81" s="5" t="str">
        <f>IF(COLUMN()&lt;DATA!$O$1*3+3,SUM(JS82)," ")</f>
        <v xml:space="preserve"> </v>
      </c>
      <c r="JT81" s="5" t="str">
        <f>IF(COLUMN()&lt;DATA!$O$1*3+3,SUM(JT82)," ")</f>
        <v xml:space="preserve"> </v>
      </c>
      <c r="JU81" s="5" t="str">
        <f>IF(COLUMN()&lt;DATA!$O$1*3+3,SUM(JU82)," ")</f>
        <v xml:space="preserve"> </v>
      </c>
      <c r="JV81" s="5" t="str">
        <f>IF(COLUMN()&lt;DATA!$O$1*3+3,SUM(JV82)," ")</f>
        <v xml:space="preserve"> </v>
      </c>
      <c r="JW81" s="5" t="str">
        <f>IF(COLUMN()&lt;DATA!$O$1*3+3,SUM(JW82)," ")</f>
        <v xml:space="preserve"> </v>
      </c>
      <c r="JX81" s="5" t="str">
        <f>IF(COLUMN()&lt;DATA!$O$1*3+3,SUM(JX82)," ")</f>
        <v xml:space="preserve"> </v>
      </c>
      <c r="JY81" s="5" t="str">
        <f>IF(COLUMN()&lt;DATA!$O$1*3+3,SUM(JY82)," ")</f>
        <v xml:space="preserve"> </v>
      </c>
      <c r="JZ81" s="5" t="str">
        <f>IF(COLUMN()&lt;DATA!$O$1*3+3,SUM(JZ82)," ")</f>
        <v xml:space="preserve"> </v>
      </c>
      <c r="KA81" s="5" t="str">
        <f>IF(COLUMN()&lt;DATA!$O$1*3+3,SUM(KA82)," ")</f>
        <v xml:space="preserve"> </v>
      </c>
      <c r="KB81" s="5" t="str">
        <f>IF(COLUMN()&lt;DATA!$O$1*3+3,SUM(KB82)," ")</f>
        <v xml:space="preserve"> </v>
      </c>
      <c r="KC81" s="5" t="str">
        <f>IF(COLUMN()&lt;DATA!$O$1*3+3,SUM(KC82)," ")</f>
        <v xml:space="preserve"> </v>
      </c>
      <c r="KD81" s="5" t="str">
        <f>IF(COLUMN()&lt;DATA!$O$1*3+3,SUM(KD82)," ")</f>
        <v xml:space="preserve"> </v>
      </c>
      <c r="KE81" s="5" t="str">
        <f>IF(COLUMN()&lt;DATA!$O$1*3+3,SUM(KE82)," ")</f>
        <v xml:space="preserve"> </v>
      </c>
      <c r="KF81" s="5" t="str">
        <f>IF(COLUMN()&lt;DATA!$O$1*3+3,SUM(KF82)," ")</f>
        <v xml:space="preserve"> </v>
      </c>
      <c r="KG81" s="5" t="str">
        <f>IF(COLUMN()&lt;DATA!$O$1*3+3,SUM(KG82)," ")</f>
        <v xml:space="preserve"> </v>
      </c>
      <c r="KH81" s="5" t="str">
        <f>IF(COLUMN()&lt;DATA!$O$1*3+3,SUM(KH82)," ")</f>
        <v xml:space="preserve"> </v>
      </c>
      <c r="KI81" s="5" t="str">
        <f>IF(COLUMN()&lt;DATA!$O$1*3+3,SUM(KI82)," ")</f>
        <v xml:space="preserve"> </v>
      </c>
      <c r="KJ81" s="5" t="str">
        <f>IF(COLUMN()&lt;DATA!$O$1*3+3,SUM(KJ82)," ")</f>
        <v xml:space="preserve"> </v>
      </c>
      <c r="KK81" s="5" t="str">
        <f>IF(COLUMN()&lt;DATA!$O$1*3+3,SUM(KK82)," ")</f>
        <v xml:space="preserve"> </v>
      </c>
      <c r="KL81" s="5" t="str">
        <f>IF(COLUMN()&lt;DATA!$O$1*3+3,SUM(KL82)," ")</f>
        <v xml:space="preserve"> </v>
      </c>
      <c r="KM81" s="5" t="str">
        <f>IF(COLUMN()&lt;DATA!$O$1*3+3,SUM(KM82)," ")</f>
        <v xml:space="preserve"> </v>
      </c>
      <c r="KN81" s="5" t="str">
        <f>IF(COLUMN()&lt;DATA!$O$1*3+3,SUM(KN82)," ")</f>
        <v xml:space="preserve"> </v>
      </c>
      <c r="KO81" s="5" t="str">
        <f>IF(COLUMN()&lt;DATA!$O$1*3+3,SUM(KO82)," ")</f>
        <v xml:space="preserve"> </v>
      </c>
      <c r="KP81" s="5" t="str">
        <f>IF(COLUMN()&lt;DATA!$O$1*3+3,SUM(KP82)," ")</f>
        <v xml:space="preserve"> </v>
      </c>
      <c r="KQ81" s="5" t="str">
        <f>IF(COLUMN()&lt;DATA!$O$1*3+3,SUM(KQ82)," ")</f>
        <v xml:space="preserve"> </v>
      </c>
      <c r="KR81" s="5" t="str">
        <f>IF(COLUMN()&lt;DATA!$O$1*3+3,SUM(KR82)," ")</f>
        <v xml:space="preserve"> </v>
      </c>
      <c r="KS81" s="5" t="str">
        <f>IF(COLUMN()&lt;DATA!$O$1*3+3,SUM(KS82)," ")</f>
        <v xml:space="preserve"> </v>
      </c>
      <c r="KT81" s="5" t="str">
        <f>IF(COLUMN()&lt;DATA!$O$1*3+3,SUM(KT82)," ")</f>
        <v xml:space="preserve"> </v>
      </c>
      <c r="KU81" s="5" t="str">
        <f>IF(COLUMN()&lt;DATA!$O$1*3+3,SUM(KU82)," ")</f>
        <v xml:space="preserve"> </v>
      </c>
      <c r="KV81" s="5" t="str">
        <f>IF(COLUMN()&lt;DATA!$O$1*3+3,SUM(KV82)," ")</f>
        <v xml:space="preserve"> </v>
      </c>
      <c r="KW81" s="5" t="str">
        <f>IF(COLUMN()&lt;DATA!$O$1*3+3,SUM(KW82)," ")</f>
        <v xml:space="preserve"> </v>
      </c>
      <c r="KX81" s="5" t="str">
        <f>IF(COLUMN()&lt;DATA!$O$1*3+3,SUM(KX82)," ")</f>
        <v xml:space="preserve"> </v>
      </c>
      <c r="KY81" s="5" t="str">
        <f>IF(COLUMN()&lt;DATA!$O$1*3+3,SUM(KY82)," ")</f>
        <v xml:space="preserve"> </v>
      </c>
      <c r="KZ81" s="5" t="str">
        <f>IF(COLUMN()&lt;DATA!$O$1*3+3,SUM(KZ82)," ")</f>
        <v xml:space="preserve"> </v>
      </c>
    </row>
    <row r="82" s="5" customFormat="1" ht="15.75">
      <c r="A82" s="30" t="s">
        <v>73</v>
      </c>
      <c r="B82" s="110">
        <f>IF(COLUMN()&lt;DATA!$O$1*3+3,SUM(B83:B91)," ")</f>
        <v>2.4916600000000003</v>
      </c>
      <c r="C82" s="110">
        <f>IF(COLUMN()&lt;DATA!$O$1*3+3,SUM(C83:C91)," ")</f>
        <v>0</v>
      </c>
      <c r="D82" s="110">
        <f>IF(COLUMN()&lt;DATA!$O$1*3+3,SUM(D83:D91)," ")</f>
        <v>0</v>
      </c>
      <c r="E82" s="110">
        <f>IF(COLUMN()&lt;DATA!$O$1*3+3,SUM(E83:E91)," ")</f>
        <v>2.3</v>
      </c>
      <c r="F82" s="110">
        <f>IF(COLUMN()&lt;DATA!$O$1*3+3,SUM(F83:F91)," ")</f>
        <v>0</v>
      </c>
      <c r="G82" s="110">
        <f>IF(COLUMN()&lt;DATA!$O$1*3+3,SUM(G83:G91)," ")</f>
        <v>0</v>
      </c>
      <c r="H82" s="110">
        <f>IF(COLUMN()&lt;DATA!$O$1*3+3,SUM(H83:H91)," ")</f>
        <v>1.25</v>
      </c>
      <c r="I82" s="110">
        <f>IF(COLUMN()&lt;DATA!$O$1*3+3,SUM(I83:I91)," ")</f>
        <v>0</v>
      </c>
      <c r="J82" s="110">
        <f>IF(COLUMN()&lt;DATA!$O$1*3+3,SUM(J83:J91)," ")</f>
        <v>0</v>
      </c>
      <c r="K82" s="110">
        <f>IF(COLUMN()&lt;DATA!$O$1*3+3,SUM(K83:K91)," ")</f>
        <v>1.74998</v>
      </c>
      <c r="L82" s="110">
        <f>IF(COLUMN()&lt;DATA!$O$1*3+3,SUM(L83:L91)," ")</f>
        <v>0</v>
      </c>
      <c r="M82" s="110">
        <f>IF(COLUMN()&lt;DATA!$O$1*3+3,SUM(M83:M91)," ")</f>
        <v>0</v>
      </c>
      <c r="N82" s="110">
        <f>IF(COLUMN()&lt;DATA!$O$1*3+3,SUM(N83:N91)," ")</f>
        <v>0.84</v>
      </c>
      <c r="O82" s="110">
        <f>IF(COLUMN()&lt;DATA!$O$1*3+3,SUM(O83:O91)," ")</f>
        <v>0</v>
      </c>
      <c r="P82" s="110">
        <f>IF(COLUMN()&lt;DATA!$O$1*3+3,SUM(P83:P91)," ")</f>
        <v>0</v>
      </c>
      <c r="Q82" s="110">
        <f>IF(COLUMN()&lt;DATA!$O$1*3+3,SUM(Q83:Q91)," ")</f>
        <v>0</v>
      </c>
      <c r="R82" s="110">
        <f>IF(COLUMN()&lt;DATA!$O$1*3+3,SUM(R83:R91)," ")</f>
        <v>0</v>
      </c>
      <c r="S82" s="110">
        <f>IF(COLUMN()&lt;DATA!$O$1*3+3,SUM(S83:S91)," ")</f>
        <v>0</v>
      </c>
      <c r="T82" s="110">
        <f>IF(COLUMN()&lt;DATA!$O$1*3+3,SUM(T83:T91)," ")</f>
        <v>0</v>
      </c>
      <c r="U82" s="110">
        <f>IF(COLUMN()&lt;DATA!$O$1*3+3,SUM(U83:U91)," ")</f>
        <v>0</v>
      </c>
      <c r="V82" s="110">
        <f>IF(COLUMN()&lt;DATA!$O$1*3+3,SUM(V83:V91)," ")</f>
        <v>0</v>
      </c>
      <c r="W82" s="110">
        <f>IF(COLUMN()&lt;DATA!$O$1*3+3,SUM(W83:W91)," ")</f>
        <v>1.5</v>
      </c>
      <c r="X82" s="110">
        <f>IF(COLUMN()&lt;DATA!$O$1*3+3,SUM(X83:X91)," ")</f>
        <v>0</v>
      </c>
      <c r="Y82" s="110">
        <f>IF(COLUMN()&lt;DATA!$O$1*3+3,SUM(Y83:Y91)," ")</f>
        <v>0</v>
      </c>
      <c r="Z82" s="110">
        <f>IF(COLUMN()&lt;DATA!$O$1*3+3,SUM(Z83:Z91)," ")</f>
        <v>60.39</v>
      </c>
      <c r="AA82" s="110">
        <f>IF(COLUMN()&lt;DATA!$O$1*3+3,SUM(AA83:AA91)," ")</f>
        <v>0</v>
      </c>
      <c r="AB82" s="110">
        <f>IF(COLUMN()&lt;DATA!$O$1*3+3,SUM(AB83:AB91)," ")</f>
        <v>0</v>
      </c>
      <c r="AC82" s="110">
        <f>IF(COLUMN()&lt;DATA!$O$1*3+3,SUM(AC83:AC91)," ")</f>
        <v>80.78996</v>
      </c>
      <c r="AD82" s="110">
        <f>IF(COLUMN()&lt;DATA!$O$1*3+3,SUM(AD83:AD91)," ")</f>
        <v>0</v>
      </c>
      <c r="AE82" s="110">
        <f>IF(COLUMN()&lt;DATA!$O$1*3+3,SUM(AE83:AE91)," ")</f>
        <v>0</v>
      </c>
      <c r="AF82" s="110">
        <f>IF(COLUMN()&lt;DATA!$O$1*3+3,SUM(AF83:AF91)," ")</f>
        <v>0</v>
      </c>
      <c r="AG82" s="110">
        <f>IF(COLUMN()&lt;DATA!$O$1*3+3,SUM(AG83:AG91)," ")</f>
        <v>0</v>
      </c>
      <c r="AH82" s="110">
        <f>IF(COLUMN()&lt;DATA!$O$1*3+3,SUM(AH83:AH91)," ")</f>
        <v>0</v>
      </c>
      <c r="AI82" s="110">
        <f>IF(COLUMN()&lt;DATA!$O$1*3+3,SUM(AI83:AI91)," ")</f>
        <v>0</v>
      </c>
      <c r="AJ82" s="110">
        <f>IF(COLUMN()&lt;DATA!$O$1*3+3,SUM(AJ83:AJ91)," ")</f>
        <v>0</v>
      </c>
      <c r="AK82" s="110">
        <f>IF(COLUMN()&lt;DATA!$O$1*3+3,SUM(AK83:AK91)," ")</f>
        <v>0</v>
      </c>
      <c r="AL82" s="110">
        <f>IF(COLUMN()&lt;DATA!$O$1*3+3,SUM(AL83:AL91)," ")</f>
        <v>11.555</v>
      </c>
      <c r="AM82" s="110">
        <f>IF(COLUMN()&lt;DATA!$O$1*3+3,SUM(AM83:AM91)," ")</f>
        <v>0</v>
      </c>
      <c r="AN82" s="110">
        <f>IF(COLUMN()&lt;DATA!$O$1*3+3,SUM(AN83:AN91)," ")</f>
        <v>0</v>
      </c>
      <c r="AO82" s="110">
        <f>IF(COLUMN()&lt;DATA!$O$1*3+3,SUM(AO83:AO91)," ")</f>
        <v>17.3</v>
      </c>
      <c r="AP82" s="110">
        <f>IF(COLUMN()&lt;DATA!$O$1*3+3,SUM(AP83:AP91)," ")</f>
        <v>0</v>
      </c>
      <c r="AQ82" s="110">
        <f>IF(COLUMN()&lt;DATA!$O$1*3+3,SUM(AQ83:AQ91)," ")</f>
        <v>0</v>
      </c>
      <c r="AR82" s="110">
        <f>IF(COLUMN()&lt;DATA!$O$1*3+3,SUM(AR83:AR91)," ")</f>
        <v>0</v>
      </c>
      <c r="AS82" s="110">
        <f>IF(COLUMN()&lt;DATA!$O$1*3+3,SUM(AS83:AS91)," ")</f>
        <v>0</v>
      </c>
      <c r="AT82" s="110">
        <f>IF(COLUMN()&lt;DATA!$O$1*3+3,SUM(AT83:AT91)," ")</f>
        <v>0</v>
      </c>
      <c r="AU82" s="110">
        <f>IF(COLUMN()&lt;DATA!$O$1*3+3,SUM(AU83:AU91)," ")</f>
        <v>0</v>
      </c>
      <c r="AV82" s="110">
        <f>IF(COLUMN()&lt;DATA!$O$1*3+3,SUM(AV83:AV91)," ")</f>
        <v>0</v>
      </c>
      <c r="AW82" s="110">
        <f>IF(COLUMN()&lt;DATA!$O$1*3+3,SUM(AW83:AW91)," ")</f>
        <v>0</v>
      </c>
      <c r="AX82" s="110">
        <f>IF(COLUMN()&lt;DATA!$O$1*3+3,SUM(AX83:AX91)," ")</f>
        <v>0</v>
      </c>
      <c r="AY82" s="110">
        <f>IF(COLUMN()&lt;DATA!$O$1*3+3,SUM(AY83:AY91)," ")</f>
        <v>0</v>
      </c>
      <c r="AZ82" s="110">
        <f>IF(COLUMN()&lt;DATA!$O$1*3+3,SUM(AZ83:AZ91)," ")</f>
        <v>0</v>
      </c>
      <c r="BA82" s="110">
        <f>IF(COLUMN()&lt;DATA!$O$1*3+3,SUM(BA83:BA91)," ")</f>
        <v>0</v>
      </c>
      <c r="BB82" s="110">
        <f>IF(COLUMN()&lt;DATA!$O$1*3+3,SUM(BB83:BB91)," ")</f>
        <v>0</v>
      </c>
      <c r="BC82" s="110">
        <f>IF(COLUMN()&lt;DATA!$O$1*3+3,SUM(BC83:BC91)," ")</f>
        <v>0</v>
      </c>
      <c r="BD82" s="110">
        <f>IF(COLUMN()&lt;DATA!$O$1*3+3,SUM(BD83:BD91)," ")</f>
        <v>0</v>
      </c>
      <c r="BE82" s="110">
        <f>IF(COLUMN()&lt;DATA!$O$1*3+3,SUM(BE83:BE91)," ")</f>
        <v>0</v>
      </c>
      <c r="BF82" s="110">
        <f>IF(COLUMN()&lt;DATA!$O$1*3+3,SUM(BF83:BF91)," ")</f>
        <v>0</v>
      </c>
      <c r="BG82" s="110">
        <f>IF(COLUMN()&lt;DATA!$O$1*3+3,SUM(BG83:BG91)," ")</f>
        <v>99.356720000000013</v>
      </c>
      <c r="BH82" s="110">
        <f>IF(COLUMN()&lt;DATA!$O$1*3+3,SUM(BH83:BH91)," ")</f>
        <v>0</v>
      </c>
      <c r="BI82" s="110">
        <f>IF(COLUMN()&lt;DATA!$O$1*3+3,SUM(BI83:BI91)," ")</f>
        <v>0</v>
      </c>
      <c r="BJ82" s="110">
        <f>IF(COLUMN()&lt;DATA!$O$1*3+3,SUM(BJ83:BJ91)," ")</f>
        <v>1.67</v>
      </c>
      <c r="BK82" s="110">
        <f>IF(COLUMN()&lt;DATA!$O$1*3+3,SUM(BK83:BK91)," ")</f>
        <v>0</v>
      </c>
      <c r="BL82" s="110">
        <f>IF(COLUMN()&lt;DATA!$O$1*3+3,SUM(BL83:BL91)," ")</f>
        <v>0</v>
      </c>
      <c r="BM82" s="110">
        <f>IF(COLUMN()&lt;DATA!$O$1*3+3,SUM(BM83:BM91)," ")</f>
        <v>0</v>
      </c>
      <c r="BN82" s="110">
        <f>IF(COLUMN()&lt;DATA!$O$1*3+3,SUM(BN83:BN91)," ")</f>
        <v>0</v>
      </c>
      <c r="BO82" s="110">
        <f>IF(COLUMN()&lt;DATA!$O$1*3+3,SUM(BO83:BO91)," ")</f>
        <v>0</v>
      </c>
      <c r="BP82" s="110">
        <f>IF(COLUMN()&lt;DATA!$O$1*3+3,SUM(BP83:BP91)," ")</f>
        <v>0</v>
      </c>
      <c r="BQ82" s="110">
        <f>IF(COLUMN()&lt;DATA!$O$1*3+3,SUM(BQ83:BQ91)," ")</f>
        <v>0</v>
      </c>
      <c r="BR82" s="110">
        <f>IF(COLUMN()&lt;DATA!$O$1*3+3,SUM(BR83:BR91)," ")</f>
        <v>0</v>
      </c>
      <c r="BS82" s="110">
        <f>IF(COLUMN()&lt;DATA!$O$1*3+3,SUM(BS83:BS91)," ")</f>
        <v>0</v>
      </c>
      <c r="BT82" s="110">
        <f>IF(COLUMN()&lt;DATA!$O$1*3+3,SUM(BT83:BT91)," ")</f>
        <v>0</v>
      </c>
      <c r="BU82" s="110">
        <f>IF(COLUMN()&lt;DATA!$O$1*3+3,SUM(BU83:BU91)," ")</f>
        <v>0</v>
      </c>
      <c r="BV82" s="110">
        <f>IF(COLUMN()&lt;DATA!$O$1*3+3,SUM(BV83:BV91)," ")</f>
        <v>0</v>
      </c>
      <c r="BW82" s="110">
        <f>IF(COLUMN()&lt;DATA!$O$1*3+3,SUM(BW83:BW91)," ")</f>
        <v>0</v>
      </c>
      <c r="BX82" s="110">
        <f>IF(COLUMN()&lt;DATA!$O$1*3+3,SUM(BX83:BX91)," ")</f>
        <v>0</v>
      </c>
      <c r="BY82" s="110">
        <f>IF(COLUMN()&lt;DATA!$O$1*3+3,SUM(BY83:BY91)," ")</f>
        <v>0</v>
      </c>
      <c r="BZ82" s="110">
        <f>IF(COLUMN()&lt;DATA!$O$1*3+3,SUM(BZ83:BZ91)," ")</f>
        <v>0</v>
      </c>
      <c r="CA82" s="110">
        <f>IF(COLUMN()&lt;DATA!$O$1*3+3,SUM(CA83:CA91)," ")</f>
        <v>0</v>
      </c>
      <c r="CB82" s="110">
        <f>IF(COLUMN()&lt;DATA!$O$1*3+3,SUM(CB83:CB91)," ")</f>
        <v>0</v>
      </c>
      <c r="CC82" s="110">
        <f>IF(COLUMN()&lt;DATA!$O$1*3+3,SUM(CC83:CC91)," ")</f>
        <v>0</v>
      </c>
      <c r="CD82" s="110">
        <f>IF(COLUMN()&lt;DATA!$O$1*3+3,SUM(CD83:CD91)," ")</f>
        <v>0</v>
      </c>
      <c r="CE82" s="110">
        <f>IF(COLUMN()&lt;DATA!$O$1*3+3,SUM(CE83:CE91)," ")</f>
        <v>0</v>
      </c>
      <c r="CF82" s="110">
        <f>IF(COLUMN()&lt;DATA!$O$1*3+3,SUM(CF83:CF91)," ")</f>
        <v>0</v>
      </c>
      <c r="CG82" s="110">
        <f>IF(COLUMN()&lt;DATA!$O$1*3+3,SUM(CG83:CG91)," ")</f>
        <v>0</v>
      </c>
      <c r="CH82" s="110">
        <f>IF(COLUMN()&lt;DATA!$O$1*3+3,SUM(CH83:CH91)," ")</f>
        <v>0</v>
      </c>
      <c r="CI82" s="110">
        <f>IF(COLUMN()&lt;DATA!$O$1*3+3,SUM(CI83:CI91)," ")</f>
        <v>0</v>
      </c>
      <c r="CJ82" s="110">
        <f>IF(COLUMN()&lt;DATA!$O$1*3+3,SUM(CJ83:CJ91)," ")</f>
        <v>0</v>
      </c>
      <c r="CK82" s="110">
        <f>IF(COLUMN()&lt;DATA!$O$1*3+3,SUM(CK83:CK91)," ")</f>
        <v>0</v>
      </c>
      <c r="CL82" s="110">
        <f>IF(COLUMN()&lt;DATA!$O$1*3+3,SUM(CL83:CL91)," ")</f>
        <v>0</v>
      </c>
      <c r="CM82" s="110">
        <f>IF(COLUMN()&lt;DATA!$O$1*3+3,SUM(CM83:CM91)," ")</f>
        <v>0</v>
      </c>
      <c r="CN82" s="110">
        <f>IF(COLUMN()&lt;DATA!$O$1*3+3,SUM(CN83:CN91)," ")</f>
        <v>0</v>
      </c>
      <c r="CO82" s="110">
        <f>IF(COLUMN()&lt;DATA!$O$1*3+3,SUM(CO83:CO91)," ")</f>
        <v>0</v>
      </c>
      <c r="CP82" s="110">
        <f>IF(COLUMN()&lt;DATA!$O$1*3+3,SUM(CP83:CP91)," ")</f>
        <v>0</v>
      </c>
      <c r="CQ82" s="110">
        <f>IF(COLUMN()&lt;DATA!$O$1*3+3,SUM(CQ83:CQ91)," ")</f>
        <v>0</v>
      </c>
      <c r="CR82" s="110">
        <f>IF(COLUMN()&lt;DATA!$O$1*3+3,SUM(CR83:CR91)," ")</f>
        <v>0</v>
      </c>
      <c r="CS82" s="110">
        <f>IF(COLUMN()&lt;DATA!$O$1*3+3,SUM(CS83:CS91)," ")</f>
        <v>0</v>
      </c>
      <c r="CT82" s="110">
        <f>IF(COLUMN()&lt;DATA!$O$1*3+3,SUM(CT83:CT91)," ")</f>
        <v>0</v>
      </c>
      <c r="CU82" s="110">
        <f>IF(COLUMN()&lt;DATA!$O$1*3+3,SUM(CU83:CU91)," ")</f>
        <v>0</v>
      </c>
      <c r="CV82" s="110">
        <f>IF(COLUMN()&lt;DATA!$O$1*3+3,SUM(CV83:CV91)," ")</f>
        <v>0</v>
      </c>
      <c r="CW82" s="110">
        <f>IF(COLUMN()&lt;DATA!$O$1*3+3,SUM(CW83:CW91)," ")</f>
        <v>0</v>
      </c>
      <c r="CX82" s="110">
        <f>IF(COLUMN()&lt;DATA!$O$1*3+3,SUM(CX83:CX91)," ")</f>
        <v>0</v>
      </c>
      <c r="CY82" s="110">
        <f>IF(COLUMN()&lt;DATA!$O$1*3+3,SUM(CY83:CY91)," ")</f>
        <v>0</v>
      </c>
      <c r="CZ82" s="110">
        <f>IF(COLUMN()&lt;DATA!$O$1*3+3,SUM(CZ83:CZ91)," ")</f>
        <v>0</v>
      </c>
      <c r="DA82" s="110">
        <f>IF(COLUMN()&lt;DATA!$O$1*3+3,SUM(DA83:DA91)," ")</f>
        <v>0</v>
      </c>
      <c r="DB82" s="110">
        <f>IF(COLUMN()&lt;DATA!$O$1*3+3,SUM(DB83:DB91)," ")</f>
        <v>0</v>
      </c>
      <c r="DC82" s="110">
        <f>IF(COLUMN()&lt;DATA!$O$1*3+3,SUM(DC83:DC91)," ")</f>
        <v>0</v>
      </c>
      <c r="DD82" s="110">
        <f>IF(COLUMN()&lt;DATA!$O$1*3+3,SUM(DD83:DD91)," ")</f>
        <v>0</v>
      </c>
      <c r="DE82" s="110">
        <f>IF(COLUMN()&lt;DATA!$O$1*3+3,SUM(DE83:DE91)," ")</f>
        <v>0</v>
      </c>
      <c r="DF82" s="110">
        <f>IF(COLUMN()&lt;DATA!$O$1*3+3,SUM(DF83:DF91)," ")</f>
        <v>0.2</v>
      </c>
      <c r="DG82" s="110">
        <f>IF(COLUMN()&lt;DATA!$O$1*3+3,SUM(DG83:DG91)," ")</f>
        <v>0</v>
      </c>
      <c r="DH82" s="110">
        <f>IF(COLUMN()&lt;DATA!$O$1*3+3,SUM(DH83:DH91)," ")</f>
        <v>0</v>
      </c>
      <c r="DI82" s="110">
        <f>IF(COLUMN()&lt;DATA!$O$1*3+3,SUM(DI83:DI91)," ")</f>
        <v>0</v>
      </c>
      <c r="DJ82" s="110">
        <f>IF(COLUMN()&lt;DATA!$O$1*3+3,SUM(DJ83:DJ91)," ")</f>
        <v>0</v>
      </c>
      <c r="DK82" s="110">
        <f>IF(COLUMN()&lt;DATA!$O$1*3+3,SUM(DK83:DK91)," ")</f>
        <v>0</v>
      </c>
      <c r="DL82" s="110">
        <f>IF(COLUMN()&lt;DATA!$O$1*3+3,SUM(DL83:DL91)," ")</f>
        <v>0</v>
      </c>
      <c r="DM82" s="110">
        <f>IF(COLUMN()&lt;DATA!$O$1*3+3,SUM(DM83:DM91)," ")</f>
        <v>0</v>
      </c>
      <c r="DN82" s="110">
        <f>IF(COLUMN()&lt;DATA!$O$1*3+3,SUM(DN83:DN91)," ")</f>
        <v>0</v>
      </c>
      <c r="DO82" s="110">
        <f>IF(COLUMN()&lt;DATA!$O$1*3+3,SUM(DO83:DO91)," ")</f>
        <v>0</v>
      </c>
      <c r="DP82" s="110">
        <f>IF(COLUMN()&lt;DATA!$O$1*3+3,SUM(DP83:DP91)," ")</f>
        <v>0</v>
      </c>
      <c r="DQ82" s="110">
        <f>IF(COLUMN()&lt;DATA!$O$1*3+3,SUM(DQ83:DQ91)," ")</f>
        <v>0</v>
      </c>
      <c r="DR82" s="110">
        <f>IF(COLUMN()&lt;DATA!$O$1*3+3,SUM(DR83:DR91)," ")</f>
        <v>0</v>
      </c>
      <c r="DS82" s="110">
        <f>IF(COLUMN()&lt;DATA!$O$1*3+3,SUM(DS83:DS91)," ")</f>
        <v>0</v>
      </c>
      <c r="DT82" s="110">
        <f>IF(COLUMN()&lt;DATA!$O$1*3+3,SUM(DT83:DT91)," ")</f>
        <v>0</v>
      </c>
      <c r="DU82" s="110">
        <f>IF(COLUMN()&lt;DATA!$O$1*3+3,SUM(DU83:DU91)," ")</f>
        <v>0</v>
      </c>
      <c r="DV82" s="110">
        <f>IF(COLUMN()&lt;DATA!$O$1*3+3,SUM(DV83:DV91)," ")</f>
        <v>0</v>
      </c>
      <c r="DW82" s="110">
        <f>IF(COLUMN()&lt;DATA!$O$1*3+3,SUM(DW83:DW91)," ")</f>
        <v>0</v>
      </c>
      <c r="DX82" s="110">
        <f>IF(COLUMN()&lt;DATA!$O$1*3+3,SUM(DX83:DX91)," ")</f>
        <v>281.39332</v>
      </c>
      <c r="DY82" s="38" t="str">
        <f>IF(COLUMN()&lt;DATA!$O$1*3+3,SUM(DY83:DY91)," ")</f>
        <v xml:space="preserve"> </v>
      </c>
      <c r="DZ82" s="38" t="str">
        <f>IF(COLUMN()&lt;DATA!$O$1*3+3,SUM(DZ83:DZ91)," ")</f>
        <v xml:space="preserve"> </v>
      </c>
      <c r="EA82" s="38" t="str">
        <f>IF(COLUMN()&lt;DATA!$O$1*3+3,SUM(EA83:EA91)," ")</f>
        <v xml:space="preserve"> </v>
      </c>
      <c r="EB82" s="38" t="str">
        <f>IF(COLUMN()&lt;DATA!$O$1*3+3,SUM(EB83:EB91)," ")</f>
        <v xml:space="preserve"> </v>
      </c>
      <c r="EC82" s="38" t="str">
        <f>IF(COLUMN()&lt;DATA!$O$1*3+3,SUM(EC83:EC91)," ")</f>
        <v xml:space="preserve"> </v>
      </c>
      <c r="ED82" s="38" t="str">
        <f>IF(COLUMN()&lt;DATA!$O$1*3+3,SUM(ED83:ED91)," ")</f>
        <v xml:space="preserve"> </v>
      </c>
      <c r="EE82" s="38" t="str">
        <f>IF(COLUMN()&lt;DATA!$O$1*3+3,SUM(EE83:EE91)," ")</f>
        <v xml:space="preserve"> </v>
      </c>
      <c r="EF82" s="38" t="str">
        <f>IF(COLUMN()&lt;DATA!$O$1*3+3,SUM(EF83:EF91)," ")</f>
        <v xml:space="preserve"> </v>
      </c>
      <c r="EG82" s="38" t="str">
        <f>IF(COLUMN()&lt;DATA!$O$1*3+3,SUM(EG83:EG91)," ")</f>
        <v xml:space="preserve"> </v>
      </c>
      <c r="EH82" s="38" t="str">
        <f>IF(COLUMN()&lt;DATA!$O$1*3+3,SUM(EH83:EH91)," ")</f>
        <v xml:space="preserve"> </v>
      </c>
      <c r="EI82" s="38" t="str">
        <f>IF(COLUMN()&lt;DATA!$O$1*3+3,SUM(EI83:EI91)," ")</f>
        <v xml:space="preserve"> </v>
      </c>
      <c r="EJ82" s="38" t="str">
        <f>IF(COLUMN()&lt;DATA!$O$1*3+3,SUM(EJ83:EJ91)," ")</f>
        <v xml:space="preserve"> </v>
      </c>
      <c r="EK82" s="38" t="str">
        <f>IF(COLUMN()&lt;DATA!$O$1*3+3,SUM(EK83:EK91)," ")</f>
        <v xml:space="preserve"> </v>
      </c>
      <c r="EL82" s="38" t="str">
        <f>IF(COLUMN()&lt;DATA!$O$1*3+3,SUM(EL83:EL91)," ")</f>
        <v xml:space="preserve"> </v>
      </c>
      <c r="EM82" s="38" t="str">
        <f>IF(COLUMN()&lt;DATA!$O$1*3+3,SUM(EM83:EM91)," ")</f>
        <v xml:space="preserve"> </v>
      </c>
      <c r="EN82" s="38" t="str">
        <f>IF(COLUMN()&lt;DATA!$O$1*3+3,SUM(EN83:EN91)," ")</f>
        <v xml:space="preserve"> </v>
      </c>
      <c r="EO82" s="38" t="str">
        <f>IF(COLUMN()&lt;DATA!$O$1*3+3,SUM(EO83:EO91)," ")</f>
        <v xml:space="preserve"> </v>
      </c>
      <c r="EP82" s="38" t="str">
        <f>IF(COLUMN()&lt;DATA!$O$1*3+3,SUM(EP83:EP91)," ")</f>
        <v xml:space="preserve"> </v>
      </c>
      <c r="EQ82" s="38" t="str">
        <f>IF(COLUMN()&lt;DATA!$O$1*3+3,SUM(EQ83:EQ91)," ")</f>
        <v xml:space="preserve"> </v>
      </c>
      <c r="ER82" s="38" t="str">
        <f>IF(COLUMN()&lt;DATA!$O$1*3+3,SUM(ER83:ER91)," ")</f>
        <v xml:space="preserve"> </v>
      </c>
      <c r="ES82" s="38" t="str">
        <f>IF(COLUMN()&lt;DATA!$O$1*3+3,SUM(ES83:ES91)," ")</f>
        <v xml:space="preserve"> </v>
      </c>
      <c r="ET82" s="38" t="str">
        <f>IF(COLUMN()&lt;DATA!$O$1*3+3,SUM(ET83:ET91)," ")</f>
        <v xml:space="preserve"> </v>
      </c>
      <c r="EU82" s="38" t="str">
        <f>IF(COLUMN()&lt;DATA!$O$1*3+3,SUM(EU83:EU91)," ")</f>
        <v xml:space="preserve"> </v>
      </c>
      <c r="EV82" s="38" t="str">
        <f>IF(COLUMN()&lt;DATA!$O$1*3+3,SUM(EV83:EV91)," ")</f>
        <v xml:space="preserve"> </v>
      </c>
      <c r="EW82" s="38" t="str">
        <f>IF(COLUMN()&lt;DATA!$O$1*3+3,SUM(EW83:EW91)," ")</f>
        <v xml:space="preserve"> </v>
      </c>
      <c r="EX82" s="38" t="str">
        <f>IF(COLUMN()&lt;DATA!$O$1*3+3,SUM(EX83:EX91)," ")</f>
        <v xml:space="preserve"> </v>
      </c>
      <c r="EY82" s="38" t="str">
        <f>IF(COLUMN()&lt;DATA!$O$1*3+3,SUM(EY83:EY91)," ")</f>
        <v xml:space="preserve"> </v>
      </c>
      <c r="EZ82" s="38" t="str">
        <f>IF(COLUMN()&lt;DATA!$O$1*3+3,SUM(EZ83:EZ91)," ")</f>
        <v xml:space="preserve"> </v>
      </c>
      <c r="FA82" s="38" t="str">
        <f>IF(COLUMN()&lt;DATA!$O$1*3+3,SUM(FA83:FA91)," ")</f>
        <v xml:space="preserve"> </v>
      </c>
      <c r="FB82" s="38" t="str">
        <f>IF(COLUMN()&lt;DATA!$O$1*3+3,SUM(FB83:FB91)," ")</f>
        <v xml:space="preserve"> </v>
      </c>
      <c r="FC82" s="38" t="str">
        <f>IF(COLUMN()&lt;DATA!$O$1*3+3,SUM(FC83:FC91)," ")</f>
        <v xml:space="preserve"> </v>
      </c>
      <c r="FD82" s="38" t="str">
        <f>IF(COLUMN()&lt;DATA!$O$1*3+3,SUM(FD83:FD91)," ")</f>
        <v xml:space="preserve"> </v>
      </c>
      <c r="FE82" s="38" t="str">
        <f>IF(COLUMN()&lt;DATA!$O$1*3+3,SUM(FE83:FE91)," ")</f>
        <v xml:space="preserve"> </v>
      </c>
      <c r="FF82" s="38" t="str">
        <f>IF(COLUMN()&lt;DATA!$O$1*3+3,SUM(FF83:FF91)," ")</f>
        <v xml:space="preserve"> </v>
      </c>
      <c r="FG82" s="38" t="str">
        <f>IF(COLUMN()&lt;DATA!$O$1*3+3,SUM(FG83:FG91)," ")</f>
        <v xml:space="preserve"> </v>
      </c>
      <c r="FH82" s="38" t="str">
        <f>IF(COLUMN()&lt;DATA!$O$1*3+3,SUM(FH83:FH91)," ")</f>
        <v xml:space="preserve"> </v>
      </c>
      <c r="FI82" s="38" t="str">
        <f>IF(COLUMN()&lt;DATA!$O$1*3+3,SUM(FI83:FI91)," ")</f>
        <v xml:space="preserve"> </v>
      </c>
      <c r="FJ82" s="38" t="str">
        <f>IF(COLUMN()&lt;DATA!$O$1*3+3,SUM(FJ83:FJ91)," ")</f>
        <v xml:space="preserve"> </v>
      </c>
      <c r="FK82" s="38" t="str">
        <f>IF(COLUMN()&lt;DATA!$O$1*3+3,SUM(FK83:FK91)," ")</f>
        <v xml:space="preserve"> </v>
      </c>
      <c r="FL82" s="38" t="str">
        <f>IF(COLUMN()&lt;DATA!$O$1*3+3,SUM(FL83:FL91)," ")</f>
        <v xml:space="preserve"> </v>
      </c>
      <c r="FM82" s="37" t="str">
        <f>IF(COLUMN()&lt;DATA!$O$1*3+3,SUM(FM83:FM91)," ")</f>
        <v xml:space="preserve"> </v>
      </c>
      <c r="FN82" s="37" t="str">
        <f>IF(COLUMN()&lt;DATA!$O$1*3+3,SUM(FN83:FN91)," ")</f>
        <v xml:space="preserve"> </v>
      </c>
      <c r="FO82" s="37" t="str">
        <f>IF(COLUMN()&lt;DATA!$O$1*3+3,SUM(FO83:FO91)," ")</f>
        <v xml:space="preserve"> </v>
      </c>
      <c r="FP82" s="37" t="str">
        <f>IF(COLUMN()&lt;DATA!$O$1*3+3,SUM(FP83:FP91)," ")</f>
        <v xml:space="preserve"> </v>
      </c>
      <c r="FQ82" s="37" t="str">
        <f>IF(COLUMN()&lt;DATA!$O$1*3+3,SUM(FQ83:FQ91)," ")</f>
        <v xml:space="preserve"> </v>
      </c>
      <c r="FR82" s="37" t="str">
        <f>IF(COLUMN()&lt;DATA!$O$1*3+3,SUM(FR83:FR91)," ")</f>
        <v xml:space="preserve"> </v>
      </c>
      <c r="FS82" s="37" t="str">
        <f>IF(COLUMN()&lt;DATA!$O$1*3+3,SUM(FS83:FS91)," ")</f>
        <v xml:space="preserve"> </v>
      </c>
      <c r="FT82" s="37" t="str">
        <f>IF(COLUMN()&lt;DATA!$O$1*3+3,SUM(FT83:FT91)," ")</f>
        <v xml:space="preserve"> </v>
      </c>
      <c r="FU82" s="37" t="str">
        <f>IF(COLUMN()&lt;DATA!$O$1*3+3,SUM(FU83:FU91)," ")</f>
        <v xml:space="preserve"> </v>
      </c>
      <c r="FV82" s="37" t="str">
        <f>IF(COLUMN()&lt;DATA!$O$1*3+3,SUM(FV83:FV91)," ")</f>
        <v xml:space="preserve"> </v>
      </c>
      <c r="FW82" s="37" t="str">
        <f>IF(COLUMN()&lt;DATA!$O$1*3+3,SUM(FW83:FW91)," ")</f>
        <v xml:space="preserve"> </v>
      </c>
      <c r="FX82" s="37" t="str">
        <f>IF(COLUMN()&lt;DATA!$O$1*3+3,SUM(FX83:FX91)," ")</f>
        <v xml:space="preserve"> </v>
      </c>
      <c r="FY82" s="5" t="str">
        <f>IF(COLUMN()&lt;DATA!$O$1*3+3,SUM(FY83:FY91)," ")</f>
        <v xml:space="preserve"> </v>
      </c>
      <c r="FZ82" s="5" t="str">
        <f>IF(COLUMN()&lt;DATA!$O$1*3+3,SUM(FZ83:FZ91)," ")</f>
        <v xml:space="preserve"> </v>
      </c>
      <c r="GA82" s="5" t="str">
        <f>IF(COLUMN()&lt;DATA!$O$1*3+3,SUM(GA83:GA91)," ")</f>
        <v xml:space="preserve"> </v>
      </c>
      <c r="GB82" s="5" t="str">
        <f>IF(COLUMN()&lt;DATA!$O$1*3+3,SUM(GB83:GB91)," ")</f>
        <v xml:space="preserve"> </v>
      </c>
      <c r="GC82" s="5" t="str">
        <f>IF(COLUMN()&lt;DATA!$O$1*3+3,SUM(GC83:GC91)," ")</f>
        <v xml:space="preserve"> </v>
      </c>
      <c r="GD82" s="5" t="str">
        <f>IF(COLUMN()&lt;DATA!$O$1*3+3,SUM(GD83:GD91)," ")</f>
        <v xml:space="preserve"> </v>
      </c>
      <c r="GE82" s="5" t="str">
        <f>IF(COLUMN()&lt;DATA!$O$1*3+3,SUM(GE83:GE91)," ")</f>
        <v xml:space="preserve"> </v>
      </c>
      <c r="GF82" s="5" t="str">
        <f>IF(COLUMN()&lt;DATA!$O$1*3+3,SUM(GF83:GF91)," ")</f>
        <v xml:space="preserve"> </v>
      </c>
      <c r="GG82" s="5" t="str">
        <f>IF(COLUMN()&lt;DATA!$O$1*3+3,SUM(GG83:GG91)," ")</f>
        <v xml:space="preserve"> </v>
      </c>
      <c r="GH82" s="5" t="str">
        <f>IF(COLUMN()&lt;DATA!$O$1*3+3,SUM(GH83:GH91)," ")</f>
        <v xml:space="preserve"> </v>
      </c>
      <c r="GI82" s="5" t="str">
        <f>IF(COLUMN()&lt;DATA!$O$1*3+3,SUM(GI83:GI91)," ")</f>
        <v xml:space="preserve"> </v>
      </c>
      <c r="GJ82" s="5" t="str">
        <f>IF(COLUMN()&lt;DATA!$O$1*3+3,SUM(GJ83:GJ91)," ")</f>
        <v xml:space="preserve"> </v>
      </c>
      <c r="GK82" s="5" t="str">
        <f>IF(COLUMN()&lt;DATA!$O$1*3+3,SUM(GK83:GK91)," ")</f>
        <v xml:space="preserve"> </v>
      </c>
      <c r="GL82" s="5" t="str">
        <f>IF(COLUMN()&lt;DATA!$O$1*3+3,SUM(GL83:GL91)," ")</f>
        <v xml:space="preserve"> </v>
      </c>
      <c r="GM82" s="5" t="str">
        <f>IF(COLUMN()&lt;DATA!$O$1*3+3,SUM(GM83:GM91)," ")</f>
        <v xml:space="preserve"> </v>
      </c>
      <c r="GN82" s="5" t="str">
        <f>IF(COLUMN()&lt;DATA!$O$1*3+3,SUM(GN83:GN91)," ")</f>
        <v xml:space="preserve"> </v>
      </c>
      <c r="GO82" s="5" t="str">
        <f>IF(COLUMN()&lt;DATA!$O$1*3+3,SUM(GO83:GO91)," ")</f>
        <v xml:space="preserve"> </v>
      </c>
      <c r="GP82" s="5" t="str">
        <f>IF(COLUMN()&lt;DATA!$O$1*3+3,SUM(GP83:GP91)," ")</f>
        <v xml:space="preserve"> </v>
      </c>
      <c r="GQ82" s="5" t="str">
        <f>IF(COLUMN()&lt;DATA!$O$1*3+3,SUM(GQ83:GQ91)," ")</f>
        <v xml:space="preserve"> </v>
      </c>
      <c r="GR82" s="5" t="str">
        <f>IF(COLUMN()&lt;DATA!$O$1*3+3,SUM(GR83:GR91)," ")</f>
        <v xml:space="preserve"> </v>
      </c>
      <c r="GS82" s="5" t="str">
        <f>IF(COLUMN()&lt;DATA!$O$1*3+3,SUM(GS83:GS91)," ")</f>
        <v xml:space="preserve"> </v>
      </c>
      <c r="GT82" s="5" t="str">
        <f>IF(COLUMN()&lt;DATA!$O$1*3+3,SUM(GT83:GT91)," ")</f>
        <v xml:space="preserve"> </v>
      </c>
      <c r="GU82" s="5" t="str">
        <f>IF(COLUMN()&lt;DATA!$O$1*3+3,SUM(GU83:GU91)," ")</f>
        <v xml:space="preserve"> </v>
      </c>
      <c r="GV82" s="5" t="str">
        <f>IF(COLUMN()&lt;DATA!$O$1*3+3,SUM(GV83:GV91)," ")</f>
        <v xml:space="preserve"> </v>
      </c>
      <c r="GW82" s="5" t="str">
        <f>IF(COLUMN()&lt;DATA!$O$1*3+3,SUM(GW83:GW91)," ")</f>
        <v xml:space="preserve"> </v>
      </c>
      <c r="GX82" s="5" t="str">
        <f>IF(COLUMN()&lt;DATA!$O$1*3+3,SUM(GX83:GX91)," ")</f>
        <v xml:space="preserve"> </v>
      </c>
      <c r="GY82" s="5" t="str">
        <f>IF(COLUMN()&lt;DATA!$O$1*3+3,SUM(GY83:GY91)," ")</f>
        <v xml:space="preserve"> </v>
      </c>
      <c r="GZ82" s="5" t="str">
        <f>IF(COLUMN()&lt;DATA!$O$1*3+3,SUM(GZ83:GZ91)," ")</f>
        <v xml:space="preserve"> </v>
      </c>
      <c r="HA82" s="5" t="str">
        <f>IF(COLUMN()&lt;DATA!$O$1*3+3,SUM(HA83:HA91)," ")</f>
        <v xml:space="preserve"> </v>
      </c>
      <c r="HB82" s="5" t="str">
        <f>IF(COLUMN()&lt;DATA!$O$1*3+3,SUM(HB83:HB91)," ")</f>
        <v xml:space="preserve"> </v>
      </c>
      <c r="HC82" s="5" t="str">
        <f>IF(COLUMN()&lt;DATA!$O$1*3+3,SUM(HC83:HC91)," ")</f>
        <v xml:space="preserve"> </v>
      </c>
      <c r="HD82" s="5" t="str">
        <f>IF(COLUMN()&lt;DATA!$O$1*3+3,SUM(HD83:HD91)," ")</f>
        <v xml:space="preserve"> </v>
      </c>
      <c r="HE82" s="5" t="str">
        <f>IF(COLUMN()&lt;DATA!$O$1*3+3,SUM(HE83:HE91)," ")</f>
        <v xml:space="preserve"> </v>
      </c>
      <c r="HF82" s="5" t="str">
        <f>IF(COLUMN()&lt;DATA!$O$1*3+3,SUM(HF83:HF91)," ")</f>
        <v xml:space="preserve"> </v>
      </c>
      <c r="HG82" s="5" t="str">
        <f>IF(COLUMN()&lt;DATA!$O$1*3+3,SUM(HG83:HG91)," ")</f>
        <v xml:space="preserve"> </v>
      </c>
      <c r="HH82" s="5" t="str">
        <f>IF(COLUMN()&lt;DATA!$O$1*3+3,SUM(HH83:HH91)," ")</f>
        <v xml:space="preserve"> </v>
      </c>
      <c r="HI82" s="5" t="str">
        <f>IF(COLUMN()&lt;DATA!$O$1*3+3,SUM(HI83:HI91)," ")</f>
        <v xml:space="preserve"> </v>
      </c>
      <c r="HJ82" s="5" t="str">
        <f>IF(COLUMN()&lt;DATA!$O$1*3+3,SUM(HJ83:HJ91)," ")</f>
        <v xml:space="preserve"> </v>
      </c>
      <c r="HK82" s="5" t="str">
        <f>IF(COLUMN()&lt;DATA!$O$1*3+3,SUM(HK83:HK91)," ")</f>
        <v xml:space="preserve"> </v>
      </c>
      <c r="HL82" s="5" t="str">
        <f>IF(COLUMN()&lt;DATA!$O$1*3+3,SUM(HL83:HL91)," ")</f>
        <v xml:space="preserve"> </v>
      </c>
      <c r="HM82" s="5" t="str">
        <f>IF(COLUMN()&lt;DATA!$O$1*3+3,SUM(HM83:HM91)," ")</f>
        <v xml:space="preserve"> </v>
      </c>
      <c r="HN82" s="5" t="str">
        <f>IF(COLUMN()&lt;DATA!$O$1*3+3,SUM(HN83:HN91)," ")</f>
        <v xml:space="preserve"> </v>
      </c>
      <c r="HO82" s="5" t="str">
        <f>IF(COLUMN()&lt;DATA!$O$1*3+3,SUM(HO83:HO91)," ")</f>
        <v xml:space="preserve"> </v>
      </c>
      <c r="HP82" s="5" t="str">
        <f>IF(COLUMN()&lt;DATA!$O$1*3+3,SUM(HP83:HP91)," ")</f>
        <v xml:space="preserve"> </v>
      </c>
      <c r="HQ82" s="5" t="str">
        <f>IF(COLUMN()&lt;DATA!$O$1*3+3,SUM(HQ83:HQ91)," ")</f>
        <v xml:space="preserve"> </v>
      </c>
      <c r="HR82" s="5" t="str">
        <f>IF(COLUMN()&lt;DATA!$O$1*3+3,SUM(HR83:HR91)," ")</f>
        <v xml:space="preserve"> </v>
      </c>
      <c r="HS82" s="5" t="str">
        <f>IF(COLUMN()&lt;DATA!$O$1*3+3,SUM(HS83:HS91)," ")</f>
        <v xml:space="preserve"> </v>
      </c>
      <c r="HT82" s="5" t="str">
        <f>IF(COLUMN()&lt;DATA!$O$1*3+3,SUM(HT83:HT91)," ")</f>
        <v xml:space="preserve"> </v>
      </c>
      <c r="HU82" s="5" t="str">
        <f>IF(COLUMN()&lt;DATA!$O$1*3+3,SUM(HU83:HU91)," ")</f>
        <v xml:space="preserve"> </v>
      </c>
      <c r="HV82" s="5" t="str">
        <f>IF(COLUMN()&lt;DATA!$O$1*3+3,SUM(HV83:HV91)," ")</f>
        <v xml:space="preserve"> </v>
      </c>
      <c r="HW82" s="5" t="str">
        <f>IF(COLUMN()&lt;DATA!$O$1*3+3,SUM(HW83:HW91)," ")</f>
        <v xml:space="preserve"> </v>
      </c>
      <c r="HX82" s="5" t="str">
        <f>IF(COLUMN()&lt;DATA!$O$1*3+3,SUM(HX83:HX91)," ")</f>
        <v xml:space="preserve"> </v>
      </c>
      <c r="HY82" s="5" t="str">
        <f>IF(COLUMN()&lt;DATA!$O$1*3+3,SUM(HY83:HY91)," ")</f>
        <v xml:space="preserve"> </v>
      </c>
      <c r="HZ82" s="5" t="str">
        <f>IF(COLUMN()&lt;DATA!$O$1*3+3,SUM(HZ83:HZ91)," ")</f>
        <v xml:space="preserve"> </v>
      </c>
      <c r="IA82" s="5" t="str">
        <f>IF(COLUMN()&lt;DATA!$O$1*3+3,SUM(IA83:IA91)," ")</f>
        <v xml:space="preserve"> </v>
      </c>
      <c r="IB82" s="5" t="str">
        <f>IF(COLUMN()&lt;DATA!$O$1*3+3,SUM(IB83:IB91)," ")</f>
        <v xml:space="preserve"> </v>
      </c>
      <c r="IC82" s="5" t="str">
        <f>IF(COLUMN()&lt;DATA!$O$1*3+3,SUM(IC83:IC91)," ")</f>
        <v xml:space="preserve"> </v>
      </c>
      <c r="ID82" s="5" t="str">
        <f>IF(COLUMN()&lt;DATA!$O$1*3+3,SUM(ID83:ID91)," ")</f>
        <v xml:space="preserve"> </v>
      </c>
      <c r="IE82" s="5" t="str">
        <f>IF(COLUMN()&lt;DATA!$O$1*3+3,SUM(IE83:IE91)," ")</f>
        <v xml:space="preserve"> </v>
      </c>
      <c r="IF82" s="5" t="str">
        <f>IF(COLUMN()&lt;DATA!$O$1*3+3,SUM(IF83:IF91)," ")</f>
        <v xml:space="preserve"> </v>
      </c>
      <c r="IG82" s="5" t="str">
        <f>IF(COLUMN()&lt;DATA!$O$1*3+3,SUM(IG83:IG91)," ")</f>
        <v xml:space="preserve"> </v>
      </c>
      <c r="IH82" s="5" t="str">
        <f>IF(COLUMN()&lt;DATA!$O$1*3+3,SUM(IH83:IH91)," ")</f>
        <v xml:space="preserve"> </v>
      </c>
      <c r="II82" s="5" t="str">
        <f>IF(COLUMN()&lt;DATA!$O$1*3+3,SUM(II83:II91)," ")</f>
        <v xml:space="preserve"> </v>
      </c>
      <c r="IJ82" s="5" t="str">
        <f>IF(COLUMN()&lt;DATA!$O$1*3+3,SUM(IJ83:IJ91)," ")</f>
        <v xml:space="preserve"> </v>
      </c>
      <c r="IK82" s="5" t="str">
        <f>IF(COLUMN()&lt;DATA!$O$1*3+3,SUM(IK83:IK91)," ")</f>
        <v xml:space="preserve"> </v>
      </c>
      <c r="IL82" s="5" t="str">
        <f>IF(COLUMN()&lt;DATA!$O$1*3+3,SUM(IL83:IL91)," ")</f>
        <v xml:space="preserve"> </v>
      </c>
      <c r="IM82" s="5" t="str">
        <f>IF(COLUMN()&lt;DATA!$O$1*3+3,SUM(IM83:IM91)," ")</f>
        <v xml:space="preserve"> </v>
      </c>
      <c r="IN82" s="5" t="str">
        <f>IF(COLUMN()&lt;DATA!$O$1*3+3,SUM(IN83:IN91)," ")</f>
        <v xml:space="preserve"> </v>
      </c>
      <c r="IO82" s="5" t="str">
        <f>IF(COLUMN()&lt;DATA!$O$1*3+3,SUM(IO83:IO91)," ")</f>
        <v xml:space="preserve"> </v>
      </c>
      <c r="IP82" s="5" t="str">
        <f>IF(COLUMN()&lt;DATA!$O$1*3+3,SUM(IP83:IP91)," ")</f>
        <v xml:space="preserve"> </v>
      </c>
      <c r="IQ82" s="5" t="str">
        <f>IF(COLUMN()&lt;DATA!$O$1*3+3,SUM(IQ83:IQ91)," ")</f>
        <v xml:space="preserve"> </v>
      </c>
      <c r="IR82" s="5" t="str">
        <f>IF(COLUMN()&lt;DATA!$O$1*3+3,SUM(IR83:IR91)," ")</f>
        <v xml:space="preserve"> </v>
      </c>
      <c r="IS82" s="5" t="str">
        <f>IF(COLUMN()&lt;DATA!$O$1*3+3,SUM(IS83:IS91)," ")</f>
        <v xml:space="preserve"> </v>
      </c>
      <c r="IT82" s="5" t="str">
        <f>IF(COLUMN()&lt;DATA!$O$1*3+3,SUM(IT83:IT91)," ")</f>
        <v xml:space="preserve"> </v>
      </c>
      <c r="IU82" s="5" t="str">
        <f>IF(COLUMN()&lt;DATA!$O$1*3+3,SUM(IU83:IU91)," ")</f>
        <v xml:space="preserve"> </v>
      </c>
      <c r="IV82" s="5" t="str">
        <f>IF(COLUMN()&lt;DATA!$O$1*3+3,SUM(IV83:IV91)," ")</f>
        <v xml:space="preserve"> </v>
      </c>
      <c r="IW82" s="5" t="str">
        <f>IF(COLUMN()&lt;DATA!$O$1*3+3,SUM(IW83:IW91)," ")</f>
        <v xml:space="preserve"> </v>
      </c>
      <c r="IX82" s="5" t="str">
        <f>IF(COLUMN()&lt;DATA!$O$1*3+3,SUM(IX83:IX91)," ")</f>
        <v xml:space="preserve"> </v>
      </c>
      <c r="IY82" s="5" t="str">
        <f>IF(COLUMN()&lt;DATA!$O$1*3+3,SUM(IY83:IY91)," ")</f>
        <v xml:space="preserve"> </v>
      </c>
      <c r="IZ82" s="5" t="str">
        <f>IF(COLUMN()&lt;DATA!$O$1*3+3,SUM(IZ83:IZ91)," ")</f>
        <v xml:space="preserve"> </v>
      </c>
      <c r="JA82" s="5" t="str">
        <f>IF(COLUMN()&lt;DATA!$O$1*3+3,SUM(JA83:JA91)," ")</f>
        <v xml:space="preserve"> </v>
      </c>
      <c r="JB82" s="5" t="str">
        <f>IF(COLUMN()&lt;DATA!$O$1*3+3,SUM(JB83:JB91)," ")</f>
        <v xml:space="preserve"> </v>
      </c>
      <c r="JC82" s="5" t="str">
        <f>IF(COLUMN()&lt;DATA!$O$1*3+3,SUM(JC83:JC91)," ")</f>
        <v xml:space="preserve"> </v>
      </c>
      <c r="JD82" s="5" t="str">
        <f>IF(COLUMN()&lt;DATA!$O$1*3+3,SUM(JD83:JD91)," ")</f>
        <v xml:space="preserve"> </v>
      </c>
      <c r="JE82" s="5" t="str">
        <f>IF(COLUMN()&lt;DATA!$O$1*3+3,SUM(JE83:JE91)," ")</f>
        <v xml:space="preserve"> </v>
      </c>
      <c r="JF82" s="5" t="str">
        <f>IF(COLUMN()&lt;DATA!$O$1*3+3,SUM(JF83:JF91)," ")</f>
        <v xml:space="preserve"> </v>
      </c>
      <c r="JG82" s="5" t="str">
        <f>IF(COLUMN()&lt;DATA!$O$1*3+3,SUM(JG83:JG91)," ")</f>
        <v xml:space="preserve"> </v>
      </c>
      <c r="JH82" s="5" t="str">
        <f>IF(COLUMN()&lt;DATA!$O$1*3+3,SUM(JH83:JH91)," ")</f>
        <v xml:space="preserve"> </v>
      </c>
      <c r="JI82" s="5" t="str">
        <f>IF(COLUMN()&lt;DATA!$O$1*3+3,SUM(JI83:JI91)," ")</f>
        <v xml:space="preserve"> </v>
      </c>
      <c r="JJ82" s="5" t="str">
        <f>IF(COLUMN()&lt;DATA!$O$1*3+3,SUM(JJ83:JJ91)," ")</f>
        <v xml:space="preserve"> </v>
      </c>
      <c r="JK82" s="5" t="str">
        <f>IF(COLUMN()&lt;DATA!$O$1*3+3,SUM(JK83:JK91)," ")</f>
        <v xml:space="preserve"> </v>
      </c>
      <c r="JL82" s="5" t="str">
        <f>IF(COLUMN()&lt;DATA!$O$1*3+3,SUM(JL83:JL91)," ")</f>
        <v xml:space="preserve"> </v>
      </c>
      <c r="JM82" s="5" t="str">
        <f>IF(COLUMN()&lt;DATA!$O$1*3+3,SUM(JM83:JM91)," ")</f>
        <v xml:space="preserve"> </v>
      </c>
      <c r="JN82" s="5" t="str">
        <f>IF(COLUMN()&lt;DATA!$O$1*3+3,SUM(JN83:JN91)," ")</f>
        <v xml:space="preserve"> </v>
      </c>
      <c r="JO82" s="5" t="str">
        <f>IF(COLUMN()&lt;DATA!$O$1*3+3,SUM(JO83:JO91)," ")</f>
        <v xml:space="preserve"> </v>
      </c>
      <c r="JP82" s="5" t="str">
        <f>IF(COLUMN()&lt;DATA!$O$1*3+3,SUM(JP83:JP91)," ")</f>
        <v xml:space="preserve"> </v>
      </c>
      <c r="JQ82" s="5" t="str">
        <f>IF(COLUMN()&lt;DATA!$O$1*3+3,SUM(JQ83:JQ91)," ")</f>
        <v xml:space="preserve"> </v>
      </c>
      <c r="JR82" s="5" t="str">
        <f>IF(COLUMN()&lt;DATA!$O$1*3+3,SUM(JR83:JR91)," ")</f>
        <v xml:space="preserve"> </v>
      </c>
      <c r="JS82" s="5" t="str">
        <f>IF(COLUMN()&lt;DATA!$O$1*3+3,SUM(JS83:JS91)," ")</f>
        <v xml:space="preserve"> </v>
      </c>
      <c r="JT82" s="5" t="str">
        <f>IF(COLUMN()&lt;DATA!$O$1*3+3,SUM(JT83:JT91)," ")</f>
        <v xml:space="preserve"> </v>
      </c>
      <c r="JU82" s="5" t="str">
        <f>IF(COLUMN()&lt;DATA!$O$1*3+3,SUM(JU83:JU91)," ")</f>
        <v xml:space="preserve"> </v>
      </c>
      <c r="JV82" s="5" t="str">
        <f>IF(COLUMN()&lt;DATA!$O$1*3+3,SUM(JV83:JV91)," ")</f>
        <v xml:space="preserve"> </v>
      </c>
      <c r="JW82" s="5" t="str">
        <f>IF(COLUMN()&lt;DATA!$O$1*3+3,SUM(JW83:JW91)," ")</f>
        <v xml:space="preserve"> </v>
      </c>
      <c r="JX82" s="5" t="str">
        <f>IF(COLUMN()&lt;DATA!$O$1*3+3,SUM(JX83:JX91)," ")</f>
        <v xml:space="preserve"> </v>
      </c>
      <c r="JY82" s="5" t="str">
        <f>IF(COLUMN()&lt;DATA!$O$1*3+3,SUM(JY83:JY91)," ")</f>
        <v xml:space="preserve"> </v>
      </c>
      <c r="JZ82" s="5" t="str">
        <f>IF(COLUMN()&lt;DATA!$O$1*3+3,SUM(JZ83:JZ91)," ")</f>
        <v xml:space="preserve"> </v>
      </c>
      <c r="KA82" s="5" t="str">
        <f>IF(COLUMN()&lt;DATA!$O$1*3+3,SUM(KA83:KA91)," ")</f>
        <v xml:space="preserve"> </v>
      </c>
      <c r="KB82" s="5" t="str">
        <f>IF(COLUMN()&lt;DATA!$O$1*3+3,SUM(KB83:KB91)," ")</f>
        <v xml:space="preserve"> </v>
      </c>
      <c r="KC82" s="5" t="str">
        <f>IF(COLUMN()&lt;DATA!$O$1*3+3,SUM(KC83:KC91)," ")</f>
        <v xml:space="preserve"> </v>
      </c>
      <c r="KD82" s="5" t="str">
        <f>IF(COLUMN()&lt;DATA!$O$1*3+3,SUM(KD83:KD91)," ")</f>
        <v xml:space="preserve"> </v>
      </c>
      <c r="KE82" s="5" t="str">
        <f>IF(COLUMN()&lt;DATA!$O$1*3+3,SUM(KE83:KE91)," ")</f>
        <v xml:space="preserve"> </v>
      </c>
      <c r="KF82" s="5" t="str">
        <f>IF(COLUMN()&lt;DATA!$O$1*3+3,SUM(KF83:KF91)," ")</f>
        <v xml:space="preserve"> </v>
      </c>
      <c r="KG82" s="5" t="str">
        <f>IF(COLUMN()&lt;DATA!$O$1*3+3,SUM(KG83:KG91)," ")</f>
        <v xml:space="preserve"> </v>
      </c>
      <c r="KH82" s="5" t="str">
        <f>IF(COLUMN()&lt;DATA!$O$1*3+3,SUM(KH83:KH91)," ")</f>
        <v xml:space="preserve"> </v>
      </c>
      <c r="KI82" s="5" t="str">
        <f>IF(COLUMN()&lt;DATA!$O$1*3+3,SUM(KI83:KI91)," ")</f>
        <v xml:space="preserve"> </v>
      </c>
      <c r="KJ82" s="5" t="str">
        <f>IF(COLUMN()&lt;DATA!$O$1*3+3,SUM(KJ83:KJ91)," ")</f>
        <v xml:space="preserve"> </v>
      </c>
      <c r="KK82" s="5" t="str">
        <f>IF(COLUMN()&lt;DATA!$O$1*3+3,SUM(KK83:KK91)," ")</f>
        <v xml:space="preserve"> </v>
      </c>
      <c r="KL82" s="5" t="str">
        <f>IF(COLUMN()&lt;DATA!$O$1*3+3,SUM(KL83:KL91)," ")</f>
        <v xml:space="preserve"> </v>
      </c>
      <c r="KM82" s="5" t="str">
        <f>IF(COLUMN()&lt;DATA!$O$1*3+3,SUM(KM83:KM91)," ")</f>
        <v xml:space="preserve"> </v>
      </c>
      <c r="KN82" s="5" t="str">
        <f>IF(COLUMN()&lt;DATA!$O$1*3+3,SUM(KN83:KN91)," ")</f>
        <v xml:space="preserve"> </v>
      </c>
      <c r="KO82" s="5" t="str">
        <f>IF(COLUMN()&lt;DATA!$O$1*3+3,SUM(KO83:KO91)," ")</f>
        <v xml:space="preserve"> </v>
      </c>
      <c r="KP82" s="5" t="str">
        <f>IF(COLUMN()&lt;DATA!$O$1*3+3,SUM(KP83:KP91)," ")</f>
        <v xml:space="preserve"> </v>
      </c>
      <c r="KQ82" s="5" t="str">
        <f>IF(COLUMN()&lt;DATA!$O$1*3+3,SUM(KQ83:KQ91)," ")</f>
        <v xml:space="preserve"> </v>
      </c>
      <c r="KR82" s="5" t="str">
        <f>IF(COLUMN()&lt;DATA!$O$1*3+3,SUM(KR83:KR91)," ")</f>
        <v xml:space="preserve"> </v>
      </c>
      <c r="KS82" s="5" t="str">
        <f>IF(COLUMN()&lt;DATA!$O$1*3+3,SUM(KS83:KS91)," ")</f>
        <v xml:space="preserve"> </v>
      </c>
      <c r="KT82" s="5" t="str">
        <f>IF(COLUMN()&lt;DATA!$O$1*3+3,SUM(KT83:KT91)," ")</f>
        <v xml:space="preserve"> </v>
      </c>
      <c r="KU82" s="5" t="str">
        <f>IF(COLUMN()&lt;DATA!$O$1*3+3,SUM(KU83:KU91)," ")</f>
        <v xml:space="preserve"> </v>
      </c>
      <c r="KV82" s="5" t="str">
        <f>IF(COLUMN()&lt;DATA!$O$1*3+3,SUM(KV83:KV91)," ")</f>
        <v xml:space="preserve"> </v>
      </c>
      <c r="KW82" s="5" t="str">
        <f>IF(COLUMN()&lt;DATA!$O$1*3+3,SUM(KW83:KW91)," ")</f>
        <v xml:space="preserve"> </v>
      </c>
      <c r="KX82" s="5" t="str">
        <f>IF(COLUMN()&lt;DATA!$O$1*3+3,SUM(KX83:KX91)," ")</f>
        <v xml:space="preserve"> </v>
      </c>
      <c r="KY82" s="5" t="str">
        <f>IF(COLUMN()&lt;DATA!$O$1*3+3,SUM(KY83:KY91)," ")</f>
        <v xml:space="preserve"> </v>
      </c>
      <c r="KZ82" s="5" t="str">
        <f>IF(COLUMN()&lt;DATA!$O$1*3+3,SUM(KZ83:KZ91)," ")</f>
        <v xml:space="preserve"> </v>
      </c>
    </row>
    <row r="83" ht="15.75">
      <c r="A83" s="20" t="s">
        <v>49</v>
      </c>
      <c r="B83" s="11">
        <f>IF(ISERROR(VLOOKUP(CONCATENATE(INDIRECT(ADDRESS(2,COLUMN())),"D1",A83),DATA!D2:L872,2,FALSE)),0,VLOOKUP(CONCATENATE(INDIRECT(ADDRESS(2,COLUMN())),"D1",A83),DATA!D2:L872,2,FALSE))</f>
        <v>1.225</v>
      </c>
      <c r="C83" s="11">
        <f>IF(ISERROR(VLOOKUP(CONCATENATE(INDIRECT(ADDRESS(2,COLUMN()-1)),"D1",A83),DATA!D2:L872,3,FALSE)),0,VLOOKUP(CONCATENATE(INDIRECT(ADDRESS(2,COLUMN()-1)),"D1",A83),DATA!D2:L872,3,FALSE))</f>
        <v>0</v>
      </c>
      <c r="D83" s="11">
        <f>IF(ISERROR(VLOOKUP(CONCATENATE(INDIRECT(ADDRESS(2,COLUMN()-2)),"D1",A83),DATA!D2:L872,4,FALSE)),0,VLOOKUP(CONCATENATE(INDIRECT(ADDRESS(2,COLUMN()-2)),"D1",A83),DATA!D2:L872,4,FALSE))</f>
        <v>0</v>
      </c>
      <c r="E83" s="11">
        <f>IF(ISERROR(VLOOKUP(CONCATENATE(INDIRECT(ADDRESS(2,COLUMN())),"D1",A83),DATA!D2:L872,2,FALSE)),0,VLOOKUP(CONCATENATE(INDIRECT(ADDRESS(2,COLUMN())),"D1",A83),DATA!D2:L872,2,FALSE))</f>
        <v>2.3</v>
      </c>
      <c r="F83" s="11">
        <f>IF(ISERROR(VLOOKUP(CONCATENATE(INDIRECT(ADDRESS(2,COLUMN()-1)),"D1",A83),DATA!D2:L872,3,FALSE)),0,VLOOKUP(CONCATENATE(INDIRECT(ADDRESS(2,COLUMN()-1)),"D1",A83),DATA!D2:L872,3,FALSE))</f>
        <v>0</v>
      </c>
      <c r="G83" s="11">
        <f>IF(ISERROR(VLOOKUP(CONCATENATE(INDIRECT(ADDRESS(2,COLUMN()-2)),"D1",A83),DATA!D2:L872,4,FALSE)),0,VLOOKUP(CONCATENATE(INDIRECT(ADDRESS(2,COLUMN()-2)),"D1",A83),DATA!D2:L872,4,FALSE))</f>
        <v>0</v>
      </c>
      <c r="H83" s="11">
        <f>IF(ISERROR(VLOOKUP(CONCATENATE(INDIRECT(ADDRESS(2,COLUMN())),"D1",A83),DATA!D2:L872,2,FALSE)),0,VLOOKUP(CONCATENATE(INDIRECT(ADDRESS(2,COLUMN())),"D1",A83),DATA!D2:L872,2,FALSE))</f>
        <v>1</v>
      </c>
      <c r="I83" s="11">
        <f>IF(ISERROR(VLOOKUP(CONCATENATE(INDIRECT(ADDRESS(2,COLUMN()-1)),"D1",A83),DATA!D2:L872,3,FALSE)),0,VLOOKUP(CONCATENATE(INDIRECT(ADDRESS(2,COLUMN()-1)),"D1",A83),DATA!D2:L872,3,FALSE))</f>
        <v>0</v>
      </c>
      <c r="J83" s="11">
        <f>IF(ISERROR(VLOOKUP(CONCATENATE(INDIRECT(ADDRESS(2,COLUMN()-2)),"D1",A83),DATA!D2:L872,4,FALSE)),0,VLOOKUP(CONCATENATE(INDIRECT(ADDRESS(2,COLUMN()-2)),"D1",A83),DATA!D2:L872,4,FALSE))</f>
        <v>0</v>
      </c>
      <c r="K83" s="11">
        <f>IF(ISERROR(VLOOKUP(CONCATENATE(INDIRECT(ADDRESS(2,COLUMN())),"D1",A83),DATA!D2:L872,2,FALSE)),0,VLOOKUP(CONCATENATE(INDIRECT(ADDRESS(2,COLUMN())),"D1",A83),DATA!D2:L872,2,FALSE))</f>
        <v>1.49998</v>
      </c>
      <c r="L83" s="11">
        <f>IF(ISERROR(VLOOKUP(CONCATENATE(INDIRECT(ADDRESS(2,COLUMN()-1)),"D1",A83),DATA!D2:L872,3,FALSE)),0,VLOOKUP(CONCATENATE(INDIRECT(ADDRESS(2,COLUMN()-1)),"D1",A83),DATA!D2:L872,3,FALSE))</f>
        <v>0</v>
      </c>
      <c r="M83" s="11">
        <f>IF(ISERROR(VLOOKUP(CONCATENATE(INDIRECT(ADDRESS(2,COLUMN()-2)),"D1",A83),DATA!D2:L872,4,FALSE)),0,VLOOKUP(CONCATENATE(INDIRECT(ADDRESS(2,COLUMN()-2)),"D1",A83),DATA!D2:L872,4,FALSE))</f>
        <v>0</v>
      </c>
      <c r="N83" s="11">
        <f>IF(ISERROR(VLOOKUP(CONCATENATE(INDIRECT(ADDRESS(2,COLUMN())),"D1",A83),DATA!D2:L872,2,FALSE)),0,VLOOKUP(CONCATENATE(INDIRECT(ADDRESS(2,COLUMN())),"D1",A83),DATA!D2:L872,2,FALSE))</f>
        <v>0.84</v>
      </c>
      <c r="O83" s="11">
        <f>IF(ISERROR(VLOOKUP(CONCATENATE(INDIRECT(ADDRESS(2,COLUMN()-1)),"D1",A83),DATA!D2:L872,3,FALSE)),0,VLOOKUP(CONCATENATE(INDIRECT(ADDRESS(2,COLUMN()-1)),"D1",A83),DATA!D2:L872,3,FALSE))</f>
        <v>0</v>
      </c>
      <c r="P83" s="11">
        <f>IF(ISERROR(VLOOKUP(CONCATENATE(INDIRECT(ADDRESS(2,COLUMN()-2)),"D1",A83),DATA!D2:L872,4,FALSE)),0,VLOOKUP(CONCATENATE(INDIRECT(ADDRESS(2,COLUMN()-2)),"D1",A83),DATA!D2:L872,4,FALSE))</f>
        <v>0</v>
      </c>
      <c r="Q83" s="11">
        <f>IF(ISERROR(VLOOKUP(CONCATENATE(INDIRECT(ADDRESS(2,COLUMN())),"D1",A83),DATA!D2:L872,2,FALSE)),0,VLOOKUP(CONCATENATE(INDIRECT(ADDRESS(2,COLUMN())),"D1",A83),DATA!D2:L872,2,FALSE))</f>
        <v>0</v>
      </c>
      <c r="R83" s="11">
        <f>IF(ISERROR(VLOOKUP(CONCATENATE(INDIRECT(ADDRESS(2,COLUMN()-1)),"D1",A83),DATA!D2:L872,3,FALSE)),0,VLOOKUP(CONCATENATE(INDIRECT(ADDRESS(2,COLUMN()-1)),"D1",A83),DATA!D2:L872,3,FALSE))</f>
        <v>0</v>
      </c>
      <c r="S83" s="11">
        <f>IF(ISERROR(VLOOKUP(CONCATENATE(INDIRECT(ADDRESS(2,COLUMN()-2)),"D1",A83),DATA!D2:L872,4,FALSE)),0,VLOOKUP(CONCATENATE(INDIRECT(ADDRESS(2,COLUMN()-2)),"D1",A83),DATA!D2:L872,4,FALSE))</f>
        <v>0</v>
      </c>
      <c r="T83" s="11">
        <f>IF(ISERROR(VLOOKUP(CONCATENATE(INDIRECT(ADDRESS(2,COLUMN())),"D1",A83),DATA!D2:L872,2,FALSE)),0,VLOOKUP(CONCATENATE(INDIRECT(ADDRESS(2,COLUMN())),"D1",A83),DATA!D2:L872,2,FALSE))</f>
        <v>0</v>
      </c>
      <c r="U83" s="11">
        <f>IF(ISERROR(VLOOKUP(CONCATENATE(INDIRECT(ADDRESS(2,COLUMN()-1)),"D1",A83),DATA!D2:L872,3,FALSE)),0,VLOOKUP(CONCATENATE(INDIRECT(ADDRESS(2,COLUMN()-1)),"D1",A83),DATA!D2:L872,3,FALSE))</f>
        <v>0</v>
      </c>
      <c r="V83" s="11">
        <f>IF(ISERROR(VLOOKUP(CONCATENATE(INDIRECT(ADDRESS(2,COLUMN()-2)),"D1",A83),DATA!D2:L872,4,FALSE)),0,VLOOKUP(CONCATENATE(INDIRECT(ADDRESS(2,COLUMN()-2)),"D1",A83),DATA!D2:L872,4,FALSE))</f>
        <v>0</v>
      </c>
      <c r="W83" s="11">
        <f>IF(ISERROR(VLOOKUP(CONCATENATE(INDIRECT(ADDRESS(2,COLUMN())),"D1",A83),DATA!D2:L872,2,FALSE)),0,VLOOKUP(CONCATENATE(INDIRECT(ADDRESS(2,COLUMN())),"D1",A83),DATA!D2:L872,2,FALSE))</f>
        <v>0</v>
      </c>
      <c r="X83" s="11">
        <f>IF(ISERROR(VLOOKUP(CONCATENATE(INDIRECT(ADDRESS(2,COLUMN()-1)),"D1",A83),DATA!D2:L872,3,FALSE)),0,VLOOKUP(CONCATENATE(INDIRECT(ADDRESS(2,COLUMN()-1)),"D1",A83),DATA!D2:L872,3,FALSE))</f>
        <v>0</v>
      </c>
      <c r="Y83" s="11">
        <f>IF(ISERROR(VLOOKUP(CONCATENATE(INDIRECT(ADDRESS(2,COLUMN()-2)),"D1",A83),DATA!D2:L872,4,FALSE)),0,VLOOKUP(CONCATENATE(INDIRECT(ADDRESS(2,COLUMN()-2)),"D1",A83),DATA!D2:L872,4,FALSE))</f>
        <v>0</v>
      </c>
      <c r="Z83" s="11">
        <f>IF(ISERROR(VLOOKUP(CONCATENATE(INDIRECT(ADDRESS(2,COLUMN())),"D1",A83),DATA!D2:L872,2,FALSE)),0,VLOOKUP(CONCATENATE(INDIRECT(ADDRESS(2,COLUMN())),"D1",A83),DATA!D2:L872,2,FALSE))</f>
        <v>10.95</v>
      </c>
      <c r="AA83" s="11">
        <f>IF(ISERROR(VLOOKUP(CONCATENATE(INDIRECT(ADDRESS(2,COLUMN()-1)),"D1",A83),DATA!D2:L872,3,FALSE)),0,VLOOKUP(CONCATENATE(INDIRECT(ADDRESS(2,COLUMN()-1)),"D1",A83),DATA!D2:L872,3,FALSE))</f>
        <v>0</v>
      </c>
      <c r="AB83" s="11">
        <f>IF(ISERROR(VLOOKUP(CONCATENATE(INDIRECT(ADDRESS(2,COLUMN()-2)),"D1",A83),DATA!D2:L872,4,FALSE)),0,VLOOKUP(CONCATENATE(INDIRECT(ADDRESS(2,COLUMN()-2)),"D1",A83),DATA!D2:L872,4,FALSE))</f>
        <v>0</v>
      </c>
      <c r="AC83" s="11">
        <f>IF(ISERROR(VLOOKUP(CONCATENATE(INDIRECT(ADDRESS(2,COLUMN())),"D1",A83),DATA!D2:L872,2,FALSE)),0,VLOOKUP(CONCATENATE(INDIRECT(ADDRESS(2,COLUMN())),"D1",A83),DATA!D2:L872,2,FALSE))</f>
        <v>23.96998</v>
      </c>
      <c r="AD83" s="11">
        <f>IF(ISERROR(VLOOKUP(CONCATENATE(INDIRECT(ADDRESS(2,COLUMN()-1)),"D1",A83),DATA!D2:L872,3,FALSE)),0,VLOOKUP(CONCATENATE(INDIRECT(ADDRESS(2,COLUMN()-1)),"D1",A83),DATA!D2:L872,3,FALSE))</f>
        <v>0</v>
      </c>
      <c r="AE83" s="11">
        <f>IF(ISERROR(VLOOKUP(CONCATENATE(INDIRECT(ADDRESS(2,COLUMN()-2)),"D1",A83),DATA!D2:L872,4,FALSE)),0,VLOOKUP(CONCATENATE(INDIRECT(ADDRESS(2,COLUMN()-2)),"D1",A83),DATA!D2:L872,4,FALSE))</f>
        <v>0</v>
      </c>
      <c r="AF83" s="11">
        <f>IF(ISERROR(VLOOKUP(CONCATENATE(INDIRECT(ADDRESS(2,COLUMN())),"D1",A83),DATA!D2:L872,2,FALSE)),0,VLOOKUP(CONCATENATE(INDIRECT(ADDRESS(2,COLUMN())),"D1",A83),DATA!D2:L872,2,FALSE))</f>
        <v>0</v>
      </c>
      <c r="AG83" s="11">
        <f>IF(ISERROR(VLOOKUP(CONCATENATE(INDIRECT(ADDRESS(2,COLUMN()-1)),"D1",A83),DATA!D2:L872,3,FALSE)),0,VLOOKUP(CONCATENATE(INDIRECT(ADDRESS(2,COLUMN()-1)),"D1",A83),DATA!D2:L872,3,FALSE))</f>
        <v>0</v>
      </c>
      <c r="AH83" s="11">
        <f>IF(ISERROR(VLOOKUP(CONCATENATE(INDIRECT(ADDRESS(2,COLUMN()-2)),"D1",A83),DATA!D2:L872,4,FALSE)),0,VLOOKUP(CONCATENATE(INDIRECT(ADDRESS(2,COLUMN()-2)),"D1",A83),DATA!D2:L872,4,FALSE))</f>
        <v>0</v>
      </c>
      <c r="AI83" s="11">
        <f>IF(ISERROR(VLOOKUP(CONCATENATE(INDIRECT(ADDRESS(2,COLUMN())),"D1",A83),DATA!D2:L872,2,FALSE)),0,VLOOKUP(CONCATENATE(INDIRECT(ADDRESS(2,COLUMN())),"D1",A83),DATA!D2:L872,2,FALSE))</f>
        <v>0</v>
      </c>
      <c r="AJ83" s="11">
        <f>IF(ISERROR(VLOOKUP(CONCATENATE(INDIRECT(ADDRESS(2,COLUMN()-1)),"D1",A83),DATA!D2:L872,3,FALSE)),0,VLOOKUP(CONCATENATE(INDIRECT(ADDRESS(2,COLUMN()-1)),"D1",A83),DATA!D2:L872,3,FALSE))</f>
        <v>0</v>
      </c>
      <c r="AK83" s="11">
        <f>IF(ISERROR(VLOOKUP(CONCATENATE(INDIRECT(ADDRESS(2,COLUMN()-2)),"D1",A83),DATA!D2:L872,4,FALSE)),0,VLOOKUP(CONCATENATE(INDIRECT(ADDRESS(2,COLUMN()-2)),"D1",A83),DATA!D2:L872,4,FALSE))</f>
        <v>0</v>
      </c>
      <c r="AL83" s="11">
        <f>IF(ISERROR(VLOOKUP(CONCATENATE(INDIRECT(ADDRESS(2,COLUMN())),"D1",A83),DATA!D2:L872,2,FALSE)),0,VLOOKUP(CONCATENATE(INDIRECT(ADDRESS(2,COLUMN())),"D1",A83),DATA!D2:L872,2,FALSE))</f>
        <v>1.45</v>
      </c>
      <c r="AM83" s="11">
        <f>IF(ISERROR(VLOOKUP(CONCATENATE(INDIRECT(ADDRESS(2,COLUMN()-1)),"D1",A83),DATA!D2:L872,3,FALSE)),0,VLOOKUP(CONCATENATE(INDIRECT(ADDRESS(2,COLUMN()-1)),"D1",A83),DATA!D2:L872,3,FALSE))</f>
        <v>0</v>
      </c>
      <c r="AN83" s="11">
        <f>IF(ISERROR(VLOOKUP(CONCATENATE(INDIRECT(ADDRESS(2,COLUMN()-2)),"D1",A83),DATA!D2:L872,4,FALSE)),0,VLOOKUP(CONCATENATE(INDIRECT(ADDRESS(2,COLUMN()-2)),"D1",A83),DATA!D2:L872,4,FALSE))</f>
        <v>0</v>
      </c>
      <c r="AO83" s="11">
        <f>IF(ISERROR(VLOOKUP(CONCATENATE(INDIRECT(ADDRESS(2,COLUMN())),"D1",A83),DATA!D2:L872,2,FALSE)),0,VLOOKUP(CONCATENATE(INDIRECT(ADDRESS(2,COLUMN())),"D1",A83),DATA!D2:L872,2,FALSE))</f>
        <v>0.6</v>
      </c>
      <c r="AP83" s="11">
        <f>IF(ISERROR(VLOOKUP(CONCATENATE(INDIRECT(ADDRESS(2,COLUMN()-1)),"D1",A83),DATA!D2:L872,3,FALSE)),0,VLOOKUP(CONCATENATE(INDIRECT(ADDRESS(2,COLUMN()-1)),"D1",A83),DATA!D2:L872,3,FALSE))</f>
        <v>0</v>
      </c>
      <c r="AQ83" s="11">
        <f>IF(ISERROR(VLOOKUP(CONCATENATE(INDIRECT(ADDRESS(2,COLUMN()-2)),"D1",A83),DATA!D2:L872,4,FALSE)),0,VLOOKUP(CONCATENATE(INDIRECT(ADDRESS(2,COLUMN()-2)),"D1",A83),DATA!D2:L872,4,FALSE))</f>
        <v>0</v>
      </c>
      <c r="AR83" s="11">
        <f>IF(ISERROR(VLOOKUP(CONCATENATE(INDIRECT(ADDRESS(2,COLUMN())),"D1",A83),DATA!D2:L872,2,FALSE)),0,VLOOKUP(CONCATENATE(INDIRECT(ADDRESS(2,COLUMN())),"D1",A83),DATA!D2:L872,2,FALSE))</f>
        <v>0</v>
      </c>
      <c r="AS83" s="11">
        <f>IF(ISERROR(VLOOKUP(CONCATENATE(INDIRECT(ADDRESS(2,COLUMN()-1)),"D1",A83),DATA!D2:L872,3,FALSE)),0,VLOOKUP(CONCATENATE(INDIRECT(ADDRESS(2,COLUMN()-1)),"D1",A83),DATA!D2:L872,3,FALSE))</f>
        <v>0</v>
      </c>
      <c r="AT83" s="11">
        <f>IF(ISERROR(VLOOKUP(CONCATENATE(INDIRECT(ADDRESS(2,COLUMN()-2)),"D1",A83),DATA!D2:L872,4,FALSE)),0,VLOOKUP(CONCATENATE(INDIRECT(ADDRESS(2,COLUMN()-2)),"D1",A83),DATA!D2:L872,4,FALSE))</f>
        <v>0</v>
      </c>
      <c r="AU83" s="11">
        <f>IF(ISERROR(VLOOKUP(CONCATENATE(INDIRECT(ADDRESS(2,COLUMN())),"D1",A83),DATA!D2:L872,2,FALSE)),0,VLOOKUP(CONCATENATE(INDIRECT(ADDRESS(2,COLUMN())),"D1",A83),DATA!D2:L872,2,FALSE))</f>
        <v>0</v>
      </c>
      <c r="AV83" s="11">
        <f>IF(ISERROR(VLOOKUP(CONCATENATE(INDIRECT(ADDRESS(2,COLUMN()-1)),"D1",A83),DATA!D2:L872,3,FALSE)),0,VLOOKUP(CONCATENATE(INDIRECT(ADDRESS(2,COLUMN()-1)),"D1",A83),DATA!D2:L872,3,FALSE))</f>
        <v>0</v>
      </c>
      <c r="AW83" s="11">
        <f>IF(ISERROR(VLOOKUP(CONCATENATE(INDIRECT(ADDRESS(2,COLUMN()-2)),"D1",A83),DATA!D2:L872,4,FALSE)),0,VLOOKUP(CONCATENATE(INDIRECT(ADDRESS(2,COLUMN()-2)),"D1",A83),DATA!D2:L872,4,FALSE))</f>
        <v>0</v>
      </c>
      <c r="AX83" s="11">
        <f>IF(ISERROR(VLOOKUP(CONCATENATE(INDIRECT(ADDRESS(2,COLUMN())),"D1",A83),DATA!D2:L872,2,FALSE)),0,VLOOKUP(CONCATENATE(INDIRECT(ADDRESS(2,COLUMN())),"D1",A83),DATA!D2:L872,2,FALSE))</f>
        <v>0</v>
      </c>
      <c r="AY83" s="11">
        <f>IF(ISERROR(VLOOKUP(CONCATENATE(INDIRECT(ADDRESS(2,COLUMN()-1)),"D1",A83),DATA!D2:L872,3,FALSE)),0,VLOOKUP(CONCATENATE(INDIRECT(ADDRESS(2,COLUMN()-1)),"D1",A83),DATA!D2:L872,3,FALSE))</f>
        <v>0</v>
      </c>
      <c r="AZ83" s="11">
        <f>IF(ISERROR(VLOOKUP(CONCATENATE(INDIRECT(ADDRESS(2,COLUMN()-2)),"D1",A83),DATA!D2:L872,4,FALSE)),0,VLOOKUP(CONCATENATE(INDIRECT(ADDRESS(2,COLUMN()-2)),"D1",A83),DATA!D2:L872,4,FALSE))</f>
        <v>0</v>
      </c>
      <c r="BA83" s="11">
        <f>IF(ISERROR(VLOOKUP(CONCATENATE(INDIRECT(ADDRESS(2,COLUMN())),"D1",A83),DATA!D2:L872,2,FALSE)),0,VLOOKUP(CONCATENATE(INDIRECT(ADDRESS(2,COLUMN())),"D1",A83),DATA!D2:L872,2,FALSE))</f>
        <v>0</v>
      </c>
      <c r="BB83" s="11">
        <f>IF(ISERROR(VLOOKUP(CONCATENATE(INDIRECT(ADDRESS(2,COLUMN()-1)),"D1",A83),DATA!D2:L872,3,FALSE)),0,VLOOKUP(CONCATENATE(INDIRECT(ADDRESS(2,COLUMN()-1)),"D1",A83),DATA!D2:L872,3,FALSE))</f>
        <v>0</v>
      </c>
      <c r="BC83" s="11">
        <f>IF(ISERROR(VLOOKUP(CONCATENATE(INDIRECT(ADDRESS(2,COLUMN()-2)),"D1",A83),DATA!D2:L872,4,FALSE)),0,VLOOKUP(CONCATENATE(INDIRECT(ADDRESS(2,COLUMN()-2)),"D1",A83),DATA!D2:L872,4,FALSE))</f>
        <v>0</v>
      </c>
      <c r="BD83" s="11">
        <f>IF(ISERROR(VLOOKUP(CONCATENATE(INDIRECT(ADDRESS(2,COLUMN())),"D1",A83),DATA!D2:L872,2,FALSE)),0,VLOOKUP(CONCATENATE(INDIRECT(ADDRESS(2,COLUMN())),"D1",A83),DATA!D2:L872,2,FALSE))</f>
        <v>0</v>
      </c>
      <c r="BE83" s="11">
        <f>IF(ISERROR(VLOOKUP(CONCATENATE(INDIRECT(ADDRESS(2,COLUMN()-1)),"D1",A83),DATA!D2:L872,3,FALSE)),0,VLOOKUP(CONCATENATE(INDIRECT(ADDRESS(2,COLUMN()-1)),"D1",A83),DATA!D2:L872,3,FALSE))</f>
        <v>0</v>
      </c>
      <c r="BF83" s="11">
        <f>IF(ISERROR(VLOOKUP(CONCATENATE(INDIRECT(ADDRESS(2,COLUMN()-2)),"D1",A83),DATA!D2:L872,4,FALSE)),0,VLOOKUP(CONCATENATE(INDIRECT(ADDRESS(2,COLUMN()-2)),"D1",A83),DATA!D2:L872,4,FALSE))</f>
        <v>0</v>
      </c>
      <c r="BG83" s="11">
        <f>IF(ISERROR(VLOOKUP(CONCATENATE(INDIRECT(ADDRESS(2,COLUMN())),"D1",A83),DATA!D2:L872,2,FALSE)),0,VLOOKUP(CONCATENATE(INDIRECT(ADDRESS(2,COLUMN())),"D1",A83),DATA!D2:L872,2,FALSE))</f>
        <v>13.20002</v>
      </c>
      <c r="BH83" s="11">
        <f>IF(ISERROR(VLOOKUP(CONCATENATE(INDIRECT(ADDRESS(2,COLUMN()-1)),"D1",A83),DATA!D2:L872,3,FALSE)),0,VLOOKUP(CONCATENATE(INDIRECT(ADDRESS(2,COLUMN()-1)),"D1",A83),DATA!D2:L872,3,FALSE))</f>
        <v>0</v>
      </c>
      <c r="BI83" s="11">
        <f>IF(ISERROR(VLOOKUP(CONCATENATE(INDIRECT(ADDRESS(2,COLUMN()-2)),"D1",A83),DATA!D2:L872,4,FALSE)),0,VLOOKUP(CONCATENATE(INDIRECT(ADDRESS(2,COLUMN()-2)),"D1",A83),DATA!D2:L872,4,FALSE))</f>
        <v>0</v>
      </c>
      <c r="BJ83" s="11">
        <f>IF(ISERROR(VLOOKUP(CONCATENATE(INDIRECT(ADDRESS(2,COLUMN())),"D1",A83),DATA!D2:L872,2,FALSE)),0,VLOOKUP(CONCATENATE(INDIRECT(ADDRESS(2,COLUMN())),"D1",A83),DATA!D2:L872,2,FALSE))</f>
        <v>1.67</v>
      </c>
      <c r="BK83" s="11">
        <f>IF(ISERROR(VLOOKUP(CONCATENATE(INDIRECT(ADDRESS(2,COLUMN()-1)),"D1",A83),DATA!D2:L872,3,FALSE)),0,VLOOKUP(CONCATENATE(INDIRECT(ADDRESS(2,COLUMN()-1)),"D1",A83),DATA!D2:L872,3,FALSE))</f>
        <v>0</v>
      </c>
      <c r="BL83" s="11">
        <f>IF(ISERROR(VLOOKUP(CONCATENATE(INDIRECT(ADDRESS(2,COLUMN()-2)),"D1",A83),DATA!D2:L872,4,FALSE)),0,VLOOKUP(CONCATENATE(INDIRECT(ADDRESS(2,COLUMN()-2)),"D1",A83),DATA!D2:L872,4,FALSE))</f>
        <v>0</v>
      </c>
      <c r="BM83" s="11">
        <f>IF(ISERROR(VLOOKUP(CONCATENATE(INDIRECT(ADDRESS(2,COLUMN())),"D1",A83),DATA!D2:L872,2,FALSE)),0,VLOOKUP(CONCATENATE(INDIRECT(ADDRESS(2,COLUMN())),"D1",A83),DATA!D2:L872,2,FALSE))</f>
        <v>0</v>
      </c>
      <c r="BN83" s="11">
        <f>IF(ISERROR(VLOOKUP(CONCATENATE(INDIRECT(ADDRESS(2,COLUMN()-1)),"D1",A83),DATA!D2:L872,3,FALSE)),0,VLOOKUP(CONCATENATE(INDIRECT(ADDRESS(2,COLUMN()-1)),"D1",A83),DATA!D2:L872,3,FALSE))</f>
        <v>0</v>
      </c>
      <c r="BO83" s="11">
        <f>IF(ISERROR(VLOOKUP(CONCATENATE(INDIRECT(ADDRESS(2,COLUMN()-2)),"D1",A83),DATA!D2:L872,4,FALSE)),0,VLOOKUP(CONCATENATE(INDIRECT(ADDRESS(2,COLUMN()-2)),"D1",A83),DATA!D2:L872,4,FALSE))</f>
        <v>0</v>
      </c>
      <c r="BP83" s="11">
        <f>IF(ISERROR(VLOOKUP(CONCATENATE(INDIRECT(ADDRESS(2,COLUMN())),"D1",A83),DATA!D2:L872,2,FALSE)),0,VLOOKUP(CONCATENATE(INDIRECT(ADDRESS(2,COLUMN())),"D1",A83),DATA!D2:L872,2,FALSE))</f>
        <v>0</v>
      </c>
      <c r="BQ83" s="11">
        <f>IF(ISERROR(VLOOKUP(CONCATENATE(INDIRECT(ADDRESS(2,COLUMN()-1)),"D1",A83),DATA!D2:L872,3,FALSE)),0,VLOOKUP(CONCATENATE(INDIRECT(ADDRESS(2,COLUMN()-1)),"D1",A83),DATA!D2:L872,3,FALSE))</f>
        <v>0</v>
      </c>
      <c r="BR83" s="11">
        <f>IF(ISERROR(VLOOKUP(CONCATENATE(INDIRECT(ADDRESS(2,COLUMN()-2)),"D1",A83),DATA!D2:L872,4,FALSE)),0,VLOOKUP(CONCATENATE(INDIRECT(ADDRESS(2,COLUMN()-2)),"D1",A83),DATA!D2:L872,4,FALSE))</f>
        <v>0</v>
      </c>
      <c r="BS83" s="11">
        <f>IF(ISERROR(VLOOKUP(CONCATENATE(INDIRECT(ADDRESS(2,COLUMN())),"D1",A83),DATA!D2:L872,2,FALSE)),0,VLOOKUP(CONCATENATE(INDIRECT(ADDRESS(2,COLUMN())),"D1",A83),DATA!D2:L872,2,FALSE))</f>
        <v>0</v>
      </c>
      <c r="BT83" s="11">
        <f>IF(ISERROR(VLOOKUP(CONCATENATE(INDIRECT(ADDRESS(2,COLUMN()-1)),"D1",A83),DATA!D2:L872,3,FALSE)),0,VLOOKUP(CONCATENATE(INDIRECT(ADDRESS(2,COLUMN()-1)),"D1",A83),DATA!D2:L872,3,FALSE))</f>
        <v>0</v>
      </c>
      <c r="BU83" s="11">
        <f>IF(ISERROR(VLOOKUP(CONCATENATE(INDIRECT(ADDRESS(2,COLUMN()-2)),"D1",A83),DATA!D2:L872,4,FALSE)),0,VLOOKUP(CONCATENATE(INDIRECT(ADDRESS(2,COLUMN()-2)),"D1",A83),DATA!D2:L872,4,FALSE))</f>
        <v>0</v>
      </c>
      <c r="BV83" s="11">
        <f>IF(ISERROR(VLOOKUP(CONCATENATE(INDIRECT(ADDRESS(2,COLUMN())),"D1",A83),DATA!D2:L872,2,FALSE)),0,VLOOKUP(CONCATENATE(INDIRECT(ADDRESS(2,COLUMN())),"D1",A83),DATA!D2:L872,2,FALSE))</f>
        <v>0</v>
      </c>
      <c r="BW83" s="11">
        <f>IF(ISERROR(VLOOKUP(CONCATENATE(INDIRECT(ADDRESS(2,COLUMN()-1)),"D1",A83),DATA!D2:L872,3,FALSE)),0,VLOOKUP(CONCATENATE(INDIRECT(ADDRESS(2,COLUMN()-1)),"D1",A83),DATA!D2:L872,3,FALSE))</f>
        <v>0</v>
      </c>
      <c r="BX83" s="11">
        <f>IF(ISERROR(VLOOKUP(CONCATENATE(INDIRECT(ADDRESS(2,COLUMN()-2)),"D1",A83),DATA!D2:L872,4,FALSE)),0,VLOOKUP(CONCATENATE(INDIRECT(ADDRESS(2,COLUMN()-2)),"D1",A83),DATA!D2:L872,4,FALSE))</f>
        <v>0</v>
      </c>
      <c r="BY83" s="11">
        <f>IF(ISERROR(VLOOKUP(CONCATENATE(INDIRECT(ADDRESS(2,COLUMN())),"D1",A83),DATA!D2:L872,2,FALSE)),0,VLOOKUP(CONCATENATE(INDIRECT(ADDRESS(2,COLUMN())),"D1",A83),DATA!D2:L872,2,FALSE))</f>
        <v>0</v>
      </c>
      <c r="BZ83" s="11">
        <f>IF(ISERROR(VLOOKUP(CONCATENATE(INDIRECT(ADDRESS(2,COLUMN()-1)),"D1",A83),DATA!D2:L872,3,FALSE)),0,VLOOKUP(CONCATENATE(INDIRECT(ADDRESS(2,COLUMN()-1)),"D1",A83),DATA!D2:L872,3,FALSE))</f>
        <v>0</v>
      </c>
      <c r="CA83" s="11">
        <f>IF(ISERROR(VLOOKUP(CONCATENATE(INDIRECT(ADDRESS(2,COLUMN()-2)),"D1",A83),DATA!D2:L872,4,FALSE)),0,VLOOKUP(CONCATENATE(INDIRECT(ADDRESS(2,COLUMN()-2)),"D1",A83),DATA!D2:L872,4,FALSE))</f>
        <v>0</v>
      </c>
      <c r="CB83" s="11">
        <f>IF(ISERROR(VLOOKUP(CONCATENATE(INDIRECT(ADDRESS(2,COLUMN())),"D1",A83),DATA!D2:L872,2,FALSE)),0,VLOOKUP(CONCATENATE(INDIRECT(ADDRESS(2,COLUMN())),"D1",A83),DATA!D2:L872,2,FALSE))</f>
        <v>0</v>
      </c>
      <c r="CC83" s="11">
        <f>IF(ISERROR(VLOOKUP(CONCATENATE(INDIRECT(ADDRESS(2,COLUMN()-1)),"D1",A83),DATA!D2:L872,3,FALSE)),0,VLOOKUP(CONCATENATE(INDIRECT(ADDRESS(2,COLUMN()-1)),"D1",A83),DATA!D2:L872,3,FALSE))</f>
        <v>0</v>
      </c>
      <c r="CD83" s="11">
        <f>IF(ISERROR(VLOOKUP(CONCATENATE(INDIRECT(ADDRESS(2,COLUMN()-2)),"D1",A83),DATA!D2:L872,4,FALSE)),0,VLOOKUP(CONCATENATE(INDIRECT(ADDRESS(2,COLUMN()-2)),"D1",A83),DATA!D2:L872,4,FALSE))</f>
        <v>0</v>
      </c>
      <c r="CE83" s="11">
        <f>IF(ISERROR(VLOOKUP(CONCATENATE(INDIRECT(ADDRESS(2,COLUMN())),"D1",A83),DATA!D2:L872,2,FALSE)),0,VLOOKUP(CONCATENATE(INDIRECT(ADDRESS(2,COLUMN())),"D1",A83),DATA!D2:L872,2,FALSE))</f>
        <v>0</v>
      </c>
      <c r="CF83" s="11">
        <f>IF(ISERROR(VLOOKUP(CONCATENATE(INDIRECT(ADDRESS(2,COLUMN()-1)),"D1",A83),DATA!D2:L872,3,FALSE)),0,VLOOKUP(CONCATENATE(INDIRECT(ADDRESS(2,COLUMN()-1)),"D1",A83),DATA!D2:L872,3,FALSE))</f>
        <v>0</v>
      </c>
      <c r="CG83" s="11">
        <f>IF(ISERROR(VLOOKUP(CONCATENATE(INDIRECT(ADDRESS(2,COLUMN()-2)),"D1",A83),DATA!D2:L872,4,FALSE)),0,VLOOKUP(CONCATENATE(INDIRECT(ADDRESS(2,COLUMN()-2)),"D1",A83),DATA!D2:L872,4,FALSE))</f>
        <v>0</v>
      </c>
      <c r="CH83" s="11">
        <f>IF(ISERROR(VLOOKUP(CONCATENATE(INDIRECT(ADDRESS(2,COLUMN())),"D1",A83),DATA!D2:L872,2,FALSE)),0,VLOOKUP(CONCATENATE(INDIRECT(ADDRESS(2,COLUMN())),"D1",A83),DATA!D2:L872,2,FALSE))</f>
        <v>0</v>
      </c>
      <c r="CI83" s="11">
        <f>IF(ISERROR(VLOOKUP(CONCATENATE(INDIRECT(ADDRESS(2,COLUMN()-1)),"D1",A83),DATA!D2:L872,3,FALSE)),0,VLOOKUP(CONCATENATE(INDIRECT(ADDRESS(2,COLUMN()-1)),"D1",A83),DATA!D2:L872,3,FALSE))</f>
        <v>0</v>
      </c>
      <c r="CJ83" s="11">
        <f>IF(ISERROR(VLOOKUP(CONCATENATE(INDIRECT(ADDRESS(2,COLUMN()-2)),"D1",A83),DATA!D2:L872,4,FALSE)),0,VLOOKUP(CONCATENATE(INDIRECT(ADDRESS(2,COLUMN()-2)),"D1",A83),DATA!D2:L872,4,FALSE))</f>
        <v>0</v>
      </c>
      <c r="CK83" s="11">
        <f>IF(ISERROR(VLOOKUP(CONCATENATE(INDIRECT(ADDRESS(2,COLUMN())),"D1",A83),DATA!D2:L872,2,FALSE)),0,VLOOKUP(CONCATENATE(INDIRECT(ADDRESS(2,COLUMN())),"D1",A83),DATA!D2:L872,2,FALSE))</f>
        <v>0</v>
      </c>
      <c r="CL83" s="11">
        <f>IF(ISERROR(VLOOKUP(CONCATENATE(INDIRECT(ADDRESS(2,COLUMN()-1)),"D1",A83),DATA!D2:L872,3,FALSE)),0,VLOOKUP(CONCATENATE(INDIRECT(ADDRESS(2,COLUMN()-1)),"D1",A83),DATA!D2:L872,3,FALSE))</f>
        <v>0</v>
      </c>
      <c r="CM83" s="11">
        <f>IF(ISERROR(VLOOKUP(CONCATENATE(INDIRECT(ADDRESS(2,COLUMN()-2)),"D1",A83),DATA!D2:L872,4,FALSE)),0,VLOOKUP(CONCATENATE(INDIRECT(ADDRESS(2,COLUMN()-2)),"D1",A83),DATA!D2:L872,4,FALSE))</f>
        <v>0</v>
      </c>
      <c r="CN83" s="11">
        <f>IF(ISERROR(VLOOKUP(CONCATENATE(INDIRECT(ADDRESS(2,COLUMN())),"D1",A83),DATA!D2:L872,2,FALSE)),0,VLOOKUP(CONCATENATE(INDIRECT(ADDRESS(2,COLUMN())),"D1",A83),DATA!D2:L872,2,FALSE))</f>
        <v>0</v>
      </c>
      <c r="CO83" s="11">
        <f>IF(ISERROR(VLOOKUP(CONCATENATE(INDIRECT(ADDRESS(2,COLUMN()-1)),"D1",A83),DATA!D2:L872,3,FALSE)),0,VLOOKUP(CONCATENATE(INDIRECT(ADDRESS(2,COLUMN()-1)),"D1",A83),DATA!D2:L872,3,FALSE))</f>
        <v>0</v>
      </c>
      <c r="CP83" s="11">
        <f>IF(ISERROR(VLOOKUP(CONCATENATE(INDIRECT(ADDRESS(2,COLUMN()-2)),"D1",A83),DATA!D2:L872,4,FALSE)),0,VLOOKUP(CONCATENATE(INDIRECT(ADDRESS(2,COLUMN()-2)),"D1",A83),DATA!D2:L872,4,FALSE))</f>
        <v>0</v>
      </c>
      <c r="CQ83" s="11">
        <f>IF(ISERROR(VLOOKUP(CONCATENATE(INDIRECT(ADDRESS(2,COLUMN())),"D1",A83),DATA!D2:L872,2,FALSE)),0,VLOOKUP(CONCATENATE(INDIRECT(ADDRESS(2,COLUMN())),"D1",A83),DATA!D2:L872,2,FALSE))</f>
        <v>0</v>
      </c>
      <c r="CR83" s="11">
        <f>IF(ISERROR(VLOOKUP(CONCATENATE(INDIRECT(ADDRESS(2,COLUMN()-1)),"D1",A83),DATA!D2:L872,3,FALSE)),0,VLOOKUP(CONCATENATE(INDIRECT(ADDRESS(2,COLUMN()-1)),"D1",A83),DATA!D2:L872,3,FALSE))</f>
        <v>0</v>
      </c>
      <c r="CS83" s="11">
        <f>IF(ISERROR(VLOOKUP(CONCATENATE(INDIRECT(ADDRESS(2,COLUMN()-2)),"D1",A83),DATA!D2:L872,4,FALSE)),0,VLOOKUP(CONCATENATE(INDIRECT(ADDRESS(2,COLUMN()-2)),"D1",A83),DATA!D2:L872,4,FALSE))</f>
        <v>0</v>
      </c>
      <c r="CT83" s="11">
        <f>IF(ISERROR(VLOOKUP(CONCATENATE(INDIRECT(ADDRESS(2,COLUMN())),"D1",A83),DATA!D2:L872,2,FALSE)),0,VLOOKUP(CONCATENATE(INDIRECT(ADDRESS(2,COLUMN())),"D1",A83),DATA!D2:L872,2,FALSE))</f>
        <v>0</v>
      </c>
      <c r="CU83" s="11">
        <f>IF(ISERROR(VLOOKUP(CONCATENATE(INDIRECT(ADDRESS(2,COLUMN()-1)),"D1",A83),DATA!D2:L872,3,FALSE)),0,VLOOKUP(CONCATENATE(INDIRECT(ADDRESS(2,COLUMN()-1)),"D1",A83),DATA!D2:L872,3,FALSE))</f>
        <v>0</v>
      </c>
      <c r="CV83" s="11">
        <f>IF(ISERROR(VLOOKUP(CONCATENATE(INDIRECT(ADDRESS(2,COLUMN()-2)),"D1",A83),DATA!D2:L872,4,FALSE)),0,VLOOKUP(CONCATENATE(INDIRECT(ADDRESS(2,COLUMN()-2)),"D1",A83),DATA!D2:L872,4,FALSE))</f>
        <v>0</v>
      </c>
      <c r="CW83" s="11">
        <f>IF(ISERROR(VLOOKUP(CONCATENATE(INDIRECT(ADDRESS(2,COLUMN())),"D1",A83),DATA!D2:L872,2,FALSE)),0,VLOOKUP(CONCATENATE(INDIRECT(ADDRESS(2,COLUMN())),"D1",A83),DATA!D2:L872,2,FALSE))</f>
        <v>0</v>
      </c>
      <c r="CX83" s="11">
        <f>IF(ISERROR(VLOOKUP(CONCATENATE(INDIRECT(ADDRESS(2,COLUMN()-1)),"D1",A83),DATA!D2:L872,3,FALSE)),0,VLOOKUP(CONCATENATE(INDIRECT(ADDRESS(2,COLUMN()-1)),"D1",A83),DATA!D2:L872,3,FALSE))</f>
        <v>0</v>
      </c>
      <c r="CY83" s="11">
        <f>IF(ISERROR(VLOOKUP(CONCATENATE(INDIRECT(ADDRESS(2,COLUMN()-2)),"D1",A83),DATA!D2:L872,4,FALSE)),0,VLOOKUP(CONCATENATE(INDIRECT(ADDRESS(2,COLUMN()-2)),"D1",A83),DATA!D2:L872,4,FALSE))</f>
        <v>0</v>
      </c>
      <c r="CZ83" s="11">
        <f>IF(ISERROR(VLOOKUP(CONCATENATE(INDIRECT(ADDRESS(2,COLUMN())),"D1",A83),DATA!D2:L872,2,FALSE)),0,VLOOKUP(CONCATENATE(INDIRECT(ADDRESS(2,COLUMN())),"D1",A83),DATA!D2:L872,2,FALSE))</f>
        <v>0</v>
      </c>
      <c r="DA83" s="11">
        <f>IF(ISERROR(VLOOKUP(CONCATENATE(INDIRECT(ADDRESS(2,COLUMN()-1)),"D1",A83),DATA!D2:L872,3,FALSE)),0,VLOOKUP(CONCATENATE(INDIRECT(ADDRESS(2,COLUMN()-1)),"D1",A83),DATA!D2:L872,3,FALSE))</f>
        <v>0</v>
      </c>
      <c r="DB83" s="11">
        <f>IF(ISERROR(VLOOKUP(CONCATENATE(INDIRECT(ADDRESS(2,COLUMN()-2)),"D1",A83),DATA!D2:L872,4,FALSE)),0,VLOOKUP(CONCATENATE(INDIRECT(ADDRESS(2,COLUMN()-2)),"D1",A83),DATA!D2:L872,4,FALSE))</f>
        <v>0</v>
      </c>
      <c r="DC83" s="11">
        <f>IF(ISERROR(VLOOKUP(CONCATENATE(INDIRECT(ADDRESS(2,COLUMN())),"D1",A83),DATA!D2:L872,2,FALSE)),0,VLOOKUP(CONCATENATE(INDIRECT(ADDRESS(2,COLUMN())),"D1",A83),DATA!D2:L872,2,FALSE))</f>
        <v>0</v>
      </c>
      <c r="DD83" s="11">
        <f>IF(ISERROR(VLOOKUP(CONCATENATE(INDIRECT(ADDRESS(2,COLUMN()-1)),"D1",A83),DATA!D2:L872,3,FALSE)),0,VLOOKUP(CONCATENATE(INDIRECT(ADDRESS(2,COLUMN()-1)),"D1",A83),DATA!D2:L872,3,FALSE))</f>
        <v>0</v>
      </c>
      <c r="DE83" s="11">
        <f>IF(ISERROR(VLOOKUP(CONCATENATE(INDIRECT(ADDRESS(2,COLUMN()-2)),"D1",A83),DATA!D2:L872,4,FALSE)),0,VLOOKUP(CONCATENATE(INDIRECT(ADDRESS(2,COLUMN()-2)),"D1",A83),DATA!D2:L872,4,FALSE))</f>
        <v>0</v>
      </c>
      <c r="DF83" s="11">
        <f>IF(ISERROR(VLOOKUP(CONCATENATE(INDIRECT(ADDRESS(2,COLUMN())),"D1",A83),DATA!D2:L872,2,FALSE)),0,VLOOKUP(CONCATENATE(INDIRECT(ADDRESS(2,COLUMN())),"D1",A83),DATA!D2:L872,2,FALSE))</f>
        <v>0</v>
      </c>
      <c r="DG83" s="11">
        <f>IF(ISERROR(VLOOKUP(CONCATENATE(INDIRECT(ADDRESS(2,COLUMN()-1)),"D1",A83),DATA!D2:L872,3,FALSE)),0,VLOOKUP(CONCATENATE(INDIRECT(ADDRESS(2,COLUMN()-1)),"D1",A83),DATA!D2:L872,3,FALSE))</f>
        <v>0</v>
      </c>
      <c r="DH83" s="11">
        <f>IF(ISERROR(VLOOKUP(CONCATENATE(INDIRECT(ADDRESS(2,COLUMN()-2)),"D1",A83),DATA!D2:L872,4,FALSE)),0,VLOOKUP(CONCATENATE(INDIRECT(ADDRESS(2,COLUMN()-2)),"D1",A83),DATA!D2:L872,4,FALSE))</f>
        <v>0</v>
      </c>
      <c r="DI83" s="11">
        <f>IF(ISERROR(VLOOKUP(CONCATENATE(INDIRECT(ADDRESS(2,COLUMN())),"D1",A83),DATA!D2:L872,2,FALSE)),0,VLOOKUP(CONCATENATE(INDIRECT(ADDRESS(2,COLUMN())),"D1",A83),DATA!D2:L872,2,FALSE))</f>
        <v>0</v>
      </c>
      <c r="DJ83" s="11">
        <f>IF(ISERROR(VLOOKUP(CONCATENATE(INDIRECT(ADDRESS(2,COLUMN()-1)),"D1",A83),DATA!D2:L872,3,FALSE)),0,VLOOKUP(CONCATENATE(INDIRECT(ADDRESS(2,COLUMN()-1)),"D1",A83),DATA!D2:L872,3,FALSE))</f>
        <v>0</v>
      </c>
      <c r="DK83" s="11">
        <f>IF(ISERROR(VLOOKUP(CONCATENATE(INDIRECT(ADDRESS(2,COLUMN()-2)),"D1",A83),DATA!D2:L872,4,FALSE)),0,VLOOKUP(CONCATENATE(INDIRECT(ADDRESS(2,COLUMN()-2)),"D1",A83),DATA!D2:L872,4,FALSE))</f>
        <v>0</v>
      </c>
      <c r="DL83" s="11">
        <f>IF(ISERROR(VLOOKUP(CONCATENATE(INDIRECT(ADDRESS(2,COLUMN())),"D1",A83),DATA!D2:L872,2,FALSE)),0,VLOOKUP(CONCATENATE(INDIRECT(ADDRESS(2,COLUMN())),"D1",A83),DATA!D2:L872,2,FALSE))</f>
        <v>0</v>
      </c>
      <c r="DM83" s="11">
        <f>IF(ISERROR(VLOOKUP(CONCATENATE(INDIRECT(ADDRESS(2,COLUMN()-1)),"D1",A83),DATA!D2:L872,3,FALSE)),0,VLOOKUP(CONCATENATE(INDIRECT(ADDRESS(2,COLUMN()-1)),"D1",A83),DATA!D2:L872,3,FALSE))</f>
        <v>0</v>
      </c>
      <c r="DN83" s="11">
        <f>IF(ISERROR(VLOOKUP(CONCATENATE(INDIRECT(ADDRESS(2,COLUMN()-2)),"D1",A83),DATA!D2:L872,4,FALSE)),0,VLOOKUP(CONCATENATE(INDIRECT(ADDRESS(2,COLUMN()-2)),"D1",A83),DATA!D2:L872,4,FALSE))</f>
        <v>0</v>
      </c>
      <c r="DO83" s="11">
        <f>IF(ISERROR(VLOOKUP(CONCATENATE(INDIRECT(ADDRESS(2,COLUMN())),"D1",A83),DATA!D2:L872,2,FALSE)),0,VLOOKUP(CONCATENATE(INDIRECT(ADDRESS(2,COLUMN())),"D1",A83),DATA!D2:L872,2,FALSE))</f>
        <v>0</v>
      </c>
      <c r="DP83" s="11">
        <f>IF(ISERROR(VLOOKUP(CONCATENATE(INDIRECT(ADDRESS(2,COLUMN()-1)),"D1",A83),DATA!D2:L872,3,FALSE)),0,VLOOKUP(CONCATENATE(INDIRECT(ADDRESS(2,COLUMN()-1)),"D1",A83),DATA!D2:L872,3,FALSE))</f>
        <v>0</v>
      </c>
      <c r="DQ83" s="11">
        <f>IF(ISERROR(VLOOKUP(CONCATENATE(INDIRECT(ADDRESS(2,COLUMN()-2)),"D1",A83),DATA!D2:L872,4,FALSE)),0,VLOOKUP(CONCATENATE(INDIRECT(ADDRESS(2,COLUMN()-2)),"D1",A83),DATA!D2:L872,4,FALSE))</f>
        <v>0</v>
      </c>
      <c r="DR83" s="11">
        <f>IF(ISERROR(VLOOKUP(CONCATENATE(INDIRECT(ADDRESS(2,COLUMN())),"D1",A83),DATA!D2:L872,2,FALSE)),0,VLOOKUP(CONCATENATE(INDIRECT(ADDRESS(2,COLUMN())),"D1",A83),DATA!D2:L872,2,FALSE))</f>
        <v>0</v>
      </c>
      <c r="DS83" s="11">
        <f>IF(ISERROR(VLOOKUP(CONCATENATE(INDIRECT(ADDRESS(2,COLUMN()-1)),"D1",A83),DATA!D2:L872,3,FALSE)),0,VLOOKUP(CONCATENATE(INDIRECT(ADDRESS(2,COLUMN()-1)),"D1",A83),DATA!D2:L872,3,FALSE))</f>
        <v>0</v>
      </c>
      <c r="DT83" s="11">
        <f>IF(ISERROR(VLOOKUP(CONCATENATE(INDIRECT(ADDRESS(2,COLUMN()-2)),"D1",A83),DATA!D2:L872,4,FALSE)),0,VLOOKUP(CONCATENATE(INDIRECT(ADDRESS(2,COLUMN()-2)),"D1",A83),DATA!D2:L872,4,FALSE))</f>
        <v>0</v>
      </c>
      <c r="DU83" s="11">
        <f>IF(ISERROR(VLOOKUP(CONCATENATE(INDIRECT(ADDRESS(2,COLUMN())),"D1",A83),DATA!D2:L872,2,FALSE)),0,VLOOKUP(CONCATENATE(INDIRECT(ADDRESS(2,COLUMN())),"D1",A83),DATA!D2:L872,2,FALSE))</f>
        <v>0</v>
      </c>
      <c r="DV83" s="11">
        <f>IF(ISERROR(VLOOKUP(CONCATENATE(INDIRECT(ADDRESS(2,COLUMN()-1)),"D1",A83),DATA!D2:L872,3,FALSE)),0,VLOOKUP(CONCATENATE(INDIRECT(ADDRESS(2,COLUMN()-1)),"D1",A83),DATA!D2:L872,3,FALSE))</f>
        <v>0</v>
      </c>
      <c r="DW83" s="11">
        <f>IF(ISERROR(VLOOKUP(CONCATENATE(INDIRECT(ADDRESS(2,COLUMN()-2)),"D1",A83),DATA!D2:L872,4,FALSE)),0,VLOOKUP(CONCATENATE(INDIRECT(ADDRESS(2,COLUMN()-2)),"D1",A83),DATA!D2:L872,4,FALSE))</f>
        <v>0</v>
      </c>
      <c r="DX83" s="62">
        <f>SUM(B83:INDIRECT(ADDRESS(83,127)))</f>
        <v>58.70498</v>
      </c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  <c r="IQ83" s="24"/>
      <c r="IR83" s="24"/>
      <c r="IS83" s="24"/>
      <c r="IT83" s="24"/>
      <c r="IU83" s="24"/>
      <c r="IV83" s="24"/>
      <c r="IW83" s="24"/>
      <c r="IX83" s="24"/>
      <c r="IY83" s="24"/>
      <c r="IZ83" s="24"/>
      <c r="JA83" s="24"/>
      <c r="JB83" s="24"/>
      <c r="JC83" s="24"/>
      <c r="JD83" s="24"/>
      <c r="JE83" s="24"/>
      <c r="JF83" s="24"/>
      <c r="JG83" s="24"/>
      <c r="JH83" s="24"/>
      <c r="JI83" s="24"/>
      <c r="JJ83" s="24"/>
      <c r="JK83" s="24"/>
      <c r="JL83" s="24"/>
      <c r="JM83" s="24"/>
      <c r="JN83" s="24"/>
      <c r="JO83" s="24"/>
      <c r="JP83" s="24"/>
      <c r="JQ83" s="24"/>
      <c r="JR83" s="24"/>
      <c r="JS83" s="24"/>
      <c r="JT83" s="24"/>
      <c r="JU83" s="24"/>
      <c r="JV83" s="24"/>
      <c r="JW83" s="24"/>
      <c r="JX83" s="24"/>
      <c r="JY83" s="24"/>
      <c r="JZ83" s="24"/>
      <c r="KA83" s="24"/>
      <c r="KB83" s="24"/>
      <c r="KC83" s="24"/>
      <c r="KD83" s="24"/>
      <c r="KE83" s="24"/>
      <c r="KF83" s="24"/>
      <c r="KG83" s="24"/>
      <c r="KH83" s="24"/>
      <c r="KI83" s="24"/>
      <c r="KJ83" s="24"/>
      <c r="KK83" s="24"/>
      <c r="KL83" s="24"/>
      <c r="KM83" s="24"/>
      <c r="KN83" s="24"/>
      <c r="KO83" s="24"/>
      <c r="KP83" s="24"/>
      <c r="KQ83" s="24"/>
      <c r="KR83" s="24"/>
      <c r="KS83" s="24"/>
      <c r="KT83" s="24"/>
      <c r="KU83" s="24"/>
      <c r="KV83" s="24"/>
      <c r="KW83" s="24"/>
      <c r="KX83" s="24"/>
      <c r="KY83" s="24"/>
      <c r="KZ83" s="24"/>
    </row>
    <row r="84" ht="15.75">
      <c r="A84" s="20" t="s">
        <v>50</v>
      </c>
      <c r="B84" s="11">
        <f>IF(ISERROR(VLOOKUP(CONCATENATE(INDIRECT(ADDRESS(2,COLUMN())),"D1",A84),DATA!D2:L872,2,FALSE)),0,VLOOKUP(CONCATENATE(INDIRECT(ADDRESS(2,COLUMN())),"D1",A84),DATA!D2:L872,2,FALSE))</f>
        <v>0.16666</v>
      </c>
      <c r="C84" s="11">
        <f>IF(ISERROR(VLOOKUP(CONCATENATE(INDIRECT(ADDRESS(2,COLUMN()-1)),"D1",A84),DATA!D2:L872,3,FALSE)),0,VLOOKUP(CONCATENATE(INDIRECT(ADDRESS(2,COLUMN()-1)),"D1",A84),DATA!D2:L872,3,FALSE))</f>
        <v>0</v>
      </c>
      <c r="D84" s="11">
        <f>IF(ISERROR(VLOOKUP(CONCATENATE(INDIRECT(ADDRESS(2,COLUMN()-2)),"D1",A84),DATA!D2:L872,4,FALSE)),0,VLOOKUP(CONCATENATE(INDIRECT(ADDRESS(2,COLUMN()-2)),"D1",A84),DATA!D2:L872,4,FALSE))</f>
        <v>0</v>
      </c>
      <c r="E84" s="11">
        <f>IF(ISERROR(VLOOKUP(CONCATENATE(INDIRECT(ADDRESS(2,COLUMN())),"D1",A84),DATA!D2:L872,2,FALSE)),0,VLOOKUP(CONCATENATE(INDIRECT(ADDRESS(2,COLUMN())),"D1",A84),DATA!D2:L872,2,FALSE))</f>
        <v>0</v>
      </c>
      <c r="F84" s="11">
        <f>IF(ISERROR(VLOOKUP(CONCATENATE(INDIRECT(ADDRESS(2,COLUMN()-1)),"D1",A84),DATA!D2:L872,3,FALSE)),0,VLOOKUP(CONCATENATE(INDIRECT(ADDRESS(2,COLUMN()-1)),"D1",A84),DATA!D2:L872,3,FALSE))</f>
        <v>0</v>
      </c>
      <c r="G84" s="11">
        <f>IF(ISERROR(VLOOKUP(CONCATENATE(INDIRECT(ADDRESS(2,COLUMN()-2)),"D1",A84),DATA!D2:L872,4,FALSE)),0,VLOOKUP(CONCATENATE(INDIRECT(ADDRESS(2,COLUMN()-2)),"D1",A84),DATA!D2:L872,4,FALSE))</f>
        <v>0</v>
      </c>
      <c r="H84" s="11">
        <f>IF(ISERROR(VLOOKUP(CONCATENATE(INDIRECT(ADDRESS(2,COLUMN())),"D1",A84),DATA!D2:L872,2,FALSE)),0,VLOOKUP(CONCATENATE(INDIRECT(ADDRESS(2,COLUMN())),"D1",A84),DATA!D2:L872,2,FALSE))</f>
        <v>0</v>
      </c>
      <c r="I84" s="11">
        <f>IF(ISERROR(VLOOKUP(CONCATENATE(INDIRECT(ADDRESS(2,COLUMN()-1)),"D1",A84),DATA!D2:L872,3,FALSE)),0,VLOOKUP(CONCATENATE(INDIRECT(ADDRESS(2,COLUMN()-1)),"D1",A84),DATA!D2:L872,3,FALSE))</f>
        <v>0</v>
      </c>
      <c r="J84" s="11">
        <f>IF(ISERROR(VLOOKUP(CONCATENATE(INDIRECT(ADDRESS(2,COLUMN()-2)),"D1",A84),DATA!D2:L872,4,FALSE)),0,VLOOKUP(CONCATENATE(INDIRECT(ADDRESS(2,COLUMN()-2)),"D1",A84),DATA!D2:L872,4,FALSE))</f>
        <v>0</v>
      </c>
      <c r="K84" s="11">
        <f>IF(ISERROR(VLOOKUP(CONCATENATE(INDIRECT(ADDRESS(2,COLUMN())),"D1",A84),DATA!D2:L872,2,FALSE)),0,VLOOKUP(CONCATENATE(INDIRECT(ADDRESS(2,COLUMN())),"D1",A84),DATA!D2:L872,2,FALSE))</f>
        <v>0.25</v>
      </c>
      <c r="L84" s="11">
        <f>IF(ISERROR(VLOOKUP(CONCATENATE(INDIRECT(ADDRESS(2,COLUMN()-1)),"D1",A84),DATA!D2:L872,3,FALSE)),0,VLOOKUP(CONCATENATE(INDIRECT(ADDRESS(2,COLUMN()-1)),"D1",A84),DATA!D2:L872,3,FALSE))</f>
        <v>0</v>
      </c>
      <c r="M84" s="11">
        <f>IF(ISERROR(VLOOKUP(CONCATENATE(INDIRECT(ADDRESS(2,COLUMN()-2)),"D1",A84),DATA!D2:L872,4,FALSE)),0,VLOOKUP(CONCATENATE(INDIRECT(ADDRESS(2,COLUMN()-2)),"D1",A84),DATA!D2:L872,4,FALSE))</f>
        <v>0</v>
      </c>
      <c r="N84" s="11">
        <f>IF(ISERROR(VLOOKUP(CONCATENATE(INDIRECT(ADDRESS(2,COLUMN())),"D1",A84),DATA!D2:L872,2,FALSE)),0,VLOOKUP(CONCATENATE(INDIRECT(ADDRESS(2,COLUMN())),"D1",A84),DATA!D2:L872,2,FALSE))</f>
        <v>0</v>
      </c>
      <c r="O84" s="11">
        <f>IF(ISERROR(VLOOKUP(CONCATENATE(INDIRECT(ADDRESS(2,COLUMN()-1)),"D1",A84),DATA!D2:L872,3,FALSE)),0,VLOOKUP(CONCATENATE(INDIRECT(ADDRESS(2,COLUMN()-1)),"D1",A84),DATA!D2:L872,3,FALSE))</f>
        <v>0</v>
      </c>
      <c r="P84" s="11">
        <f>IF(ISERROR(VLOOKUP(CONCATENATE(INDIRECT(ADDRESS(2,COLUMN()-2)),"D1",A84),DATA!D2:L872,4,FALSE)),0,VLOOKUP(CONCATENATE(INDIRECT(ADDRESS(2,COLUMN()-2)),"D1",A84),DATA!D2:L872,4,FALSE))</f>
        <v>0</v>
      </c>
      <c r="Q84" s="11">
        <f>IF(ISERROR(VLOOKUP(CONCATENATE(INDIRECT(ADDRESS(2,COLUMN())),"D1",A84),DATA!D2:L872,2,FALSE)),0,VLOOKUP(CONCATENATE(INDIRECT(ADDRESS(2,COLUMN())),"D1",A84),DATA!D2:L872,2,FALSE))</f>
        <v>0</v>
      </c>
      <c r="R84" s="11">
        <f>IF(ISERROR(VLOOKUP(CONCATENATE(INDIRECT(ADDRESS(2,COLUMN()-1)),"D1",A84),DATA!D2:L872,3,FALSE)),0,VLOOKUP(CONCATENATE(INDIRECT(ADDRESS(2,COLUMN()-1)),"D1",A84),DATA!D2:L872,3,FALSE))</f>
        <v>0</v>
      </c>
      <c r="S84" s="11">
        <f>IF(ISERROR(VLOOKUP(CONCATENATE(INDIRECT(ADDRESS(2,COLUMN()-2)),"D1",A84),DATA!D2:L872,4,FALSE)),0,VLOOKUP(CONCATENATE(INDIRECT(ADDRESS(2,COLUMN()-2)),"D1",A84),DATA!D2:L872,4,FALSE))</f>
        <v>0</v>
      </c>
      <c r="T84" s="11">
        <f>IF(ISERROR(VLOOKUP(CONCATENATE(INDIRECT(ADDRESS(2,COLUMN())),"D1",A84),DATA!D2:L872,2,FALSE)),0,VLOOKUP(CONCATENATE(INDIRECT(ADDRESS(2,COLUMN())),"D1",A84),DATA!D2:L872,2,FALSE))</f>
        <v>0</v>
      </c>
      <c r="U84" s="11">
        <f>IF(ISERROR(VLOOKUP(CONCATENATE(INDIRECT(ADDRESS(2,COLUMN()-1)),"D1",A84),DATA!D2:L872,3,FALSE)),0,VLOOKUP(CONCATENATE(INDIRECT(ADDRESS(2,COLUMN()-1)),"D1",A84),DATA!D2:L872,3,FALSE))</f>
        <v>0</v>
      </c>
      <c r="V84" s="11">
        <f>IF(ISERROR(VLOOKUP(CONCATENATE(INDIRECT(ADDRESS(2,COLUMN()-2)),"D1",A84),DATA!D2:L872,4,FALSE)),0,VLOOKUP(CONCATENATE(INDIRECT(ADDRESS(2,COLUMN()-2)),"D1",A84),DATA!D2:L872,4,FALSE))</f>
        <v>0</v>
      </c>
      <c r="W84" s="11">
        <f>IF(ISERROR(VLOOKUP(CONCATENATE(INDIRECT(ADDRESS(2,COLUMN())),"D1",A84),DATA!D2:L872,2,FALSE)),0,VLOOKUP(CONCATENATE(INDIRECT(ADDRESS(2,COLUMN())),"D1",A84),DATA!D2:L872,2,FALSE))</f>
        <v>0</v>
      </c>
      <c r="X84" s="11">
        <f>IF(ISERROR(VLOOKUP(CONCATENATE(INDIRECT(ADDRESS(2,COLUMN()-1)),"D1",A84),DATA!D2:L872,3,FALSE)),0,VLOOKUP(CONCATENATE(INDIRECT(ADDRESS(2,COLUMN()-1)),"D1",A84),DATA!D2:L872,3,FALSE))</f>
        <v>0</v>
      </c>
      <c r="Y84" s="11">
        <f>IF(ISERROR(VLOOKUP(CONCATENATE(INDIRECT(ADDRESS(2,COLUMN()-2)),"D1",A84),DATA!D2:L872,4,FALSE)),0,VLOOKUP(CONCATENATE(INDIRECT(ADDRESS(2,COLUMN()-2)),"D1",A84),DATA!D2:L872,4,FALSE))</f>
        <v>0</v>
      </c>
      <c r="Z84" s="11">
        <f>IF(ISERROR(VLOOKUP(CONCATENATE(INDIRECT(ADDRESS(2,COLUMN())),"D1",A84),DATA!D2:L872,2,FALSE)),0,VLOOKUP(CONCATENATE(INDIRECT(ADDRESS(2,COLUMN())),"D1",A84),DATA!D2:L872,2,FALSE))</f>
        <v>8.63</v>
      </c>
      <c r="AA84" s="11">
        <f>IF(ISERROR(VLOOKUP(CONCATENATE(INDIRECT(ADDRESS(2,COLUMN()-1)),"D1",A84),DATA!D2:L872,3,FALSE)),0,VLOOKUP(CONCATENATE(INDIRECT(ADDRESS(2,COLUMN()-1)),"D1",A84),DATA!D2:L872,3,FALSE))</f>
        <v>0</v>
      </c>
      <c r="AB84" s="11">
        <f>IF(ISERROR(VLOOKUP(CONCATENATE(INDIRECT(ADDRESS(2,COLUMN()-2)),"D1",A84),DATA!D2:L872,4,FALSE)),0,VLOOKUP(CONCATENATE(INDIRECT(ADDRESS(2,COLUMN()-2)),"D1",A84),DATA!D2:L872,4,FALSE))</f>
        <v>0</v>
      </c>
      <c r="AC84" s="11">
        <f>IF(ISERROR(VLOOKUP(CONCATENATE(INDIRECT(ADDRESS(2,COLUMN())),"D1",A84),DATA!D2:L872,2,FALSE)),0,VLOOKUP(CONCATENATE(INDIRECT(ADDRESS(2,COLUMN())),"D1",A84),DATA!D2:L872,2,FALSE))</f>
        <v>12.49</v>
      </c>
      <c r="AD84" s="11">
        <f>IF(ISERROR(VLOOKUP(CONCATENATE(INDIRECT(ADDRESS(2,COLUMN()-1)),"D1",A84),DATA!D2:L872,3,FALSE)),0,VLOOKUP(CONCATENATE(INDIRECT(ADDRESS(2,COLUMN()-1)),"D1",A84),DATA!D2:L872,3,FALSE))</f>
        <v>0</v>
      </c>
      <c r="AE84" s="11">
        <f>IF(ISERROR(VLOOKUP(CONCATENATE(INDIRECT(ADDRESS(2,COLUMN()-2)),"D1",A84),DATA!D2:L872,4,FALSE)),0,VLOOKUP(CONCATENATE(INDIRECT(ADDRESS(2,COLUMN()-2)),"D1",A84),DATA!D2:L872,4,FALSE))</f>
        <v>0</v>
      </c>
      <c r="AF84" s="11">
        <f>IF(ISERROR(VLOOKUP(CONCATENATE(INDIRECT(ADDRESS(2,COLUMN())),"D1",A84),DATA!D2:L872,2,FALSE)),0,VLOOKUP(CONCATENATE(INDIRECT(ADDRESS(2,COLUMN())),"D1",A84),DATA!D2:L872,2,FALSE))</f>
        <v>0</v>
      </c>
      <c r="AG84" s="11">
        <f>IF(ISERROR(VLOOKUP(CONCATENATE(INDIRECT(ADDRESS(2,COLUMN()-1)),"D1",A84),DATA!D2:L872,3,FALSE)),0,VLOOKUP(CONCATENATE(INDIRECT(ADDRESS(2,COLUMN()-1)),"D1",A84),DATA!D2:L872,3,FALSE))</f>
        <v>0</v>
      </c>
      <c r="AH84" s="11">
        <f>IF(ISERROR(VLOOKUP(CONCATENATE(INDIRECT(ADDRESS(2,COLUMN()-2)),"D1",A84),DATA!D2:L872,4,FALSE)),0,VLOOKUP(CONCATENATE(INDIRECT(ADDRESS(2,COLUMN()-2)),"D1",A84),DATA!D2:L872,4,FALSE))</f>
        <v>0</v>
      </c>
      <c r="AI84" s="11">
        <f>IF(ISERROR(VLOOKUP(CONCATENATE(INDIRECT(ADDRESS(2,COLUMN())),"D1",A84),DATA!D2:L872,2,FALSE)),0,VLOOKUP(CONCATENATE(INDIRECT(ADDRESS(2,COLUMN())),"D1",A84),DATA!D2:L872,2,FALSE))</f>
        <v>0</v>
      </c>
      <c r="AJ84" s="11">
        <f>IF(ISERROR(VLOOKUP(CONCATENATE(INDIRECT(ADDRESS(2,COLUMN()-1)),"D1",A84),DATA!D2:L872,3,FALSE)),0,VLOOKUP(CONCATENATE(INDIRECT(ADDRESS(2,COLUMN()-1)),"D1",A84),DATA!D2:L872,3,FALSE))</f>
        <v>0</v>
      </c>
      <c r="AK84" s="11">
        <f>IF(ISERROR(VLOOKUP(CONCATENATE(INDIRECT(ADDRESS(2,COLUMN()-2)),"D1",A84),DATA!D2:L872,4,FALSE)),0,VLOOKUP(CONCATENATE(INDIRECT(ADDRESS(2,COLUMN()-2)),"D1",A84),DATA!D2:L872,4,FALSE))</f>
        <v>0</v>
      </c>
      <c r="AL84" s="11">
        <f>IF(ISERROR(VLOOKUP(CONCATENATE(INDIRECT(ADDRESS(2,COLUMN())),"D1",A84),DATA!D2:L872,2,FALSE)),0,VLOOKUP(CONCATENATE(INDIRECT(ADDRESS(2,COLUMN())),"D1",A84),DATA!D2:L872,2,FALSE))</f>
        <v>0.235</v>
      </c>
      <c r="AM84" s="11">
        <f>IF(ISERROR(VLOOKUP(CONCATENATE(INDIRECT(ADDRESS(2,COLUMN()-1)),"D1",A84),DATA!D2:L872,3,FALSE)),0,VLOOKUP(CONCATENATE(INDIRECT(ADDRESS(2,COLUMN()-1)),"D1",A84),DATA!D2:L872,3,FALSE))</f>
        <v>0</v>
      </c>
      <c r="AN84" s="11">
        <f>IF(ISERROR(VLOOKUP(CONCATENATE(INDIRECT(ADDRESS(2,COLUMN()-2)),"D1",A84),DATA!D2:L872,4,FALSE)),0,VLOOKUP(CONCATENATE(INDIRECT(ADDRESS(2,COLUMN()-2)),"D1",A84),DATA!D2:L872,4,FALSE))</f>
        <v>0</v>
      </c>
      <c r="AO84" s="11">
        <f>IF(ISERROR(VLOOKUP(CONCATENATE(INDIRECT(ADDRESS(2,COLUMN())),"D1",A84),DATA!D2:L872,2,FALSE)),0,VLOOKUP(CONCATENATE(INDIRECT(ADDRESS(2,COLUMN())),"D1",A84),DATA!D2:L872,2,FALSE))</f>
        <v>0</v>
      </c>
      <c r="AP84" s="11">
        <f>IF(ISERROR(VLOOKUP(CONCATENATE(INDIRECT(ADDRESS(2,COLUMN()-1)),"D1",A84),DATA!D2:L872,3,FALSE)),0,VLOOKUP(CONCATENATE(INDIRECT(ADDRESS(2,COLUMN()-1)),"D1",A84),DATA!D2:L872,3,FALSE))</f>
        <v>0</v>
      </c>
      <c r="AQ84" s="11">
        <f>IF(ISERROR(VLOOKUP(CONCATENATE(INDIRECT(ADDRESS(2,COLUMN()-2)),"D1",A84),DATA!D2:L872,4,FALSE)),0,VLOOKUP(CONCATENATE(INDIRECT(ADDRESS(2,COLUMN()-2)),"D1",A84),DATA!D2:L872,4,FALSE))</f>
        <v>0</v>
      </c>
      <c r="AR84" s="11">
        <f>IF(ISERROR(VLOOKUP(CONCATENATE(INDIRECT(ADDRESS(2,COLUMN())),"D1",A84),DATA!D2:L872,2,FALSE)),0,VLOOKUP(CONCATENATE(INDIRECT(ADDRESS(2,COLUMN())),"D1",A84),DATA!D2:L872,2,FALSE))</f>
        <v>0</v>
      </c>
      <c r="AS84" s="11">
        <f>IF(ISERROR(VLOOKUP(CONCATENATE(INDIRECT(ADDRESS(2,COLUMN()-1)),"D1",A84),DATA!D2:L872,3,FALSE)),0,VLOOKUP(CONCATENATE(INDIRECT(ADDRESS(2,COLUMN()-1)),"D1",A84),DATA!D2:L872,3,FALSE))</f>
        <v>0</v>
      </c>
      <c r="AT84" s="11">
        <f>IF(ISERROR(VLOOKUP(CONCATENATE(INDIRECT(ADDRESS(2,COLUMN()-2)),"D1",A84),DATA!D2:L872,4,FALSE)),0,VLOOKUP(CONCATENATE(INDIRECT(ADDRESS(2,COLUMN()-2)),"D1",A84),DATA!D2:L872,4,FALSE))</f>
        <v>0</v>
      </c>
      <c r="AU84" s="11">
        <f>IF(ISERROR(VLOOKUP(CONCATENATE(INDIRECT(ADDRESS(2,COLUMN())),"D1",A84),DATA!D2:L872,2,FALSE)),0,VLOOKUP(CONCATENATE(INDIRECT(ADDRESS(2,COLUMN())),"D1",A84),DATA!D2:L872,2,FALSE))</f>
        <v>0</v>
      </c>
      <c r="AV84" s="11">
        <f>IF(ISERROR(VLOOKUP(CONCATENATE(INDIRECT(ADDRESS(2,COLUMN()-1)),"D1",A84),DATA!D2:L872,3,FALSE)),0,VLOOKUP(CONCATENATE(INDIRECT(ADDRESS(2,COLUMN()-1)),"D1",A84),DATA!D2:L872,3,FALSE))</f>
        <v>0</v>
      </c>
      <c r="AW84" s="11">
        <f>IF(ISERROR(VLOOKUP(CONCATENATE(INDIRECT(ADDRESS(2,COLUMN()-2)),"D1",A84),DATA!D2:L872,4,FALSE)),0,VLOOKUP(CONCATENATE(INDIRECT(ADDRESS(2,COLUMN()-2)),"D1",A84),DATA!D2:L872,4,FALSE))</f>
        <v>0</v>
      </c>
      <c r="AX84" s="11">
        <f>IF(ISERROR(VLOOKUP(CONCATENATE(INDIRECT(ADDRESS(2,COLUMN())),"D1",A84),DATA!D2:L872,2,FALSE)),0,VLOOKUP(CONCATENATE(INDIRECT(ADDRESS(2,COLUMN())),"D1",A84),DATA!D2:L872,2,FALSE))</f>
        <v>0</v>
      </c>
      <c r="AY84" s="11">
        <f>IF(ISERROR(VLOOKUP(CONCATENATE(INDIRECT(ADDRESS(2,COLUMN()-1)),"D1",A84),DATA!D2:L872,3,FALSE)),0,VLOOKUP(CONCATENATE(INDIRECT(ADDRESS(2,COLUMN()-1)),"D1",A84),DATA!D2:L872,3,FALSE))</f>
        <v>0</v>
      </c>
      <c r="AZ84" s="11">
        <f>IF(ISERROR(VLOOKUP(CONCATENATE(INDIRECT(ADDRESS(2,COLUMN()-2)),"D1",A84),DATA!D2:L872,4,FALSE)),0,VLOOKUP(CONCATENATE(INDIRECT(ADDRESS(2,COLUMN()-2)),"D1",A84),DATA!D2:L872,4,FALSE))</f>
        <v>0</v>
      </c>
      <c r="BA84" s="11">
        <f>IF(ISERROR(VLOOKUP(CONCATENATE(INDIRECT(ADDRESS(2,COLUMN())),"D1",A84),DATA!D2:L872,2,FALSE)),0,VLOOKUP(CONCATENATE(INDIRECT(ADDRESS(2,COLUMN())),"D1",A84),DATA!D2:L872,2,FALSE))</f>
        <v>0</v>
      </c>
      <c r="BB84" s="11">
        <f>IF(ISERROR(VLOOKUP(CONCATENATE(INDIRECT(ADDRESS(2,COLUMN()-1)),"D1",A84),DATA!D2:L872,3,FALSE)),0,VLOOKUP(CONCATENATE(INDIRECT(ADDRESS(2,COLUMN()-1)),"D1",A84),DATA!D2:L872,3,FALSE))</f>
        <v>0</v>
      </c>
      <c r="BC84" s="11">
        <f>IF(ISERROR(VLOOKUP(CONCATENATE(INDIRECT(ADDRESS(2,COLUMN()-2)),"D1",A84),DATA!D2:L872,4,FALSE)),0,VLOOKUP(CONCATENATE(INDIRECT(ADDRESS(2,COLUMN()-2)),"D1",A84),DATA!D2:L872,4,FALSE))</f>
        <v>0</v>
      </c>
      <c r="BD84" s="11">
        <f>IF(ISERROR(VLOOKUP(CONCATENATE(INDIRECT(ADDRESS(2,COLUMN())),"D1",A84),DATA!D2:L872,2,FALSE)),0,VLOOKUP(CONCATENATE(INDIRECT(ADDRESS(2,COLUMN())),"D1",A84),DATA!D2:L872,2,FALSE))</f>
        <v>0</v>
      </c>
      <c r="BE84" s="11">
        <f>IF(ISERROR(VLOOKUP(CONCATENATE(INDIRECT(ADDRESS(2,COLUMN()-1)),"D1",A84),DATA!D2:L872,3,FALSE)),0,VLOOKUP(CONCATENATE(INDIRECT(ADDRESS(2,COLUMN()-1)),"D1",A84),DATA!D2:L872,3,FALSE))</f>
        <v>0</v>
      </c>
      <c r="BF84" s="11">
        <f>IF(ISERROR(VLOOKUP(CONCATENATE(INDIRECT(ADDRESS(2,COLUMN()-2)),"D1",A84),DATA!D2:L872,4,FALSE)),0,VLOOKUP(CONCATENATE(INDIRECT(ADDRESS(2,COLUMN()-2)),"D1",A84),DATA!D2:L872,4,FALSE))</f>
        <v>0</v>
      </c>
      <c r="BG84" s="11">
        <f>IF(ISERROR(VLOOKUP(CONCATENATE(INDIRECT(ADDRESS(2,COLUMN())),"D1",A84),DATA!D2:L872,2,FALSE)),0,VLOOKUP(CONCATENATE(INDIRECT(ADDRESS(2,COLUMN())),"D1",A84),DATA!D2:L872,2,FALSE))</f>
        <v>29.83668</v>
      </c>
      <c r="BH84" s="11">
        <f>IF(ISERROR(VLOOKUP(CONCATENATE(INDIRECT(ADDRESS(2,COLUMN()-1)),"D1",A84),DATA!D2:L872,3,FALSE)),0,VLOOKUP(CONCATENATE(INDIRECT(ADDRESS(2,COLUMN()-1)),"D1",A84),DATA!D2:L872,3,FALSE))</f>
        <v>0</v>
      </c>
      <c r="BI84" s="11">
        <f>IF(ISERROR(VLOOKUP(CONCATENATE(INDIRECT(ADDRESS(2,COLUMN()-2)),"D1",A84),DATA!D2:L872,4,FALSE)),0,VLOOKUP(CONCATENATE(INDIRECT(ADDRESS(2,COLUMN()-2)),"D1",A84),DATA!D2:L872,4,FALSE))</f>
        <v>0</v>
      </c>
      <c r="BJ84" s="11">
        <f>IF(ISERROR(VLOOKUP(CONCATENATE(INDIRECT(ADDRESS(2,COLUMN())),"D1",A84),DATA!D2:L872,2,FALSE)),0,VLOOKUP(CONCATENATE(INDIRECT(ADDRESS(2,COLUMN())),"D1",A84),DATA!D2:L872,2,FALSE))</f>
        <v>0</v>
      </c>
      <c r="BK84" s="11">
        <f>IF(ISERROR(VLOOKUP(CONCATENATE(INDIRECT(ADDRESS(2,COLUMN()-1)),"D1",A84),DATA!D2:L872,3,FALSE)),0,VLOOKUP(CONCATENATE(INDIRECT(ADDRESS(2,COLUMN()-1)),"D1",A84),DATA!D2:L872,3,FALSE))</f>
        <v>0</v>
      </c>
      <c r="BL84" s="11">
        <f>IF(ISERROR(VLOOKUP(CONCATENATE(INDIRECT(ADDRESS(2,COLUMN()-2)),"D1",A84),DATA!D2:L872,4,FALSE)),0,VLOOKUP(CONCATENATE(INDIRECT(ADDRESS(2,COLUMN()-2)),"D1",A84),DATA!D2:L872,4,FALSE))</f>
        <v>0</v>
      </c>
      <c r="BM84" s="11">
        <f>IF(ISERROR(VLOOKUP(CONCATENATE(INDIRECT(ADDRESS(2,COLUMN())),"D1",A84),DATA!D2:L872,2,FALSE)),0,VLOOKUP(CONCATENATE(INDIRECT(ADDRESS(2,COLUMN())),"D1",A84),DATA!D2:L872,2,FALSE))</f>
        <v>0</v>
      </c>
      <c r="BN84" s="11">
        <f>IF(ISERROR(VLOOKUP(CONCATENATE(INDIRECT(ADDRESS(2,COLUMN()-1)),"D1",A84),DATA!D2:L872,3,FALSE)),0,VLOOKUP(CONCATENATE(INDIRECT(ADDRESS(2,COLUMN()-1)),"D1",A84),DATA!D2:L872,3,FALSE))</f>
        <v>0</v>
      </c>
      <c r="BO84" s="11">
        <f>IF(ISERROR(VLOOKUP(CONCATENATE(INDIRECT(ADDRESS(2,COLUMN()-2)),"D1",A84),DATA!D2:L872,4,FALSE)),0,VLOOKUP(CONCATENATE(INDIRECT(ADDRESS(2,COLUMN()-2)),"D1",A84),DATA!D2:L872,4,FALSE))</f>
        <v>0</v>
      </c>
      <c r="BP84" s="11">
        <f>IF(ISERROR(VLOOKUP(CONCATENATE(INDIRECT(ADDRESS(2,COLUMN())),"D1",A84),DATA!D2:L872,2,FALSE)),0,VLOOKUP(CONCATENATE(INDIRECT(ADDRESS(2,COLUMN())),"D1",A84),DATA!D2:L872,2,FALSE))</f>
        <v>0</v>
      </c>
      <c r="BQ84" s="11">
        <f>IF(ISERROR(VLOOKUP(CONCATENATE(INDIRECT(ADDRESS(2,COLUMN()-1)),"D1",A84),DATA!D2:L872,3,FALSE)),0,VLOOKUP(CONCATENATE(INDIRECT(ADDRESS(2,COLUMN()-1)),"D1",A84),DATA!D2:L872,3,FALSE))</f>
        <v>0</v>
      </c>
      <c r="BR84" s="11">
        <f>IF(ISERROR(VLOOKUP(CONCATENATE(INDIRECT(ADDRESS(2,COLUMN()-2)),"D1",A84),DATA!D2:L872,4,FALSE)),0,VLOOKUP(CONCATENATE(INDIRECT(ADDRESS(2,COLUMN()-2)),"D1",A84),DATA!D2:L872,4,FALSE))</f>
        <v>0</v>
      </c>
      <c r="BS84" s="11">
        <f>IF(ISERROR(VLOOKUP(CONCATENATE(INDIRECT(ADDRESS(2,COLUMN())),"D1",A84),DATA!D2:L872,2,FALSE)),0,VLOOKUP(CONCATENATE(INDIRECT(ADDRESS(2,COLUMN())),"D1",A84),DATA!D2:L872,2,FALSE))</f>
        <v>0</v>
      </c>
      <c r="BT84" s="11">
        <f>IF(ISERROR(VLOOKUP(CONCATENATE(INDIRECT(ADDRESS(2,COLUMN()-1)),"D1",A84),DATA!D2:L872,3,FALSE)),0,VLOOKUP(CONCATENATE(INDIRECT(ADDRESS(2,COLUMN()-1)),"D1",A84),DATA!D2:L872,3,FALSE))</f>
        <v>0</v>
      </c>
      <c r="BU84" s="11">
        <f>IF(ISERROR(VLOOKUP(CONCATENATE(INDIRECT(ADDRESS(2,COLUMN()-2)),"D1",A84),DATA!D2:L872,4,FALSE)),0,VLOOKUP(CONCATENATE(INDIRECT(ADDRESS(2,COLUMN()-2)),"D1",A84),DATA!D2:L872,4,FALSE))</f>
        <v>0</v>
      </c>
      <c r="BV84" s="11">
        <f>IF(ISERROR(VLOOKUP(CONCATENATE(INDIRECT(ADDRESS(2,COLUMN())),"D1",A84),DATA!D2:L872,2,FALSE)),0,VLOOKUP(CONCATENATE(INDIRECT(ADDRESS(2,COLUMN())),"D1",A84),DATA!D2:L872,2,FALSE))</f>
        <v>0</v>
      </c>
      <c r="BW84" s="11">
        <f>IF(ISERROR(VLOOKUP(CONCATENATE(INDIRECT(ADDRESS(2,COLUMN()-1)),"D1",A84),DATA!D2:L872,3,FALSE)),0,VLOOKUP(CONCATENATE(INDIRECT(ADDRESS(2,COLUMN()-1)),"D1",A84),DATA!D2:L872,3,FALSE))</f>
        <v>0</v>
      </c>
      <c r="BX84" s="11">
        <f>IF(ISERROR(VLOOKUP(CONCATENATE(INDIRECT(ADDRESS(2,COLUMN()-2)),"D1",A84),DATA!D2:L872,4,FALSE)),0,VLOOKUP(CONCATENATE(INDIRECT(ADDRESS(2,COLUMN()-2)),"D1",A84),DATA!D2:L872,4,FALSE))</f>
        <v>0</v>
      </c>
      <c r="BY84" s="11">
        <f>IF(ISERROR(VLOOKUP(CONCATENATE(INDIRECT(ADDRESS(2,COLUMN())),"D1",A84),DATA!D2:L872,2,FALSE)),0,VLOOKUP(CONCATENATE(INDIRECT(ADDRESS(2,COLUMN())),"D1",A84),DATA!D2:L872,2,FALSE))</f>
        <v>0</v>
      </c>
      <c r="BZ84" s="11">
        <f>IF(ISERROR(VLOOKUP(CONCATENATE(INDIRECT(ADDRESS(2,COLUMN()-1)),"D1",A84),DATA!D2:L872,3,FALSE)),0,VLOOKUP(CONCATENATE(INDIRECT(ADDRESS(2,COLUMN()-1)),"D1",A84),DATA!D2:L872,3,FALSE))</f>
        <v>0</v>
      </c>
      <c r="CA84" s="11">
        <f>IF(ISERROR(VLOOKUP(CONCATENATE(INDIRECT(ADDRESS(2,COLUMN()-2)),"D1",A84),DATA!D2:L872,4,FALSE)),0,VLOOKUP(CONCATENATE(INDIRECT(ADDRESS(2,COLUMN()-2)),"D1",A84),DATA!D2:L872,4,FALSE))</f>
        <v>0</v>
      </c>
      <c r="CB84" s="11">
        <f>IF(ISERROR(VLOOKUP(CONCATENATE(INDIRECT(ADDRESS(2,COLUMN())),"D1",A84),DATA!D2:L872,2,FALSE)),0,VLOOKUP(CONCATENATE(INDIRECT(ADDRESS(2,COLUMN())),"D1",A84),DATA!D2:L872,2,FALSE))</f>
        <v>0</v>
      </c>
      <c r="CC84" s="11">
        <f>IF(ISERROR(VLOOKUP(CONCATENATE(INDIRECT(ADDRESS(2,COLUMN()-1)),"D1",A84),DATA!D2:L872,3,FALSE)),0,VLOOKUP(CONCATENATE(INDIRECT(ADDRESS(2,COLUMN()-1)),"D1",A84),DATA!D2:L872,3,FALSE))</f>
        <v>0</v>
      </c>
      <c r="CD84" s="11">
        <f>IF(ISERROR(VLOOKUP(CONCATENATE(INDIRECT(ADDRESS(2,COLUMN()-2)),"D1",A84),DATA!D2:L872,4,FALSE)),0,VLOOKUP(CONCATENATE(INDIRECT(ADDRESS(2,COLUMN()-2)),"D1",A84),DATA!D2:L872,4,FALSE))</f>
        <v>0</v>
      </c>
      <c r="CE84" s="11">
        <f>IF(ISERROR(VLOOKUP(CONCATENATE(INDIRECT(ADDRESS(2,COLUMN())),"D1",A84),DATA!D2:L872,2,FALSE)),0,VLOOKUP(CONCATENATE(INDIRECT(ADDRESS(2,COLUMN())),"D1",A84),DATA!D2:L872,2,FALSE))</f>
        <v>0</v>
      </c>
      <c r="CF84" s="11">
        <f>IF(ISERROR(VLOOKUP(CONCATENATE(INDIRECT(ADDRESS(2,COLUMN()-1)),"D1",A84),DATA!D2:L872,3,FALSE)),0,VLOOKUP(CONCATENATE(INDIRECT(ADDRESS(2,COLUMN()-1)),"D1",A84),DATA!D2:L872,3,FALSE))</f>
        <v>0</v>
      </c>
      <c r="CG84" s="11">
        <f>IF(ISERROR(VLOOKUP(CONCATENATE(INDIRECT(ADDRESS(2,COLUMN()-2)),"D1",A84),DATA!D2:L872,4,FALSE)),0,VLOOKUP(CONCATENATE(INDIRECT(ADDRESS(2,COLUMN()-2)),"D1",A84),DATA!D2:L872,4,FALSE))</f>
        <v>0</v>
      </c>
      <c r="CH84" s="11">
        <f>IF(ISERROR(VLOOKUP(CONCATENATE(INDIRECT(ADDRESS(2,COLUMN())),"D1",A84),DATA!D2:L872,2,FALSE)),0,VLOOKUP(CONCATENATE(INDIRECT(ADDRESS(2,COLUMN())),"D1",A84),DATA!D2:L872,2,FALSE))</f>
        <v>0</v>
      </c>
      <c r="CI84" s="11">
        <f>IF(ISERROR(VLOOKUP(CONCATENATE(INDIRECT(ADDRESS(2,COLUMN()-1)),"D1",A84),DATA!D2:L872,3,FALSE)),0,VLOOKUP(CONCATENATE(INDIRECT(ADDRESS(2,COLUMN()-1)),"D1",A84),DATA!D2:L872,3,FALSE))</f>
        <v>0</v>
      </c>
      <c r="CJ84" s="11">
        <f>IF(ISERROR(VLOOKUP(CONCATENATE(INDIRECT(ADDRESS(2,COLUMN()-2)),"D1",A84),DATA!D2:L872,4,FALSE)),0,VLOOKUP(CONCATENATE(INDIRECT(ADDRESS(2,COLUMN()-2)),"D1",A84),DATA!D2:L872,4,FALSE))</f>
        <v>0</v>
      </c>
      <c r="CK84" s="11">
        <f>IF(ISERROR(VLOOKUP(CONCATENATE(INDIRECT(ADDRESS(2,COLUMN())),"D1",A84),DATA!D2:L872,2,FALSE)),0,VLOOKUP(CONCATENATE(INDIRECT(ADDRESS(2,COLUMN())),"D1",A84),DATA!D2:L872,2,FALSE))</f>
        <v>0</v>
      </c>
      <c r="CL84" s="11">
        <f>IF(ISERROR(VLOOKUP(CONCATENATE(INDIRECT(ADDRESS(2,COLUMN()-1)),"D1",A84),DATA!D2:L872,3,FALSE)),0,VLOOKUP(CONCATENATE(INDIRECT(ADDRESS(2,COLUMN()-1)),"D1",A84),DATA!D2:L872,3,FALSE))</f>
        <v>0</v>
      </c>
      <c r="CM84" s="11">
        <f>IF(ISERROR(VLOOKUP(CONCATENATE(INDIRECT(ADDRESS(2,COLUMN()-2)),"D1",A84),DATA!D2:L872,4,FALSE)),0,VLOOKUP(CONCATENATE(INDIRECT(ADDRESS(2,COLUMN()-2)),"D1",A84),DATA!D2:L872,4,FALSE))</f>
        <v>0</v>
      </c>
      <c r="CN84" s="11">
        <f>IF(ISERROR(VLOOKUP(CONCATENATE(INDIRECT(ADDRESS(2,COLUMN())),"D1",A84),DATA!D2:L872,2,FALSE)),0,VLOOKUP(CONCATENATE(INDIRECT(ADDRESS(2,COLUMN())),"D1",A84),DATA!D2:L872,2,FALSE))</f>
        <v>0</v>
      </c>
      <c r="CO84" s="11">
        <f>IF(ISERROR(VLOOKUP(CONCATENATE(INDIRECT(ADDRESS(2,COLUMN()-1)),"D1",A84),DATA!D2:L872,3,FALSE)),0,VLOOKUP(CONCATENATE(INDIRECT(ADDRESS(2,COLUMN()-1)),"D1",A84),DATA!D2:L872,3,FALSE))</f>
        <v>0</v>
      </c>
      <c r="CP84" s="11">
        <f>IF(ISERROR(VLOOKUP(CONCATENATE(INDIRECT(ADDRESS(2,COLUMN()-2)),"D1",A84),DATA!D2:L872,4,FALSE)),0,VLOOKUP(CONCATENATE(INDIRECT(ADDRESS(2,COLUMN()-2)),"D1",A84),DATA!D2:L872,4,FALSE))</f>
        <v>0</v>
      </c>
      <c r="CQ84" s="11">
        <f>IF(ISERROR(VLOOKUP(CONCATENATE(INDIRECT(ADDRESS(2,COLUMN())),"D1",A84),DATA!D2:L872,2,FALSE)),0,VLOOKUP(CONCATENATE(INDIRECT(ADDRESS(2,COLUMN())),"D1",A84),DATA!D2:L872,2,FALSE))</f>
        <v>0</v>
      </c>
      <c r="CR84" s="11">
        <f>IF(ISERROR(VLOOKUP(CONCATENATE(INDIRECT(ADDRESS(2,COLUMN()-1)),"D1",A84),DATA!D2:L872,3,FALSE)),0,VLOOKUP(CONCATENATE(INDIRECT(ADDRESS(2,COLUMN()-1)),"D1",A84),DATA!D2:L872,3,FALSE))</f>
        <v>0</v>
      </c>
      <c r="CS84" s="11">
        <f>IF(ISERROR(VLOOKUP(CONCATENATE(INDIRECT(ADDRESS(2,COLUMN()-2)),"D1",A84),DATA!D2:L872,4,FALSE)),0,VLOOKUP(CONCATENATE(INDIRECT(ADDRESS(2,COLUMN()-2)),"D1",A84),DATA!D2:L872,4,FALSE))</f>
        <v>0</v>
      </c>
      <c r="CT84" s="11">
        <f>IF(ISERROR(VLOOKUP(CONCATENATE(INDIRECT(ADDRESS(2,COLUMN())),"D1",A84),DATA!D2:L872,2,FALSE)),0,VLOOKUP(CONCATENATE(INDIRECT(ADDRESS(2,COLUMN())),"D1",A84),DATA!D2:L872,2,FALSE))</f>
        <v>0</v>
      </c>
      <c r="CU84" s="11">
        <f>IF(ISERROR(VLOOKUP(CONCATENATE(INDIRECT(ADDRESS(2,COLUMN()-1)),"D1",A84),DATA!D2:L872,3,FALSE)),0,VLOOKUP(CONCATENATE(INDIRECT(ADDRESS(2,COLUMN()-1)),"D1",A84),DATA!D2:L872,3,FALSE))</f>
        <v>0</v>
      </c>
      <c r="CV84" s="11">
        <f>IF(ISERROR(VLOOKUP(CONCATENATE(INDIRECT(ADDRESS(2,COLUMN()-2)),"D1",A84),DATA!D2:L872,4,FALSE)),0,VLOOKUP(CONCATENATE(INDIRECT(ADDRESS(2,COLUMN()-2)),"D1",A84),DATA!D2:L872,4,FALSE))</f>
        <v>0</v>
      </c>
      <c r="CW84" s="11">
        <f>IF(ISERROR(VLOOKUP(CONCATENATE(INDIRECT(ADDRESS(2,COLUMN())),"D1",A84),DATA!D2:L872,2,FALSE)),0,VLOOKUP(CONCATENATE(INDIRECT(ADDRESS(2,COLUMN())),"D1",A84),DATA!D2:L872,2,FALSE))</f>
        <v>0</v>
      </c>
      <c r="CX84" s="11">
        <f>IF(ISERROR(VLOOKUP(CONCATENATE(INDIRECT(ADDRESS(2,COLUMN()-1)),"D1",A84),DATA!D2:L872,3,FALSE)),0,VLOOKUP(CONCATENATE(INDIRECT(ADDRESS(2,COLUMN()-1)),"D1",A84),DATA!D2:L872,3,FALSE))</f>
        <v>0</v>
      </c>
      <c r="CY84" s="11">
        <f>IF(ISERROR(VLOOKUP(CONCATENATE(INDIRECT(ADDRESS(2,COLUMN()-2)),"D1",A84),DATA!D2:L872,4,FALSE)),0,VLOOKUP(CONCATENATE(INDIRECT(ADDRESS(2,COLUMN()-2)),"D1",A84),DATA!D2:L872,4,FALSE))</f>
        <v>0</v>
      </c>
      <c r="CZ84" s="11">
        <f>IF(ISERROR(VLOOKUP(CONCATENATE(INDIRECT(ADDRESS(2,COLUMN())),"D1",A84),DATA!D2:L872,2,FALSE)),0,VLOOKUP(CONCATENATE(INDIRECT(ADDRESS(2,COLUMN())),"D1",A84),DATA!D2:L872,2,FALSE))</f>
        <v>0</v>
      </c>
      <c r="DA84" s="11">
        <f>IF(ISERROR(VLOOKUP(CONCATENATE(INDIRECT(ADDRESS(2,COLUMN()-1)),"D1",A84),DATA!D2:L872,3,FALSE)),0,VLOOKUP(CONCATENATE(INDIRECT(ADDRESS(2,COLUMN()-1)),"D1",A84),DATA!D2:L872,3,FALSE))</f>
        <v>0</v>
      </c>
      <c r="DB84" s="11">
        <f>IF(ISERROR(VLOOKUP(CONCATENATE(INDIRECT(ADDRESS(2,COLUMN()-2)),"D1",A84),DATA!D2:L872,4,FALSE)),0,VLOOKUP(CONCATENATE(INDIRECT(ADDRESS(2,COLUMN()-2)),"D1",A84),DATA!D2:L872,4,FALSE))</f>
        <v>0</v>
      </c>
      <c r="DC84" s="11">
        <f>IF(ISERROR(VLOOKUP(CONCATENATE(INDIRECT(ADDRESS(2,COLUMN())),"D1",A84),DATA!D2:L872,2,FALSE)),0,VLOOKUP(CONCATENATE(INDIRECT(ADDRESS(2,COLUMN())),"D1",A84),DATA!D2:L872,2,FALSE))</f>
        <v>0</v>
      </c>
      <c r="DD84" s="11">
        <f>IF(ISERROR(VLOOKUP(CONCATENATE(INDIRECT(ADDRESS(2,COLUMN()-1)),"D1",A84),DATA!D2:L872,3,FALSE)),0,VLOOKUP(CONCATENATE(INDIRECT(ADDRESS(2,COLUMN()-1)),"D1",A84),DATA!D2:L872,3,FALSE))</f>
        <v>0</v>
      </c>
      <c r="DE84" s="11">
        <f>IF(ISERROR(VLOOKUP(CONCATENATE(INDIRECT(ADDRESS(2,COLUMN()-2)),"D1",A84),DATA!D2:L872,4,FALSE)),0,VLOOKUP(CONCATENATE(INDIRECT(ADDRESS(2,COLUMN()-2)),"D1",A84),DATA!D2:L872,4,FALSE))</f>
        <v>0</v>
      </c>
      <c r="DF84" s="11">
        <f>IF(ISERROR(VLOOKUP(CONCATENATE(INDIRECT(ADDRESS(2,COLUMN())),"D1",A84),DATA!D2:L872,2,FALSE)),0,VLOOKUP(CONCATENATE(INDIRECT(ADDRESS(2,COLUMN())),"D1",A84),DATA!D2:L872,2,FALSE))</f>
        <v>0.2</v>
      </c>
      <c r="DG84" s="11">
        <f>IF(ISERROR(VLOOKUP(CONCATENATE(INDIRECT(ADDRESS(2,COLUMN()-1)),"D1",A84),DATA!D2:L872,3,FALSE)),0,VLOOKUP(CONCATENATE(INDIRECT(ADDRESS(2,COLUMN()-1)),"D1",A84),DATA!D2:L872,3,FALSE))</f>
        <v>0</v>
      </c>
      <c r="DH84" s="11">
        <f>IF(ISERROR(VLOOKUP(CONCATENATE(INDIRECT(ADDRESS(2,COLUMN()-2)),"D1",A84),DATA!D2:L872,4,FALSE)),0,VLOOKUP(CONCATENATE(INDIRECT(ADDRESS(2,COLUMN()-2)),"D1",A84),DATA!D2:L872,4,FALSE))</f>
        <v>0</v>
      </c>
      <c r="DI84" s="11">
        <f>IF(ISERROR(VLOOKUP(CONCATENATE(INDIRECT(ADDRESS(2,COLUMN())),"D1",A84),DATA!D2:L872,2,FALSE)),0,VLOOKUP(CONCATENATE(INDIRECT(ADDRESS(2,COLUMN())),"D1",A84),DATA!D2:L872,2,FALSE))</f>
        <v>0</v>
      </c>
      <c r="DJ84" s="11">
        <f>IF(ISERROR(VLOOKUP(CONCATENATE(INDIRECT(ADDRESS(2,COLUMN()-1)),"D1",A84),DATA!D2:L872,3,FALSE)),0,VLOOKUP(CONCATENATE(INDIRECT(ADDRESS(2,COLUMN()-1)),"D1",A84),DATA!D2:L872,3,FALSE))</f>
        <v>0</v>
      </c>
      <c r="DK84" s="11">
        <f>IF(ISERROR(VLOOKUP(CONCATENATE(INDIRECT(ADDRESS(2,COLUMN()-2)),"D1",A84),DATA!D2:L872,4,FALSE)),0,VLOOKUP(CONCATENATE(INDIRECT(ADDRESS(2,COLUMN()-2)),"D1",A84),DATA!D2:L872,4,FALSE))</f>
        <v>0</v>
      </c>
      <c r="DL84" s="11">
        <f>IF(ISERROR(VLOOKUP(CONCATENATE(INDIRECT(ADDRESS(2,COLUMN())),"D1",A84),DATA!D2:L872,2,FALSE)),0,VLOOKUP(CONCATENATE(INDIRECT(ADDRESS(2,COLUMN())),"D1",A84),DATA!D2:L872,2,FALSE))</f>
        <v>0</v>
      </c>
      <c r="DM84" s="11">
        <f>IF(ISERROR(VLOOKUP(CONCATENATE(INDIRECT(ADDRESS(2,COLUMN()-1)),"D1",A84),DATA!D2:L872,3,FALSE)),0,VLOOKUP(CONCATENATE(INDIRECT(ADDRESS(2,COLUMN()-1)),"D1",A84),DATA!D2:L872,3,FALSE))</f>
        <v>0</v>
      </c>
      <c r="DN84" s="11">
        <f>IF(ISERROR(VLOOKUP(CONCATENATE(INDIRECT(ADDRESS(2,COLUMN()-2)),"D1",A84),DATA!D2:L872,4,FALSE)),0,VLOOKUP(CONCATENATE(INDIRECT(ADDRESS(2,COLUMN()-2)),"D1",A84),DATA!D2:L872,4,FALSE))</f>
        <v>0</v>
      </c>
      <c r="DO84" s="11">
        <f>IF(ISERROR(VLOOKUP(CONCATENATE(INDIRECT(ADDRESS(2,COLUMN())),"D1",A84),DATA!D2:L872,2,FALSE)),0,VLOOKUP(CONCATENATE(INDIRECT(ADDRESS(2,COLUMN())),"D1",A84),DATA!D2:L872,2,FALSE))</f>
        <v>0</v>
      </c>
      <c r="DP84" s="11">
        <f>IF(ISERROR(VLOOKUP(CONCATENATE(INDIRECT(ADDRESS(2,COLUMN()-1)),"D1",A84),DATA!D2:L872,3,FALSE)),0,VLOOKUP(CONCATENATE(INDIRECT(ADDRESS(2,COLUMN()-1)),"D1",A84),DATA!D2:L872,3,FALSE))</f>
        <v>0</v>
      </c>
      <c r="DQ84" s="11">
        <f>IF(ISERROR(VLOOKUP(CONCATENATE(INDIRECT(ADDRESS(2,COLUMN()-2)),"D1",A84),DATA!D2:L872,4,FALSE)),0,VLOOKUP(CONCATENATE(INDIRECT(ADDRESS(2,COLUMN()-2)),"D1",A84),DATA!D2:L872,4,FALSE))</f>
        <v>0</v>
      </c>
      <c r="DR84" s="11">
        <f>IF(ISERROR(VLOOKUP(CONCATENATE(INDIRECT(ADDRESS(2,COLUMN())),"D1",A84),DATA!D2:L872,2,FALSE)),0,VLOOKUP(CONCATENATE(INDIRECT(ADDRESS(2,COLUMN())),"D1",A84),DATA!D2:L872,2,FALSE))</f>
        <v>0</v>
      </c>
      <c r="DS84" s="11">
        <f>IF(ISERROR(VLOOKUP(CONCATENATE(INDIRECT(ADDRESS(2,COLUMN()-1)),"D1",A84),DATA!D2:L872,3,FALSE)),0,VLOOKUP(CONCATENATE(INDIRECT(ADDRESS(2,COLUMN()-1)),"D1",A84),DATA!D2:L872,3,FALSE))</f>
        <v>0</v>
      </c>
      <c r="DT84" s="11">
        <f>IF(ISERROR(VLOOKUP(CONCATENATE(INDIRECT(ADDRESS(2,COLUMN()-2)),"D1",A84),DATA!D2:L872,4,FALSE)),0,VLOOKUP(CONCATENATE(INDIRECT(ADDRESS(2,COLUMN()-2)),"D1",A84),DATA!D2:L872,4,FALSE))</f>
        <v>0</v>
      </c>
      <c r="DU84" s="11">
        <f>IF(ISERROR(VLOOKUP(CONCATENATE(INDIRECT(ADDRESS(2,COLUMN())),"D1",A84),DATA!D2:L872,2,FALSE)),0,VLOOKUP(CONCATENATE(INDIRECT(ADDRESS(2,COLUMN())),"D1",A84),DATA!D2:L872,2,FALSE))</f>
        <v>0</v>
      </c>
      <c r="DV84" s="11">
        <f>IF(ISERROR(VLOOKUP(CONCATENATE(INDIRECT(ADDRESS(2,COLUMN()-1)),"D1",A84),DATA!D2:L872,3,FALSE)),0,VLOOKUP(CONCATENATE(INDIRECT(ADDRESS(2,COLUMN()-1)),"D1",A84),DATA!D2:L872,3,FALSE))</f>
        <v>0</v>
      </c>
      <c r="DW84" s="11">
        <f>IF(ISERROR(VLOOKUP(CONCATENATE(INDIRECT(ADDRESS(2,COLUMN()-2)),"D1",A84),DATA!D2:L872,4,FALSE)),0,VLOOKUP(CONCATENATE(INDIRECT(ADDRESS(2,COLUMN()-2)),"D1",A84),DATA!D2:L872,4,FALSE))</f>
        <v>0</v>
      </c>
      <c r="DX84" s="62">
        <f>SUM(B84:INDIRECT(ADDRESS(84,127)))</f>
        <v>51.80834</v>
      </c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  <c r="IQ84" s="24"/>
      <c r="IR84" s="24"/>
      <c r="IS84" s="24"/>
      <c r="IT84" s="24"/>
      <c r="IU84" s="24"/>
      <c r="IV84" s="24"/>
      <c r="IW84" s="24"/>
      <c r="IX84" s="24"/>
      <c r="IY84" s="24"/>
      <c r="IZ84" s="24"/>
      <c r="JA84" s="24"/>
      <c r="JB84" s="24"/>
      <c r="JC84" s="24"/>
      <c r="JD84" s="24"/>
      <c r="JE84" s="24"/>
      <c r="JF84" s="24"/>
      <c r="JG84" s="24"/>
      <c r="JH84" s="24"/>
      <c r="JI84" s="24"/>
      <c r="JJ84" s="24"/>
      <c r="JK84" s="24"/>
      <c r="JL84" s="24"/>
      <c r="JM84" s="24"/>
      <c r="JN84" s="24"/>
      <c r="JO84" s="24"/>
      <c r="JP84" s="24"/>
      <c r="JQ84" s="24"/>
      <c r="JR84" s="24"/>
      <c r="JS84" s="24"/>
      <c r="JT84" s="24"/>
      <c r="JU84" s="24"/>
      <c r="JV84" s="24"/>
      <c r="JW84" s="24"/>
      <c r="JX84" s="24"/>
      <c r="JY84" s="24"/>
      <c r="JZ84" s="24"/>
      <c r="KA84" s="24"/>
      <c r="KB84" s="24"/>
      <c r="KC84" s="24"/>
      <c r="KD84" s="24"/>
      <c r="KE84" s="24"/>
      <c r="KF84" s="24"/>
      <c r="KG84" s="24"/>
      <c r="KH84" s="24"/>
      <c r="KI84" s="24"/>
      <c r="KJ84" s="24"/>
      <c r="KK84" s="24"/>
      <c r="KL84" s="24"/>
      <c r="KM84" s="24"/>
      <c r="KN84" s="24"/>
      <c r="KO84" s="24"/>
      <c r="KP84" s="24"/>
      <c r="KQ84" s="24"/>
      <c r="KR84" s="24"/>
      <c r="KS84" s="24"/>
      <c r="KT84" s="24"/>
      <c r="KU84" s="24"/>
      <c r="KV84" s="24"/>
      <c r="KW84" s="24"/>
      <c r="KX84" s="24"/>
      <c r="KY84" s="24"/>
      <c r="KZ84" s="24"/>
    </row>
    <row r="85" ht="15.75">
      <c r="A85" s="20" t="s">
        <v>51</v>
      </c>
      <c r="B85" s="11">
        <f>IF(ISERROR(VLOOKUP(CONCATENATE(INDIRECT(ADDRESS(2,COLUMN())),"D1",A85),DATA!D2:L872,2,FALSE)),0,VLOOKUP(CONCATENATE(INDIRECT(ADDRESS(2,COLUMN())),"D1",A85),DATA!D2:L872,2,FALSE))</f>
        <v>0</v>
      </c>
      <c r="C85" s="11">
        <f>IF(ISERROR(VLOOKUP(CONCATENATE(INDIRECT(ADDRESS(2,COLUMN()-1)),"D1",A85),DATA!D2:L872,3,FALSE)),0,VLOOKUP(CONCATENATE(INDIRECT(ADDRESS(2,COLUMN()-1)),"D1",A85),DATA!D2:L872,3,FALSE))</f>
        <v>0</v>
      </c>
      <c r="D85" s="11">
        <f>IF(ISERROR(VLOOKUP(CONCATENATE(INDIRECT(ADDRESS(2,COLUMN()-2)),"D1",A85),DATA!D2:L872,4,FALSE)),0,VLOOKUP(CONCATENATE(INDIRECT(ADDRESS(2,COLUMN()-2)),"D1",A85),DATA!D2:L872,4,FALSE))</f>
        <v>0</v>
      </c>
      <c r="E85" s="11">
        <f>IF(ISERROR(VLOOKUP(CONCATENATE(INDIRECT(ADDRESS(2,COLUMN())),"D1",A85),DATA!D2:L872,2,FALSE)),0,VLOOKUP(CONCATENATE(INDIRECT(ADDRESS(2,COLUMN())),"D1",A85),DATA!D2:L872,2,FALSE))</f>
        <v>0</v>
      </c>
      <c r="F85" s="11">
        <f>IF(ISERROR(VLOOKUP(CONCATENATE(INDIRECT(ADDRESS(2,COLUMN()-1)),"D1",A85),DATA!D2:L872,3,FALSE)),0,VLOOKUP(CONCATENATE(INDIRECT(ADDRESS(2,COLUMN()-1)),"D1",A85),DATA!D2:L872,3,FALSE))</f>
        <v>0</v>
      </c>
      <c r="G85" s="11">
        <f>IF(ISERROR(VLOOKUP(CONCATENATE(INDIRECT(ADDRESS(2,COLUMN()-2)),"D1",A85),DATA!D2:L872,4,FALSE)),0,VLOOKUP(CONCATENATE(INDIRECT(ADDRESS(2,COLUMN()-2)),"D1",A85),DATA!D2:L872,4,FALSE))</f>
        <v>0</v>
      </c>
      <c r="H85" s="11">
        <f>IF(ISERROR(VLOOKUP(CONCATENATE(INDIRECT(ADDRESS(2,COLUMN())),"D1",A85),DATA!D2:L872,2,FALSE)),0,VLOOKUP(CONCATENATE(INDIRECT(ADDRESS(2,COLUMN())),"D1",A85),DATA!D2:L872,2,FALSE))</f>
        <v>0</v>
      </c>
      <c r="I85" s="11">
        <f>IF(ISERROR(VLOOKUP(CONCATENATE(INDIRECT(ADDRESS(2,COLUMN()-1)),"D1",A85),DATA!D2:L872,3,FALSE)),0,VLOOKUP(CONCATENATE(INDIRECT(ADDRESS(2,COLUMN()-1)),"D1",A85),DATA!D2:L872,3,FALSE))</f>
        <v>0</v>
      </c>
      <c r="J85" s="11">
        <f>IF(ISERROR(VLOOKUP(CONCATENATE(INDIRECT(ADDRESS(2,COLUMN()-2)),"D1",A85),DATA!D2:L872,4,FALSE)),0,VLOOKUP(CONCATENATE(INDIRECT(ADDRESS(2,COLUMN()-2)),"D1",A85),DATA!D2:L872,4,FALSE))</f>
        <v>0</v>
      </c>
      <c r="K85" s="11">
        <f>IF(ISERROR(VLOOKUP(CONCATENATE(INDIRECT(ADDRESS(2,COLUMN())),"D1",A85),DATA!D2:L872,2,FALSE)),0,VLOOKUP(CONCATENATE(INDIRECT(ADDRESS(2,COLUMN())),"D1",A85),DATA!D2:L872,2,FALSE))</f>
        <v>0</v>
      </c>
      <c r="L85" s="11">
        <f>IF(ISERROR(VLOOKUP(CONCATENATE(INDIRECT(ADDRESS(2,COLUMN()-1)),"D1",A85),DATA!D2:L872,3,FALSE)),0,VLOOKUP(CONCATENATE(INDIRECT(ADDRESS(2,COLUMN()-1)),"D1",A85),DATA!D2:L872,3,FALSE))</f>
        <v>0</v>
      </c>
      <c r="M85" s="11">
        <f>IF(ISERROR(VLOOKUP(CONCATENATE(INDIRECT(ADDRESS(2,COLUMN()-2)),"D1",A85),DATA!D2:L872,4,FALSE)),0,VLOOKUP(CONCATENATE(INDIRECT(ADDRESS(2,COLUMN()-2)),"D1",A85),DATA!D2:L872,4,FALSE))</f>
        <v>0</v>
      </c>
      <c r="N85" s="11">
        <f>IF(ISERROR(VLOOKUP(CONCATENATE(INDIRECT(ADDRESS(2,COLUMN())),"D1",A85),DATA!D2:L872,2,FALSE)),0,VLOOKUP(CONCATENATE(INDIRECT(ADDRESS(2,COLUMN())),"D1",A85),DATA!D2:L872,2,FALSE))</f>
        <v>0</v>
      </c>
      <c r="O85" s="11">
        <f>IF(ISERROR(VLOOKUP(CONCATENATE(INDIRECT(ADDRESS(2,COLUMN()-1)),"D1",A85),DATA!D2:L872,3,FALSE)),0,VLOOKUP(CONCATENATE(INDIRECT(ADDRESS(2,COLUMN()-1)),"D1",A85),DATA!D2:L872,3,FALSE))</f>
        <v>0</v>
      </c>
      <c r="P85" s="11">
        <f>IF(ISERROR(VLOOKUP(CONCATENATE(INDIRECT(ADDRESS(2,COLUMN()-2)),"D1",A85),DATA!D2:L872,4,FALSE)),0,VLOOKUP(CONCATENATE(INDIRECT(ADDRESS(2,COLUMN()-2)),"D1",A85),DATA!D2:L872,4,FALSE))</f>
        <v>0</v>
      </c>
      <c r="Q85" s="11">
        <f>IF(ISERROR(VLOOKUP(CONCATENATE(INDIRECT(ADDRESS(2,COLUMN())),"D1",A85),DATA!D2:L872,2,FALSE)),0,VLOOKUP(CONCATENATE(INDIRECT(ADDRESS(2,COLUMN())),"D1",A85),DATA!D2:L872,2,FALSE))</f>
        <v>0</v>
      </c>
      <c r="R85" s="11">
        <f>IF(ISERROR(VLOOKUP(CONCATENATE(INDIRECT(ADDRESS(2,COLUMN()-1)),"D1",A85),DATA!D2:L872,3,FALSE)),0,VLOOKUP(CONCATENATE(INDIRECT(ADDRESS(2,COLUMN()-1)),"D1",A85),DATA!D2:L872,3,FALSE))</f>
        <v>0</v>
      </c>
      <c r="S85" s="11">
        <f>IF(ISERROR(VLOOKUP(CONCATENATE(INDIRECT(ADDRESS(2,COLUMN()-2)),"D1",A85),DATA!D2:L872,4,FALSE)),0,VLOOKUP(CONCATENATE(INDIRECT(ADDRESS(2,COLUMN()-2)),"D1",A85),DATA!D2:L872,4,FALSE))</f>
        <v>0</v>
      </c>
      <c r="T85" s="11">
        <f>IF(ISERROR(VLOOKUP(CONCATENATE(INDIRECT(ADDRESS(2,COLUMN())),"D1",A85),DATA!D2:L872,2,FALSE)),0,VLOOKUP(CONCATENATE(INDIRECT(ADDRESS(2,COLUMN())),"D1",A85),DATA!D2:L872,2,FALSE))</f>
        <v>0</v>
      </c>
      <c r="U85" s="11">
        <f>IF(ISERROR(VLOOKUP(CONCATENATE(INDIRECT(ADDRESS(2,COLUMN()-1)),"D1",A85),DATA!D2:L872,3,FALSE)),0,VLOOKUP(CONCATENATE(INDIRECT(ADDRESS(2,COLUMN()-1)),"D1",A85),DATA!D2:L872,3,FALSE))</f>
        <v>0</v>
      </c>
      <c r="V85" s="11">
        <f>IF(ISERROR(VLOOKUP(CONCATENATE(INDIRECT(ADDRESS(2,COLUMN()-2)),"D1",A85),DATA!D2:L872,4,FALSE)),0,VLOOKUP(CONCATENATE(INDIRECT(ADDRESS(2,COLUMN()-2)),"D1",A85),DATA!D2:L872,4,FALSE))</f>
        <v>0</v>
      </c>
      <c r="W85" s="11">
        <f>IF(ISERROR(VLOOKUP(CONCATENATE(INDIRECT(ADDRESS(2,COLUMN())),"D1",A85),DATA!D2:L872,2,FALSE)),0,VLOOKUP(CONCATENATE(INDIRECT(ADDRESS(2,COLUMN())),"D1",A85),DATA!D2:L872,2,FALSE))</f>
        <v>0.75</v>
      </c>
      <c r="X85" s="11">
        <f>IF(ISERROR(VLOOKUP(CONCATENATE(INDIRECT(ADDRESS(2,COLUMN()-1)),"D1",A85),DATA!D2:L872,3,FALSE)),0,VLOOKUP(CONCATENATE(INDIRECT(ADDRESS(2,COLUMN()-1)),"D1",A85),DATA!D2:L872,3,FALSE))</f>
        <v>0</v>
      </c>
      <c r="Y85" s="11">
        <f>IF(ISERROR(VLOOKUP(CONCATENATE(INDIRECT(ADDRESS(2,COLUMN()-2)),"D1",A85),DATA!D2:L872,4,FALSE)),0,VLOOKUP(CONCATENATE(INDIRECT(ADDRESS(2,COLUMN()-2)),"D1",A85),DATA!D2:L872,4,FALSE))</f>
        <v>0</v>
      </c>
      <c r="Z85" s="11">
        <f>IF(ISERROR(VLOOKUP(CONCATENATE(INDIRECT(ADDRESS(2,COLUMN())),"D1",A85),DATA!D2:L872,2,FALSE)),0,VLOOKUP(CONCATENATE(INDIRECT(ADDRESS(2,COLUMN())),"D1",A85),DATA!D2:L872,2,FALSE))</f>
        <v>16.35</v>
      </c>
      <c r="AA85" s="11">
        <f>IF(ISERROR(VLOOKUP(CONCATENATE(INDIRECT(ADDRESS(2,COLUMN()-1)),"D1",A85),DATA!D2:L872,3,FALSE)),0,VLOOKUP(CONCATENATE(INDIRECT(ADDRESS(2,COLUMN()-1)),"D1",A85),DATA!D2:L872,3,FALSE))</f>
        <v>0</v>
      </c>
      <c r="AB85" s="11">
        <f>IF(ISERROR(VLOOKUP(CONCATENATE(INDIRECT(ADDRESS(2,COLUMN()-2)),"D1",A85),DATA!D2:L872,4,FALSE)),0,VLOOKUP(CONCATENATE(INDIRECT(ADDRESS(2,COLUMN()-2)),"D1",A85),DATA!D2:L872,4,FALSE))</f>
        <v>0</v>
      </c>
      <c r="AC85" s="11">
        <f>IF(ISERROR(VLOOKUP(CONCATENATE(INDIRECT(ADDRESS(2,COLUMN())),"D1",A85),DATA!D2:L872,2,FALSE)),0,VLOOKUP(CONCATENATE(INDIRECT(ADDRESS(2,COLUMN())),"D1",A85),DATA!D2:L872,2,FALSE))</f>
        <v>27.91</v>
      </c>
      <c r="AD85" s="11">
        <f>IF(ISERROR(VLOOKUP(CONCATENATE(INDIRECT(ADDRESS(2,COLUMN()-1)),"D1",A85),DATA!D2:L872,3,FALSE)),0,VLOOKUP(CONCATENATE(INDIRECT(ADDRESS(2,COLUMN()-1)),"D1",A85),DATA!D2:L872,3,FALSE))</f>
        <v>0</v>
      </c>
      <c r="AE85" s="11">
        <f>IF(ISERROR(VLOOKUP(CONCATENATE(INDIRECT(ADDRESS(2,COLUMN()-2)),"D1",A85),DATA!D2:L872,4,FALSE)),0,VLOOKUP(CONCATENATE(INDIRECT(ADDRESS(2,COLUMN()-2)),"D1",A85),DATA!D2:L872,4,FALSE))</f>
        <v>0</v>
      </c>
      <c r="AF85" s="11">
        <f>IF(ISERROR(VLOOKUP(CONCATENATE(INDIRECT(ADDRESS(2,COLUMN())),"D1",A85),DATA!D2:L872,2,FALSE)),0,VLOOKUP(CONCATENATE(INDIRECT(ADDRESS(2,COLUMN())),"D1",A85),DATA!D2:L872,2,FALSE))</f>
        <v>0</v>
      </c>
      <c r="AG85" s="11">
        <f>IF(ISERROR(VLOOKUP(CONCATENATE(INDIRECT(ADDRESS(2,COLUMN()-1)),"D1",A85),DATA!D2:L872,3,FALSE)),0,VLOOKUP(CONCATENATE(INDIRECT(ADDRESS(2,COLUMN()-1)),"D1",A85),DATA!D2:L872,3,FALSE))</f>
        <v>0</v>
      </c>
      <c r="AH85" s="11">
        <f>IF(ISERROR(VLOOKUP(CONCATENATE(INDIRECT(ADDRESS(2,COLUMN()-2)),"D1",A85),DATA!D2:L872,4,FALSE)),0,VLOOKUP(CONCATENATE(INDIRECT(ADDRESS(2,COLUMN()-2)),"D1",A85),DATA!D2:L872,4,FALSE))</f>
        <v>0</v>
      </c>
      <c r="AI85" s="11">
        <f>IF(ISERROR(VLOOKUP(CONCATENATE(INDIRECT(ADDRESS(2,COLUMN())),"D1",A85),DATA!D2:L872,2,FALSE)),0,VLOOKUP(CONCATENATE(INDIRECT(ADDRESS(2,COLUMN())),"D1",A85),DATA!D2:L872,2,FALSE))</f>
        <v>0</v>
      </c>
      <c r="AJ85" s="11">
        <f>IF(ISERROR(VLOOKUP(CONCATENATE(INDIRECT(ADDRESS(2,COLUMN()-1)),"D1",A85),DATA!D2:L872,3,FALSE)),0,VLOOKUP(CONCATENATE(INDIRECT(ADDRESS(2,COLUMN()-1)),"D1",A85),DATA!D2:L872,3,FALSE))</f>
        <v>0</v>
      </c>
      <c r="AK85" s="11">
        <f>IF(ISERROR(VLOOKUP(CONCATENATE(INDIRECT(ADDRESS(2,COLUMN()-2)),"D1",A85),DATA!D2:L872,4,FALSE)),0,VLOOKUP(CONCATENATE(INDIRECT(ADDRESS(2,COLUMN()-2)),"D1",A85),DATA!D2:L872,4,FALSE))</f>
        <v>0</v>
      </c>
      <c r="AL85" s="11">
        <f>IF(ISERROR(VLOOKUP(CONCATENATE(INDIRECT(ADDRESS(2,COLUMN())),"D1",A85),DATA!D2:L872,2,FALSE)),0,VLOOKUP(CONCATENATE(INDIRECT(ADDRESS(2,COLUMN())),"D1",A85),DATA!D2:L872,2,FALSE))</f>
        <v>2.8</v>
      </c>
      <c r="AM85" s="11">
        <f>IF(ISERROR(VLOOKUP(CONCATENATE(INDIRECT(ADDRESS(2,COLUMN()-1)),"D1",A85),DATA!D2:L872,3,FALSE)),0,VLOOKUP(CONCATENATE(INDIRECT(ADDRESS(2,COLUMN()-1)),"D1",A85),DATA!D2:L872,3,FALSE))</f>
        <v>0</v>
      </c>
      <c r="AN85" s="11">
        <f>IF(ISERROR(VLOOKUP(CONCATENATE(INDIRECT(ADDRESS(2,COLUMN()-2)),"D1",A85),DATA!D2:L872,4,FALSE)),0,VLOOKUP(CONCATENATE(INDIRECT(ADDRESS(2,COLUMN()-2)),"D1",A85),DATA!D2:L872,4,FALSE))</f>
        <v>0</v>
      </c>
      <c r="AO85" s="11">
        <f>IF(ISERROR(VLOOKUP(CONCATENATE(INDIRECT(ADDRESS(2,COLUMN())),"D1",A85),DATA!D2:L872,2,FALSE)),0,VLOOKUP(CONCATENATE(INDIRECT(ADDRESS(2,COLUMN())),"D1",A85),DATA!D2:L872,2,FALSE))</f>
        <v>6</v>
      </c>
      <c r="AP85" s="11">
        <f>IF(ISERROR(VLOOKUP(CONCATENATE(INDIRECT(ADDRESS(2,COLUMN()-1)),"D1",A85),DATA!D2:L872,3,FALSE)),0,VLOOKUP(CONCATENATE(INDIRECT(ADDRESS(2,COLUMN()-1)),"D1",A85),DATA!D2:L872,3,FALSE))</f>
        <v>0</v>
      </c>
      <c r="AQ85" s="11">
        <f>IF(ISERROR(VLOOKUP(CONCATENATE(INDIRECT(ADDRESS(2,COLUMN()-2)),"D1",A85),DATA!D2:L872,4,FALSE)),0,VLOOKUP(CONCATENATE(INDIRECT(ADDRESS(2,COLUMN()-2)),"D1",A85),DATA!D2:L872,4,FALSE))</f>
        <v>0</v>
      </c>
      <c r="AR85" s="11">
        <f>IF(ISERROR(VLOOKUP(CONCATENATE(INDIRECT(ADDRESS(2,COLUMN())),"D1",A85),DATA!D2:L872,2,FALSE)),0,VLOOKUP(CONCATENATE(INDIRECT(ADDRESS(2,COLUMN())),"D1",A85),DATA!D2:L872,2,FALSE))</f>
        <v>0</v>
      </c>
      <c r="AS85" s="11">
        <f>IF(ISERROR(VLOOKUP(CONCATENATE(INDIRECT(ADDRESS(2,COLUMN()-1)),"D1",A85),DATA!D2:L872,3,FALSE)),0,VLOOKUP(CONCATENATE(INDIRECT(ADDRESS(2,COLUMN()-1)),"D1",A85),DATA!D2:L872,3,FALSE))</f>
        <v>0</v>
      </c>
      <c r="AT85" s="11">
        <f>IF(ISERROR(VLOOKUP(CONCATENATE(INDIRECT(ADDRESS(2,COLUMN()-2)),"D1",A85),DATA!D2:L872,4,FALSE)),0,VLOOKUP(CONCATENATE(INDIRECT(ADDRESS(2,COLUMN()-2)),"D1",A85),DATA!D2:L872,4,FALSE))</f>
        <v>0</v>
      </c>
      <c r="AU85" s="11">
        <f>IF(ISERROR(VLOOKUP(CONCATENATE(INDIRECT(ADDRESS(2,COLUMN())),"D1",A85),DATA!D2:L872,2,FALSE)),0,VLOOKUP(CONCATENATE(INDIRECT(ADDRESS(2,COLUMN())),"D1",A85),DATA!D2:L872,2,FALSE))</f>
        <v>0</v>
      </c>
      <c r="AV85" s="11">
        <f>IF(ISERROR(VLOOKUP(CONCATENATE(INDIRECT(ADDRESS(2,COLUMN()-1)),"D1",A85),DATA!D2:L872,3,FALSE)),0,VLOOKUP(CONCATENATE(INDIRECT(ADDRESS(2,COLUMN()-1)),"D1",A85),DATA!D2:L872,3,FALSE))</f>
        <v>0</v>
      </c>
      <c r="AW85" s="11">
        <f>IF(ISERROR(VLOOKUP(CONCATENATE(INDIRECT(ADDRESS(2,COLUMN()-2)),"D1",A85),DATA!D2:L872,4,FALSE)),0,VLOOKUP(CONCATENATE(INDIRECT(ADDRESS(2,COLUMN()-2)),"D1",A85),DATA!D2:L872,4,FALSE))</f>
        <v>0</v>
      </c>
      <c r="AX85" s="11">
        <f>IF(ISERROR(VLOOKUP(CONCATENATE(INDIRECT(ADDRESS(2,COLUMN())),"D1",A85),DATA!D2:L872,2,FALSE)),0,VLOOKUP(CONCATENATE(INDIRECT(ADDRESS(2,COLUMN())),"D1",A85),DATA!D2:L872,2,FALSE))</f>
        <v>0</v>
      </c>
      <c r="AY85" s="11">
        <f>IF(ISERROR(VLOOKUP(CONCATENATE(INDIRECT(ADDRESS(2,COLUMN()-1)),"D1",A85),DATA!D2:L872,3,FALSE)),0,VLOOKUP(CONCATENATE(INDIRECT(ADDRESS(2,COLUMN()-1)),"D1",A85),DATA!D2:L872,3,FALSE))</f>
        <v>0</v>
      </c>
      <c r="AZ85" s="11">
        <f>IF(ISERROR(VLOOKUP(CONCATENATE(INDIRECT(ADDRESS(2,COLUMN()-2)),"D1",A85),DATA!D2:L872,4,FALSE)),0,VLOOKUP(CONCATENATE(INDIRECT(ADDRESS(2,COLUMN()-2)),"D1",A85),DATA!D2:L872,4,FALSE))</f>
        <v>0</v>
      </c>
      <c r="BA85" s="11">
        <f>IF(ISERROR(VLOOKUP(CONCATENATE(INDIRECT(ADDRESS(2,COLUMN())),"D1",A85),DATA!D2:L872,2,FALSE)),0,VLOOKUP(CONCATENATE(INDIRECT(ADDRESS(2,COLUMN())),"D1",A85),DATA!D2:L872,2,FALSE))</f>
        <v>0</v>
      </c>
      <c r="BB85" s="11">
        <f>IF(ISERROR(VLOOKUP(CONCATENATE(INDIRECT(ADDRESS(2,COLUMN()-1)),"D1",A85),DATA!D2:L872,3,FALSE)),0,VLOOKUP(CONCATENATE(INDIRECT(ADDRESS(2,COLUMN()-1)),"D1",A85),DATA!D2:L872,3,FALSE))</f>
        <v>0</v>
      </c>
      <c r="BC85" s="11">
        <f>IF(ISERROR(VLOOKUP(CONCATENATE(INDIRECT(ADDRESS(2,COLUMN()-2)),"D1",A85),DATA!D2:L872,4,FALSE)),0,VLOOKUP(CONCATENATE(INDIRECT(ADDRESS(2,COLUMN()-2)),"D1",A85),DATA!D2:L872,4,FALSE))</f>
        <v>0</v>
      </c>
      <c r="BD85" s="11">
        <f>IF(ISERROR(VLOOKUP(CONCATENATE(INDIRECT(ADDRESS(2,COLUMN())),"D1",A85),DATA!D2:L872,2,FALSE)),0,VLOOKUP(CONCATENATE(INDIRECT(ADDRESS(2,COLUMN())),"D1",A85),DATA!D2:L872,2,FALSE))</f>
        <v>0</v>
      </c>
      <c r="BE85" s="11">
        <f>IF(ISERROR(VLOOKUP(CONCATENATE(INDIRECT(ADDRESS(2,COLUMN()-1)),"D1",A85),DATA!D2:L872,3,FALSE)),0,VLOOKUP(CONCATENATE(INDIRECT(ADDRESS(2,COLUMN()-1)),"D1",A85),DATA!D2:L872,3,FALSE))</f>
        <v>0</v>
      </c>
      <c r="BF85" s="11">
        <f>IF(ISERROR(VLOOKUP(CONCATENATE(INDIRECT(ADDRESS(2,COLUMN()-2)),"D1",A85),DATA!D2:L872,4,FALSE)),0,VLOOKUP(CONCATENATE(INDIRECT(ADDRESS(2,COLUMN()-2)),"D1",A85),DATA!D2:L872,4,FALSE))</f>
        <v>0</v>
      </c>
      <c r="BG85" s="11">
        <f>IF(ISERROR(VLOOKUP(CONCATENATE(INDIRECT(ADDRESS(2,COLUMN())),"D1",A85),DATA!D2:L872,2,FALSE)),0,VLOOKUP(CONCATENATE(INDIRECT(ADDRESS(2,COLUMN())),"D1",A85),DATA!D2:L872,2,FALSE))</f>
        <v>20.1</v>
      </c>
      <c r="BH85" s="11">
        <f>IF(ISERROR(VLOOKUP(CONCATENATE(INDIRECT(ADDRESS(2,COLUMN()-1)),"D1",A85),DATA!D2:L872,3,FALSE)),0,VLOOKUP(CONCATENATE(INDIRECT(ADDRESS(2,COLUMN()-1)),"D1",A85),DATA!D2:L872,3,FALSE))</f>
        <v>0</v>
      </c>
      <c r="BI85" s="11">
        <f>IF(ISERROR(VLOOKUP(CONCATENATE(INDIRECT(ADDRESS(2,COLUMN()-2)),"D1",A85),DATA!D2:L872,4,FALSE)),0,VLOOKUP(CONCATENATE(INDIRECT(ADDRESS(2,COLUMN()-2)),"D1",A85),DATA!D2:L872,4,FALSE))</f>
        <v>0</v>
      </c>
      <c r="BJ85" s="11">
        <f>IF(ISERROR(VLOOKUP(CONCATENATE(INDIRECT(ADDRESS(2,COLUMN())),"D1",A85),DATA!D2:L872,2,FALSE)),0,VLOOKUP(CONCATENATE(INDIRECT(ADDRESS(2,COLUMN())),"D1",A85),DATA!D2:L872,2,FALSE))</f>
        <v>0</v>
      </c>
      <c r="BK85" s="11">
        <f>IF(ISERROR(VLOOKUP(CONCATENATE(INDIRECT(ADDRESS(2,COLUMN()-1)),"D1",A85),DATA!D2:L872,3,FALSE)),0,VLOOKUP(CONCATENATE(INDIRECT(ADDRESS(2,COLUMN()-1)),"D1",A85),DATA!D2:L872,3,FALSE))</f>
        <v>0</v>
      </c>
      <c r="BL85" s="11">
        <f>IF(ISERROR(VLOOKUP(CONCATENATE(INDIRECT(ADDRESS(2,COLUMN()-2)),"D1",A85),DATA!D2:L872,4,FALSE)),0,VLOOKUP(CONCATENATE(INDIRECT(ADDRESS(2,COLUMN()-2)),"D1",A85),DATA!D2:L872,4,FALSE))</f>
        <v>0</v>
      </c>
      <c r="BM85" s="11">
        <f>IF(ISERROR(VLOOKUP(CONCATENATE(INDIRECT(ADDRESS(2,COLUMN())),"D1",A85),DATA!D2:L872,2,FALSE)),0,VLOOKUP(CONCATENATE(INDIRECT(ADDRESS(2,COLUMN())),"D1",A85),DATA!D2:L872,2,FALSE))</f>
        <v>0</v>
      </c>
      <c r="BN85" s="11">
        <f>IF(ISERROR(VLOOKUP(CONCATENATE(INDIRECT(ADDRESS(2,COLUMN()-1)),"D1",A85),DATA!D2:L872,3,FALSE)),0,VLOOKUP(CONCATENATE(INDIRECT(ADDRESS(2,COLUMN()-1)),"D1",A85),DATA!D2:L872,3,FALSE))</f>
        <v>0</v>
      </c>
      <c r="BO85" s="11">
        <f>IF(ISERROR(VLOOKUP(CONCATENATE(INDIRECT(ADDRESS(2,COLUMN()-2)),"D1",A85),DATA!D2:L872,4,FALSE)),0,VLOOKUP(CONCATENATE(INDIRECT(ADDRESS(2,COLUMN()-2)),"D1",A85),DATA!D2:L872,4,FALSE))</f>
        <v>0</v>
      </c>
      <c r="BP85" s="11">
        <f>IF(ISERROR(VLOOKUP(CONCATENATE(INDIRECT(ADDRESS(2,COLUMN())),"D1",A85),DATA!D2:L872,2,FALSE)),0,VLOOKUP(CONCATENATE(INDIRECT(ADDRESS(2,COLUMN())),"D1",A85),DATA!D2:L872,2,FALSE))</f>
        <v>0</v>
      </c>
      <c r="BQ85" s="11">
        <f>IF(ISERROR(VLOOKUP(CONCATENATE(INDIRECT(ADDRESS(2,COLUMN()-1)),"D1",A85),DATA!D2:L872,3,FALSE)),0,VLOOKUP(CONCATENATE(INDIRECT(ADDRESS(2,COLUMN()-1)),"D1",A85),DATA!D2:L872,3,FALSE))</f>
        <v>0</v>
      </c>
      <c r="BR85" s="11">
        <f>IF(ISERROR(VLOOKUP(CONCATENATE(INDIRECT(ADDRESS(2,COLUMN()-2)),"D1",A85),DATA!D2:L872,4,FALSE)),0,VLOOKUP(CONCATENATE(INDIRECT(ADDRESS(2,COLUMN()-2)),"D1",A85),DATA!D2:L872,4,FALSE))</f>
        <v>0</v>
      </c>
      <c r="BS85" s="11">
        <f>IF(ISERROR(VLOOKUP(CONCATENATE(INDIRECT(ADDRESS(2,COLUMN())),"D1",A85),DATA!D2:L872,2,FALSE)),0,VLOOKUP(CONCATENATE(INDIRECT(ADDRESS(2,COLUMN())),"D1",A85),DATA!D2:L872,2,FALSE))</f>
        <v>0</v>
      </c>
      <c r="BT85" s="11">
        <f>IF(ISERROR(VLOOKUP(CONCATENATE(INDIRECT(ADDRESS(2,COLUMN()-1)),"D1",A85),DATA!D2:L872,3,FALSE)),0,VLOOKUP(CONCATENATE(INDIRECT(ADDRESS(2,COLUMN()-1)),"D1",A85),DATA!D2:L872,3,FALSE))</f>
        <v>0</v>
      </c>
      <c r="BU85" s="11">
        <f>IF(ISERROR(VLOOKUP(CONCATENATE(INDIRECT(ADDRESS(2,COLUMN()-2)),"D1",A85),DATA!D2:L872,4,FALSE)),0,VLOOKUP(CONCATENATE(INDIRECT(ADDRESS(2,COLUMN()-2)),"D1",A85),DATA!D2:L872,4,FALSE))</f>
        <v>0</v>
      </c>
      <c r="BV85" s="11">
        <f>IF(ISERROR(VLOOKUP(CONCATENATE(INDIRECT(ADDRESS(2,COLUMN())),"D1",A85),DATA!D2:L872,2,FALSE)),0,VLOOKUP(CONCATENATE(INDIRECT(ADDRESS(2,COLUMN())),"D1",A85),DATA!D2:L872,2,FALSE))</f>
        <v>0</v>
      </c>
      <c r="BW85" s="11">
        <f>IF(ISERROR(VLOOKUP(CONCATENATE(INDIRECT(ADDRESS(2,COLUMN()-1)),"D1",A85),DATA!D2:L872,3,FALSE)),0,VLOOKUP(CONCATENATE(INDIRECT(ADDRESS(2,COLUMN()-1)),"D1",A85),DATA!D2:L872,3,FALSE))</f>
        <v>0</v>
      </c>
      <c r="BX85" s="11">
        <f>IF(ISERROR(VLOOKUP(CONCATENATE(INDIRECT(ADDRESS(2,COLUMN()-2)),"D1",A85),DATA!D2:L872,4,FALSE)),0,VLOOKUP(CONCATENATE(INDIRECT(ADDRESS(2,COLUMN()-2)),"D1",A85),DATA!D2:L872,4,FALSE))</f>
        <v>0</v>
      </c>
      <c r="BY85" s="11">
        <f>IF(ISERROR(VLOOKUP(CONCATENATE(INDIRECT(ADDRESS(2,COLUMN())),"D1",A85),DATA!D2:L872,2,FALSE)),0,VLOOKUP(CONCATENATE(INDIRECT(ADDRESS(2,COLUMN())),"D1",A85),DATA!D2:L872,2,FALSE))</f>
        <v>0</v>
      </c>
      <c r="BZ85" s="11">
        <f>IF(ISERROR(VLOOKUP(CONCATENATE(INDIRECT(ADDRESS(2,COLUMN()-1)),"D1",A85),DATA!D2:L872,3,FALSE)),0,VLOOKUP(CONCATENATE(INDIRECT(ADDRESS(2,COLUMN()-1)),"D1",A85),DATA!D2:L872,3,FALSE))</f>
        <v>0</v>
      </c>
      <c r="CA85" s="11">
        <f>IF(ISERROR(VLOOKUP(CONCATENATE(INDIRECT(ADDRESS(2,COLUMN()-2)),"D1",A85),DATA!D2:L872,4,FALSE)),0,VLOOKUP(CONCATENATE(INDIRECT(ADDRESS(2,COLUMN()-2)),"D1",A85),DATA!D2:L872,4,FALSE))</f>
        <v>0</v>
      </c>
      <c r="CB85" s="11">
        <f>IF(ISERROR(VLOOKUP(CONCATENATE(INDIRECT(ADDRESS(2,COLUMN())),"D1",A85),DATA!D2:L872,2,FALSE)),0,VLOOKUP(CONCATENATE(INDIRECT(ADDRESS(2,COLUMN())),"D1",A85),DATA!D2:L872,2,FALSE))</f>
        <v>0</v>
      </c>
      <c r="CC85" s="11">
        <f>IF(ISERROR(VLOOKUP(CONCATENATE(INDIRECT(ADDRESS(2,COLUMN()-1)),"D1",A85),DATA!D2:L872,3,FALSE)),0,VLOOKUP(CONCATENATE(INDIRECT(ADDRESS(2,COLUMN()-1)),"D1",A85),DATA!D2:L872,3,FALSE))</f>
        <v>0</v>
      </c>
      <c r="CD85" s="11">
        <f>IF(ISERROR(VLOOKUP(CONCATENATE(INDIRECT(ADDRESS(2,COLUMN()-2)),"D1",A85),DATA!D2:L872,4,FALSE)),0,VLOOKUP(CONCATENATE(INDIRECT(ADDRESS(2,COLUMN()-2)),"D1",A85),DATA!D2:L872,4,FALSE))</f>
        <v>0</v>
      </c>
      <c r="CE85" s="11">
        <f>IF(ISERROR(VLOOKUP(CONCATENATE(INDIRECT(ADDRESS(2,COLUMN())),"D1",A85),DATA!D2:L872,2,FALSE)),0,VLOOKUP(CONCATENATE(INDIRECT(ADDRESS(2,COLUMN())),"D1",A85),DATA!D2:L872,2,FALSE))</f>
        <v>0</v>
      </c>
      <c r="CF85" s="11">
        <f>IF(ISERROR(VLOOKUP(CONCATENATE(INDIRECT(ADDRESS(2,COLUMN()-1)),"D1",A85),DATA!D2:L872,3,FALSE)),0,VLOOKUP(CONCATENATE(INDIRECT(ADDRESS(2,COLUMN()-1)),"D1",A85),DATA!D2:L872,3,FALSE))</f>
        <v>0</v>
      </c>
      <c r="CG85" s="11">
        <f>IF(ISERROR(VLOOKUP(CONCATENATE(INDIRECT(ADDRESS(2,COLUMN()-2)),"D1",A85),DATA!D2:L872,4,FALSE)),0,VLOOKUP(CONCATENATE(INDIRECT(ADDRESS(2,COLUMN()-2)),"D1",A85),DATA!D2:L872,4,FALSE))</f>
        <v>0</v>
      </c>
      <c r="CH85" s="11">
        <f>IF(ISERROR(VLOOKUP(CONCATENATE(INDIRECT(ADDRESS(2,COLUMN())),"D1",A85),DATA!D2:L872,2,FALSE)),0,VLOOKUP(CONCATENATE(INDIRECT(ADDRESS(2,COLUMN())),"D1",A85),DATA!D2:L872,2,FALSE))</f>
        <v>0</v>
      </c>
      <c r="CI85" s="11">
        <f>IF(ISERROR(VLOOKUP(CONCATENATE(INDIRECT(ADDRESS(2,COLUMN()-1)),"D1",A85),DATA!D2:L872,3,FALSE)),0,VLOOKUP(CONCATENATE(INDIRECT(ADDRESS(2,COLUMN()-1)),"D1",A85),DATA!D2:L872,3,FALSE))</f>
        <v>0</v>
      </c>
      <c r="CJ85" s="11">
        <f>IF(ISERROR(VLOOKUP(CONCATENATE(INDIRECT(ADDRESS(2,COLUMN()-2)),"D1",A85),DATA!D2:L872,4,FALSE)),0,VLOOKUP(CONCATENATE(INDIRECT(ADDRESS(2,COLUMN()-2)),"D1",A85),DATA!D2:L872,4,FALSE))</f>
        <v>0</v>
      </c>
      <c r="CK85" s="11">
        <f>IF(ISERROR(VLOOKUP(CONCATENATE(INDIRECT(ADDRESS(2,COLUMN())),"D1",A85),DATA!D2:L872,2,FALSE)),0,VLOOKUP(CONCATENATE(INDIRECT(ADDRESS(2,COLUMN())),"D1",A85),DATA!D2:L872,2,FALSE))</f>
        <v>0</v>
      </c>
      <c r="CL85" s="11">
        <f>IF(ISERROR(VLOOKUP(CONCATENATE(INDIRECT(ADDRESS(2,COLUMN()-1)),"D1",A85),DATA!D2:L872,3,FALSE)),0,VLOOKUP(CONCATENATE(INDIRECT(ADDRESS(2,COLUMN()-1)),"D1",A85),DATA!D2:L872,3,FALSE))</f>
        <v>0</v>
      </c>
      <c r="CM85" s="11">
        <f>IF(ISERROR(VLOOKUP(CONCATENATE(INDIRECT(ADDRESS(2,COLUMN()-2)),"D1",A85),DATA!D2:L872,4,FALSE)),0,VLOOKUP(CONCATENATE(INDIRECT(ADDRESS(2,COLUMN()-2)),"D1",A85),DATA!D2:L872,4,FALSE))</f>
        <v>0</v>
      </c>
      <c r="CN85" s="11">
        <f>IF(ISERROR(VLOOKUP(CONCATENATE(INDIRECT(ADDRESS(2,COLUMN())),"D1",A85),DATA!D2:L872,2,FALSE)),0,VLOOKUP(CONCATENATE(INDIRECT(ADDRESS(2,COLUMN())),"D1",A85),DATA!D2:L872,2,FALSE))</f>
        <v>0</v>
      </c>
      <c r="CO85" s="11">
        <f>IF(ISERROR(VLOOKUP(CONCATENATE(INDIRECT(ADDRESS(2,COLUMN()-1)),"D1",A85),DATA!D2:L872,3,FALSE)),0,VLOOKUP(CONCATENATE(INDIRECT(ADDRESS(2,COLUMN()-1)),"D1",A85),DATA!D2:L872,3,FALSE))</f>
        <v>0</v>
      </c>
      <c r="CP85" s="11">
        <f>IF(ISERROR(VLOOKUP(CONCATENATE(INDIRECT(ADDRESS(2,COLUMN()-2)),"D1",A85),DATA!D2:L872,4,FALSE)),0,VLOOKUP(CONCATENATE(INDIRECT(ADDRESS(2,COLUMN()-2)),"D1",A85),DATA!D2:L872,4,FALSE))</f>
        <v>0</v>
      </c>
      <c r="CQ85" s="11">
        <f>IF(ISERROR(VLOOKUP(CONCATENATE(INDIRECT(ADDRESS(2,COLUMN())),"D1",A85),DATA!D2:L872,2,FALSE)),0,VLOOKUP(CONCATENATE(INDIRECT(ADDRESS(2,COLUMN())),"D1",A85),DATA!D2:L872,2,FALSE))</f>
        <v>0</v>
      </c>
      <c r="CR85" s="11">
        <f>IF(ISERROR(VLOOKUP(CONCATENATE(INDIRECT(ADDRESS(2,COLUMN()-1)),"D1",A85),DATA!D2:L872,3,FALSE)),0,VLOOKUP(CONCATENATE(INDIRECT(ADDRESS(2,COLUMN()-1)),"D1",A85),DATA!D2:L872,3,FALSE))</f>
        <v>0</v>
      </c>
      <c r="CS85" s="11">
        <f>IF(ISERROR(VLOOKUP(CONCATENATE(INDIRECT(ADDRESS(2,COLUMN()-2)),"D1",A85),DATA!D2:L872,4,FALSE)),0,VLOOKUP(CONCATENATE(INDIRECT(ADDRESS(2,COLUMN()-2)),"D1",A85),DATA!D2:L872,4,FALSE))</f>
        <v>0</v>
      </c>
      <c r="CT85" s="11">
        <f>IF(ISERROR(VLOOKUP(CONCATENATE(INDIRECT(ADDRESS(2,COLUMN())),"D1",A85),DATA!D2:L872,2,FALSE)),0,VLOOKUP(CONCATENATE(INDIRECT(ADDRESS(2,COLUMN())),"D1",A85),DATA!D2:L872,2,FALSE))</f>
        <v>0</v>
      </c>
      <c r="CU85" s="11">
        <f>IF(ISERROR(VLOOKUP(CONCATENATE(INDIRECT(ADDRESS(2,COLUMN()-1)),"D1",A85),DATA!D2:L872,3,FALSE)),0,VLOOKUP(CONCATENATE(INDIRECT(ADDRESS(2,COLUMN()-1)),"D1",A85),DATA!D2:L872,3,FALSE))</f>
        <v>0</v>
      </c>
      <c r="CV85" s="11">
        <f>IF(ISERROR(VLOOKUP(CONCATENATE(INDIRECT(ADDRESS(2,COLUMN()-2)),"D1",A85),DATA!D2:L872,4,FALSE)),0,VLOOKUP(CONCATENATE(INDIRECT(ADDRESS(2,COLUMN()-2)),"D1",A85),DATA!D2:L872,4,FALSE))</f>
        <v>0</v>
      </c>
      <c r="CW85" s="11">
        <f>IF(ISERROR(VLOOKUP(CONCATENATE(INDIRECT(ADDRESS(2,COLUMN())),"D1",A85),DATA!D2:L872,2,FALSE)),0,VLOOKUP(CONCATENATE(INDIRECT(ADDRESS(2,COLUMN())),"D1",A85),DATA!D2:L872,2,FALSE))</f>
        <v>0</v>
      </c>
      <c r="CX85" s="11">
        <f>IF(ISERROR(VLOOKUP(CONCATENATE(INDIRECT(ADDRESS(2,COLUMN()-1)),"D1",A85),DATA!D2:L872,3,FALSE)),0,VLOOKUP(CONCATENATE(INDIRECT(ADDRESS(2,COLUMN()-1)),"D1",A85),DATA!D2:L872,3,FALSE))</f>
        <v>0</v>
      </c>
      <c r="CY85" s="11">
        <f>IF(ISERROR(VLOOKUP(CONCATENATE(INDIRECT(ADDRESS(2,COLUMN()-2)),"D1",A85),DATA!D2:L872,4,FALSE)),0,VLOOKUP(CONCATENATE(INDIRECT(ADDRESS(2,COLUMN()-2)),"D1",A85),DATA!D2:L872,4,FALSE))</f>
        <v>0</v>
      </c>
      <c r="CZ85" s="11">
        <f>IF(ISERROR(VLOOKUP(CONCATENATE(INDIRECT(ADDRESS(2,COLUMN())),"D1",A85),DATA!D2:L872,2,FALSE)),0,VLOOKUP(CONCATENATE(INDIRECT(ADDRESS(2,COLUMN())),"D1",A85),DATA!D2:L872,2,FALSE))</f>
        <v>0</v>
      </c>
      <c r="DA85" s="11">
        <f>IF(ISERROR(VLOOKUP(CONCATENATE(INDIRECT(ADDRESS(2,COLUMN()-1)),"D1",A85),DATA!D2:L872,3,FALSE)),0,VLOOKUP(CONCATENATE(INDIRECT(ADDRESS(2,COLUMN()-1)),"D1",A85),DATA!D2:L872,3,FALSE))</f>
        <v>0</v>
      </c>
      <c r="DB85" s="11">
        <f>IF(ISERROR(VLOOKUP(CONCATENATE(INDIRECT(ADDRESS(2,COLUMN()-2)),"D1",A85),DATA!D2:L872,4,FALSE)),0,VLOOKUP(CONCATENATE(INDIRECT(ADDRESS(2,COLUMN()-2)),"D1",A85),DATA!D2:L872,4,FALSE))</f>
        <v>0</v>
      </c>
      <c r="DC85" s="11">
        <f>IF(ISERROR(VLOOKUP(CONCATENATE(INDIRECT(ADDRESS(2,COLUMN())),"D1",A85),DATA!D2:L872,2,FALSE)),0,VLOOKUP(CONCATENATE(INDIRECT(ADDRESS(2,COLUMN())),"D1",A85),DATA!D2:L872,2,FALSE))</f>
        <v>0</v>
      </c>
      <c r="DD85" s="11">
        <f>IF(ISERROR(VLOOKUP(CONCATENATE(INDIRECT(ADDRESS(2,COLUMN()-1)),"D1",A85),DATA!D2:L872,3,FALSE)),0,VLOOKUP(CONCATENATE(INDIRECT(ADDRESS(2,COLUMN()-1)),"D1",A85),DATA!D2:L872,3,FALSE))</f>
        <v>0</v>
      </c>
      <c r="DE85" s="11">
        <f>IF(ISERROR(VLOOKUP(CONCATENATE(INDIRECT(ADDRESS(2,COLUMN()-2)),"D1",A85),DATA!D2:L872,4,FALSE)),0,VLOOKUP(CONCATENATE(INDIRECT(ADDRESS(2,COLUMN()-2)),"D1",A85),DATA!D2:L872,4,FALSE))</f>
        <v>0</v>
      </c>
      <c r="DF85" s="11">
        <f>IF(ISERROR(VLOOKUP(CONCATENATE(INDIRECT(ADDRESS(2,COLUMN())),"D1",A85),DATA!D2:L872,2,FALSE)),0,VLOOKUP(CONCATENATE(INDIRECT(ADDRESS(2,COLUMN())),"D1",A85),DATA!D2:L872,2,FALSE))</f>
        <v>0</v>
      </c>
      <c r="DG85" s="11">
        <f>IF(ISERROR(VLOOKUP(CONCATENATE(INDIRECT(ADDRESS(2,COLUMN()-1)),"D1",A85),DATA!D2:L872,3,FALSE)),0,VLOOKUP(CONCATENATE(INDIRECT(ADDRESS(2,COLUMN()-1)),"D1",A85),DATA!D2:L872,3,FALSE))</f>
        <v>0</v>
      </c>
      <c r="DH85" s="11">
        <f>IF(ISERROR(VLOOKUP(CONCATENATE(INDIRECT(ADDRESS(2,COLUMN()-2)),"D1",A85),DATA!D2:L872,4,FALSE)),0,VLOOKUP(CONCATENATE(INDIRECT(ADDRESS(2,COLUMN()-2)),"D1",A85),DATA!D2:L872,4,FALSE))</f>
        <v>0</v>
      </c>
      <c r="DI85" s="11">
        <f>IF(ISERROR(VLOOKUP(CONCATENATE(INDIRECT(ADDRESS(2,COLUMN())),"D1",A85),DATA!D2:L872,2,FALSE)),0,VLOOKUP(CONCATENATE(INDIRECT(ADDRESS(2,COLUMN())),"D1",A85),DATA!D2:L872,2,FALSE))</f>
        <v>0</v>
      </c>
      <c r="DJ85" s="11">
        <f>IF(ISERROR(VLOOKUP(CONCATENATE(INDIRECT(ADDRESS(2,COLUMN()-1)),"D1",A85),DATA!D2:L872,3,FALSE)),0,VLOOKUP(CONCATENATE(INDIRECT(ADDRESS(2,COLUMN()-1)),"D1",A85),DATA!D2:L872,3,FALSE))</f>
        <v>0</v>
      </c>
      <c r="DK85" s="11">
        <f>IF(ISERROR(VLOOKUP(CONCATENATE(INDIRECT(ADDRESS(2,COLUMN()-2)),"D1",A85),DATA!D2:L872,4,FALSE)),0,VLOOKUP(CONCATENATE(INDIRECT(ADDRESS(2,COLUMN()-2)),"D1",A85),DATA!D2:L872,4,FALSE))</f>
        <v>0</v>
      </c>
      <c r="DL85" s="11">
        <f>IF(ISERROR(VLOOKUP(CONCATENATE(INDIRECT(ADDRESS(2,COLUMN())),"D1",A85),DATA!D2:L872,2,FALSE)),0,VLOOKUP(CONCATENATE(INDIRECT(ADDRESS(2,COLUMN())),"D1",A85),DATA!D2:L872,2,FALSE))</f>
        <v>0</v>
      </c>
      <c r="DM85" s="11">
        <f>IF(ISERROR(VLOOKUP(CONCATENATE(INDIRECT(ADDRESS(2,COLUMN()-1)),"D1",A85),DATA!D2:L872,3,FALSE)),0,VLOOKUP(CONCATENATE(INDIRECT(ADDRESS(2,COLUMN()-1)),"D1",A85),DATA!D2:L872,3,FALSE))</f>
        <v>0</v>
      </c>
      <c r="DN85" s="11">
        <f>IF(ISERROR(VLOOKUP(CONCATENATE(INDIRECT(ADDRESS(2,COLUMN()-2)),"D1",A85),DATA!D2:L872,4,FALSE)),0,VLOOKUP(CONCATENATE(INDIRECT(ADDRESS(2,COLUMN()-2)),"D1",A85),DATA!D2:L872,4,FALSE))</f>
        <v>0</v>
      </c>
      <c r="DO85" s="11">
        <f>IF(ISERROR(VLOOKUP(CONCATENATE(INDIRECT(ADDRESS(2,COLUMN())),"D1",A85),DATA!D2:L872,2,FALSE)),0,VLOOKUP(CONCATENATE(INDIRECT(ADDRESS(2,COLUMN())),"D1",A85),DATA!D2:L872,2,FALSE))</f>
        <v>0</v>
      </c>
      <c r="DP85" s="11">
        <f>IF(ISERROR(VLOOKUP(CONCATENATE(INDIRECT(ADDRESS(2,COLUMN()-1)),"D1",A85),DATA!D2:L872,3,FALSE)),0,VLOOKUP(CONCATENATE(INDIRECT(ADDRESS(2,COLUMN()-1)),"D1",A85),DATA!D2:L872,3,FALSE))</f>
        <v>0</v>
      </c>
      <c r="DQ85" s="11">
        <f>IF(ISERROR(VLOOKUP(CONCATENATE(INDIRECT(ADDRESS(2,COLUMN()-2)),"D1",A85),DATA!D2:L872,4,FALSE)),0,VLOOKUP(CONCATENATE(INDIRECT(ADDRESS(2,COLUMN()-2)),"D1",A85),DATA!D2:L872,4,FALSE))</f>
        <v>0</v>
      </c>
      <c r="DR85" s="11">
        <f>IF(ISERROR(VLOOKUP(CONCATENATE(INDIRECT(ADDRESS(2,COLUMN())),"D1",A85),DATA!D2:L872,2,FALSE)),0,VLOOKUP(CONCATENATE(INDIRECT(ADDRESS(2,COLUMN())),"D1",A85),DATA!D2:L872,2,FALSE))</f>
        <v>0</v>
      </c>
      <c r="DS85" s="11">
        <f>IF(ISERROR(VLOOKUP(CONCATENATE(INDIRECT(ADDRESS(2,COLUMN()-1)),"D1",A85),DATA!D2:L872,3,FALSE)),0,VLOOKUP(CONCATENATE(INDIRECT(ADDRESS(2,COLUMN()-1)),"D1",A85),DATA!D2:L872,3,FALSE))</f>
        <v>0</v>
      </c>
      <c r="DT85" s="11">
        <f>IF(ISERROR(VLOOKUP(CONCATENATE(INDIRECT(ADDRESS(2,COLUMN()-2)),"D1",A85),DATA!D2:L872,4,FALSE)),0,VLOOKUP(CONCATENATE(INDIRECT(ADDRESS(2,COLUMN()-2)),"D1",A85),DATA!D2:L872,4,FALSE))</f>
        <v>0</v>
      </c>
      <c r="DU85" s="11">
        <f>IF(ISERROR(VLOOKUP(CONCATENATE(INDIRECT(ADDRESS(2,COLUMN())),"D1",A85),DATA!D2:L872,2,FALSE)),0,VLOOKUP(CONCATENATE(INDIRECT(ADDRESS(2,COLUMN())),"D1",A85),DATA!D2:L872,2,FALSE))</f>
        <v>0</v>
      </c>
      <c r="DV85" s="11">
        <f>IF(ISERROR(VLOOKUP(CONCATENATE(INDIRECT(ADDRESS(2,COLUMN()-1)),"D1",A85),DATA!D2:L872,3,FALSE)),0,VLOOKUP(CONCATENATE(INDIRECT(ADDRESS(2,COLUMN()-1)),"D1",A85),DATA!D2:L872,3,FALSE))</f>
        <v>0</v>
      </c>
      <c r="DW85" s="11">
        <f>IF(ISERROR(VLOOKUP(CONCATENATE(INDIRECT(ADDRESS(2,COLUMN()-2)),"D1",A85),DATA!D2:L872,4,FALSE)),0,VLOOKUP(CONCATENATE(INDIRECT(ADDRESS(2,COLUMN()-2)),"D1",A85),DATA!D2:L872,4,FALSE))</f>
        <v>0</v>
      </c>
      <c r="DX85" s="62">
        <f>SUM(B85:INDIRECT(ADDRESS(85,127)))</f>
        <v>73.91</v>
      </c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  <c r="IR85" s="24"/>
      <c r="IS85" s="24"/>
      <c r="IT85" s="24"/>
      <c r="IU85" s="24"/>
      <c r="IV85" s="24"/>
      <c r="IW85" s="24"/>
      <c r="IX85" s="24"/>
      <c r="IY85" s="24"/>
      <c r="IZ85" s="24"/>
      <c r="JA85" s="24"/>
      <c r="JB85" s="24"/>
      <c r="JC85" s="24"/>
      <c r="JD85" s="24"/>
      <c r="JE85" s="24"/>
      <c r="JF85" s="24"/>
      <c r="JG85" s="24"/>
      <c r="JH85" s="24"/>
      <c r="JI85" s="24"/>
      <c r="JJ85" s="24"/>
      <c r="JK85" s="24"/>
      <c r="JL85" s="24"/>
      <c r="JM85" s="24"/>
      <c r="JN85" s="24"/>
      <c r="JO85" s="24"/>
      <c r="JP85" s="24"/>
      <c r="JQ85" s="24"/>
      <c r="JR85" s="24"/>
      <c r="JS85" s="24"/>
      <c r="JT85" s="24"/>
      <c r="JU85" s="24"/>
      <c r="JV85" s="24"/>
      <c r="JW85" s="24"/>
      <c r="JX85" s="24"/>
      <c r="JY85" s="24"/>
      <c r="JZ85" s="24"/>
      <c r="KA85" s="24"/>
      <c r="KB85" s="24"/>
      <c r="KC85" s="24"/>
      <c r="KD85" s="24"/>
      <c r="KE85" s="24"/>
      <c r="KF85" s="24"/>
      <c r="KG85" s="24"/>
      <c r="KH85" s="24"/>
      <c r="KI85" s="24"/>
      <c r="KJ85" s="24"/>
      <c r="KK85" s="24"/>
      <c r="KL85" s="24"/>
      <c r="KM85" s="24"/>
      <c r="KN85" s="24"/>
      <c r="KO85" s="24"/>
      <c r="KP85" s="24"/>
      <c r="KQ85" s="24"/>
      <c r="KR85" s="24"/>
      <c r="KS85" s="24"/>
      <c r="KT85" s="24"/>
      <c r="KU85" s="24"/>
      <c r="KV85" s="24"/>
      <c r="KW85" s="24"/>
      <c r="KX85" s="24"/>
      <c r="KY85" s="24"/>
      <c r="KZ85" s="24"/>
    </row>
    <row r="86" ht="15.75">
      <c r="A86" s="20" t="s">
        <v>52</v>
      </c>
      <c r="B86" s="11">
        <f>IF(ISERROR(VLOOKUP(CONCATENATE(INDIRECT(ADDRESS(2,COLUMN())),"D1",A86),DATA!D2:L872,2,FALSE)),0,VLOOKUP(CONCATENATE(INDIRECT(ADDRESS(2,COLUMN())),"D1",A86),DATA!D2:L872,2,FALSE))</f>
        <v>1.1</v>
      </c>
      <c r="C86" s="11">
        <f>IF(ISERROR(VLOOKUP(CONCATENATE(INDIRECT(ADDRESS(2,COLUMN()-1)),"D1",A86),DATA!D2:L872,3,FALSE)),0,VLOOKUP(CONCATENATE(INDIRECT(ADDRESS(2,COLUMN()-1)),"D1",A86),DATA!D2:L872,3,FALSE))</f>
        <v>0</v>
      </c>
      <c r="D86" s="11">
        <f>IF(ISERROR(VLOOKUP(CONCATENATE(INDIRECT(ADDRESS(2,COLUMN()-2)),"D1",A86),DATA!D2:L872,4,FALSE)),0,VLOOKUP(CONCATENATE(INDIRECT(ADDRESS(2,COLUMN()-2)),"D1",A86),DATA!D2:L872,4,FALSE))</f>
        <v>0</v>
      </c>
      <c r="E86" s="11">
        <f>IF(ISERROR(VLOOKUP(CONCATENATE(INDIRECT(ADDRESS(2,COLUMN())),"D1",A86),DATA!D2:L872,2,FALSE)),0,VLOOKUP(CONCATENATE(INDIRECT(ADDRESS(2,COLUMN())),"D1",A86),DATA!D2:L872,2,FALSE))</f>
        <v>0</v>
      </c>
      <c r="F86" s="11">
        <f>IF(ISERROR(VLOOKUP(CONCATENATE(INDIRECT(ADDRESS(2,COLUMN()-1)),"D1",A86),DATA!D2:L872,3,FALSE)),0,VLOOKUP(CONCATENATE(INDIRECT(ADDRESS(2,COLUMN()-1)),"D1",A86),DATA!D2:L872,3,FALSE))</f>
        <v>0</v>
      </c>
      <c r="G86" s="11">
        <f>IF(ISERROR(VLOOKUP(CONCATENATE(INDIRECT(ADDRESS(2,COLUMN()-2)),"D1",A86),DATA!D2:L872,4,FALSE)),0,VLOOKUP(CONCATENATE(INDIRECT(ADDRESS(2,COLUMN()-2)),"D1",A86),DATA!D2:L872,4,FALSE))</f>
        <v>0</v>
      </c>
      <c r="H86" s="11">
        <f>IF(ISERROR(VLOOKUP(CONCATENATE(INDIRECT(ADDRESS(2,COLUMN())),"D1",A86),DATA!D2:L872,2,FALSE)),0,VLOOKUP(CONCATENATE(INDIRECT(ADDRESS(2,COLUMN())),"D1",A86),DATA!D2:L872,2,FALSE))</f>
        <v>0.25</v>
      </c>
      <c r="I86" s="11">
        <f>IF(ISERROR(VLOOKUP(CONCATENATE(INDIRECT(ADDRESS(2,COLUMN()-1)),"D1",A86),DATA!D2:L872,3,FALSE)),0,VLOOKUP(CONCATENATE(INDIRECT(ADDRESS(2,COLUMN()-1)),"D1",A86),DATA!D2:L872,3,FALSE))</f>
        <v>0</v>
      </c>
      <c r="J86" s="11">
        <f>IF(ISERROR(VLOOKUP(CONCATENATE(INDIRECT(ADDRESS(2,COLUMN()-2)),"D1",A86),DATA!D2:L872,4,FALSE)),0,VLOOKUP(CONCATENATE(INDIRECT(ADDRESS(2,COLUMN()-2)),"D1",A86),DATA!D2:L872,4,FALSE))</f>
        <v>0</v>
      </c>
      <c r="K86" s="11">
        <f>IF(ISERROR(VLOOKUP(CONCATENATE(INDIRECT(ADDRESS(2,COLUMN())),"D1",A86),DATA!D2:L872,2,FALSE)),0,VLOOKUP(CONCATENATE(INDIRECT(ADDRESS(2,COLUMN())),"D1",A86),DATA!D2:L872,2,FALSE))</f>
        <v>0</v>
      </c>
      <c r="L86" s="11">
        <f>IF(ISERROR(VLOOKUP(CONCATENATE(INDIRECT(ADDRESS(2,COLUMN()-1)),"D1",A86),DATA!D2:L872,3,FALSE)),0,VLOOKUP(CONCATENATE(INDIRECT(ADDRESS(2,COLUMN()-1)),"D1",A86),DATA!D2:L872,3,FALSE))</f>
        <v>0</v>
      </c>
      <c r="M86" s="11">
        <f>IF(ISERROR(VLOOKUP(CONCATENATE(INDIRECT(ADDRESS(2,COLUMN()-2)),"D1",A86),DATA!D2:L872,4,FALSE)),0,VLOOKUP(CONCATENATE(INDIRECT(ADDRESS(2,COLUMN()-2)),"D1",A86),DATA!D2:L872,4,FALSE))</f>
        <v>0</v>
      </c>
      <c r="N86" s="11">
        <f>IF(ISERROR(VLOOKUP(CONCATENATE(INDIRECT(ADDRESS(2,COLUMN())),"D1",A86),DATA!D2:L872,2,FALSE)),0,VLOOKUP(CONCATENATE(INDIRECT(ADDRESS(2,COLUMN())),"D1",A86),DATA!D2:L872,2,FALSE))</f>
        <v>0</v>
      </c>
      <c r="O86" s="11">
        <f>IF(ISERROR(VLOOKUP(CONCATENATE(INDIRECT(ADDRESS(2,COLUMN()-1)),"D1",A86),DATA!D2:L872,3,FALSE)),0,VLOOKUP(CONCATENATE(INDIRECT(ADDRESS(2,COLUMN()-1)),"D1",A86),DATA!D2:L872,3,FALSE))</f>
        <v>0</v>
      </c>
      <c r="P86" s="11">
        <f>IF(ISERROR(VLOOKUP(CONCATENATE(INDIRECT(ADDRESS(2,COLUMN()-2)),"D1",A86),DATA!D2:L872,4,FALSE)),0,VLOOKUP(CONCATENATE(INDIRECT(ADDRESS(2,COLUMN()-2)),"D1",A86),DATA!D2:L872,4,FALSE))</f>
        <v>0</v>
      </c>
      <c r="Q86" s="11">
        <f>IF(ISERROR(VLOOKUP(CONCATENATE(INDIRECT(ADDRESS(2,COLUMN())),"D1",A86),DATA!D2:L872,2,FALSE)),0,VLOOKUP(CONCATENATE(INDIRECT(ADDRESS(2,COLUMN())),"D1",A86),DATA!D2:L872,2,FALSE))</f>
        <v>0</v>
      </c>
      <c r="R86" s="11">
        <f>IF(ISERROR(VLOOKUP(CONCATENATE(INDIRECT(ADDRESS(2,COLUMN()-1)),"D1",A86),DATA!D2:L872,3,FALSE)),0,VLOOKUP(CONCATENATE(INDIRECT(ADDRESS(2,COLUMN()-1)),"D1",A86),DATA!D2:L872,3,FALSE))</f>
        <v>0</v>
      </c>
      <c r="S86" s="11">
        <f>IF(ISERROR(VLOOKUP(CONCATENATE(INDIRECT(ADDRESS(2,COLUMN()-2)),"D1",A86),DATA!D2:L872,4,FALSE)),0,VLOOKUP(CONCATENATE(INDIRECT(ADDRESS(2,COLUMN()-2)),"D1",A86),DATA!D2:L872,4,FALSE))</f>
        <v>0</v>
      </c>
      <c r="T86" s="11">
        <f>IF(ISERROR(VLOOKUP(CONCATENATE(INDIRECT(ADDRESS(2,COLUMN())),"D1",A86),DATA!D2:L872,2,FALSE)),0,VLOOKUP(CONCATENATE(INDIRECT(ADDRESS(2,COLUMN())),"D1",A86),DATA!D2:L872,2,FALSE))</f>
        <v>0</v>
      </c>
      <c r="U86" s="11">
        <f>IF(ISERROR(VLOOKUP(CONCATENATE(INDIRECT(ADDRESS(2,COLUMN()-1)),"D1",A86),DATA!D2:L872,3,FALSE)),0,VLOOKUP(CONCATENATE(INDIRECT(ADDRESS(2,COLUMN()-1)),"D1",A86),DATA!D2:L872,3,FALSE))</f>
        <v>0</v>
      </c>
      <c r="V86" s="11">
        <f>IF(ISERROR(VLOOKUP(CONCATENATE(INDIRECT(ADDRESS(2,COLUMN()-2)),"D1",A86),DATA!D2:L872,4,FALSE)),0,VLOOKUP(CONCATENATE(INDIRECT(ADDRESS(2,COLUMN()-2)),"D1",A86),DATA!D2:L872,4,FALSE))</f>
        <v>0</v>
      </c>
      <c r="W86" s="11">
        <f>IF(ISERROR(VLOOKUP(CONCATENATE(INDIRECT(ADDRESS(2,COLUMN())),"D1",A86),DATA!D2:L872,2,FALSE)),0,VLOOKUP(CONCATENATE(INDIRECT(ADDRESS(2,COLUMN())),"D1",A86),DATA!D2:L872,2,FALSE))</f>
        <v>0.75</v>
      </c>
      <c r="X86" s="11">
        <f>IF(ISERROR(VLOOKUP(CONCATENATE(INDIRECT(ADDRESS(2,COLUMN()-1)),"D1",A86),DATA!D2:L872,3,FALSE)),0,VLOOKUP(CONCATENATE(INDIRECT(ADDRESS(2,COLUMN()-1)),"D1",A86),DATA!D2:L872,3,FALSE))</f>
        <v>0</v>
      </c>
      <c r="Y86" s="11">
        <f>IF(ISERROR(VLOOKUP(CONCATENATE(INDIRECT(ADDRESS(2,COLUMN()-2)),"D1",A86),DATA!D2:L872,4,FALSE)),0,VLOOKUP(CONCATENATE(INDIRECT(ADDRESS(2,COLUMN()-2)),"D1",A86),DATA!D2:L872,4,FALSE))</f>
        <v>0</v>
      </c>
      <c r="Z86" s="11">
        <f>IF(ISERROR(VLOOKUP(CONCATENATE(INDIRECT(ADDRESS(2,COLUMN())),"D1",A86),DATA!D2:L872,2,FALSE)),0,VLOOKUP(CONCATENATE(INDIRECT(ADDRESS(2,COLUMN())),"D1",A86),DATA!D2:L872,2,FALSE))</f>
        <v>14.46</v>
      </c>
      <c r="AA86" s="11">
        <f>IF(ISERROR(VLOOKUP(CONCATENATE(INDIRECT(ADDRESS(2,COLUMN()-1)),"D1",A86),DATA!D2:L872,3,FALSE)),0,VLOOKUP(CONCATENATE(INDIRECT(ADDRESS(2,COLUMN()-1)),"D1",A86),DATA!D2:L872,3,FALSE))</f>
        <v>0</v>
      </c>
      <c r="AB86" s="11">
        <f>IF(ISERROR(VLOOKUP(CONCATENATE(INDIRECT(ADDRESS(2,COLUMN()-2)),"D1",A86),DATA!D2:L872,4,FALSE)),0,VLOOKUP(CONCATENATE(INDIRECT(ADDRESS(2,COLUMN()-2)),"D1",A86),DATA!D2:L872,4,FALSE))</f>
        <v>0</v>
      </c>
      <c r="AC86" s="11">
        <f>IF(ISERROR(VLOOKUP(CONCATENATE(INDIRECT(ADDRESS(2,COLUMN())),"D1",A86),DATA!D2:L872,2,FALSE)),0,VLOOKUP(CONCATENATE(INDIRECT(ADDRESS(2,COLUMN())),"D1",A86),DATA!D2:L872,2,FALSE))</f>
        <v>16.41998</v>
      </c>
      <c r="AD86" s="11">
        <f>IF(ISERROR(VLOOKUP(CONCATENATE(INDIRECT(ADDRESS(2,COLUMN()-1)),"D1",A86),DATA!D2:L872,3,FALSE)),0,VLOOKUP(CONCATENATE(INDIRECT(ADDRESS(2,COLUMN()-1)),"D1",A86),DATA!D2:L872,3,FALSE))</f>
        <v>0</v>
      </c>
      <c r="AE86" s="11">
        <f>IF(ISERROR(VLOOKUP(CONCATENATE(INDIRECT(ADDRESS(2,COLUMN()-2)),"D1",A86),DATA!D2:L872,4,FALSE)),0,VLOOKUP(CONCATENATE(INDIRECT(ADDRESS(2,COLUMN()-2)),"D1",A86),DATA!D2:L872,4,FALSE))</f>
        <v>0</v>
      </c>
      <c r="AF86" s="11">
        <f>IF(ISERROR(VLOOKUP(CONCATENATE(INDIRECT(ADDRESS(2,COLUMN())),"D1",A86),DATA!D2:L872,2,FALSE)),0,VLOOKUP(CONCATENATE(INDIRECT(ADDRESS(2,COLUMN())),"D1",A86),DATA!D2:L872,2,FALSE))</f>
        <v>0</v>
      </c>
      <c r="AG86" s="11">
        <f>IF(ISERROR(VLOOKUP(CONCATENATE(INDIRECT(ADDRESS(2,COLUMN()-1)),"D1",A86),DATA!D2:L872,3,FALSE)),0,VLOOKUP(CONCATENATE(INDIRECT(ADDRESS(2,COLUMN()-1)),"D1",A86),DATA!D2:L872,3,FALSE))</f>
        <v>0</v>
      </c>
      <c r="AH86" s="11">
        <f>IF(ISERROR(VLOOKUP(CONCATENATE(INDIRECT(ADDRESS(2,COLUMN()-2)),"D1",A86),DATA!D2:L872,4,FALSE)),0,VLOOKUP(CONCATENATE(INDIRECT(ADDRESS(2,COLUMN()-2)),"D1",A86),DATA!D2:L872,4,FALSE))</f>
        <v>0</v>
      </c>
      <c r="AI86" s="11">
        <f>IF(ISERROR(VLOOKUP(CONCATENATE(INDIRECT(ADDRESS(2,COLUMN())),"D1",A86),DATA!D2:L872,2,FALSE)),0,VLOOKUP(CONCATENATE(INDIRECT(ADDRESS(2,COLUMN())),"D1",A86),DATA!D2:L872,2,FALSE))</f>
        <v>0</v>
      </c>
      <c r="AJ86" s="11">
        <f>IF(ISERROR(VLOOKUP(CONCATENATE(INDIRECT(ADDRESS(2,COLUMN()-1)),"D1",A86),DATA!D2:L872,3,FALSE)),0,VLOOKUP(CONCATENATE(INDIRECT(ADDRESS(2,COLUMN()-1)),"D1",A86),DATA!D2:L872,3,FALSE))</f>
        <v>0</v>
      </c>
      <c r="AK86" s="11">
        <f>IF(ISERROR(VLOOKUP(CONCATENATE(INDIRECT(ADDRESS(2,COLUMN()-2)),"D1",A86),DATA!D2:L872,4,FALSE)),0,VLOOKUP(CONCATENATE(INDIRECT(ADDRESS(2,COLUMN()-2)),"D1",A86),DATA!D2:L872,4,FALSE))</f>
        <v>0</v>
      </c>
      <c r="AL86" s="11">
        <f>IF(ISERROR(VLOOKUP(CONCATENATE(INDIRECT(ADDRESS(2,COLUMN())),"D1",A86),DATA!D2:L872,2,FALSE)),0,VLOOKUP(CONCATENATE(INDIRECT(ADDRESS(2,COLUMN())),"D1",A86),DATA!D2:L872,2,FALSE))</f>
        <v>5.07</v>
      </c>
      <c r="AM86" s="11">
        <f>IF(ISERROR(VLOOKUP(CONCATENATE(INDIRECT(ADDRESS(2,COLUMN()-1)),"D1",A86),DATA!D2:L872,3,FALSE)),0,VLOOKUP(CONCATENATE(INDIRECT(ADDRESS(2,COLUMN()-1)),"D1",A86),DATA!D2:L872,3,FALSE))</f>
        <v>0</v>
      </c>
      <c r="AN86" s="11">
        <f>IF(ISERROR(VLOOKUP(CONCATENATE(INDIRECT(ADDRESS(2,COLUMN()-2)),"D1",A86),DATA!D2:L872,4,FALSE)),0,VLOOKUP(CONCATENATE(INDIRECT(ADDRESS(2,COLUMN()-2)),"D1",A86),DATA!D2:L872,4,FALSE))</f>
        <v>0</v>
      </c>
      <c r="AO86" s="11">
        <f>IF(ISERROR(VLOOKUP(CONCATENATE(INDIRECT(ADDRESS(2,COLUMN())),"D1",A86),DATA!D2:L872,2,FALSE)),0,VLOOKUP(CONCATENATE(INDIRECT(ADDRESS(2,COLUMN())),"D1",A86),DATA!D2:L872,2,FALSE))</f>
        <v>5.7</v>
      </c>
      <c r="AP86" s="11">
        <f>IF(ISERROR(VLOOKUP(CONCATENATE(INDIRECT(ADDRESS(2,COLUMN()-1)),"D1",A86),DATA!D2:L872,3,FALSE)),0,VLOOKUP(CONCATENATE(INDIRECT(ADDRESS(2,COLUMN()-1)),"D1",A86),DATA!D2:L872,3,FALSE))</f>
        <v>0</v>
      </c>
      <c r="AQ86" s="11">
        <f>IF(ISERROR(VLOOKUP(CONCATENATE(INDIRECT(ADDRESS(2,COLUMN()-2)),"D1",A86),DATA!D2:L872,4,FALSE)),0,VLOOKUP(CONCATENATE(INDIRECT(ADDRESS(2,COLUMN()-2)),"D1",A86),DATA!D2:L872,4,FALSE))</f>
        <v>0</v>
      </c>
      <c r="AR86" s="11">
        <f>IF(ISERROR(VLOOKUP(CONCATENATE(INDIRECT(ADDRESS(2,COLUMN())),"D1",A86),DATA!D2:L872,2,FALSE)),0,VLOOKUP(CONCATENATE(INDIRECT(ADDRESS(2,COLUMN())),"D1",A86),DATA!D2:L872,2,FALSE))</f>
        <v>0</v>
      </c>
      <c r="AS86" s="11">
        <f>IF(ISERROR(VLOOKUP(CONCATENATE(INDIRECT(ADDRESS(2,COLUMN()-1)),"D1",A86),DATA!D2:L872,3,FALSE)),0,VLOOKUP(CONCATENATE(INDIRECT(ADDRESS(2,COLUMN()-1)),"D1",A86),DATA!D2:L872,3,FALSE))</f>
        <v>0</v>
      </c>
      <c r="AT86" s="11">
        <f>IF(ISERROR(VLOOKUP(CONCATENATE(INDIRECT(ADDRESS(2,COLUMN()-2)),"D1",A86),DATA!D2:L872,4,FALSE)),0,VLOOKUP(CONCATENATE(INDIRECT(ADDRESS(2,COLUMN()-2)),"D1",A86),DATA!D2:L872,4,FALSE))</f>
        <v>0</v>
      </c>
      <c r="AU86" s="11">
        <f>IF(ISERROR(VLOOKUP(CONCATENATE(INDIRECT(ADDRESS(2,COLUMN())),"D1",A86),DATA!D2:L872,2,FALSE)),0,VLOOKUP(CONCATENATE(INDIRECT(ADDRESS(2,COLUMN())),"D1",A86),DATA!D2:L872,2,FALSE))</f>
        <v>0</v>
      </c>
      <c r="AV86" s="11">
        <f>IF(ISERROR(VLOOKUP(CONCATENATE(INDIRECT(ADDRESS(2,COLUMN()-1)),"D1",A86),DATA!D2:L872,3,FALSE)),0,VLOOKUP(CONCATENATE(INDIRECT(ADDRESS(2,COLUMN()-1)),"D1",A86),DATA!D2:L872,3,FALSE))</f>
        <v>0</v>
      </c>
      <c r="AW86" s="11">
        <f>IF(ISERROR(VLOOKUP(CONCATENATE(INDIRECT(ADDRESS(2,COLUMN()-2)),"D1",A86),DATA!D2:L872,4,FALSE)),0,VLOOKUP(CONCATENATE(INDIRECT(ADDRESS(2,COLUMN()-2)),"D1",A86),DATA!D2:L872,4,FALSE))</f>
        <v>0</v>
      </c>
      <c r="AX86" s="11">
        <f>IF(ISERROR(VLOOKUP(CONCATENATE(INDIRECT(ADDRESS(2,COLUMN())),"D1",A86),DATA!D2:L872,2,FALSE)),0,VLOOKUP(CONCATENATE(INDIRECT(ADDRESS(2,COLUMN())),"D1",A86),DATA!D2:L872,2,FALSE))</f>
        <v>0</v>
      </c>
      <c r="AY86" s="11">
        <f>IF(ISERROR(VLOOKUP(CONCATENATE(INDIRECT(ADDRESS(2,COLUMN()-1)),"D1",A86),DATA!D2:L872,3,FALSE)),0,VLOOKUP(CONCATENATE(INDIRECT(ADDRESS(2,COLUMN()-1)),"D1",A86),DATA!D2:L872,3,FALSE))</f>
        <v>0</v>
      </c>
      <c r="AZ86" s="11">
        <f>IF(ISERROR(VLOOKUP(CONCATENATE(INDIRECT(ADDRESS(2,COLUMN()-2)),"D1",A86),DATA!D2:L872,4,FALSE)),0,VLOOKUP(CONCATENATE(INDIRECT(ADDRESS(2,COLUMN()-2)),"D1",A86),DATA!D2:L872,4,FALSE))</f>
        <v>0</v>
      </c>
      <c r="BA86" s="11">
        <f>IF(ISERROR(VLOOKUP(CONCATENATE(INDIRECT(ADDRESS(2,COLUMN())),"D1",A86),DATA!D2:L872,2,FALSE)),0,VLOOKUP(CONCATENATE(INDIRECT(ADDRESS(2,COLUMN())),"D1",A86),DATA!D2:L872,2,FALSE))</f>
        <v>0</v>
      </c>
      <c r="BB86" s="11">
        <f>IF(ISERROR(VLOOKUP(CONCATENATE(INDIRECT(ADDRESS(2,COLUMN()-1)),"D1",A86),DATA!D2:L872,3,FALSE)),0,VLOOKUP(CONCATENATE(INDIRECT(ADDRESS(2,COLUMN()-1)),"D1",A86),DATA!D2:L872,3,FALSE))</f>
        <v>0</v>
      </c>
      <c r="BC86" s="11">
        <f>IF(ISERROR(VLOOKUP(CONCATENATE(INDIRECT(ADDRESS(2,COLUMN()-2)),"D1",A86),DATA!D2:L872,4,FALSE)),0,VLOOKUP(CONCATENATE(INDIRECT(ADDRESS(2,COLUMN()-2)),"D1",A86),DATA!D2:L872,4,FALSE))</f>
        <v>0</v>
      </c>
      <c r="BD86" s="11">
        <f>IF(ISERROR(VLOOKUP(CONCATENATE(INDIRECT(ADDRESS(2,COLUMN())),"D1",A86),DATA!D2:L872,2,FALSE)),0,VLOOKUP(CONCATENATE(INDIRECT(ADDRESS(2,COLUMN())),"D1",A86),DATA!D2:L872,2,FALSE))</f>
        <v>0</v>
      </c>
      <c r="BE86" s="11">
        <f>IF(ISERROR(VLOOKUP(CONCATENATE(INDIRECT(ADDRESS(2,COLUMN()-1)),"D1",A86),DATA!D2:L872,3,FALSE)),0,VLOOKUP(CONCATENATE(INDIRECT(ADDRESS(2,COLUMN()-1)),"D1",A86),DATA!D2:L872,3,FALSE))</f>
        <v>0</v>
      </c>
      <c r="BF86" s="11">
        <f>IF(ISERROR(VLOOKUP(CONCATENATE(INDIRECT(ADDRESS(2,COLUMN()-2)),"D1",A86),DATA!D2:L872,4,FALSE)),0,VLOOKUP(CONCATENATE(INDIRECT(ADDRESS(2,COLUMN()-2)),"D1",A86),DATA!D2:L872,4,FALSE))</f>
        <v>0</v>
      </c>
      <c r="BG86" s="11">
        <f>IF(ISERROR(VLOOKUP(CONCATENATE(INDIRECT(ADDRESS(2,COLUMN())),"D1",A86),DATA!D2:L872,2,FALSE)),0,VLOOKUP(CONCATENATE(INDIRECT(ADDRESS(2,COLUMN())),"D1",A86),DATA!D2:L872,2,FALSE))</f>
        <v>30.22002</v>
      </c>
      <c r="BH86" s="11">
        <f>IF(ISERROR(VLOOKUP(CONCATENATE(INDIRECT(ADDRESS(2,COLUMN()-1)),"D1",A86),DATA!D2:L872,3,FALSE)),0,VLOOKUP(CONCATENATE(INDIRECT(ADDRESS(2,COLUMN()-1)),"D1",A86),DATA!D2:L872,3,FALSE))</f>
        <v>0</v>
      </c>
      <c r="BI86" s="11">
        <f>IF(ISERROR(VLOOKUP(CONCATENATE(INDIRECT(ADDRESS(2,COLUMN()-2)),"D1",A86),DATA!D2:L872,4,FALSE)),0,VLOOKUP(CONCATENATE(INDIRECT(ADDRESS(2,COLUMN()-2)),"D1",A86),DATA!D2:L872,4,FALSE))</f>
        <v>0</v>
      </c>
      <c r="BJ86" s="11">
        <f>IF(ISERROR(VLOOKUP(CONCATENATE(INDIRECT(ADDRESS(2,COLUMN())),"D1",A86),DATA!D2:L872,2,FALSE)),0,VLOOKUP(CONCATENATE(INDIRECT(ADDRESS(2,COLUMN())),"D1",A86),DATA!D2:L872,2,FALSE))</f>
        <v>0</v>
      </c>
      <c r="BK86" s="11">
        <f>IF(ISERROR(VLOOKUP(CONCATENATE(INDIRECT(ADDRESS(2,COLUMN()-1)),"D1",A86),DATA!D2:L872,3,FALSE)),0,VLOOKUP(CONCATENATE(INDIRECT(ADDRESS(2,COLUMN()-1)),"D1",A86),DATA!D2:L872,3,FALSE))</f>
        <v>0</v>
      </c>
      <c r="BL86" s="11">
        <f>IF(ISERROR(VLOOKUP(CONCATENATE(INDIRECT(ADDRESS(2,COLUMN()-2)),"D1",A86),DATA!D2:L872,4,FALSE)),0,VLOOKUP(CONCATENATE(INDIRECT(ADDRESS(2,COLUMN()-2)),"D1",A86),DATA!D2:L872,4,FALSE))</f>
        <v>0</v>
      </c>
      <c r="BM86" s="11">
        <f>IF(ISERROR(VLOOKUP(CONCATENATE(INDIRECT(ADDRESS(2,COLUMN())),"D1",A86),DATA!D2:L872,2,FALSE)),0,VLOOKUP(CONCATENATE(INDIRECT(ADDRESS(2,COLUMN())),"D1",A86),DATA!D2:L872,2,FALSE))</f>
        <v>0</v>
      </c>
      <c r="BN86" s="11">
        <f>IF(ISERROR(VLOOKUP(CONCATENATE(INDIRECT(ADDRESS(2,COLUMN()-1)),"D1",A86),DATA!D2:L872,3,FALSE)),0,VLOOKUP(CONCATENATE(INDIRECT(ADDRESS(2,COLUMN()-1)),"D1",A86),DATA!D2:L872,3,FALSE))</f>
        <v>0</v>
      </c>
      <c r="BO86" s="11">
        <f>IF(ISERROR(VLOOKUP(CONCATENATE(INDIRECT(ADDRESS(2,COLUMN()-2)),"D1",A86),DATA!D2:L872,4,FALSE)),0,VLOOKUP(CONCATENATE(INDIRECT(ADDRESS(2,COLUMN()-2)),"D1",A86),DATA!D2:L872,4,FALSE))</f>
        <v>0</v>
      </c>
      <c r="BP86" s="11">
        <f>IF(ISERROR(VLOOKUP(CONCATENATE(INDIRECT(ADDRESS(2,COLUMN())),"D1",A86),DATA!D2:L872,2,FALSE)),0,VLOOKUP(CONCATENATE(INDIRECT(ADDRESS(2,COLUMN())),"D1",A86),DATA!D2:L872,2,FALSE))</f>
        <v>0</v>
      </c>
      <c r="BQ86" s="11">
        <f>IF(ISERROR(VLOOKUP(CONCATENATE(INDIRECT(ADDRESS(2,COLUMN()-1)),"D1",A86),DATA!D2:L872,3,FALSE)),0,VLOOKUP(CONCATENATE(INDIRECT(ADDRESS(2,COLUMN()-1)),"D1",A86),DATA!D2:L872,3,FALSE))</f>
        <v>0</v>
      </c>
      <c r="BR86" s="11">
        <f>IF(ISERROR(VLOOKUP(CONCATENATE(INDIRECT(ADDRESS(2,COLUMN()-2)),"D1",A86),DATA!D2:L872,4,FALSE)),0,VLOOKUP(CONCATENATE(INDIRECT(ADDRESS(2,COLUMN()-2)),"D1",A86),DATA!D2:L872,4,FALSE))</f>
        <v>0</v>
      </c>
      <c r="BS86" s="11">
        <f>IF(ISERROR(VLOOKUP(CONCATENATE(INDIRECT(ADDRESS(2,COLUMN())),"D1",A86),DATA!D2:L872,2,FALSE)),0,VLOOKUP(CONCATENATE(INDIRECT(ADDRESS(2,COLUMN())),"D1",A86),DATA!D2:L872,2,FALSE))</f>
        <v>0</v>
      </c>
      <c r="BT86" s="11">
        <f>IF(ISERROR(VLOOKUP(CONCATENATE(INDIRECT(ADDRESS(2,COLUMN()-1)),"D1",A86),DATA!D2:L872,3,FALSE)),0,VLOOKUP(CONCATENATE(INDIRECT(ADDRESS(2,COLUMN()-1)),"D1",A86),DATA!D2:L872,3,FALSE))</f>
        <v>0</v>
      </c>
      <c r="BU86" s="11">
        <f>IF(ISERROR(VLOOKUP(CONCATENATE(INDIRECT(ADDRESS(2,COLUMN()-2)),"D1",A86),DATA!D2:L872,4,FALSE)),0,VLOOKUP(CONCATENATE(INDIRECT(ADDRESS(2,COLUMN()-2)),"D1",A86),DATA!D2:L872,4,FALSE))</f>
        <v>0</v>
      </c>
      <c r="BV86" s="11">
        <f>IF(ISERROR(VLOOKUP(CONCATENATE(INDIRECT(ADDRESS(2,COLUMN())),"D1",A86),DATA!D2:L872,2,FALSE)),0,VLOOKUP(CONCATENATE(INDIRECT(ADDRESS(2,COLUMN())),"D1",A86),DATA!D2:L872,2,FALSE))</f>
        <v>0</v>
      </c>
      <c r="BW86" s="11">
        <f>IF(ISERROR(VLOOKUP(CONCATENATE(INDIRECT(ADDRESS(2,COLUMN()-1)),"D1",A86),DATA!D2:L872,3,FALSE)),0,VLOOKUP(CONCATENATE(INDIRECT(ADDRESS(2,COLUMN()-1)),"D1",A86),DATA!D2:L872,3,FALSE))</f>
        <v>0</v>
      </c>
      <c r="BX86" s="11">
        <f>IF(ISERROR(VLOOKUP(CONCATENATE(INDIRECT(ADDRESS(2,COLUMN()-2)),"D1",A86),DATA!D2:L872,4,FALSE)),0,VLOOKUP(CONCATENATE(INDIRECT(ADDRESS(2,COLUMN()-2)),"D1",A86),DATA!D2:L872,4,FALSE))</f>
        <v>0</v>
      </c>
      <c r="BY86" s="11">
        <f>IF(ISERROR(VLOOKUP(CONCATENATE(INDIRECT(ADDRESS(2,COLUMN())),"D1",A86),DATA!D2:L872,2,FALSE)),0,VLOOKUP(CONCATENATE(INDIRECT(ADDRESS(2,COLUMN())),"D1",A86),DATA!D2:L872,2,FALSE))</f>
        <v>0</v>
      </c>
      <c r="BZ86" s="11">
        <f>IF(ISERROR(VLOOKUP(CONCATENATE(INDIRECT(ADDRESS(2,COLUMN()-1)),"D1",A86),DATA!D2:L872,3,FALSE)),0,VLOOKUP(CONCATENATE(INDIRECT(ADDRESS(2,COLUMN()-1)),"D1",A86),DATA!D2:L872,3,FALSE))</f>
        <v>0</v>
      </c>
      <c r="CA86" s="11">
        <f>IF(ISERROR(VLOOKUP(CONCATENATE(INDIRECT(ADDRESS(2,COLUMN()-2)),"D1",A86),DATA!D2:L872,4,FALSE)),0,VLOOKUP(CONCATENATE(INDIRECT(ADDRESS(2,COLUMN()-2)),"D1",A86),DATA!D2:L872,4,FALSE))</f>
        <v>0</v>
      </c>
      <c r="CB86" s="11">
        <f>IF(ISERROR(VLOOKUP(CONCATENATE(INDIRECT(ADDRESS(2,COLUMN())),"D1",A86),DATA!D2:L872,2,FALSE)),0,VLOOKUP(CONCATENATE(INDIRECT(ADDRESS(2,COLUMN())),"D1",A86),DATA!D2:L872,2,FALSE))</f>
        <v>0</v>
      </c>
      <c r="CC86" s="11">
        <f>IF(ISERROR(VLOOKUP(CONCATENATE(INDIRECT(ADDRESS(2,COLUMN()-1)),"D1",A86),DATA!D2:L872,3,FALSE)),0,VLOOKUP(CONCATENATE(INDIRECT(ADDRESS(2,COLUMN()-1)),"D1",A86),DATA!D2:L872,3,FALSE))</f>
        <v>0</v>
      </c>
      <c r="CD86" s="11">
        <f>IF(ISERROR(VLOOKUP(CONCATENATE(INDIRECT(ADDRESS(2,COLUMN()-2)),"D1",A86),DATA!D2:L872,4,FALSE)),0,VLOOKUP(CONCATENATE(INDIRECT(ADDRESS(2,COLUMN()-2)),"D1",A86),DATA!D2:L872,4,FALSE))</f>
        <v>0</v>
      </c>
      <c r="CE86" s="11">
        <f>IF(ISERROR(VLOOKUP(CONCATENATE(INDIRECT(ADDRESS(2,COLUMN())),"D1",A86),DATA!D2:L872,2,FALSE)),0,VLOOKUP(CONCATENATE(INDIRECT(ADDRESS(2,COLUMN())),"D1",A86),DATA!D2:L872,2,FALSE))</f>
        <v>0</v>
      </c>
      <c r="CF86" s="11">
        <f>IF(ISERROR(VLOOKUP(CONCATENATE(INDIRECT(ADDRESS(2,COLUMN()-1)),"D1",A86),DATA!D2:L872,3,FALSE)),0,VLOOKUP(CONCATENATE(INDIRECT(ADDRESS(2,COLUMN()-1)),"D1",A86),DATA!D2:L872,3,FALSE))</f>
        <v>0</v>
      </c>
      <c r="CG86" s="11">
        <f>IF(ISERROR(VLOOKUP(CONCATENATE(INDIRECT(ADDRESS(2,COLUMN()-2)),"D1",A86),DATA!D2:L872,4,FALSE)),0,VLOOKUP(CONCATENATE(INDIRECT(ADDRESS(2,COLUMN()-2)),"D1",A86),DATA!D2:L872,4,FALSE))</f>
        <v>0</v>
      </c>
      <c r="CH86" s="11">
        <f>IF(ISERROR(VLOOKUP(CONCATENATE(INDIRECT(ADDRESS(2,COLUMN())),"D1",A86),DATA!D2:L872,2,FALSE)),0,VLOOKUP(CONCATENATE(INDIRECT(ADDRESS(2,COLUMN())),"D1",A86),DATA!D2:L872,2,FALSE))</f>
        <v>0</v>
      </c>
      <c r="CI86" s="11">
        <f>IF(ISERROR(VLOOKUP(CONCATENATE(INDIRECT(ADDRESS(2,COLUMN()-1)),"D1",A86),DATA!D2:L872,3,FALSE)),0,VLOOKUP(CONCATENATE(INDIRECT(ADDRESS(2,COLUMN()-1)),"D1",A86),DATA!D2:L872,3,FALSE))</f>
        <v>0</v>
      </c>
      <c r="CJ86" s="11">
        <f>IF(ISERROR(VLOOKUP(CONCATENATE(INDIRECT(ADDRESS(2,COLUMN()-2)),"D1",A86),DATA!D2:L872,4,FALSE)),0,VLOOKUP(CONCATENATE(INDIRECT(ADDRESS(2,COLUMN()-2)),"D1",A86),DATA!D2:L872,4,FALSE))</f>
        <v>0</v>
      </c>
      <c r="CK86" s="11">
        <f>IF(ISERROR(VLOOKUP(CONCATENATE(INDIRECT(ADDRESS(2,COLUMN())),"D1",A86),DATA!D2:L872,2,FALSE)),0,VLOOKUP(CONCATENATE(INDIRECT(ADDRESS(2,COLUMN())),"D1",A86),DATA!D2:L872,2,FALSE))</f>
        <v>0</v>
      </c>
      <c r="CL86" s="11">
        <f>IF(ISERROR(VLOOKUP(CONCATENATE(INDIRECT(ADDRESS(2,COLUMN()-1)),"D1",A86),DATA!D2:L872,3,FALSE)),0,VLOOKUP(CONCATENATE(INDIRECT(ADDRESS(2,COLUMN()-1)),"D1",A86),DATA!D2:L872,3,FALSE))</f>
        <v>0</v>
      </c>
      <c r="CM86" s="11">
        <f>IF(ISERROR(VLOOKUP(CONCATENATE(INDIRECT(ADDRESS(2,COLUMN()-2)),"D1",A86),DATA!D2:L872,4,FALSE)),0,VLOOKUP(CONCATENATE(INDIRECT(ADDRESS(2,COLUMN()-2)),"D1",A86),DATA!D2:L872,4,FALSE))</f>
        <v>0</v>
      </c>
      <c r="CN86" s="11">
        <f>IF(ISERROR(VLOOKUP(CONCATENATE(INDIRECT(ADDRESS(2,COLUMN())),"D1",A86),DATA!D2:L872,2,FALSE)),0,VLOOKUP(CONCATENATE(INDIRECT(ADDRESS(2,COLUMN())),"D1",A86),DATA!D2:L872,2,FALSE))</f>
        <v>0</v>
      </c>
      <c r="CO86" s="11">
        <f>IF(ISERROR(VLOOKUP(CONCATENATE(INDIRECT(ADDRESS(2,COLUMN()-1)),"D1",A86),DATA!D2:L872,3,FALSE)),0,VLOOKUP(CONCATENATE(INDIRECT(ADDRESS(2,COLUMN()-1)),"D1",A86),DATA!D2:L872,3,FALSE))</f>
        <v>0</v>
      </c>
      <c r="CP86" s="11">
        <f>IF(ISERROR(VLOOKUP(CONCATENATE(INDIRECT(ADDRESS(2,COLUMN()-2)),"D1",A86),DATA!D2:L872,4,FALSE)),0,VLOOKUP(CONCATENATE(INDIRECT(ADDRESS(2,COLUMN()-2)),"D1",A86),DATA!D2:L872,4,FALSE))</f>
        <v>0</v>
      </c>
      <c r="CQ86" s="11">
        <f>IF(ISERROR(VLOOKUP(CONCATENATE(INDIRECT(ADDRESS(2,COLUMN())),"D1",A86),DATA!D2:L872,2,FALSE)),0,VLOOKUP(CONCATENATE(INDIRECT(ADDRESS(2,COLUMN())),"D1",A86),DATA!D2:L872,2,FALSE))</f>
        <v>0</v>
      </c>
      <c r="CR86" s="11">
        <f>IF(ISERROR(VLOOKUP(CONCATENATE(INDIRECT(ADDRESS(2,COLUMN()-1)),"D1",A86),DATA!D2:L872,3,FALSE)),0,VLOOKUP(CONCATENATE(INDIRECT(ADDRESS(2,COLUMN()-1)),"D1",A86),DATA!D2:L872,3,FALSE))</f>
        <v>0</v>
      </c>
      <c r="CS86" s="11">
        <f>IF(ISERROR(VLOOKUP(CONCATENATE(INDIRECT(ADDRESS(2,COLUMN()-2)),"D1",A86),DATA!D2:L872,4,FALSE)),0,VLOOKUP(CONCATENATE(INDIRECT(ADDRESS(2,COLUMN()-2)),"D1",A86),DATA!D2:L872,4,FALSE))</f>
        <v>0</v>
      </c>
      <c r="CT86" s="11">
        <f>IF(ISERROR(VLOOKUP(CONCATENATE(INDIRECT(ADDRESS(2,COLUMN())),"D1",A86),DATA!D2:L872,2,FALSE)),0,VLOOKUP(CONCATENATE(INDIRECT(ADDRESS(2,COLUMN())),"D1",A86),DATA!D2:L872,2,FALSE))</f>
        <v>0</v>
      </c>
      <c r="CU86" s="11">
        <f>IF(ISERROR(VLOOKUP(CONCATENATE(INDIRECT(ADDRESS(2,COLUMN()-1)),"D1",A86),DATA!D2:L872,3,FALSE)),0,VLOOKUP(CONCATENATE(INDIRECT(ADDRESS(2,COLUMN()-1)),"D1",A86),DATA!D2:L872,3,FALSE))</f>
        <v>0</v>
      </c>
      <c r="CV86" s="11">
        <f>IF(ISERROR(VLOOKUP(CONCATENATE(INDIRECT(ADDRESS(2,COLUMN()-2)),"D1",A86),DATA!D2:L872,4,FALSE)),0,VLOOKUP(CONCATENATE(INDIRECT(ADDRESS(2,COLUMN()-2)),"D1",A86),DATA!D2:L872,4,FALSE))</f>
        <v>0</v>
      </c>
      <c r="CW86" s="11">
        <f>IF(ISERROR(VLOOKUP(CONCATENATE(INDIRECT(ADDRESS(2,COLUMN())),"D1",A86),DATA!D2:L872,2,FALSE)),0,VLOOKUP(CONCATENATE(INDIRECT(ADDRESS(2,COLUMN())),"D1",A86),DATA!D2:L872,2,FALSE))</f>
        <v>0</v>
      </c>
      <c r="CX86" s="11">
        <f>IF(ISERROR(VLOOKUP(CONCATENATE(INDIRECT(ADDRESS(2,COLUMN()-1)),"D1",A86),DATA!D2:L872,3,FALSE)),0,VLOOKUP(CONCATENATE(INDIRECT(ADDRESS(2,COLUMN()-1)),"D1",A86),DATA!D2:L872,3,FALSE))</f>
        <v>0</v>
      </c>
      <c r="CY86" s="11">
        <f>IF(ISERROR(VLOOKUP(CONCATENATE(INDIRECT(ADDRESS(2,COLUMN()-2)),"D1",A86),DATA!D2:L872,4,FALSE)),0,VLOOKUP(CONCATENATE(INDIRECT(ADDRESS(2,COLUMN()-2)),"D1",A86),DATA!D2:L872,4,FALSE))</f>
        <v>0</v>
      </c>
      <c r="CZ86" s="11">
        <f>IF(ISERROR(VLOOKUP(CONCATENATE(INDIRECT(ADDRESS(2,COLUMN())),"D1",A86),DATA!D2:L872,2,FALSE)),0,VLOOKUP(CONCATENATE(INDIRECT(ADDRESS(2,COLUMN())),"D1",A86),DATA!D2:L872,2,FALSE))</f>
        <v>0</v>
      </c>
      <c r="DA86" s="11">
        <f>IF(ISERROR(VLOOKUP(CONCATENATE(INDIRECT(ADDRESS(2,COLUMN()-1)),"D1",A86),DATA!D2:L872,3,FALSE)),0,VLOOKUP(CONCATENATE(INDIRECT(ADDRESS(2,COLUMN()-1)),"D1",A86),DATA!D2:L872,3,FALSE))</f>
        <v>0</v>
      </c>
      <c r="DB86" s="11">
        <f>IF(ISERROR(VLOOKUP(CONCATENATE(INDIRECT(ADDRESS(2,COLUMN()-2)),"D1",A86),DATA!D2:L872,4,FALSE)),0,VLOOKUP(CONCATENATE(INDIRECT(ADDRESS(2,COLUMN()-2)),"D1",A86),DATA!D2:L872,4,FALSE))</f>
        <v>0</v>
      </c>
      <c r="DC86" s="11">
        <f>IF(ISERROR(VLOOKUP(CONCATENATE(INDIRECT(ADDRESS(2,COLUMN())),"D1",A86),DATA!D2:L872,2,FALSE)),0,VLOOKUP(CONCATENATE(INDIRECT(ADDRESS(2,COLUMN())),"D1",A86),DATA!D2:L872,2,FALSE))</f>
        <v>0</v>
      </c>
      <c r="DD86" s="11">
        <f>IF(ISERROR(VLOOKUP(CONCATENATE(INDIRECT(ADDRESS(2,COLUMN()-1)),"D1",A86),DATA!D2:L872,3,FALSE)),0,VLOOKUP(CONCATENATE(INDIRECT(ADDRESS(2,COLUMN()-1)),"D1",A86),DATA!D2:L872,3,FALSE))</f>
        <v>0</v>
      </c>
      <c r="DE86" s="11">
        <f>IF(ISERROR(VLOOKUP(CONCATENATE(INDIRECT(ADDRESS(2,COLUMN()-2)),"D1",A86),DATA!D2:L872,4,FALSE)),0,VLOOKUP(CONCATENATE(INDIRECT(ADDRESS(2,COLUMN()-2)),"D1",A86),DATA!D2:L872,4,FALSE))</f>
        <v>0</v>
      </c>
      <c r="DF86" s="11">
        <f>IF(ISERROR(VLOOKUP(CONCATENATE(INDIRECT(ADDRESS(2,COLUMN())),"D1",A86),DATA!D2:L872,2,FALSE)),0,VLOOKUP(CONCATENATE(INDIRECT(ADDRESS(2,COLUMN())),"D1",A86),DATA!D2:L872,2,FALSE))</f>
        <v>0</v>
      </c>
      <c r="DG86" s="11">
        <f>IF(ISERROR(VLOOKUP(CONCATENATE(INDIRECT(ADDRESS(2,COLUMN()-1)),"D1",A86),DATA!D2:L872,3,FALSE)),0,VLOOKUP(CONCATENATE(INDIRECT(ADDRESS(2,COLUMN()-1)),"D1",A86),DATA!D2:L872,3,FALSE))</f>
        <v>0</v>
      </c>
      <c r="DH86" s="11">
        <f>IF(ISERROR(VLOOKUP(CONCATENATE(INDIRECT(ADDRESS(2,COLUMN()-2)),"D1",A86),DATA!D2:L872,4,FALSE)),0,VLOOKUP(CONCATENATE(INDIRECT(ADDRESS(2,COLUMN()-2)),"D1",A86),DATA!D2:L872,4,FALSE))</f>
        <v>0</v>
      </c>
      <c r="DI86" s="11">
        <f>IF(ISERROR(VLOOKUP(CONCATENATE(INDIRECT(ADDRESS(2,COLUMN())),"D1",A86),DATA!D2:L872,2,FALSE)),0,VLOOKUP(CONCATENATE(INDIRECT(ADDRESS(2,COLUMN())),"D1",A86),DATA!D2:L872,2,FALSE))</f>
        <v>0</v>
      </c>
      <c r="DJ86" s="11">
        <f>IF(ISERROR(VLOOKUP(CONCATENATE(INDIRECT(ADDRESS(2,COLUMN()-1)),"D1",A86),DATA!D2:L872,3,FALSE)),0,VLOOKUP(CONCATENATE(INDIRECT(ADDRESS(2,COLUMN()-1)),"D1",A86),DATA!D2:L872,3,FALSE))</f>
        <v>0</v>
      </c>
      <c r="DK86" s="11">
        <f>IF(ISERROR(VLOOKUP(CONCATENATE(INDIRECT(ADDRESS(2,COLUMN()-2)),"D1",A86),DATA!D2:L872,4,FALSE)),0,VLOOKUP(CONCATENATE(INDIRECT(ADDRESS(2,COLUMN()-2)),"D1",A86),DATA!D2:L872,4,FALSE))</f>
        <v>0</v>
      </c>
      <c r="DL86" s="11">
        <f>IF(ISERROR(VLOOKUP(CONCATENATE(INDIRECT(ADDRESS(2,COLUMN())),"D1",A86),DATA!D2:L872,2,FALSE)),0,VLOOKUP(CONCATENATE(INDIRECT(ADDRESS(2,COLUMN())),"D1",A86),DATA!D2:L872,2,FALSE))</f>
        <v>0</v>
      </c>
      <c r="DM86" s="11">
        <f>IF(ISERROR(VLOOKUP(CONCATENATE(INDIRECT(ADDRESS(2,COLUMN()-1)),"D1",A86),DATA!D2:L872,3,FALSE)),0,VLOOKUP(CONCATENATE(INDIRECT(ADDRESS(2,COLUMN()-1)),"D1",A86),DATA!D2:L872,3,FALSE))</f>
        <v>0</v>
      </c>
      <c r="DN86" s="11">
        <f>IF(ISERROR(VLOOKUP(CONCATENATE(INDIRECT(ADDRESS(2,COLUMN()-2)),"D1",A86),DATA!D2:L872,4,FALSE)),0,VLOOKUP(CONCATENATE(INDIRECT(ADDRESS(2,COLUMN()-2)),"D1",A86),DATA!D2:L872,4,FALSE))</f>
        <v>0</v>
      </c>
      <c r="DO86" s="11">
        <f>IF(ISERROR(VLOOKUP(CONCATENATE(INDIRECT(ADDRESS(2,COLUMN())),"D1",A86),DATA!D2:L872,2,FALSE)),0,VLOOKUP(CONCATENATE(INDIRECT(ADDRESS(2,COLUMN())),"D1",A86),DATA!D2:L872,2,FALSE))</f>
        <v>0</v>
      </c>
      <c r="DP86" s="11">
        <f>IF(ISERROR(VLOOKUP(CONCATENATE(INDIRECT(ADDRESS(2,COLUMN()-1)),"D1",A86),DATA!D2:L872,3,FALSE)),0,VLOOKUP(CONCATENATE(INDIRECT(ADDRESS(2,COLUMN()-1)),"D1",A86),DATA!D2:L872,3,FALSE))</f>
        <v>0</v>
      </c>
      <c r="DQ86" s="11">
        <f>IF(ISERROR(VLOOKUP(CONCATENATE(INDIRECT(ADDRESS(2,COLUMN()-2)),"D1",A86),DATA!D2:L872,4,FALSE)),0,VLOOKUP(CONCATENATE(INDIRECT(ADDRESS(2,COLUMN()-2)),"D1",A86),DATA!D2:L872,4,FALSE))</f>
        <v>0</v>
      </c>
      <c r="DR86" s="11">
        <f>IF(ISERROR(VLOOKUP(CONCATENATE(INDIRECT(ADDRESS(2,COLUMN())),"D1",A86),DATA!D2:L872,2,FALSE)),0,VLOOKUP(CONCATENATE(INDIRECT(ADDRESS(2,COLUMN())),"D1",A86),DATA!D2:L872,2,FALSE))</f>
        <v>0</v>
      </c>
      <c r="DS86" s="11">
        <f>IF(ISERROR(VLOOKUP(CONCATENATE(INDIRECT(ADDRESS(2,COLUMN()-1)),"D1",A86),DATA!D2:L872,3,FALSE)),0,VLOOKUP(CONCATENATE(INDIRECT(ADDRESS(2,COLUMN()-1)),"D1",A86),DATA!D2:L872,3,FALSE))</f>
        <v>0</v>
      </c>
      <c r="DT86" s="11">
        <f>IF(ISERROR(VLOOKUP(CONCATENATE(INDIRECT(ADDRESS(2,COLUMN()-2)),"D1",A86),DATA!D2:L872,4,FALSE)),0,VLOOKUP(CONCATENATE(INDIRECT(ADDRESS(2,COLUMN()-2)),"D1",A86),DATA!D2:L872,4,FALSE))</f>
        <v>0</v>
      </c>
      <c r="DU86" s="11">
        <f>IF(ISERROR(VLOOKUP(CONCATENATE(INDIRECT(ADDRESS(2,COLUMN())),"D1",A86),DATA!D2:L872,2,FALSE)),0,VLOOKUP(CONCATENATE(INDIRECT(ADDRESS(2,COLUMN())),"D1",A86),DATA!D2:L872,2,FALSE))</f>
        <v>0</v>
      </c>
      <c r="DV86" s="11">
        <f>IF(ISERROR(VLOOKUP(CONCATENATE(INDIRECT(ADDRESS(2,COLUMN()-1)),"D1",A86),DATA!D2:L872,3,FALSE)),0,VLOOKUP(CONCATENATE(INDIRECT(ADDRESS(2,COLUMN()-1)),"D1",A86),DATA!D2:L872,3,FALSE))</f>
        <v>0</v>
      </c>
      <c r="DW86" s="11">
        <f>IF(ISERROR(VLOOKUP(CONCATENATE(INDIRECT(ADDRESS(2,COLUMN()-2)),"D1",A86),DATA!D2:L872,4,FALSE)),0,VLOOKUP(CONCATENATE(INDIRECT(ADDRESS(2,COLUMN()-2)),"D1",A86),DATA!D2:L872,4,FALSE))</f>
        <v>0</v>
      </c>
      <c r="DX86" s="62">
        <f>SUM(B86:INDIRECT(ADDRESS(86,127)))</f>
        <v>73.97</v>
      </c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  <c r="IH86" s="24"/>
      <c r="II86" s="24"/>
      <c r="IJ86" s="24"/>
      <c r="IK86" s="24"/>
      <c r="IL86" s="24"/>
      <c r="IM86" s="24"/>
      <c r="IN86" s="24"/>
      <c r="IO86" s="24"/>
      <c r="IP86" s="24"/>
      <c r="IQ86" s="24"/>
      <c r="IR86" s="24"/>
      <c r="IS86" s="24"/>
      <c r="IT86" s="24"/>
      <c r="IU86" s="24"/>
      <c r="IV86" s="24"/>
      <c r="IW86" s="24"/>
      <c r="IX86" s="24"/>
      <c r="IY86" s="24"/>
      <c r="IZ86" s="24"/>
      <c r="JA86" s="24"/>
      <c r="JB86" s="24"/>
      <c r="JC86" s="24"/>
      <c r="JD86" s="24"/>
      <c r="JE86" s="24"/>
      <c r="JF86" s="24"/>
      <c r="JG86" s="24"/>
      <c r="JH86" s="24"/>
      <c r="JI86" s="24"/>
      <c r="JJ86" s="24"/>
      <c r="JK86" s="24"/>
      <c r="JL86" s="24"/>
      <c r="JM86" s="24"/>
      <c r="JN86" s="24"/>
      <c r="JO86" s="24"/>
      <c r="JP86" s="24"/>
      <c r="JQ86" s="24"/>
      <c r="JR86" s="24"/>
      <c r="JS86" s="24"/>
      <c r="JT86" s="24"/>
      <c r="JU86" s="24"/>
      <c r="JV86" s="24"/>
      <c r="JW86" s="24"/>
      <c r="JX86" s="24"/>
      <c r="JY86" s="24"/>
      <c r="JZ86" s="24"/>
      <c r="KA86" s="24"/>
      <c r="KB86" s="24"/>
      <c r="KC86" s="24"/>
      <c r="KD86" s="24"/>
      <c r="KE86" s="24"/>
      <c r="KF86" s="24"/>
      <c r="KG86" s="24"/>
      <c r="KH86" s="24"/>
      <c r="KI86" s="24"/>
      <c r="KJ86" s="24"/>
      <c r="KK86" s="24"/>
      <c r="KL86" s="24"/>
      <c r="KM86" s="24"/>
      <c r="KN86" s="24"/>
      <c r="KO86" s="24"/>
      <c r="KP86" s="24"/>
      <c r="KQ86" s="24"/>
      <c r="KR86" s="24"/>
      <c r="KS86" s="24"/>
      <c r="KT86" s="24"/>
      <c r="KU86" s="24"/>
      <c r="KV86" s="24"/>
      <c r="KW86" s="24"/>
      <c r="KX86" s="24"/>
      <c r="KY86" s="24"/>
      <c r="KZ86" s="24"/>
    </row>
    <row r="87" ht="15.75">
      <c r="A87" s="20" t="s">
        <v>53</v>
      </c>
      <c r="B87" s="11">
        <f>IF(ISERROR(VLOOKUP(CONCATENATE(INDIRECT(ADDRESS(2,COLUMN())),"D1",A87),DATA!D2:L872,2,FALSE)),0,VLOOKUP(CONCATENATE(INDIRECT(ADDRESS(2,COLUMN())),"D1",A87),DATA!D2:L872,2,FALSE))</f>
        <v>0</v>
      </c>
      <c r="C87" s="11">
        <f>IF(ISERROR(VLOOKUP(CONCATENATE(INDIRECT(ADDRESS(2,COLUMN()-1)),"D1",A87),DATA!D2:L872,3,FALSE)),0,VLOOKUP(CONCATENATE(INDIRECT(ADDRESS(2,COLUMN()-1)),"D1",A87),DATA!D2:L872,3,FALSE))</f>
        <v>0</v>
      </c>
      <c r="D87" s="11">
        <f>IF(ISERROR(VLOOKUP(CONCATENATE(INDIRECT(ADDRESS(2,COLUMN()-2)),"D1",A87),DATA!D2:L872,4,FALSE)),0,VLOOKUP(CONCATENATE(INDIRECT(ADDRESS(2,COLUMN()-2)),"D1",A87),DATA!D2:L872,4,FALSE))</f>
        <v>0</v>
      </c>
      <c r="E87" s="11">
        <f>IF(ISERROR(VLOOKUP(CONCATENATE(INDIRECT(ADDRESS(2,COLUMN())),"D1",A87),DATA!D2:L872,2,FALSE)),0,VLOOKUP(CONCATENATE(INDIRECT(ADDRESS(2,COLUMN())),"D1",A87),DATA!D2:L872,2,FALSE))</f>
        <v>0</v>
      </c>
      <c r="F87" s="11">
        <f>IF(ISERROR(VLOOKUP(CONCATENATE(INDIRECT(ADDRESS(2,COLUMN()-1)),"D1",A87),DATA!D2:L872,3,FALSE)),0,VLOOKUP(CONCATENATE(INDIRECT(ADDRESS(2,COLUMN()-1)),"D1",A87),DATA!D2:L872,3,FALSE))</f>
        <v>0</v>
      </c>
      <c r="G87" s="11">
        <f>IF(ISERROR(VLOOKUP(CONCATENATE(INDIRECT(ADDRESS(2,COLUMN()-2)),"D1",A87),DATA!D2:L872,4,FALSE)),0,VLOOKUP(CONCATENATE(INDIRECT(ADDRESS(2,COLUMN()-2)),"D1",A87),DATA!D2:L872,4,FALSE))</f>
        <v>0</v>
      </c>
      <c r="H87" s="11">
        <f>IF(ISERROR(VLOOKUP(CONCATENATE(INDIRECT(ADDRESS(2,COLUMN())),"D1",A87),DATA!D2:L872,2,FALSE)),0,VLOOKUP(CONCATENATE(INDIRECT(ADDRESS(2,COLUMN())),"D1",A87),DATA!D2:L872,2,FALSE))</f>
        <v>0</v>
      </c>
      <c r="I87" s="11">
        <f>IF(ISERROR(VLOOKUP(CONCATENATE(INDIRECT(ADDRESS(2,COLUMN()-1)),"D1",A87),DATA!D2:L872,3,FALSE)),0,VLOOKUP(CONCATENATE(INDIRECT(ADDRESS(2,COLUMN()-1)),"D1",A87),DATA!D2:L872,3,FALSE))</f>
        <v>0</v>
      </c>
      <c r="J87" s="11">
        <f>IF(ISERROR(VLOOKUP(CONCATENATE(INDIRECT(ADDRESS(2,COLUMN()-2)),"D1",A87),DATA!D2:L872,4,FALSE)),0,VLOOKUP(CONCATENATE(INDIRECT(ADDRESS(2,COLUMN()-2)),"D1",A87),DATA!D2:L872,4,FALSE))</f>
        <v>0</v>
      </c>
      <c r="K87" s="11">
        <f>IF(ISERROR(VLOOKUP(CONCATENATE(INDIRECT(ADDRESS(2,COLUMN())),"D1",A87),DATA!D2:L872,2,FALSE)),0,VLOOKUP(CONCATENATE(INDIRECT(ADDRESS(2,COLUMN())),"D1",A87),DATA!D2:L872,2,FALSE))</f>
        <v>0</v>
      </c>
      <c r="L87" s="11">
        <f>IF(ISERROR(VLOOKUP(CONCATENATE(INDIRECT(ADDRESS(2,COLUMN()-1)),"D1",A87),DATA!D2:L872,3,FALSE)),0,VLOOKUP(CONCATENATE(INDIRECT(ADDRESS(2,COLUMN()-1)),"D1",A87),DATA!D2:L872,3,FALSE))</f>
        <v>0</v>
      </c>
      <c r="M87" s="11">
        <f>IF(ISERROR(VLOOKUP(CONCATENATE(INDIRECT(ADDRESS(2,COLUMN()-2)),"D1",A87),DATA!D2:L872,4,FALSE)),0,VLOOKUP(CONCATENATE(INDIRECT(ADDRESS(2,COLUMN()-2)),"D1",A87),DATA!D2:L872,4,FALSE))</f>
        <v>0</v>
      </c>
      <c r="N87" s="11">
        <f>IF(ISERROR(VLOOKUP(CONCATENATE(INDIRECT(ADDRESS(2,COLUMN())),"D1",A87),DATA!D2:L872,2,FALSE)),0,VLOOKUP(CONCATENATE(INDIRECT(ADDRESS(2,COLUMN())),"D1",A87),DATA!D2:L872,2,FALSE))</f>
        <v>0</v>
      </c>
      <c r="O87" s="11">
        <f>IF(ISERROR(VLOOKUP(CONCATENATE(INDIRECT(ADDRESS(2,COLUMN()-1)),"D1",A87),DATA!D2:L872,3,FALSE)),0,VLOOKUP(CONCATENATE(INDIRECT(ADDRESS(2,COLUMN()-1)),"D1",A87),DATA!D2:L872,3,FALSE))</f>
        <v>0</v>
      </c>
      <c r="P87" s="11">
        <f>IF(ISERROR(VLOOKUP(CONCATENATE(INDIRECT(ADDRESS(2,COLUMN()-2)),"D1",A87),DATA!D2:L872,4,FALSE)),0,VLOOKUP(CONCATENATE(INDIRECT(ADDRESS(2,COLUMN()-2)),"D1",A87),DATA!D2:L872,4,FALSE))</f>
        <v>0</v>
      </c>
      <c r="Q87" s="11">
        <f>IF(ISERROR(VLOOKUP(CONCATENATE(INDIRECT(ADDRESS(2,COLUMN())),"D1",A87),DATA!D2:L872,2,FALSE)),0,VLOOKUP(CONCATENATE(INDIRECT(ADDRESS(2,COLUMN())),"D1",A87),DATA!D2:L872,2,FALSE))</f>
        <v>0</v>
      </c>
      <c r="R87" s="11">
        <f>IF(ISERROR(VLOOKUP(CONCATENATE(INDIRECT(ADDRESS(2,COLUMN()-1)),"D1",A87),DATA!D2:L872,3,FALSE)),0,VLOOKUP(CONCATENATE(INDIRECT(ADDRESS(2,COLUMN()-1)),"D1",A87),DATA!D2:L872,3,FALSE))</f>
        <v>0</v>
      </c>
      <c r="S87" s="11">
        <f>IF(ISERROR(VLOOKUP(CONCATENATE(INDIRECT(ADDRESS(2,COLUMN()-2)),"D1",A87),DATA!D2:L872,4,FALSE)),0,VLOOKUP(CONCATENATE(INDIRECT(ADDRESS(2,COLUMN()-2)),"D1",A87),DATA!D2:L872,4,FALSE))</f>
        <v>0</v>
      </c>
      <c r="T87" s="11">
        <f>IF(ISERROR(VLOOKUP(CONCATENATE(INDIRECT(ADDRESS(2,COLUMN())),"D1",A87),DATA!D2:L872,2,FALSE)),0,VLOOKUP(CONCATENATE(INDIRECT(ADDRESS(2,COLUMN())),"D1",A87),DATA!D2:L872,2,FALSE))</f>
        <v>0</v>
      </c>
      <c r="U87" s="11">
        <f>IF(ISERROR(VLOOKUP(CONCATENATE(INDIRECT(ADDRESS(2,COLUMN()-1)),"D1",A87),DATA!D2:L872,3,FALSE)),0,VLOOKUP(CONCATENATE(INDIRECT(ADDRESS(2,COLUMN()-1)),"D1",A87),DATA!D2:L872,3,FALSE))</f>
        <v>0</v>
      </c>
      <c r="V87" s="11">
        <f>IF(ISERROR(VLOOKUP(CONCATENATE(INDIRECT(ADDRESS(2,COLUMN()-2)),"D1",A87),DATA!D2:L872,4,FALSE)),0,VLOOKUP(CONCATENATE(INDIRECT(ADDRESS(2,COLUMN()-2)),"D1",A87),DATA!D2:L872,4,FALSE))</f>
        <v>0</v>
      </c>
      <c r="W87" s="11">
        <f>IF(ISERROR(VLOOKUP(CONCATENATE(INDIRECT(ADDRESS(2,COLUMN())),"D1",A87),DATA!D2:L872,2,FALSE)),0,VLOOKUP(CONCATENATE(INDIRECT(ADDRESS(2,COLUMN())),"D1",A87),DATA!D2:L872,2,FALSE))</f>
        <v>0</v>
      </c>
      <c r="X87" s="11">
        <f>IF(ISERROR(VLOOKUP(CONCATENATE(INDIRECT(ADDRESS(2,COLUMN()-1)),"D1",A87),DATA!D2:L872,3,FALSE)),0,VLOOKUP(CONCATENATE(INDIRECT(ADDRESS(2,COLUMN()-1)),"D1",A87),DATA!D2:L872,3,FALSE))</f>
        <v>0</v>
      </c>
      <c r="Y87" s="11">
        <f>IF(ISERROR(VLOOKUP(CONCATENATE(INDIRECT(ADDRESS(2,COLUMN()-2)),"D1",A87),DATA!D2:L872,4,FALSE)),0,VLOOKUP(CONCATENATE(INDIRECT(ADDRESS(2,COLUMN()-2)),"D1",A87),DATA!D2:L872,4,FALSE))</f>
        <v>0</v>
      </c>
      <c r="Z87" s="11">
        <f>IF(ISERROR(VLOOKUP(CONCATENATE(INDIRECT(ADDRESS(2,COLUMN())),"D1",A87),DATA!D2:L872,2,FALSE)),0,VLOOKUP(CONCATENATE(INDIRECT(ADDRESS(2,COLUMN())),"D1",A87),DATA!D2:L872,2,FALSE))</f>
        <v>10</v>
      </c>
      <c r="AA87" s="11">
        <f>IF(ISERROR(VLOOKUP(CONCATENATE(INDIRECT(ADDRESS(2,COLUMN()-1)),"D1",A87),DATA!D2:L872,3,FALSE)),0,VLOOKUP(CONCATENATE(INDIRECT(ADDRESS(2,COLUMN()-1)),"D1",A87),DATA!D2:L872,3,FALSE))</f>
        <v>0</v>
      </c>
      <c r="AB87" s="11">
        <f>IF(ISERROR(VLOOKUP(CONCATENATE(INDIRECT(ADDRESS(2,COLUMN()-2)),"D1",A87),DATA!D2:L872,4,FALSE)),0,VLOOKUP(CONCATENATE(INDIRECT(ADDRESS(2,COLUMN()-2)),"D1",A87),DATA!D2:L872,4,FALSE))</f>
        <v>0</v>
      </c>
      <c r="AC87" s="11">
        <f>IF(ISERROR(VLOOKUP(CONCATENATE(INDIRECT(ADDRESS(2,COLUMN())),"D1",A87),DATA!D2:L872,2,FALSE)),0,VLOOKUP(CONCATENATE(INDIRECT(ADDRESS(2,COLUMN())),"D1",A87),DATA!D2:L872,2,FALSE))</f>
        <v>0</v>
      </c>
      <c r="AD87" s="11">
        <f>IF(ISERROR(VLOOKUP(CONCATENATE(INDIRECT(ADDRESS(2,COLUMN()-1)),"D1",A87),DATA!D2:L872,3,FALSE)),0,VLOOKUP(CONCATENATE(INDIRECT(ADDRESS(2,COLUMN()-1)),"D1",A87),DATA!D2:L872,3,FALSE))</f>
        <v>0</v>
      </c>
      <c r="AE87" s="11">
        <f>IF(ISERROR(VLOOKUP(CONCATENATE(INDIRECT(ADDRESS(2,COLUMN()-2)),"D1",A87),DATA!D2:L872,4,FALSE)),0,VLOOKUP(CONCATENATE(INDIRECT(ADDRESS(2,COLUMN()-2)),"D1",A87),DATA!D2:L872,4,FALSE))</f>
        <v>0</v>
      </c>
      <c r="AF87" s="11">
        <f>IF(ISERROR(VLOOKUP(CONCATENATE(INDIRECT(ADDRESS(2,COLUMN())),"D1",A87),DATA!D2:L872,2,FALSE)),0,VLOOKUP(CONCATENATE(INDIRECT(ADDRESS(2,COLUMN())),"D1",A87),DATA!D2:L872,2,FALSE))</f>
        <v>0</v>
      </c>
      <c r="AG87" s="11">
        <f>IF(ISERROR(VLOOKUP(CONCATENATE(INDIRECT(ADDRESS(2,COLUMN()-1)),"D1",A87),DATA!D2:L872,3,FALSE)),0,VLOOKUP(CONCATENATE(INDIRECT(ADDRESS(2,COLUMN()-1)),"D1",A87),DATA!D2:L872,3,FALSE))</f>
        <v>0</v>
      </c>
      <c r="AH87" s="11">
        <f>IF(ISERROR(VLOOKUP(CONCATENATE(INDIRECT(ADDRESS(2,COLUMN()-2)),"D1",A87),DATA!D2:L872,4,FALSE)),0,VLOOKUP(CONCATENATE(INDIRECT(ADDRESS(2,COLUMN()-2)),"D1",A87),DATA!D2:L872,4,FALSE))</f>
        <v>0</v>
      </c>
      <c r="AI87" s="11">
        <f>IF(ISERROR(VLOOKUP(CONCATENATE(INDIRECT(ADDRESS(2,COLUMN())),"D1",A87),DATA!D2:L872,2,FALSE)),0,VLOOKUP(CONCATENATE(INDIRECT(ADDRESS(2,COLUMN())),"D1",A87),DATA!D2:L872,2,FALSE))</f>
        <v>0</v>
      </c>
      <c r="AJ87" s="11">
        <f>IF(ISERROR(VLOOKUP(CONCATENATE(INDIRECT(ADDRESS(2,COLUMN()-1)),"D1",A87),DATA!D2:L872,3,FALSE)),0,VLOOKUP(CONCATENATE(INDIRECT(ADDRESS(2,COLUMN()-1)),"D1",A87),DATA!D2:L872,3,FALSE))</f>
        <v>0</v>
      </c>
      <c r="AK87" s="11">
        <f>IF(ISERROR(VLOOKUP(CONCATENATE(INDIRECT(ADDRESS(2,COLUMN()-2)),"D1",A87),DATA!D2:L872,4,FALSE)),0,VLOOKUP(CONCATENATE(INDIRECT(ADDRESS(2,COLUMN()-2)),"D1",A87),DATA!D2:L872,4,FALSE))</f>
        <v>0</v>
      </c>
      <c r="AL87" s="11">
        <f>IF(ISERROR(VLOOKUP(CONCATENATE(INDIRECT(ADDRESS(2,COLUMN())),"D1",A87),DATA!D2:L872,2,FALSE)),0,VLOOKUP(CONCATENATE(INDIRECT(ADDRESS(2,COLUMN())),"D1",A87),DATA!D2:L872,2,FALSE))</f>
        <v>2</v>
      </c>
      <c r="AM87" s="11">
        <f>IF(ISERROR(VLOOKUP(CONCATENATE(INDIRECT(ADDRESS(2,COLUMN()-1)),"D1",A87),DATA!D2:L872,3,FALSE)),0,VLOOKUP(CONCATENATE(INDIRECT(ADDRESS(2,COLUMN()-1)),"D1",A87),DATA!D2:L872,3,FALSE))</f>
        <v>0</v>
      </c>
      <c r="AN87" s="11">
        <f>IF(ISERROR(VLOOKUP(CONCATENATE(INDIRECT(ADDRESS(2,COLUMN()-2)),"D1",A87),DATA!D2:L872,4,FALSE)),0,VLOOKUP(CONCATENATE(INDIRECT(ADDRESS(2,COLUMN()-2)),"D1",A87),DATA!D2:L872,4,FALSE))</f>
        <v>0</v>
      </c>
      <c r="AO87" s="11">
        <f>IF(ISERROR(VLOOKUP(CONCATENATE(INDIRECT(ADDRESS(2,COLUMN())),"D1",A87),DATA!D2:L872,2,FALSE)),0,VLOOKUP(CONCATENATE(INDIRECT(ADDRESS(2,COLUMN())),"D1",A87),DATA!D2:L872,2,FALSE))</f>
        <v>5</v>
      </c>
      <c r="AP87" s="11">
        <f>IF(ISERROR(VLOOKUP(CONCATENATE(INDIRECT(ADDRESS(2,COLUMN()-1)),"D1",A87),DATA!D2:L872,3,FALSE)),0,VLOOKUP(CONCATENATE(INDIRECT(ADDRESS(2,COLUMN()-1)),"D1",A87),DATA!D2:L872,3,FALSE))</f>
        <v>0</v>
      </c>
      <c r="AQ87" s="11">
        <f>IF(ISERROR(VLOOKUP(CONCATENATE(INDIRECT(ADDRESS(2,COLUMN()-2)),"D1",A87),DATA!D2:L872,4,FALSE)),0,VLOOKUP(CONCATENATE(INDIRECT(ADDRESS(2,COLUMN()-2)),"D1",A87),DATA!D2:L872,4,FALSE))</f>
        <v>0</v>
      </c>
      <c r="AR87" s="11">
        <f>IF(ISERROR(VLOOKUP(CONCATENATE(INDIRECT(ADDRESS(2,COLUMN())),"D1",A87),DATA!D2:L872,2,FALSE)),0,VLOOKUP(CONCATENATE(INDIRECT(ADDRESS(2,COLUMN())),"D1",A87),DATA!D2:L872,2,FALSE))</f>
        <v>0</v>
      </c>
      <c r="AS87" s="11">
        <f>IF(ISERROR(VLOOKUP(CONCATENATE(INDIRECT(ADDRESS(2,COLUMN()-1)),"D1",A87),DATA!D2:L872,3,FALSE)),0,VLOOKUP(CONCATENATE(INDIRECT(ADDRESS(2,COLUMN()-1)),"D1",A87),DATA!D2:L872,3,FALSE))</f>
        <v>0</v>
      </c>
      <c r="AT87" s="11">
        <f>IF(ISERROR(VLOOKUP(CONCATENATE(INDIRECT(ADDRESS(2,COLUMN()-2)),"D1",A87),DATA!D2:L872,4,FALSE)),0,VLOOKUP(CONCATENATE(INDIRECT(ADDRESS(2,COLUMN()-2)),"D1",A87),DATA!D2:L872,4,FALSE))</f>
        <v>0</v>
      </c>
      <c r="AU87" s="11">
        <f>IF(ISERROR(VLOOKUP(CONCATENATE(INDIRECT(ADDRESS(2,COLUMN())),"D1",A87),DATA!D2:L872,2,FALSE)),0,VLOOKUP(CONCATENATE(INDIRECT(ADDRESS(2,COLUMN())),"D1",A87),DATA!D2:L872,2,FALSE))</f>
        <v>0</v>
      </c>
      <c r="AV87" s="11">
        <f>IF(ISERROR(VLOOKUP(CONCATENATE(INDIRECT(ADDRESS(2,COLUMN()-1)),"D1",A87),DATA!D2:L872,3,FALSE)),0,VLOOKUP(CONCATENATE(INDIRECT(ADDRESS(2,COLUMN()-1)),"D1",A87),DATA!D2:L872,3,FALSE))</f>
        <v>0</v>
      </c>
      <c r="AW87" s="11">
        <f>IF(ISERROR(VLOOKUP(CONCATENATE(INDIRECT(ADDRESS(2,COLUMN()-2)),"D1",A87),DATA!D2:L872,4,FALSE)),0,VLOOKUP(CONCATENATE(INDIRECT(ADDRESS(2,COLUMN()-2)),"D1",A87),DATA!D2:L872,4,FALSE))</f>
        <v>0</v>
      </c>
      <c r="AX87" s="11">
        <f>IF(ISERROR(VLOOKUP(CONCATENATE(INDIRECT(ADDRESS(2,COLUMN())),"D1",A87),DATA!D2:L872,2,FALSE)),0,VLOOKUP(CONCATENATE(INDIRECT(ADDRESS(2,COLUMN())),"D1",A87),DATA!D2:L872,2,FALSE))</f>
        <v>0</v>
      </c>
      <c r="AY87" s="11">
        <f>IF(ISERROR(VLOOKUP(CONCATENATE(INDIRECT(ADDRESS(2,COLUMN()-1)),"D1",A87),DATA!D2:L872,3,FALSE)),0,VLOOKUP(CONCATENATE(INDIRECT(ADDRESS(2,COLUMN()-1)),"D1",A87),DATA!D2:L872,3,FALSE))</f>
        <v>0</v>
      </c>
      <c r="AZ87" s="11">
        <f>IF(ISERROR(VLOOKUP(CONCATENATE(INDIRECT(ADDRESS(2,COLUMN()-2)),"D1",A87),DATA!D2:L872,4,FALSE)),0,VLOOKUP(CONCATENATE(INDIRECT(ADDRESS(2,COLUMN()-2)),"D1",A87),DATA!D2:L872,4,FALSE))</f>
        <v>0</v>
      </c>
      <c r="BA87" s="11">
        <f>IF(ISERROR(VLOOKUP(CONCATENATE(INDIRECT(ADDRESS(2,COLUMN())),"D1",A87),DATA!D2:L872,2,FALSE)),0,VLOOKUP(CONCATENATE(INDIRECT(ADDRESS(2,COLUMN())),"D1",A87),DATA!D2:L872,2,FALSE))</f>
        <v>0</v>
      </c>
      <c r="BB87" s="11">
        <f>IF(ISERROR(VLOOKUP(CONCATENATE(INDIRECT(ADDRESS(2,COLUMN()-1)),"D1",A87),DATA!D2:L872,3,FALSE)),0,VLOOKUP(CONCATENATE(INDIRECT(ADDRESS(2,COLUMN()-1)),"D1",A87),DATA!D2:L872,3,FALSE))</f>
        <v>0</v>
      </c>
      <c r="BC87" s="11">
        <f>IF(ISERROR(VLOOKUP(CONCATENATE(INDIRECT(ADDRESS(2,COLUMN()-2)),"D1",A87),DATA!D2:L872,4,FALSE)),0,VLOOKUP(CONCATENATE(INDIRECT(ADDRESS(2,COLUMN()-2)),"D1",A87),DATA!D2:L872,4,FALSE))</f>
        <v>0</v>
      </c>
      <c r="BD87" s="11">
        <f>IF(ISERROR(VLOOKUP(CONCATENATE(INDIRECT(ADDRESS(2,COLUMN())),"D1",A87),DATA!D2:L872,2,FALSE)),0,VLOOKUP(CONCATENATE(INDIRECT(ADDRESS(2,COLUMN())),"D1",A87),DATA!D2:L872,2,FALSE))</f>
        <v>0</v>
      </c>
      <c r="BE87" s="11">
        <f>IF(ISERROR(VLOOKUP(CONCATENATE(INDIRECT(ADDRESS(2,COLUMN()-1)),"D1",A87),DATA!D2:L872,3,FALSE)),0,VLOOKUP(CONCATENATE(INDIRECT(ADDRESS(2,COLUMN()-1)),"D1",A87),DATA!D2:L872,3,FALSE))</f>
        <v>0</v>
      </c>
      <c r="BF87" s="11">
        <f>IF(ISERROR(VLOOKUP(CONCATENATE(INDIRECT(ADDRESS(2,COLUMN()-2)),"D1",A87),DATA!D2:L872,4,FALSE)),0,VLOOKUP(CONCATENATE(INDIRECT(ADDRESS(2,COLUMN()-2)),"D1",A87),DATA!D2:L872,4,FALSE))</f>
        <v>0</v>
      </c>
      <c r="BG87" s="11">
        <f>IF(ISERROR(VLOOKUP(CONCATENATE(INDIRECT(ADDRESS(2,COLUMN())),"D1",A87),DATA!D2:L872,2,FALSE)),0,VLOOKUP(CONCATENATE(INDIRECT(ADDRESS(2,COLUMN())),"D1",A87),DATA!D2:L872,2,FALSE))</f>
        <v>6</v>
      </c>
      <c r="BH87" s="11">
        <f>IF(ISERROR(VLOOKUP(CONCATENATE(INDIRECT(ADDRESS(2,COLUMN()-1)),"D1",A87),DATA!D2:L872,3,FALSE)),0,VLOOKUP(CONCATENATE(INDIRECT(ADDRESS(2,COLUMN()-1)),"D1",A87),DATA!D2:L872,3,FALSE))</f>
        <v>0</v>
      </c>
      <c r="BI87" s="11">
        <f>IF(ISERROR(VLOOKUP(CONCATENATE(INDIRECT(ADDRESS(2,COLUMN()-2)),"D1",A87),DATA!D2:L872,4,FALSE)),0,VLOOKUP(CONCATENATE(INDIRECT(ADDRESS(2,COLUMN()-2)),"D1",A87),DATA!D2:L872,4,FALSE))</f>
        <v>0</v>
      </c>
      <c r="BJ87" s="11">
        <f>IF(ISERROR(VLOOKUP(CONCATENATE(INDIRECT(ADDRESS(2,COLUMN())),"D1",A87),DATA!D2:L872,2,FALSE)),0,VLOOKUP(CONCATENATE(INDIRECT(ADDRESS(2,COLUMN())),"D1",A87),DATA!D2:L872,2,FALSE))</f>
        <v>0</v>
      </c>
      <c r="BK87" s="11">
        <f>IF(ISERROR(VLOOKUP(CONCATENATE(INDIRECT(ADDRESS(2,COLUMN()-1)),"D1",A87),DATA!D2:L872,3,FALSE)),0,VLOOKUP(CONCATENATE(INDIRECT(ADDRESS(2,COLUMN()-1)),"D1",A87),DATA!D2:L872,3,FALSE))</f>
        <v>0</v>
      </c>
      <c r="BL87" s="11">
        <f>IF(ISERROR(VLOOKUP(CONCATENATE(INDIRECT(ADDRESS(2,COLUMN()-2)),"D1",A87),DATA!D2:L872,4,FALSE)),0,VLOOKUP(CONCATENATE(INDIRECT(ADDRESS(2,COLUMN()-2)),"D1",A87),DATA!D2:L872,4,FALSE))</f>
        <v>0</v>
      </c>
      <c r="BM87" s="11">
        <f>IF(ISERROR(VLOOKUP(CONCATENATE(INDIRECT(ADDRESS(2,COLUMN())),"D1",A87),DATA!D2:L872,2,FALSE)),0,VLOOKUP(CONCATENATE(INDIRECT(ADDRESS(2,COLUMN())),"D1",A87),DATA!D2:L872,2,FALSE))</f>
        <v>0</v>
      </c>
      <c r="BN87" s="11">
        <f>IF(ISERROR(VLOOKUP(CONCATENATE(INDIRECT(ADDRESS(2,COLUMN()-1)),"D1",A87),DATA!D2:L872,3,FALSE)),0,VLOOKUP(CONCATENATE(INDIRECT(ADDRESS(2,COLUMN()-1)),"D1",A87),DATA!D2:L872,3,FALSE))</f>
        <v>0</v>
      </c>
      <c r="BO87" s="11">
        <f>IF(ISERROR(VLOOKUP(CONCATENATE(INDIRECT(ADDRESS(2,COLUMN()-2)),"D1",A87),DATA!D2:L872,4,FALSE)),0,VLOOKUP(CONCATENATE(INDIRECT(ADDRESS(2,COLUMN()-2)),"D1",A87),DATA!D2:L872,4,FALSE))</f>
        <v>0</v>
      </c>
      <c r="BP87" s="11">
        <f>IF(ISERROR(VLOOKUP(CONCATENATE(INDIRECT(ADDRESS(2,COLUMN())),"D1",A87),DATA!D2:L872,2,FALSE)),0,VLOOKUP(CONCATENATE(INDIRECT(ADDRESS(2,COLUMN())),"D1",A87),DATA!D2:L872,2,FALSE))</f>
        <v>0</v>
      </c>
      <c r="BQ87" s="11">
        <f>IF(ISERROR(VLOOKUP(CONCATENATE(INDIRECT(ADDRESS(2,COLUMN()-1)),"D1",A87),DATA!D2:L872,3,FALSE)),0,VLOOKUP(CONCATENATE(INDIRECT(ADDRESS(2,COLUMN()-1)),"D1",A87),DATA!D2:L872,3,FALSE))</f>
        <v>0</v>
      </c>
      <c r="BR87" s="11">
        <f>IF(ISERROR(VLOOKUP(CONCATENATE(INDIRECT(ADDRESS(2,COLUMN()-2)),"D1",A87),DATA!D2:L872,4,FALSE)),0,VLOOKUP(CONCATENATE(INDIRECT(ADDRESS(2,COLUMN()-2)),"D1",A87),DATA!D2:L872,4,FALSE))</f>
        <v>0</v>
      </c>
      <c r="BS87" s="11">
        <f>IF(ISERROR(VLOOKUP(CONCATENATE(INDIRECT(ADDRESS(2,COLUMN())),"D1",A87),DATA!D2:L872,2,FALSE)),0,VLOOKUP(CONCATENATE(INDIRECT(ADDRESS(2,COLUMN())),"D1",A87),DATA!D2:L872,2,FALSE))</f>
        <v>0</v>
      </c>
      <c r="BT87" s="11">
        <f>IF(ISERROR(VLOOKUP(CONCATENATE(INDIRECT(ADDRESS(2,COLUMN()-1)),"D1",A87),DATA!D2:L872,3,FALSE)),0,VLOOKUP(CONCATENATE(INDIRECT(ADDRESS(2,COLUMN()-1)),"D1",A87),DATA!D2:L872,3,FALSE))</f>
        <v>0</v>
      </c>
      <c r="BU87" s="11">
        <f>IF(ISERROR(VLOOKUP(CONCATENATE(INDIRECT(ADDRESS(2,COLUMN()-2)),"D1",A87),DATA!D2:L872,4,FALSE)),0,VLOOKUP(CONCATENATE(INDIRECT(ADDRESS(2,COLUMN()-2)),"D1",A87),DATA!D2:L872,4,FALSE))</f>
        <v>0</v>
      </c>
      <c r="BV87" s="11">
        <f>IF(ISERROR(VLOOKUP(CONCATENATE(INDIRECT(ADDRESS(2,COLUMN())),"D1",A87),DATA!D2:L872,2,FALSE)),0,VLOOKUP(CONCATENATE(INDIRECT(ADDRESS(2,COLUMN())),"D1",A87),DATA!D2:L872,2,FALSE))</f>
        <v>0</v>
      </c>
      <c r="BW87" s="11">
        <f>IF(ISERROR(VLOOKUP(CONCATENATE(INDIRECT(ADDRESS(2,COLUMN()-1)),"D1",A87),DATA!D2:L872,3,FALSE)),0,VLOOKUP(CONCATENATE(INDIRECT(ADDRESS(2,COLUMN()-1)),"D1",A87),DATA!D2:L872,3,FALSE))</f>
        <v>0</v>
      </c>
      <c r="BX87" s="11">
        <f>IF(ISERROR(VLOOKUP(CONCATENATE(INDIRECT(ADDRESS(2,COLUMN()-2)),"D1",A87),DATA!D2:L872,4,FALSE)),0,VLOOKUP(CONCATENATE(INDIRECT(ADDRESS(2,COLUMN()-2)),"D1",A87),DATA!D2:L872,4,FALSE))</f>
        <v>0</v>
      </c>
      <c r="BY87" s="11">
        <f>IF(ISERROR(VLOOKUP(CONCATENATE(INDIRECT(ADDRESS(2,COLUMN())),"D1",A87),DATA!D2:L872,2,FALSE)),0,VLOOKUP(CONCATENATE(INDIRECT(ADDRESS(2,COLUMN())),"D1",A87),DATA!D2:L872,2,FALSE))</f>
        <v>0</v>
      </c>
      <c r="BZ87" s="11">
        <f>IF(ISERROR(VLOOKUP(CONCATENATE(INDIRECT(ADDRESS(2,COLUMN()-1)),"D1",A87),DATA!D2:L872,3,FALSE)),0,VLOOKUP(CONCATENATE(INDIRECT(ADDRESS(2,COLUMN()-1)),"D1",A87),DATA!D2:L872,3,FALSE))</f>
        <v>0</v>
      </c>
      <c r="CA87" s="11">
        <f>IF(ISERROR(VLOOKUP(CONCATENATE(INDIRECT(ADDRESS(2,COLUMN()-2)),"D1",A87),DATA!D2:L872,4,FALSE)),0,VLOOKUP(CONCATENATE(INDIRECT(ADDRESS(2,COLUMN()-2)),"D1",A87),DATA!D2:L872,4,FALSE))</f>
        <v>0</v>
      </c>
      <c r="CB87" s="11">
        <f>IF(ISERROR(VLOOKUP(CONCATENATE(INDIRECT(ADDRESS(2,COLUMN())),"D1",A87),DATA!D2:L872,2,FALSE)),0,VLOOKUP(CONCATENATE(INDIRECT(ADDRESS(2,COLUMN())),"D1",A87),DATA!D2:L872,2,FALSE))</f>
        <v>0</v>
      </c>
      <c r="CC87" s="11">
        <f>IF(ISERROR(VLOOKUP(CONCATENATE(INDIRECT(ADDRESS(2,COLUMN()-1)),"D1",A87),DATA!D2:L872,3,FALSE)),0,VLOOKUP(CONCATENATE(INDIRECT(ADDRESS(2,COLUMN()-1)),"D1",A87),DATA!D2:L872,3,FALSE))</f>
        <v>0</v>
      </c>
      <c r="CD87" s="11">
        <f>IF(ISERROR(VLOOKUP(CONCATENATE(INDIRECT(ADDRESS(2,COLUMN()-2)),"D1",A87),DATA!D2:L872,4,FALSE)),0,VLOOKUP(CONCATENATE(INDIRECT(ADDRESS(2,COLUMN()-2)),"D1",A87),DATA!D2:L872,4,FALSE))</f>
        <v>0</v>
      </c>
      <c r="CE87" s="11">
        <f>IF(ISERROR(VLOOKUP(CONCATENATE(INDIRECT(ADDRESS(2,COLUMN())),"D1",A87),DATA!D2:L872,2,FALSE)),0,VLOOKUP(CONCATENATE(INDIRECT(ADDRESS(2,COLUMN())),"D1",A87),DATA!D2:L872,2,FALSE))</f>
        <v>0</v>
      </c>
      <c r="CF87" s="11">
        <f>IF(ISERROR(VLOOKUP(CONCATENATE(INDIRECT(ADDRESS(2,COLUMN()-1)),"D1",A87),DATA!D2:L872,3,FALSE)),0,VLOOKUP(CONCATENATE(INDIRECT(ADDRESS(2,COLUMN()-1)),"D1",A87),DATA!D2:L872,3,FALSE))</f>
        <v>0</v>
      </c>
      <c r="CG87" s="11">
        <f>IF(ISERROR(VLOOKUP(CONCATENATE(INDIRECT(ADDRESS(2,COLUMN()-2)),"D1",A87),DATA!D2:L872,4,FALSE)),0,VLOOKUP(CONCATENATE(INDIRECT(ADDRESS(2,COLUMN()-2)),"D1",A87),DATA!D2:L872,4,FALSE))</f>
        <v>0</v>
      </c>
      <c r="CH87" s="11">
        <f>IF(ISERROR(VLOOKUP(CONCATENATE(INDIRECT(ADDRESS(2,COLUMN())),"D1",A87),DATA!D2:L872,2,FALSE)),0,VLOOKUP(CONCATENATE(INDIRECT(ADDRESS(2,COLUMN())),"D1",A87),DATA!D2:L872,2,FALSE))</f>
        <v>0</v>
      </c>
      <c r="CI87" s="11">
        <f>IF(ISERROR(VLOOKUP(CONCATENATE(INDIRECT(ADDRESS(2,COLUMN()-1)),"D1",A87),DATA!D2:L872,3,FALSE)),0,VLOOKUP(CONCATENATE(INDIRECT(ADDRESS(2,COLUMN()-1)),"D1",A87),DATA!D2:L872,3,FALSE))</f>
        <v>0</v>
      </c>
      <c r="CJ87" s="11">
        <f>IF(ISERROR(VLOOKUP(CONCATENATE(INDIRECT(ADDRESS(2,COLUMN()-2)),"D1",A87),DATA!D2:L872,4,FALSE)),0,VLOOKUP(CONCATENATE(INDIRECT(ADDRESS(2,COLUMN()-2)),"D1",A87),DATA!D2:L872,4,FALSE))</f>
        <v>0</v>
      </c>
      <c r="CK87" s="11">
        <f>IF(ISERROR(VLOOKUP(CONCATENATE(INDIRECT(ADDRESS(2,COLUMN())),"D1",A87),DATA!D2:L872,2,FALSE)),0,VLOOKUP(CONCATENATE(INDIRECT(ADDRESS(2,COLUMN())),"D1",A87),DATA!D2:L872,2,FALSE))</f>
        <v>0</v>
      </c>
      <c r="CL87" s="11">
        <f>IF(ISERROR(VLOOKUP(CONCATENATE(INDIRECT(ADDRESS(2,COLUMN()-1)),"D1",A87),DATA!D2:L872,3,FALSE)),0,VLOOKUP(CONCATENATE(INDIRECT(ADDRESS(2,COLUMN()-1)),"D1",A87),DATA!D2:L872,3,FALSE))</f>
        <v>0</v>
      </c>
      <c r="CM87" s="11">
        <f>IF(ISERROR(VLOOKUP(CONCATENATE(INDIRECT(ADDRESS(2,COLUMN()-2)),"D1",A87),DATA!D2:L872,4,FALSE)),0,VLOOKUP(CONCATENATE(INDIRECT(ADDRESS(2,COLUMN()-2)),"D1",A87),DATA!D2:L872,4,FALSE))</f>
        <v>0</v>
      </c>
      <c r="CN87" s="11">
        <f>IF(ISERROR(VLOOKUP(CONCATENATE(INDIRECT(ADDRESS(2,COLUMN())),"D1",A87),DATA!D2:L872,2,FALSE)),0,VLOOKUP(CONCATENATE(INDIRECT(ADDRESS(2,COLUMN())),"D1",A87),DATA!D2:L872,2,FALSE))</f>
        <v>0</v>
      </c>
      <c r="CO87" s="11">
        <f>IF(ISERROR(VLOOKUP(CONCATENATE(INDIRECT(ADDRESS(2,COLUMN()-1)),"D1",A87),DATA!D2:L872,3,FALSE)),0,VLOOKUP(CONCATENATE(INDIRECT(ADDRESS(2,COLUMN()-1)),"D1",A87),DATA!D2:L872,3,FALSE))</f>
        <v>0</v>
      </c>
      <c r="CP87" s="11">
        <f>IF(ISERROR(VLOOKUP(CONCATENATE(INDIRECT(ADDRESS(2,COLUMN()-2)),"D1",A87),DATA!D2:L872,4,FALSE)),0,VLOOKUP(CONCATENATE(INDIRECT(ADDRESS(2,COLUMN()-2)),"D1",A87),DATA!D2:L872,4,FALSE))</f>
        <v>0</v>
      </c>
      <c r="CQ87" s="11">
        <f>IF(ISERROR(VLOOKUP(CONCATENATE(INDIRECT(ADDRESS(2,COLUMN())),"D1",A87),DATA!D2:L872,2,FALSE)),0,VLOOKUP(CONCATENATE(INDIRECT(ADDRESS(2,COLUMN())),"D1",A87),DATA!D2:L872,2,FALSE))</f>
        <v>0</v>
      </c>
      <c r="CR87" s="11">
        <f>IF(ISERROR(VLOOKUP(CONCATENATE(INDIRECT(ADDRESS(2,COLUMN()-1)),"D1",A87),DATA!D2:L872,3,FALSE)),0,VLOOKUP(CONCATENATE(INDIRECT(ADDRESS(2,COLUMN()-1)),"D1",A87),DATA!D2:L872,3,FALSE))</f>
        <v>0</v>
      </c>
      <c r="CS87" s="11">
        <f>IF(ISERROR(VLOOKUP(CONCATENATE(INDIRECT(ADDRESS(2,COLUMN()-2)),"D1",A87),DATA!D2:L872,4,FALSE)),0,VLOOKUP(CONCATENATE(INDIRECT(ADDRESS(2,COLUMN()-2)),"D1",A87),DATA!D2:L872,4,FALSE))</f>
        <v>0</v>
      </c>
      <c r="CT87" s="11">
        <f>IF(ISERROR(VLOOKUP(CONCATENATE(INDIRECT(ADDRESS(2,COLUMN())),"D1",A87),DATA!D2:L872,2,FALSE)),0,VLOOKUP(CONCATENATE(INDIRECT(ADDRESS(2,COLUMN())),"D1",A87),DATA!D2:L872,2,FALSE))</f>
        <v>0</v>
      </c>
      <c r="CU87" s="11">
        <f>IF(ISERROR(VLOOKUP(CONCATENATE(INDIRECT(ADDRESS(2,COLUMN()-1)),"D1",A87),DATA!D2:L872,3,FALSE)),0,VLOOKUP(CONCATENATE(INDIRECT(ADDRESS(2,COLUMN()-1)),"D1",A87),DATA!D2:L872,3,FALSE))</f>
        <v>0</v>
      </c>
      <c r="CV87" s="11">
        <f>IF(ISERROR(VLOOKUP(CONCATENATE(INDIRECT(ADDRESS(2,COLUMN()-2)),"D1",A87),DATA!D2:L872,4,FALSE)),0,VLOOKUP(CONCATENATE(INDIRECT(ADDRESS(2,COLUMN()-2)),"D1",A87),DATA!D2:L872,4,FALSE))</f>
        <v>0</v>
      </c>
      <c r="CW87" s="11">
        <f>IF(ISERROR(VLOOKUP(CONCATENATE(INDIRECT(ADDRESS(2,COLUMN())),"D1",A87),DATA!D2:L872,2,FALSE)),0,VLOOKUP(CONCATENATE(INDIRECT(ADDRESS(2,COLUMN())),"D1",A87),DATA!D2:L872,2,FALSE))</f>
        <v>0</v>
      </c>
      <c r="CX87" s="11">
        <f>IF(ISERROR(VLOOKUP(CONCATENATE(INDIRECT(ADDRESS(2,COLUMN()-1)),"D1",A87),DATA!D2:L872,3,FALSE)),0,VLOOKUP(CONCATENATE(INDIRECT(ADDRESS(2,COLUMN()-1)),"D1",A87),DATA!D2:L872,3,FALSE))</f>
        <v>0</v>
      </c>
      <c r="CY87" s="11">
        <f>IF(ISERROR(VLOOKUP(CONCATENATE(INDIRECT(ADDRESS(2,COLUMN()-2)),"D1",A87),DATA!D2:L872,4,FALSE)),0,VLOOKUP(CONCATENATE(INDIRECT(ADDRESS(2,COLUMN()-2)),"D1",A87),DATA!D2:L872,4,FALSE))</f>
        <v>0</v>
      </c>
      <c r="CZ87" s="11">
        <f>IF(ISERROR(VLOOKUP(CONCATENATE(INDIRECT(ADDRESS(2,COLUMN())),"D1",A87),DATA!D2:L872,2,FALSE)),0,VLOOKUP(CONCATENATE(INDIRECT(ADDRESS(2,COLUMN())),"D1",A87),DATA!D2:L872,2,FALSE))</f>
        <v>0</v>
      </c>
      <c r="DA87" s="11">
        <f>IF(ISERROR(VLOOKUP(CONCATENATE(INDIRECT(ADDRESS(2,COLUMN()-1)),"D1",A87),DATA!D2:L872,3,FALSE)),0,VLOOKUP(CONCATENATE(INDIRECT(ADDRESS(2,COLUMN()-1)),"D1",A87),DATA!D2:L872,3,FALSE))</f>
        <v>0</v>
      </c>
      <c r="DB87" s="11">
        <f>IF(ISERROR(VLOOKUP(CONCATENATE(INDIRECT(ADDRESS(2,COLUMN()-2)),"D1",A87),DATA!D2:L872,4,FALSE)),0,VLOOKUP(CONCATENATE(INDIRECT(ADDRESS(2,COLUMN()-2)),"D1",A87),DATA!D2:L872,4,FALSE))</f>
        <v>0</v>
      </c>
      <c r="DC87" s="11">
        <f>IF(ISERROR(VLOOKUP(CONCATENATE(INDIRECT(ADDRESS(2,COLUMN())),"D1",A87),DATA!D2:L872,2,FALSE)),0,VLOOKUP(CONCATENATE(INDIRECT(ADDRESS(2,COLUMN())),"D1",A87),DATA!D2:L872,2,FALSE))</f>
        <v>0</v>
      </c>
      <c r="DD87" s="11">
        <f>IF(ISERROR(VLOOKUP(CONCATENATE(INDIRECT(ADDRESS(2,COLUMN()-1)),"D1",A87),DATA!D2:L872,3,FALSE)),0,VLOOKUP(CONCATENATE(INDIRECT(ADDRESS(2,COLUMN()-1)),"D1",A87),DATA!D2:L872,3,FALSE))</f>
        <v>0</v>
      </c>
      <c r="DE87" s="11">
        <f>IF(ISERROR(VLOOKUP(CONCATENATE(INDIRECT(ADDRESS(2,COLUMN()-2)),"D1",A87),DATA!D2:L872,4,FALSE)),0,VLOOKUP(CONCATENATE(INDIRECT(ADDRESS(2,COLUMN()-2)),"D1",A87),DATA!D2:L872,4,FALSE))</f>
        <v>0</v>
      </c>
      <c r="DF87" s="11">
        <f>IF(ISERROR(VLOOKUP(CONCATENATE(INDIRECT(ADDRESS(2,COLUMN())),"D1",A87),DATA!D2:L872,2,FALSE)),0,VLOOKUP(CONCATENATE(INDIRECT(ADDRESS(2,COLUMN())),"D1",A87),DATA!D2:L872,2,FALSE))</f>
        <v>0</v>
      </c>
      <c r="DG87" s="11">
        <f>IF(ISERROR(VLOOKUP(CONCATENATE(INDIRECT(ADDRESS(2,COLUMN()-1)),"D1",A87),DATA!D2:L872,3,FALSE)),0,VLOOKUP(CONCATENATE(INDIRECT(ADDRESS(2,COLUMN()-1)),"D1",A87),DATA!D2:L872,3,FALSE))</f>
        <v>0</v>
      </c>
      <c r="DH87" s="11">
        <f>IF(ISERROR(VLOOKUP(CONCATENATE(INDIRECT(ADDRESS(2,COLUMN()-2)),"D1",A87),DATA!D2:L872,4,FALSE)),0,VLOOKUP(CONCATENATE(INDIRECT(ADDRESS(2,COLUMN()-2)),"D1",A87),DATA!D2:L872,4,FALSE))</f>
        <v>0</v>
      </c>
      <c r="DI87" s="11">
        <f>IF(ISERROR(VLOOKUP(CONCATENATE(INDIRECT(ADDRESS(2,COLUMN())),"D1",A87),DATA!D2:L872,2,FALSE)),0,VLOOKUP(CONCATENATE(INDIRECT(ADDRESS(2,COLUMN())),"D1",A87),DATA!D2:L872,2,FALSE))</f>
        <v>0</v>
      </c>
      <c r="DJ87" s="11">
        <f>IF(ISERROR(VLOOKUP(CONCATENATE(INDIRECT(ADDRESS(2,COLUMN()-1)),"D1",A87),DATA!D2:L872,3,FALSE)),0,VLOOKUP(CONCATENATE(INDIRECT(ADDRESS(2,COLUMN()-1)),"D1",A87),DATA!D2:L872,3,FALSE))</f>
        <v>0</v>
      </c>
      <c r="DK87" s="11">
        <f>IF(ISERROR(VLOOKUP(CONCATENATE(INDIRECT(ADDRESS(2,COLUMN()-2)),"D1",A87),DATA!D2:L872,4,FALSE)),0,VLOOKUP(CONCATENATE(INDIRECT(ADDRESS(2,COLUMN()-2)),"D1",A87),DATA!D2:L872,4,FALSE))</f>
        <v>0</v>
      </c>
      <c r="DL87" s="11">
        <f>IF(ISERROR(VLOOKUP(CONCATENATE(INDIRECT(ADDRESS(2,COLUMN())),"D1",A87),DATA!D2:L872,2,FALSE)),0,VLOOKUP(CONCATENATE(INDIRECT(ADDRESS(2,COLUMN())),"D1",A87),DATA!D2:L872,2,FALSE))</f>
        <v>0</v>
      </c>
      <c r="DM87" s="11">
        <f>IF(ISERROR(VLOOKUP(CONCATENATE(INDIRECT(ADDRESS(2,COLUMN()-1)),"D1",A87),DATA!D2:L872,3,FALSE)),0,VLOOKUP(CONCATENATE(INDIRECT(ADDRESS(2,COLUMN()-1)),"D1",A87),DATA!D2:L872,3,FALSE))</f>
        <v>0</v>
      </c>
      <c r="DN87" s="11">
        <f>IF(ISERROR(VLOOKUP(CONCATENATE(INDIRECT(ADDRESS(2,COLUMN()-2)),"D1",A87),DATA!D2:L872,4,FALSE)),0,VLOOKUP(CONCATENATE(INDIRECT(ADDRESS(2,COLUMN()-2)),"D1",A87),DATA!D2:L872,4,FALSE))</f>
        <v>0</v>
      </c>
      <c r="DO87" s="11">
        <f>IF(ISERROR(VLOOKUP(CONCATENATE(INDIRECT(ADDRESS(2,COLUMN())),"D1",A87),DATA!D2:L872,2,FALSE)),0,VLOOKUP(CONCATENATE(INDIRECT(ADDRESS(2,COLUMN())),"D1",A87),DATA!D2:L872,2,FALSE))</f>
        <v>0</v>
      </c>
      <c r="DP87" s="11">
        <f>IF(ISERROR(VLOOKUP(CONCATENATE(INDIRECT(ADDRESS(2,COLUMN()-1)),"D1",A87),DATA!D2:L872,3,FALSE)),0,VLOOKUP(CONCATENATE(INDIRECT(ADDRESS(2,COLUMN()-1)),"D1",A87),DATA!D2:L872,3,FALSE))</f>
        <v>0</v>
      </c>
      <c r="DQ87" s="11">
        <f>IF(ISERROR(VLOOKUP(CONCATENATE(INDIRECT(ADDRESS(2,COLUMN()-2)),"D1",A87),DATA!D2:L872,4,FALSE)),0,VLOOKUP(CONCATENATE(INDIRECT(ADDRESS(2,COLUMN()-2)),"D1",A87),DATA!D2:L872,4,FALSE))</f>
        <v>0</v>
      </c>
      <c r="DR87" s="11">
        <f>IF(ISERROR(VLOOKUP(CONCATENATE(INDIRECT(ADDRESS(2,COLUMN())),"D1",A87),DATA!D2:L872,2,FALSE)),0,VLOOKUP(CONCATENATE(INDIRECT(ADDRESS(2,COLUMN())),"D1",A87),DATA!D2:L872,2,FALSE))</f>
        <v>0</v>
      </c>
      <c r="DS87" s="11">
        <f>IF(ISERROR(VLOOKUP(CONCATENATE(INDIRECT(ADDRESS(2,COLUMN()-1)),"D1",A87),DATA!D2:L872,3,FALSE)),0,VLOOKUP(CONCATENATE(INDIRECT(ADDRESS(2,COLUMN()-1)),"D1",A87),DATA!D2:L872,3,FALSE))</f>
        <v>0</v>
      </c>
      <c r="DT87" s="11">
        <f>IF(ISERROR(VLOOKUP(CONCATENATE(INDIRECT(ADDRESS(2,COLUMN()-2)),"D1",A87),DATA!D2:L872,4,FALSE)),0,VLOOKUP(CONCATENATE(INDIRECT(ADDRESS(2,COLUMN()-2)),"D1",A87),DATA!D2:L872,4,FALSE))</f>
        <v>0</v>
      </c>
      <c r="DU87" s="11">
        <f>IF(ISERROR(VLOOKUP(CONCATENATE(INDIRECT(ADDRESS(2,COLUMN())),"D1",A87),DATA!D2:L872,2,FALSE)),0,VLOOKUP(CONCATENATE(INDIRECT(ADDRESS(2,COLUMN())),"D1",A87),DATA!D2:L872,2,FALSE))</f>
        <v>0</v>
      </c>
      <c r="DV87" s="11">
        <f>IF(ISERROR(VLOOKUP(CONCATENATE(INDIRECT(ADDRESS(2,COLUMN()-1)),"D1",A87),DATA!D2:L872,3,FALSE)),0,VLOOKUP(CONCATENATE(INDIRECT(ADDRESS(2,COLUMN()-1)),"D1",A87),DATA!D2:L872,3,FALSE))</f>
        <v>0</v>
      </c>
      <c r="DW87" s="11">
        <f>IF(ISERROR(VLOOKUP(CONCATENATE(INDIRECT(ADDRESS(2,COLUMN()-2)),"D1",A87),DATA!D2:L872,4,FALSE)),0,VLOOKUP(CONCATENATE(INDIRECT(ADDRESS(2,COLUMN()-2)),"D1",A87),DATA!D2:L872,4,FALSE))</f>
        <v>0</v>
      </c>
      <c r="DX87" s="62">
        <f>SUM(B87:INDIRECT(ADDRESS(87,127)))</f>
        <v>23</v>
      </c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  <c r="IV87" s="24"/>
      <c r="IW87" s="24"/>
      <c r="IX87" s="24"/>
      <c r="IY87" s="24"/>
      <c r="IZ87" s="24"/>
      <c r="JA87" s="24"/>
      <c r="JB87" s="24"/>
      <c r="JC87" s="24"/>
      <c r="JD87" s="24"/>
      <c r="JE87" s="24"/>
      <c r="JF87" s="24"/>
      <c r="JG87" s="24"/>
      <c r="JH87" s="24"/>
      <c r="JI87" s="24"/>
      <c r="JJ87" s="24"/>
      <c r="JK87" s="24"/>
      <c r="JL87" s="24"/>
      <c r="JM87" s="24"/>
      <c r="JN87" s="24"/>
      <c r="JO87" s="24"/>
      <c r="JP87" s="24"/>
      <c r="JQ87" s="24"/>
      <c r="JR87" s="24"/>
      <c r="JS87" s="24"/>
      <c r="JT87" s="24"/>
      <c r="JU87" s="24"/>
      <c r="JV87" s="24"/>
      <c r="JW87" s="24"/>
      <c r="JX87" s="24"/>
      <c r="JY87" s="24"/>
      <c r="JZ87" s="24"/>
      <c r="KA87" s="24"/>
      <c r="KB87" s="24"/>
      <c r="KC87" s="24"/>
      <c r="KD87" s="24"/>
      <c r="KE87" s="24"/>
      <c r="KF87" s="24"/>
      <c r="KG87" s="24"/>
      <c r="KH87" s="24"/>
      <c r="KI87" s="24"/>
      <c r="KJ87" s="24"/>
      <c r="KK87" s="24"/>
      <c r="KL87" s="24"/>
      <c r="KM87" s="24"/>
      <c r="KN87" s="24"/>
      <c r="KO87" s="24"/>
      <c r="KP87" s="24"/>
      <c r="KQ87" s="24"/>
      <c r="KR87" s="24"/>
      <c r="KS87" s="24"/>
      <c r="KT87" s="24"/>
      <c r="KU87" s="24"/>
      <c r="KV87" s="24"/>
      <c r="KW87" s="24"/>
      <c r="KX87" s="24"/>
      <c r="KY87" s="24"/>
      <c r="KZ87" s="24"/>
    </row>
    <row r="88" ht="15.75">
      <c r="A88" s="20" t="s">
        <v>54</v>
      </c>
      <c r="B88" s="11">
        <f>IF(ISERROR(VLOOKUP(CONCATENATE(INDIRECT(ADDRESS(2,COLUMN())),"D1",A88),DATA!D2:L872,2,FALSE)),0,VLOOKUP(CONCATENATE(INDIRECT(ADDRESS(2,COLUMN())),"D1",A88),DATA!D2:L872,2,FALSE))</f>
        <v>0</v>
      </c>
      <c r="C88" s="11">
        <f>IF(ISERROR(VLOOKUP(CONCATENATE(INDIRECT(ADDRESS(2,COLUMN()-1)),"D1",A88),DATA!D2:L872,3,FALSE)),0,VLOOKUP(CONCATENATE(INDIRECT(ADDRESS(2,COLUMN()-1)),"D1",A88),DATA!D2:L872,3,FALSE))</f>
        <v>0</v>
      </c>
      <c r="D88" s="11">
        <f>IF(ISERROR(VLOOKUP(CONCATENATE(INDIRECT(ADDRESS(2,COLUMN()-2)),"D1",A88),DATA!D2:L872,4,FALSE)),0,VLOOKUP(CONCATENATE(INDIRECT(ADDRESS(2,COLUMN()-2)),"D1",A88),DATA!D2:L872,4,FALSE))</f>
        <v>0</v>
      </c>
      <c r="E88" s="11">
        <f>IF(ISERROR(VLOOKUP(CONCATENATE(INDIRECT(ADDRESS(2,COLUMN())),"D1",A88),DATA!D2:L872,2,FALSE)),0,VLOOKUP(CONCATENATE(INDIRECT(ADDRESS(2,COLUMN())),"D1",A88),DATA!D2:L872,2,FALSE))</f>
        <v>0</v>
      </c>
      <c r="F88" s="11">
        <f>IF(ISERROR(VLOOKUP(CONCATENATE(INDIRECT(ADDRESS(2,COLUMN()-1)),"D1",A88),DATA!D2:L872,3,FALSE)),0,VLOOKUP(CONCATENATE(INDIRECT(ADDRESS(2,COLUMN()-1)),"D1",A88),DATA!D2:L872,3,FALSE))</f>
        <v>0</v>
      </c>
      <c r="G88" s="11">
        <f>IF(ISERROR(VLOOKUP(CONCATENATE(INDIRECT(ADDRESS(2,COLUMN()-2)),"D1",A88),DATA!D2:L872,4,FALSE)),0,VLOOKUP(CONCATENATE(INDIRECT(ADDRESS(2,COLUMN()-2)),"D1",A88),DATA!D2:L872,4,FALSE))</f>
        <v>0</v>
      </c>
      <c r="H88" s="11">
        <f>IF(ISERROR(VLOOKUP(CONCATENATE(INDIRECT(ADDRESS(2,COLUMN())),"D1",A88),DATA!D2:L872,2,FALSE)),0,VLOOKUP(CONCATENATE(INDIRECT(ADDRESS(2,COLUMN())),"D1",A88),DATA!D2:L872,2,FALSE))</f>
        <v>0</v>
      </c>
      <c r="I88" s="11">
        <f>IF(ISERROR(VLOOKUP(CONCATENATE(INDIRECT(ADDRESS(2,COLUMN()-1)),"D1",A88),DATA!D2:L872,3,FALSE)),0,VLOOKUP(CONCATENATE(INDIRECT(ADDRESS(2,COLUMN()-1)),"D1",A88),DATA!D2:L872,3,FALSE))</f>
        <v>0</v>
      </c>
      <c r="J88" s="11">
        <f>IF(ISERROR(VLOOKUP(CONCATENATE(INDIRECT(ADDRESS(2,COLUMN()-2)),"D1",A88),DATA!D2:L872,4,FALSE)),0,VLOOKUP(CONCATENATE(INDIRECT(ADDRESS(2,COLUMN()-2)),"D1",A88),DATA!D2:L872,4,FALSE))</f>
        <v>0</v>
      </c>
      <c r="K88" s="11">
        <f>IF(ISERROR(VLOOKUP(CONCATENATE(INDIRECT(ADDRESS(2,COLUMN())),"D1",A88),DATA!D2:L872,2,FALSE)),0,VLOOKUP(CONCATENATE(INDIRECT(ADDRESS(2,COLUMN())),"D1",A88),DATA!D2:L872,2,FALSE))</f>
        <v>0</v>
      </c>
      <c r="L88" s="11">
        <f>IF(ISERROR(VLOOKUP(CONCATENATE(INDIRECT(ADDRESS(2,COLUMN()-1)),"D1",A88),DATA!D2:L872,3,FALSE)),0,VLOOKUP(CONCATENATE(INDIRECT(ADDRESS(2,COLUMN()-1)),"D1",A88),DATA!D2:L872,3,FALSE))</f>
        <v>0</v>
      </c>
      <c r="M88" s="11">
        <f>IF(ISERROR(VLOOKUP(CONCATENATE(INDIRECT(ADDRESS(2,COLUMN()-2)),"D1",A88),DATA!D2:L872,4,FALSE)),0,VLOOKUP(CONCATENATE(INDIRECT(ADDRESS(2,COLUMN()-2)),"D1",A88),DATA!D2:L872,4,FALSE))</f>
        <v>0</v>
      </c>
      <c r="N88" s="11">
        <f>IF(ISERROR(VLOOKUP(CONCATENATE(INDIRECT(ADDRESS(2,COLUMN())),"D1",A88),DATA!D2:L872,2,FALSE)),0,VLOOKUP(CONCATENATE(INDIRECT(ADDRESS(2,COLUMN())),"D1",A88),DATA!D2:L872,2,FALSE))</f>
        <v>0</v>
      </c>
      <c r="O88" s="11">
        <f>IF(ISERROR(VLOOKUP(CONCATENATE(INDIRECT(ADDRESS(2,COLUMN()-1)),"D1",A88),DATA!D2:L872,3,FALSE)),0,VLOOKUP(CONCATENATE(INDIRECT(ADDRESS(2,COLUMN()-1)),"D1",A88),DATA!D2:L872,3,FALSE))</f>
        <v>0</v>
      </c>
      <c r="P88" s="11">
        <f>IF(ISERROR(VLOOKUP(CONCATENATE(INDIRECT(ADDRESS(2,COLUMN()-2)),"D1",A88),DATA!D2:L872,4,FALSE)),0,VLOOKUP(CONCATENATE(INDIRECT(ADDRESS(2,COLUMN()-2)),"D1",A88),DATA!D2:L872,4,FALSE))</f>
        <v>0</v>
      </c>
      <c r="Q88" s="11">
        <f>IF(ISERROR(VLOOKUP(CONCATENATE(INDIRECT(ADDRESS(2,COLUMN())),"D1",A88),DATA!D2:L872,2,FALSE)),0,VLOOKUP(CONCATENATE(INDIRECT(ADDRESS(2,COLUMN())),"D1",A88),DATA!D2:L872,2,FALSE))</f>
        <v>0</v>
      </c>
      <c r="R88" s="11">
        <f>IF(ISERROR(VLOOKUP(CONCATENATE(INDIRECT(ADDRESS(2,COLUMN()-1)),"D1",A88),DATA!D2:L872,3,FALSE)),0,VLOOKUP(CONCATENATE(INDIRECT(ADDRESS(2,COLUMN()-1)),"D1",A88),DATA!D2:L872,3,FALSE))</f>
        <v>0</v>
      </c>
      <c r="S88" s="11">
        <f>IF(ISERROR(VLOOKUP(CONCATENATE(INDIRECT(ADDRESS(2,COLUMN()-2)),"D1",A88),DATA!D2:L872,4,FALSE)),0,VLOOKUP(CONCATENATE(INDIRECT(ADDRESS(2,COLUMN()-2)),"D1",A88),DATA!D2:L872,4,FALSE))</f>
        <v>0</v>
      </c>
      <c r="T88" s="11">
        <f>IF(ISERROR(VLOOKUP(CONCATENATE(INDIRECT(ADDRESS(2,COLUMN())),"D1",A88),DATA!D2:L872,2,FALSE)),0,VLOOKUP(CONCATENATE(INDIRECT(ADDRESS(2,COLUMN())),"D1",A88),DATA!D2:L872,2,FALSE))</f>
        <v>0</v>
      </c>
      <c r="U88" s="11">
        <f>IF(ISERROR(VLOOKUP(CONCATENATE(INDIRECT(ADDRESS(2,COLUMN()-1)),"D1",A88),DATA!D2:L872,3,FALSE)),0,VLOOKUP(CONCATENATE(INDIRECT(ADDRESS(2,COLUMN()-1)),"D1",A88),DATA!D2:L872,3,FALSE))</f>
        <v>0</v>
      </c>
      <c r="V88" s="11">
        <f>IF(ISERROR(VLOOKUP(CONCATENATE(INDIRECT(ADDRESS(2,COLUMN()-2)),"D1",A88),DATA!D2:L872,4,FALSE)),0,VLOOKUP(CONCATENATE(INDIRECT(ADDRESS(2,COLUMN()-2)),"D1",A88),DATA!D2:L872,4,FALSE))</f>
        <v>0</v>
      </c>
      <c r="W88" s="11">
        <f>IF(ISERROR(VLOOKUP(CONCATENATE(INDIRECT(ADDRESS(2,COLUMN())),"D1",A88),DATA!D2:L872,2,FALSE)),0,VLOOKUP(CONCATENATE(INDIRECT(ADDRESS(2,COLUMN())),"D1",A88),DATA!D2:L872,2,FALSE))</f>
        <v>0</v>
      </c>
      <c r="X88" s="11">
        <f>IF(ISERROR(VLOOKUP(CONCATENATE(INDIRECT(ADDRESS(2,COLUMN()-1)),"D1",A88),DATA!D2:L872,3,FALSE)),0,VLOOKUP(CONCATENATE(INDIRECT(ADDRESS(2,COLUMN()-1)),"D1",A88),DATA!D2:L872,3,FALSE))</f>
        <v>0</v>
      </c>
      <c r="Y88" s="11">
        <f>IF(ISERROR(VLOOKUP(CONCATENATE(INDIRECT(ADDRESS(2,COLUMN()-2)),"D1",A88),DATA!D2:L872,4,FALSE)),0,VLOOKUP(CONCATENATE(INDIRECT(ADDRESS(2,COLUMN()-2)),"D1",A88),DATA!D2:L872,4,FALSE))</f>
        <v>0</v>
      </c>
      <c r="Z88" s="11">
        <f>IF(ISERROR(VLOOKUP(CONCATENATE(INDIRECT(ADDRESS(2,COLUMN())),"D1",A88),DATA!D2:L872,2,FALSE)),0,VLOOKUP(CONCATENATE(INDIRECT(ADDRESS(2,COLUMN())),"D1",A88),DATA!D2:L872,2,FALSE))</f>
        <v>0</v>
      </c>
      <c r="AA88" s="11">
        <f>IF(ISERROR(VLOOKUP(CONCATENATE(INDIRECT(ADDRESS(2,COLUMN()-1)),"D1",A88),DATA!D2:L872,3,FALSE)),0,VLOOKUP(CONCATENATE(INDIRECT(ADDRESS(2,COLUMN()-1)),"D1",A88),DATA!D2:L872,3,FALSE))</f>
        <v>0</v>
      </c>
      <c r="AB88" s="11">
        <f>IF(ISERROR(VLOOKUP(CONCATENATE(INDIRECT(ADDRESS(2,COLUMN()-2)),"D1",A88),DATA!D2:L872,4,FALSE)),0,VLOOKUP(CONCATENATE(INDIRECT(ADDRESS(2,COLUMN()-2)),"D1",A88),DATA!D2:L872,4,FALSE))</f>
        <v>0</v>
      </c>
      <c r="AC88" s="11">
        <f>IF(ISERROR(VLOOKUP(CONCATENATE(INDIRECT(ADDRESS(2,COLUMN())),"D1",A88),DATA!D2:L872,2,FALSE)),0,VLOOKUP(CONCATENATE(INDIRECT(ADDRESS(2,COLUMN())),"D1",A88),DATA!D2:L872,2,FALSE))</f>
        <v>0</v>
      </c>
      <c r="AD88" s="11">
        <f>IF(ISERROR(VLOOKUP(CONCATENATE(INDIRECT(ADDRESS(2,COLUMN()-1)),"D1",A88),DATA!D2:L872,3,FALSE)),0,VLOOKUP(CONCATENATE(INDIRECT(ADDRESS(2,COLUMN()-1)),"D1",A88),DATA!D2:L872,3,FALSE))</f>
        <v>0</v>
      </c>
      <c r="AE88" s="11">
        <f>IF(ISERROR(VLOOKUP(CONCATENATE(INDIRECT(ADDRESS(2,COLUMN()-2)),"D1",A88),DATA!D2:L872,4,FALSE)),0,VLOOKUP(CONCATENATE(INDIRECT(ADDRESS(2,COLUMN()-2)),"D1",A88),DATA!D2:L872,4,FALSE))</f>
        <v>0</v>
      </c>
      <c r="AF88" s="11">
        <f>IF(ISERROR(VLOOKUP(CONCATENATE(INDIRECT(ADDRESS(2,COLUMN())),"D1",A88),DATA!D2:L872,2,FALSE)),0,VLOOKUP(CONCATENATE(INDIRECT(ADDRESS(2,COLUMN())),"D1",A88),DATA!D2:L872,2,FALSE))</f>
        <v>0</v>
      </c>
      <c r="AG88" s="11">
        <f>IF(ISERROR(VLOOKUP(CONCATENATE(INDIRECT(ADDRESS(2,COLUMN()-1)),"D1",A88),DATA!D2:L872,3,FALSE)),0,VLOOKUP(CONCATENATE(INDIRECT(ADDRESS(2,COLUMN()-1)),"D1",A88),DATA!D2:L872,3,FALSE))</f>
        <v>0</v>
      </c>
      <c r="AH88" s="11">
        <f>IF(ISERROR(VLOOKUP(CONCATENATE(INDIRECT(ADDRESS(2,COLUMN()-2)),"D1",A88),DATA!D2:L872,4,FALSE)),0,VLOOKUP(CONCATENATE(INDIRECT(ADDRESS(2,COLUMN()-2)),"D1",A88),DATA!D2:L872,4,FALSE))</f>
        <v>0</v>
      </c>
      <c r="AI88" s="11">
        <f>IF(ISERROR(VLOOKUP(CONCATENATE(INDIRECT(ADDRESS(2,COLUMN())),"D1",A88),DATA!D2:L872,2,FALSE)),0,VLOOKUP(CONCATENATE(INDIRECT(ADDRESS(2,COLUMN())),"D1",A88),DATA!D2:L872,2,FALSE))</f>
        <v>0</v>
      </c>
      <c r="AJ88" s="11">
        <f>IF(ISERROR(VLOOKUP(CONCATENATE(INDIRECT(ADDRESS(2,COLUMN()-1)),"D1",A88),DATA!D2:L872,3,FALSE)),0,VLOOKUP(CONCATENATE(INDIRECT(ADDRESS(2,COLUMN()-1)),"D1",A88),DATA!D2:L872,3,FALSE))</f>
        <v>0</v>
      </c>
      <c r="AK88" s="11">
        <f>IF(ISERROR(VLOOKUP(CONCATENATE(INDIRECT(ADDRESS(2,COLUMN()-2)),"D1",A88),DATA!D2:L872,4,FALSE)),0,VLOOKUP(CONCATENATE(INDIRECT(ADDRESS(2,COLUMN()-2)),"D1",A88),DATA!D2:L872,4,FALSE))</f>
        <v>0</v>
      </c>
      <c r="AL88" s="11">
        <f>IF(ISERROR(VLOOKUP(CONCATENATE(INDIRECT(ADDRESS(2,COLUMN())),"D1",A88),DATA!D2:L872,2,FALSE)),0,VLOOKUP(CONCATENATE(INDIRECT(ADDRESS(2,COLUMN())),"D1",A88),DATA!D2:L872,2,FALSE))</f>
        <v>0</v>
      </c>
      <c r="AM88" s="11">
        <f>IF(ISERROR(VLOOKUP(CONCATENATE(INDIRECT(ADDRESS(2,COLUMN()-1)),"D1",A88),DATA!D2:L872,3,FALSE)),0,VLOOKUP(CONCATENATE(INDIRECT(ADDRESS(2,COLUMN()-1)),"D1",A88),DATA!D2:L872,3,FALSE))</f>
        <v>0</v>
      </c>
      <c r="AN88" s="11">
        <f>IF(ISERROR(VLOOKUP(CONCATENATE(INDIRECT(ADDRESS(2,COLUMN()-2)),"D1",A88),DATA!D2:L872,4,FALSE)),0,VLOOKUP(CONCATENATE(INDIRECT(ADDRESS(2,COLUMN()-2)),"D1",A88),DATA!D2:L872,4,FALSE))</f>
        <v>0</v>
      </c>
      <c r="AO88" s="11">
        <f>IF(ISERROR(VLOOKUP(CONCATENATE(INDIRECT(ADDRESS(2,COLUMN())),"D1",A88),DATA!D2:L872,2,FALSE)),0,VLOOKUP(CONCATENATE(INDIRECT(ADDRESS(2,COLUMN())),"D1",A88),DATA!D2:L872,2,FALSE))</f>
        <v>0</v>
      </c>
      <c r="AP88" s="11">
        <f>IF(ISERROR(VLOOKUP(CONCATENATE(INDIRECT(ADDRESS(2,COLUMN()-1)),"D1",A88),DATA!D2:L872,3,FALSE)),0,VLOOKUP(CONCATENATE(INDIRECT(ADDRESS(2,COLUMN()-1)),"D1",A88),DATA!D2:L872,3,FALSE))</f>
        <v>0</v>
      </c>
      <c r="AQ88" s="11">
        <f>IF(ISERROR(VLOOKUP(CONCATENATE(INDIRECT(ADDRESS(2,COLUMN()-2)),"D1",A88),DATA!D2:L872,4,FALSE)),0,VLOOKUP(CONCATENATE(INDIRECT(ADDRESS(2,COLUMN()-2)),"D1",A88),DATA!D2:L872,4,FALSE))</f>
        <v>0</v>
      </c>
      <c r="AR88" s="11">
        <f>IF(ISERROR(VLOOKUP(CONCATENATE(INDIRECT(ADDRESS(2,COLUMN())),"D1",A88),DATA!D2:L872,2,FALSE)),0,VLOOKUP(CONCATENATE(INDIRECT(ADDRESS(2,COLUMN())),"D1",A88),DATA!D2:L872,2,FALSE))</f>
        <v>0</v>
      </c>
      <c r="AS88" s="11">
        <f>IF(ISERROR(VLOOKUP(CONCATENATE(INDIRECT(ADDRESS(2,COLUMN()-1)),"D1",A88),DATA!D2:L872,3,FALSE)),0,VLOOKUP(CONCATENATE(INDIRECT(ADDRESS(2,COLUMN()-1)),"D1",A88),DATA!D2:L872,3,FALSE))</f>
        <v>0</v>
      </c>
      <c r="AT88" s="11">
        <f>IF(ISERROR(VLOOKUP(CONCATENATE(INDIRECT(ADDRESS(2,COLUMN()-2)),"D1",A88),DATA!D2:L872,4,FALSE)),0,VLOOKUP(CONCATENATE(INDIRECT(ADDRESS(2,COLUMN()-2)),"D1",A88),DATA!D2:L872,4,FALSE))</f>
        <v>0</v>
      </c>
      <c r="AU88" s="11">
        <f>IF(ISERROR(VLOOKUP(CONCATENATE(INDIRECT(ADDRESS(2,COLUMN())),"D1",A88),DATA!D2:L872,2,FALSE)),0,VLOOKUP(CONCATENATE(INDIRECT(ADDRESS(2,COLUMN())),"D1",A88),DATA!D2:L872,2,FALSE))</f>
        <v>0</v>
      </c>
      <c r="AV88" s="11">
        <f>IF(ISERROR(VLOOKUP(CONCATENATE(INDIRECT(ADDRESS(2,COLUMN()-1)),"D1",A88),DATA!D2:L872,3,FALSE)),0,VLOOKUP(CONCATENATE(INDIRECT(ADDRESS(2,COLUMN()-1)),"D1",A88),DATA!D2:L872,3,FALSE))</f>
        <v>0</v>
      </c>
      <c r="AW88" s="11">
        <f>IF(ISERROR(VLOOKUP(CONCATENATE(INDIRECT(ADDRESS(2,COLUMN()-2)),"D1",A88),DATA!D2:L872,4,FALSE)),0,VLOOKUP(CONCATENATE(INDIRECT(ADDRESS(2,COLUMN()-2)),"D1",A88),DATA!D2:L872,4,FALSE))</f>
        <v>0</v>
      </c>
      <c r="AX88" s="11">
        <f>IF(ISERROR(VLOOKUP(CONCATENATE(INDIRECT(ADDRESS(2,COLUMN())),"D1",A88),DATA!D2:L872,2,FALSE)),0,VLOOKUP(CONCATENATE(INDIRECT(ADDRESS(2,COLUMN())),"D1",A88),DATA!D2:L872,2,FALSE))</f>
        <v>0</v>
      </c>
      <c r="AY88" s="11">
        <f>IF(ISERROR(VLOOKUP(CONCATENATE(INDIRECT(ADDRESS(2,COLUMN()-1)),"D1",A88),DATA!D2:L872,3,FALSE)),0,VLOOKUP(CONCATENATE(INDIRECT(ADDRESS(2,COLUMN()-1)),"D1",A88),DATA!D2:L872,3,FALSE))</f>
        <v>0</v>
      </c>
      <c r="AZ88" s="11">
        <f>IF(ISERROR(VLOOKUP(CONCATENATE(INDIRECT(ADDRESS(2,COLUMN()-2)),"D1",A88),DATA!D2:L872,4,FALSE)),0,VLOOKUP(CONCATENATE(INDIRECT(ADDRESS(2,COLUMN()-2)),"D1",A88),DATA!D2:L872,4,FALSE))</f>
        <v>0</v>
      </c>
      <c r="BA88" s="11">
        <f>IF(ISERROR(VLOOKUP(CONCATENATE(INDIRECT(ADDRESS(2,COLUMN())),"D1",A88),DATA!D2:L872,2,FALSE)),0,VLOOKUP(CONCATENATE(INDIRECT(ADDRESS(2,COLUMN())),"D1",A88),DATA!D2:L872,2,FALSE))</f>
        <v>0</v>
      </c>
      <c r="BB88" s="11">
        <f>IF(ISERROR(VLOOKUP(CONCATENATE(INDIRECT(ADDRESS(2,COLUMN()-1)),"D1",A88),DATA!D2:L872,3,FALSE)),0,VLOOKUP(CONCATENATE(INDIRECT(ADDRESS(2,COLUMN()-1)),"D1",A88),DATA!D2:L872,3,FALSE))</f>
        <v>0</v>
      </c>
      <c r="BC88" s="11">
        <f>IF(ISERROR(VLOOKUP(CONCATENATE(INDIRECT(ADDRESS(2,COLUMN()-2)),"D1",A88),DATA!D2:L872,4,FALSE)),0,VLOOKUP(CONCATENATE(INDIRECT(ADDRESS(2,COLUMN()-2)),"D1",A88),DATA!D2:L872,4,FALSE))</f>
        <v>0</v>
      </c>
      <c r="BD88" s="11">
        <f>IF(ISERROR(VLOOKUP(CONCATENATE(INDIRECT(ADDRESS(2,COLUMN())),"D1",A88),DATA!D2:L872,2,FALSE)),0,VLOOKUP(CONCATENATE(INDIRECT(ADDRESS(2,COLUMN())),"D1",A88),DATA!D2:L872,2,FALSE))</f>
        <v>0</v>
      </c>
      <c r="BE88" s="11">
        <f>IF(ISERROR(VLOOKUP(CONCATENATE(INDIRECT(ADDRESS(2,COLUMN()-1)),"D1",A88),DATA!D2:L872,3,FALSE)),0,VLOOKUP(CONCATENATE(INDIRECT(ADDRESS(2,COLUMN()-1)),"D1",A88),DATA!D2:L872,3,FALSE))</f>
        <v>0</v>
      </c>
      <c r="BF88" s="11">
        <f>IF(ISERROR(VLOOKUP(CONCATENATE(INDIRECT(ADDRESS(2,COLUMN()-2)),"D1",A88),DATA!D2:L872,4,FALSE)),0,VLOOKUP(CONCATENATE(INDIRECT(ADDRESS(2,COLUMN()-2)),"D1",A88),DATA!D2:L872,4,FALSE))</f>
        <v>0</v>
      </c>
      <c r="BG88" s="11">
        <f>IF(ISERROR(VLOOKUP(CONCATENATE(INDIRECT(ADDRESS(2,COLUMN())),"D1",A88),DATA!D2:L872,2,FALSE)),0,VLOOKUP(CONCATENATE(INDIRECT(ADDRESS(2,COLUMN())),"D1",A88),DATA!D2:L872,2,FALSE))</f>
        <v>0</v>
      </c>
      <c r="BH88" s="11">
        <f>IF(ISERROR(VLOOKUP(CONCATENATE(INDIRECT(ADDRESS(2,COLUMN()-1)),"D1",A88),DATA!D2:L872,3,FALSE)),0,VLOOKUP(CONCATENATE(INDIRECT(ADDRESS(2,COLUMN()-1)),"D1",A88),DATA!D2:L872,3,FALSE))</f>
        <v>0</v>
      </c>
      <c r="BI88" s="11">
        <f>IF(ISERROR(VLOOKUP(CONCATENATE(INDIRECT(ADDRESS(2,COLUMN()-2)),"D1",A88),DATA!D2:L872,4,FALSE)),0,VLOOKUP(CONCATENATE(INDIRECT(ADDRESS(2,COLUMN()-2)),"D1",A88),DATA!D2:L872,4,FALSE))</f>
        <v>0</v>
      </c>
      <c r="BJ88" s="11">
        <f>IF(ISERROR(VLOOKUP(CONCATENATE(INDIRECT(ADDRESS(2,COLUMN())),"D1",A88),DATA!D2:L872,2,FALSE)),0,VLOOKUP(CONCATENATE(INDIRECT(ADDRESS(2,COLUMN())),"D1",A88),DATA!D2:L872,2,FALSE))</f>
        <v>0</v>
      </c>
      <c r="BK88" s="11">
        <f>IF(ISERROR(VLOOKUP(CONCATENATE(INDIRECT(ADDRESS(2,COLUMN()-1)),"D1",A88),DATA!D2:L872,3,FALSE)),0,VLOOKUP(CONCATENATE(INDIRECT(ADDRESS(2,COLUMN()-1)),"D1",A88),DATA!D2:L872,3,FALSE))</f>
        <v>0</v>
      </c>
      <c r="BL88" s="11">
        <f>IF(ISERROR(VLOOKUP(CONCATENATE(INDIRECT(ADDRESS(2,COLUMN()-2)),"D1",A88),DATA!D2:L872,4,FALSE)),0,VLOOKUP(CONCATENATE(INDIRECT(ADDRESS(2,COLUMN()-2)),"D1",A88),DATA!D2:L872,4,FALSE))</f>
        <v>0</v>
      </c>
      <c r="BM88" s="11">
        <f>IF(ISERROR(VLOOKUP(CONCATENATE(INDIRECT(ADDRESS(2,COLUMN())),"D1",A88),DATA!D2:L872,2,FALSE)),0,VLOOKUP(CONCATENATE(INDIRECT(ADDRESS(2,COLUMN())),"D1",A88),DATA!D2:L872,2,FALSE))</f>
        <v>0</v>
      </c>
      <c r="BN88" s="11">
        <f>IF(ISERROR(VLOOKUP(CONCATENATE(INDIRECT(ADDRESS(2,COLUMN()-1)),"D1",A88),DATA!D2:L872,3,FALSE)),0,VLOOKUP(CONCATENATE(INDIRECT(ADDRESS(2,COLUMN()-1)),"D1",A88),DATA!D2:L872,3,FALSE))</f>
        <v>0</v>
      </c>
      <c r="BO88" s="11">
        <f>IF(ISERROR(VLOOKUP(CONCATENATE(INDIRECT(ADDRESS(2,COLUMN()-2)),"D1",A88),DATA!D2:L872,4,FALSE)),0,VLOOKUP(CONCATENATE(INDIRECT(ADDRESS(2,COLUMN()-2)),"D1",A88),DATA!D2:L872,4,FALSE))</f>
        <v>0</v>
      </c>
      <c r="BP88" s="11">
        <f>IF(ISERROR(VLOOKUP(CONCATENATE(INDIRECT(ADDRESS(2,COLUMN())),"D1",A88),DATA!D2:L872,2,FALSE)),0,VLOOKUP(CONCATENATE(INDIRECT(ADDRESS(2,COLUMN())),"D1",A88),DATA!D2:L872,2,FALSE))</f>
        <v>0</v>
      </c>
      <c r="BQ88" s="11">
        <f>IF(ISERROR(VLOOKUP(CONCATENATE(INDIRECT(ADDRESS(2,COLUMN()-1)),"D1",A88),DATA!D2:L872,3,FALSE)),0,VLOOKUP(CONCATENATE(INDIRECT(ADDRESS(2,COLUMN()-1)),"D1",A88),DATA!D2:L872,3,FALSE))</f>
        <v>0</v>
      </c>
      <c r="BR88" s="11">
        <f>IF(ISERROR(VLOOKUP(CONCATENATE(INDIRECT(ADDRESS(2,COLUMN()-2)),"D1",A88),DATA!D2:L872,4,FALSE)),0,VLOOKUP(CONCATENATE(INDIRECT(ADDRESS(2,COLUMN()-2)),"D1",A88),DATA!D2:L872,4,FALSE))</f>
        <v>0</v>
      </c>
      <c r="BS88" s="11">
        <f>IF(ISERROR(VLOOKUP(CONCATENATE(INDIRECT(ADDRESS(2,COLUMN())),"D1",A88),DATA!D2:L872,2,FALSE)),0,VLOOKUP(CONCATENATE(INDIRECT(ADDRESS(2,COLUMN())),"D1",A88),DATA!D2:L872,2,FALSE))</f>
        <v>0</v>
      </c>
      <c r="BT88" s="11">
        <f>IF(ISERROR(VLOOKUP(CONCATENATE(INDIRECT(ADDRESS(2,COLUMN()-1)),"D1",A88),DATA!D2:L872,3,FALSE)),0,VLOOKUP(CONCATENATE(INDIRECT(ADDRESS(2,COLUMN()-1)),"D1",A88),DATA!D2:L872,3,FALSE))</f>
        <v>0</v>
      </c>
      <c r="BU88" s="11">
        <f>IF(ISERROR(VLOOKUP(CONCATENATE(INDIRECT(ADDRESS(2,COLUMN()-2)),"D1",A88),DATA!D2:L872,4,FALSE)),0,VLOOKUP(CONCATENATE(INDIRECT(ADDRESS(2,COLUMN()-2)),"D1",A88),DATA!D2:L872,4,FALSE))</f>
        <v>0</v>
      </c>
      <c r="BV88" s="11">
        <f>IF(ISERROR(VLOOKUP(CONCATENATE(INDIRECT(ADDRESS(2,COLUMN())),"D1",A88),DATA!D2:L872,2,FALSE)),0,VLOOKUP(CONCATENATE(INDIRECT(ADDRESS(2,COLUMN())),"D1",A88),DATA!D2:L872,2,FALSE))</f>
        <v>0</v>
      </c>
      <c r="BW88" s="11">
        <f>IF(ISERROR(VLOOKUP(CONCATENATE(INDIRECT(ADDRESS(2,COLUMN()-1)),"D1",A88),DATA!D2:L872,3,FALSE)),0,VLOOKUP(CONCATENATE(INDIRECT(ADDRESS(2,COLUMN()-1)),"D1",A88),DATA!D2:L872,3,FALSE))</f>
        <v>0</v>
      </c>
      <c r="BX88" s="11">
        <f>IF(ISERROR(VLOOKUP(CONCATENATE(INDIRECT(ADDRESS(2,COLUMN()-2)),"D1",A88),DATA!D2:L872,4,FALSE)),0,VLOOKUP(CONCATENATE(INDIRECT(ADDRESS(2,COLUMN()-2)),"D1",A88),DATA!D2:L872,4,FALSE))</f>
        <v>0</v>
      </c>
      <c r="BY88" s="11">
        <f>IF(ISERROR(VLOOKUP(CONCATENATE(INDIRECT(ADDRESS(2,COLUMN())),"D1",A88),DATA!D2:L872,2,FALSE)),0,VLOOKUP(CONCATENATE(INDIRECT(ADDRESS(2,COLUMN())),"D1",A88),DATA!D2:L872,2,FALSE))</f>
        <v>0</v>
      </c>
      <c r="BZ88" s="11">
        <f>IF(ISERROR(VLOOKUP(CONCATENATE(INDIRECT(ADDRESS(2,COLUMN()-1)),"D1",A88),DATA!D2:L872,3,FALSE)),0,VLOOKUP(CONCATENATE(INDIRECT(ADDRESS(2,COLUMN()-1)),"D1",A88),DATA!D2:L872,3,FALSE))</f>
        <v>0</v>
      </c>
      <c r="CA88" s="11">
        <f>IF(ISERROR(VLOOKUP(CONCATENATE(INDIRECT(ADDRESS(2,COLUMN()-2)),"D1",A88),DATA!D2:L872,4,FALSE)),0,VLOOKUP(CONCATENATE(INDIRECT(ADDRESS(2,COLUMN()-2)),"D1",A88),DATA!D2:L872,4,FALSE))</f>
        <v>0</v>
      </c>
      <c r="CB88" s="11">
        <f>IF(ISERROR(VLOOKUP(CONCATENATE(INDIRECT(ADDRESS(2,COLUMN())),"D1",A88),DATA!D2:L872,2,FALSE)),0,VLOOKUP(CONCATENATE(INDIRECT(ADDRESS(2,COLUMN())),"D1",A88),DATA!D2:L872,2,FALSE))</f>
        <v>0</v>
      </c>
      <c r="CC88" s="11">
        <f>IF(ISERROR(VLOOKUP(CONCATENATE(INDIRECT(ADDRESS(2,COLUMN()-1)),"D1",A88),DATA!D2:L872,3,FALSE)),0,VLOOKUP(CONCATENATE(INDIRECT(ADDRESS(2,COLUMN()-1)),"D1",A88),DATA!D2:L872,3,FALSE))</f>
        <v>0</v>
      </c>
      <c r="CD88" s="11">
        <f>IF(ISERROR(VLOOKUP(CONCATENATE(INDIRECT(ADDRESS(2,COLUMN()-2)),"D1",A88),DATA!D2:L872,4,FALSE)),0,VLOOKUP(CONCATENATE(INDIRECT(ADDRESS(2,COLUMN()-2)),"D1",A88),DATA!D2:L872,4,FALSE))</f>
        <v>0</v>
      </c>
      <c r="CE88" s="11">
        <f>IF(ISERROR(VLOOKUP(CONCATENATE(INDIRECT(ADDRESS(2,COLUMN())),"D1",A88),DATA!D2:L872,2,FALSE)),0,VLOOKUP(CONCATENATE(INDIRECT(ADDRESS(2,COLUMN())),"D1",A88),DATA!D2:L872,2,FALSE))</f>
        <v>0</v>
      </c>
      <c r="CF88" s="11">
        <f>IF(ISERROR(VLOOKUP(CONCATENATE(INDIRECT(ADDRESS(2,COLUMN()-1)),"D1",A88),DATA!D2:L872,3,FALSE)),0,VLOOKUP(CONCATENATE(INDIRECT(ADDRESS(2,COLUMN()-1)),"D1",A88),DATA!D2:L872,3,FALSE))</f>
        <v>0</v>
      </c>
      <c r="CG88" s="11">
        <f>IF(ISERROR(VLOOKUP(CONCATENATE(INDIRECT(ADDRESS(2,COLUMN()-2)),"D1",A88),DATA!D2:L872,4,FALSE)),0,VLOOKUP(CONCATENATE(INDIRECT(ADDRESS(2,COLUMN()-2)),"D1",A88),DATA!D2:L872,4,FALSE))</f>
        <v>0</v>
      </c>
      <c r="CH88" s="11">
        <f>IF(ISERROR(VLOOKUP(CONCATENATE(INDIRECT(ADDRESS(2,COLUMN())),"D1",A88),DATA!D2:L872,2,FALSE)),0,VLOOKUP(CONCATENATE(INDIRECT(ADDRESS(2,COLUMN())),"D1",A88),DATA!D2:L872,2,FALSE))</f>
        <v>0</v>
      </c>
      <c r="CI88" s="11">
        <f>IF(ISERROR(VLOOKUP(CONCATENATE(INDIRECT(ADDRESS(2,COLUMN()-1)),"D1",A88),DATA!D2:L872,3,FALSE)),0,VLOOKUP(CONCATENATE(INDIRECT(ADDRESS(2,COLUMN()-1)),"D1",A88),DATA!D2:L872,3,FALSE))</f>
        <v>0</v>
      </c>
      <c r="CJ88" s="11">
        <f>IF(ISERROR(VLOOKUP(CONCATENATE(INDIRECT(ADDRESS(2,COLUMN()-2)),"D1",A88),DATA!D2:L872,4,FALSE)),0,VLOOKUP(CONCATENATE(INDIRECT(ADDRESS(2,COLUMN()-2)),"D1",A88),DATA!D2:L872,4,FALSE))</f>
        <v>0</v>
      </c>
      <c r="CK88" s="11">
        <f>IF(ISERROR(VLOOKUP(CONCATENATE(INDIRECT(ADDRESS(2,COLUMN())),"D1",A88),DATA!D2:L872,2,FALSE)),0,VLOOKUP(CONCATENATE(INDIRECT(ADDRESS(2,COLUMN())),"D1",A88),DATA!D2:L872,2,FALSE))</f>
        <v>0</v>
      </c>
      <c r="CL88" s="11">
        <f>IF(ISERROR(VLOOKUP(CONCATENATE(INDIRECT(ADDRESS(2,COLUMN()-1)),"D1",A88),DATA!D2:L872,3,FALSE)),0,VLOOKUP(CONCATENATE(INDIRECT(ADDRESS(2,COLUMN()-1)),"D1",A88),DATA!D2:L872,3,FALSE))</f>
        <v>0</v>
      </c>
      <c r="CM88" s="11">
        <f>IF(ISERROR(VLOOKUP(CONCATENATE(INDIRECT(ADDRESS(2,COLUMN()-2)),"D1",A88),DATA!D2:L872,4,FALSE)),0,VLOOKUP(CONCATENATE(INDIRECT(ADDRESS(2,COLUMN()-2)),"D1",A88),DATA!D2:L872,4,FALSE))</f>
        <v>0</v>
      </c>
      <c r="CN88" s="11">
        <f>IF(ISERROR(VLOOKUP(CONCATENATE(INDIRECT(ADDRESS(2,COLUMN())),"D1",A88),DATA!D2:L872,2,FALSE)),0,VLOOKUP(CONCATENATE(INDIRECT(ADDRESS(2,COLUMN())),"D1",A88),DATA!D2:L872,2,FALSE))</f>
        <v>0</v>
      </c>
      <c r="CO88" s="11">
        <f>IF(ISERROR(VLOOKUP(CONCATENATE(INDIRECT(ADDRESS(2,COLUMN()-1)),"D1",A88),DATA!D2:L872,3,FALSE)),0,VLOOKUP(CONCATENATE(INDIRECT(ADDRESS(2,COLUMN()-1)),"D1",A88),DATA!D2:L872,3,FALSE))</f>
        <v>0</v>
      </c>
      <c r="CP88" s="11">
        <f>IF(ISERROR(VLOOKUP(CONCATENATE(INDIRECT(ADDRESS(2,COLUMN()-2)),"D1",A88),DATA!D2:L872,4,FALSE)),0,VLOOKUP(CONCATENATE(INDIRECT(ADDRESS(2,COLUMN()-2)),"D1",A88),DATA!D2:L872,4,FALSE))</f>
        <v>0</v>
      </c>
      <c r="CQ88" s="11">
        <f>IF(ISERROR(VLOOKUP(CONCATENATE(INDIRECT(ADDRESS(2,COLUMN())),"D1",A88),DATA!D2:L872,2,FALSE)),0,VLOOKUP(CONCATENATE(INDIRECT(ADDRESS(2,COLUMN())),"D1",A88),DATA!D2:L872,2,FALSE))</f>
        <v>0</v>
      </c>
      <c r="CR88" s="11">
        <f>IF(ISERROR(VLOOKUP(CONCATENATE(INDIRECT(ADDRESS(2,COLUMN()-1)),"D1",A88),DATA!D2:L872,3,FALSE)),0,VLOOKUP(CONCATENATE(INDIRECT(ADDRESS(2,COLUMN()-1)),"D1",A88),DATA!D2:L872,3,FALSE))</f>
        <v>0</v>
      </c>
      <c r="CS88" s="11">
        <f>IF(ISERROR(VLOOKUP(CONCATENATE(INDIRECT(ADDRESS(2,COLUMN()-2)),"D1",A88),DATA!D2:L872,4,FALSE)),0,VLOOKUP(CONCATENATE(INDIRECT(ADDRESS(2,COLUMN()-2)),"D1",A88),DATA!D2:L872,4,FALSE))</f>
        <v>0</v>
      </c>
      <c r="CT88" s="11">
        <f>IF(ISERROR(VLOOKUP(CONCATENATE(INDIRECT(ADDRESS(2,COLUMN())),"D1",A88),DATA!D2:L872,2,FALSE)),0,VLOOKUP(CONCATENATE(INDIRECT(ADDRESS(2,COLUMN())),"D1",A88),DATA!D2:L872,2,FALSE))</f>
        <v>0</v>
      </c>
      <c r="CU88" s="11">
        <f>IF(ISERROR(VLOOKUP(CONCATENATE(INDIRECT(ADDRESS(2,COLUMN()-1)),"D1",A88),DATA!D2:L872,3,FALSE)),0,VLOOKUP(CONCATENATE(INDIRECT(ADDRESS(2,COLUMN()-1)),"D1",A88),DATA!D2:L872,3,FALSE))</f>
        <v>0</v>
      </c>
      <c r="CV88" s="11">
        <f>IF(ISERROR(VLOOKUP(CONCATENATE(INDIRECT(ADDRESS(2,COLUMN()-2)),"D1",A88),DATA!D2:L872,4,FALSE)),0,VLOOKUP(CONCATENATE(INDIRECT(ADDRESS(2,COLUMN()-2)),"D1",A88),DATA!D2:L872,4,FALSE))</f>
        <v>0</v>
      </c>
      <c r="CW88" s="11">
        <f>IF(ISERROR(VLOOKUP(CONCATENATE(INDIRECT(ADDRESS(2,COLUMN())),"D1",A88),DATA!D2:L872,2,FALSE)),0,VLOOKUP(CONCATENATE(INDIRECT(ADDRESS(2,COLUMN())),"D1",A88),DATA!D2:L872,2,FALSE))</f>
        <v>0</v>
      </c>
      <c r="CX88" s="11">
        <f>IF(ISERROR(VLOOKUP(CONCATENATE(INDIRECT(ADDRESS(2,COLUMN()-1)),"D1",A88),DATA!D2:L872,3,FALSE)),0,VLOOKUP(CONCATENATE(INDIRECT(ADDRESS(2,COLUMN()-1)),"D1",A88),DATA!D2:L872,3,FALSE))</f>
        <v>0</v>
      </c>
      <c r="CY88" s="11">
        <f>IF(ISERROR(VLOOKUP(CONCATENATE(INDIRECT(ADDRESS(2,COLUMN()-2)),"D1",A88),DATA!D2:L872,4,FALSE)),0,VLOOKUP(CONCATENATE(INDIRECT(ADDRESS(2,COLUMN()-2)),"D1",A88),DATA!D2:L872,4,FALSE))</f>
        <v>0</v>
      </c>
      <c r="CZ88" s="11">
        <f>IF(ISERROR(VLOOKUP(CONCATENATE(INDIRECT(ADDRESS(2,COLUMN())),"D1",A88),DATA!D2:L872,2,FALSE)),0,VLOOKUP(CONCATENATE(INDIRECT(ADDRESS(2,COLUMN())),"D1",A88),DATA!D2:L872,2,FALSE))</f>
        <v>0</v>
      </c>
      <c r="DA88" s="11">
        <f>IF(ISERROR(VLOOKUP(CONCATENATE(INDIRECT(ADDRESS(2,COLUMN()-1)),"D1",A88),DATA!D2:L872,3,FALSE)),0,VLOOKUP(CONCATENATE(INDIRECT(ADDRESS(2,COLUMN()-1)),"D1",A88),DATA!D2:L872,3,FALSE))</f>
        <v>0</v>
      </c>
      <c r="DB88" s="11">
        <f>IF(ISERROR(VLOOKUP(CONCATENATE(INDIRECT(ADDRESS(2,COLUMN()-2)),"D1",A88),DATA!D2:L872,4,FALSE)),0,VLOOKUP(CONCATENATE(INDIRECT(ADDRESS(2,COLUMN()-2)),"D1",A88),DATA!D2:L872,4,FALSE))</f>
        <v>0</v>
      </c>
      <c r="DC88" s="11">
        <f>IF(ISERROR(VLOOKUP(CONCATENATE(INDIRECT(ADDRESS(2,COLUMN())),"D1",A88),DATA!D2:L872,2,FALSE)),0,VLOOKUP(CONCATENATE(INDIRECT(ADDRESS(2,COLUMN())),"D1",A88),DATA!D2:L872,2,FALSE))</f>
        <v>0</v>
      </c>
      <c r="DD88" s="11">
        <f>IF(ISERROR(VLOOKUP(CONCATENATE(INDIRECT(ADDRESS(2,COLUMN()-1)),"D1",A88),DATA!D2:L872,3,FALSE)),0,VLOOKUP(CONCATENATE(INDIRECT(ADDRESS(2,COLUMN()-1)),"D1",A88),DATA!D2:L872,3,FALSE))</f>
        <v>0</v>
      </c>
      <c r="DE88" s="11">
        <f>IF(ISERROR(VLOOKUP(CONCATENATE(INDIRECT(ADDRESS(2,COLUMN()-2)),"D1",A88),DATA!D2:L872,4,FALSE)),0,VLOOKUP(CONCATENATE(INDIRECT(ADDRESS(2,COLUMN()-2)),"D1",A88),DATA!D2:L872,4,FALSE))</f>
        <v>0</v>
      </c>
      <c r="DF88" s="11">
        <f>IF(ISERROR(VLOOKUP(CONCATENATE(INDIRECT(ADDRESS(2,COLUMN())),"D1",A88),DATA!D2:L872,2,FALSE)),0,VLOOKUP(CONCATENATE(INDIRECT(ADDRESS(2,COLUMN())),"D1",A88),DATA!D2:L872,2,FALSE))</f>
        <v>0</v>
      </c>
      <c r="DG88" s="11">
        <f>IF(ISERROR(VLOOKUP(CONCATENATE(INDIRECT(ADDRESS(2,COLUMN()-1)),"D1",A88),DATA!D2:L872,3,FALSE)),0,VLOOKUP(CONCATENATE(INDIRECT(ADDRESS(2,COLUMN()-1)),"D1",A88),DATA!D2:L872,3,FALSE))</f>
        <v>0</v>
      </c>
      <c r="DH88" s="11">
        <f>IF(ISERROR(VLOOKUP(CONCATENATE(INDIRECT(ADDRESS(2,COLUMN()-2)),"D1",A88),DATA!D2:L872,4,FALSE)),0,VLOOKUP(CONCATENATE(INDIRECT(ADDRESS(2,COLUMN()-2)),"D1",A88),DATA!D2:L872,4,FALSE))</f>
        <v>0</v>
      </c>
      <c r="DI88" s="11">
        <f>IF(ISERROR(VLOOKUP(CONCATENATE(INDIRECT(ADDRESS(2,COLUMN())),"D1",A88),DATA!D2:L872,2,FALSE)),0,VLOOKUP(CONCATENATE(INDIRECT(ADDRESS(2,COLUMN())),"D1",A88),DATA!D2:L872,2,FALSE))</f>
        <v>0</v>
      </c>
      <c r="DJ88" s="11">
        <f>IF(ISERROR(VLOOKUP(CONCATENATE(INDIRECT(ADDRESS(2,COLUMN()-1)),"D1",A88),DATA!D2:L872,3,FALSE)),0,VLOOKUP(CONCATENATE(INDIRECT(ADDRESS(2,COLUMN()-1)),"D1",A88),DATA!D2:L872,3,FALSE))</f>
        <v>0</v>
      </c>
      <c r="DK88" s="11">
        <f>IF(ISERROR(VLOOKUP(CONCATENATE(INDIRECT(ADDRESS(2,COLUMN()-2)),"D1",A88),DATA!D2:L872,4,FALSE)),0,VLOOKUP(CONCATENATE(INDIRECT(ADDRESS(2,COLUMN()-2)),"D1",A88),DATA!D2:L872,4,FALSE))</f>
        <v>0</v>
      </c>
      <c r="DL88" s="11">
        <f>IF(ISERROR(VLOOKUP(CONCATENATE(INDIRECT(ADDRESS(2,COLUMN())),"D1",A88),DATA!D2:L872,2,FALSE)),0,VLOOKUP(CONCATENATE(INDIRECT(ADDRESS(2,COLUMN())),"D1",A88),DATA!D2:L872,2,FALSE))</f>
        <v>0</v>
      </c>
      <c r="DM88" s="11">
        <f>IF(ISERROR(VLOOKUP(CONCATENATE(INDIRECT(ADDRESS(2,COLUMN()-1)),"D1",A88),DATA!D2:L872,3,FALSE)),0,VLOOKUP(CONCATENATE(INDIRECT(ADDRESS(2,COLUMN()-1)),"D1",A88),DATA!D2:L872,3,FALSE))</f>
        <v>0</v>
      </c>
      <c r="DN88" s="11">
        <f>IF(ISERROR(VLOOKUP(CONCATENATE(INDIRECT(ADDRESS(2,COLUMN()-2)),"D1",A88),DATA!D2:L872,4,FALSE)),0,VLOOKUP(CONCATENATE(INDIRECT(ADDRESS(2,COLUMN()-2)),"D1",A88),DATA!D2:L872,4,FALSE))</f>
        <v>0</v>
      </c>
      <c r="DO88" s="11">
        <f>IF(ISERROR(VLOOKUP(CONCATENATE(INDIRECT(ADDRESS(2,COLUMN())),"D1",A88),DATA!D2:L872,2,FALSE)),0,VLOOKUP(CONCATENATE(INDIRECT(ADDRESS(2,COLUMN())),"D1",A88),DATA!D2:L872,2,FALSE))</f>
        <v>0</v>
      </c>
      <c r="DP88" s="11">
        <f>IF(ISERROR(VLOOKUP(CONCATENATE(INDIRECT(ADDRESS(2,COLUMN()-1)),"D1",A88),DATA!D2:L872,3,FALSE)),0,VLOOKUP(CONCATENATE(INDIRECT(ADDRESS(2,COLUMN()-1)),"D1",A88),DATA!D2:L872,3,FALSE))</f>
        <v>0</v>
      </c>
      <c r="DQ88" s="11">
        <f>IF(ISERROR(VLOOKUP(CONCATENATE(INDIRECT(ADDRESS(2,COLUMN()-2)),"D1",A88),DATA!D2:L872,4,FALSE)),0,VLOOKUP(CONCATENATE(INDIRECT(ADDRESS(2,COLUMN()-2)),"D1",A88),DATA!D2:L872,4,FALSE))</f>
        <v>0</v>
      </c>
      <c r="DR88" s="11">
        <f>IF(ISERROR(VLOOKUP(CONCATENATE(INDIRECT(ADDRESS(2,COLUMN())),"D1",A88),DATA!D2:L872,2,FALSE)),0,VLOOKUP(CONCATENATE(INDIRECT(ADDRESS(2,COLUMN())),"D1",A88),DATA!D2:L872,2,FALSE))</f>
        <v>0</v>
      </c>
      <c r="DS88" s="11">
        <f>IF(ISERROR(VLOOKUP(CONCATENATE(INDIRECT(ADDRESS(2,COLUMN()-1)),"D1",A88),DATA!D2:L872,3,FALSE)),0,VLOOKUP(CONCATENATE(INDIRECT(ADDRESS(2,COLUMN()-1)),"D1",A88),DATA!D2:L872,3,FALSE))</f>
        <v>0</v>
      </c>
      <c r="DT88" s="11">
        <f>IF(ISERROR(VLOOKUP(CONCATENATE(INDIRECT(ADDRESS(2,COLUMN()-2)),"D1",A88),DATA!D2:L872,4,FALSE)),0,VLOOKUP(CONCATENATE(INDIRECT(ADDRESS(2,COLUMN()-2)),"D1",A88),DATA!D2:L872,4,FALSE))</f>
        <v>0</v>
      </c>
      <c r="DU88" s="11">
        <f>IF(ISERROR(VLOOKUP(CONCATENATE(INDIRECT(ADDRESS(2,COLUMN())),"D1",A88),DATA!D2:L872,2,FALSE)),0,VLOOKUP(CONCATENATE(INDIRECT(ADDRESS(2,COLUMN())),"D1",A88),DATA!D2:L872,2,FALSE))</f>
        <v>0</v>
      </c>
      <c r="DV88" s="11">
        <f>IF(ISERROR(VLOOKUP(CONCATENATE(INDIRECT(ADDRESS(2,COLUMN()-1)),"D1",A88),DATA!D2:L872,3,FALSE)),0,VLOOKUP(CONCATENATE(INDIRECT(ADDRESS(2,COLUMN()-1)),"D1",A88),DATA!D2:L872,3,FALSE))</f>
        <v>0</v>
      </c>
      <c r="DW88" s="11">
        <f>IF(ISERROR(VLOOKUP(CONCATENATE(INDIRECT(ADDRESS(2,COLUMN()-2)),"D1",A88),DATA!D2:L872,4,FALSE)),0,VLOOKUP(CONCATENATE(INDIRECT(ADDRESS(2,COLUMN()-2)),"D1",A88),DATA!D2:L872,4,FALSE))</f>
        <v>0</v>
      </c>
      <c r="DX88" s="62">
        <f>SUM(B88:INDIRECT(ADDRESS(88,127)))</f>
        <v>0</v>
      </c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  <c r="IR88" s="24"/>
      <c r="IS88" s="24"/>
      <c r="IT88" s="24"/>
      <c r="IU88" s="24"/>
      <c r="IV88" s="24"/>
      <c r="IW88" s="24"/>
      <c r="IX88" s="24"/>
      <c r="IY88" s="24"/>
      <c r="IZ88" s="24"/>
      <c r="JA88" s="24"/>
      <c r="JB88" s="24"/>
      <c r="JC88" s="24"/>
      <c r="JD88" s="24"/>
      <c r="JE88" s="24"/>
      <c r="JF88" s="24"/>
      <c r="JG88" s="24"/>
      <c r="JH88" s="24"/>
      <c r="JI88" s="24"/>
      <c r="JJ88" s="24"/>
      <c r="JK88" s="24"/>
      <c r="JL88" s="24"/>
      <c r="JM88" s="24"/>
      <c r="JN88" s="24"/>
      <c r="JO88" s="24"/>
      <c r="JP88" s="24"/>
      <c r="JQ88" s="24"/>
      <c r="JR88" s="24"/>
      <c r="JS88" s="24"/>
      <c r="JT88" s="24"/>
      <c r="JU88" s="24"/>
      <c r="JV88" s="24"/>
      <c r="JW88" s="24"/>
      <c r="JX88" s="24"/>
      <c r="JY88" s="24"/>
      <c r="JZ88" s="24"/>
      <c r="KA88" s="24"/>
      <c r="KB88" s="24"/>
      <c r="KC88" s="24"/>
      <c r="KD88" s="24"/>
      <c r="KE88" s="24"/>
      <c r="KF88" s="24"/>
      <c r="KG88" s="24"/>
      <c r="KH88" s="24"/>
      <c r="KI88" s="24"/>
      <c r="KJ88" s="24"/>
      <c r="KK88" s="24"/>
      <c r="KL88" s="24"/>
      <c r="KM88" s="24"/>
      <c r="KN88" s="24"/>
      <c r="KO88" s="24"/>
      <c r="KP88" s="24"/>
      <c r="KQ88" s="24"/>
      <c r="KR88" s="24"/>
      <c r="KS88" s="24"/>
      <c r="KT88" s="24"/>
      <c r="KU88" s="24"/>
      <c r="KV88" s="24"/>
      <c r="KW88" s="24"/>
      <c r="KX88" s="24"/>
      <c r="KY88" s="24"/>
      <c r="KZ88" s="24"/>
    </row>
    <row r="89" ht="15.75">
      <c r="A89" s="20" t="s">
        <v>55</v>
      </c>
      <c r="B89" s="11">
        <f>IF(ISERROR(VLOOKUP(CONCATENATE(INDIRECT(ADDRESS(2,COLUMN())),"D1",A89),DATA!D2:L872,2,FALSE)),0,VLOOKUP(CONCATENATE(INDIRECT(ADDRESS(2,COLUMN())),"D1",A89),DATA!D2:L872,2,FALSE))</f>
        <v>0</v>
      </c>
      <c r="C89" s="11">
        <f>IF(ISERROR(VLOOKUP(CONCATENATE(INDIRECT(ADDRESS(2,COLUMN()-1)),"D1",A89),DATA!D2:L872,3,FALSE)),0,VLOOKUP(CONCATENATE(INDIRECT(ADDRESS(2,COLUMN()-1)),"D1",A89),DATA!D2:L872,3,FALSE))</f>
        <v>0</v>
      </c>
      <c r="D89" s="11">
        <f>IF(ISERROR(VLOOKUP(CONCATENATE(INDIRECT(ADDRESS(2,COLUMN()-2)),"D1",A89),DATA!D2:L872,4,FALSE)),0,VLOOKUP(CONCATENATE(INDIRECT(ADDRESS(2,COLUMN()-2)),"D1",A89),DATA!D2:L872,4,FALSE))</f>
        <v>0</v>
      </c>
      <c r="E89" s="11">
        <f>IF(ISERROR(VLOOKUP(CONCATENATE(INDIRECT(ADDRESS(2,COLUMN())),"D1",A89),DATA!D2:L872,2,FALSE)),0,VLOOKUP(CONCATENATE(INDIRECT(ADDRESS(2,COLUMN())),"D1",A89),DATA!D2:L872,2,FALSE))</f>
        <v>0</v>
      </c>
      <c r="F89" s="11">
        <f>IF(ISERROR(VLOOKUP(CONCATENATE(INDIRECT(ADDRESS(2,COLUMN()-1)),"D1",A89),DATA!D2:L872,3,FALSE)),0,VLOOKUP(CONCATENATE(INDIRECT(ADDRESS(2,COLUMN()-1)),"D1",A89),DATA!D2:L872,3,FALSE))</f>
        <v>0</v>
      </c>
      <c r="G89" s="11">
        <f>IF(ISERROR(VLOOKUP(CONCATENATE(INDIRECT(ADDRESS(2,COLUMN()-2)),"D1",A89),DATA!D2:L872,4,FALSE)),0,VLOOKUP(CONCATENATE(INDIRECT(ADDRESS(2,COLUMN()-2)),"D1",A89),DATA!D2:L872,4,FALSE))</f>
        <v>0</v>
      </c>
      <c r="H89" s="11">
        <f>IF(ISERROR(VLOOKUP(CONCATENATE(INDIRECT(ADDRESS(2,COLUMN())),"D1",A89),DATA!D2:L872,2,FALSE)),0,VLOOKUP(CONCATENATE(INDIRECT(ADDRESS(2,COLUMN())),"D1",A89),DATA!D2:L872,2,FALSE))</f>
        <v>0</v>
      </c>
      <c r="I89" s="11">
        <f>IF(ISERROR(VLOOKUP(CONCATENATE(INDIRECT(ADDRESS(2,COLUMN()-1)),"D1",A89),DATA!D2:L872,3,FALSE)),0,VLOOKUP(CONCATENATE(INDIRECT(ADDRESS(2,COLUMN()-1)),"D1",A89),DATA!D2:L872,3,FALSE))</f>
        <v>0</v>
      </c>
      <c r="J89" s="11">
        <f>IF(ISERROR(VLOOKUP(CONCATENATE(INDIRECT(ADDRESS(2,COLUMN()-2)),"D1",A89),DATA!D2:L872,4,FALSE)),0,VLOOKUP(CONCATENATE(INDIRECT(ADDRESS(2,COLUMN()-2)),"D1",A89),DATA!D2:L872,4,FALSE))</f>
        <v>0</v>
      </c>
      <c r="K89" s="11">
        <f>IF(ISERROR(VLOOKUP(CONCATENATE(INDIRECT(ADDRESS(2,COLUMN())),"D1",A89),DATA!D2:L872,2,FALSE)),0,VLOOKUP(CONCATENATE(INDIRECT(ADDRESS(2,COLUMN())),"D1",A89),DATA!D2:L872,2,FALSE))</f>
        <v>0</v>
      </c>
      <c r="L89" s="11">
        <f>IF(ISERROR(VLOOKUP(CONCATENATE(INDIRECT(ADDRESS(2,COLUMN()-1)),"D1",A89),DATA!D2:L872,3,FALSE)),0,VLOOKUP(CONCATENATE(INDIRECT(ADDRESS(2,COLUMN()-1)),"D1",A89),DATA!D2:L872,3,FALSE))</f>
        <v>0</v>
      </c>
      <c r="M89" s="11">
        <f>IF(ISERROR(VLOOKUP(CONCATENATE(INDIRECT(ADDRESS(2,COLUMN()-2)),"D1",A89),DATA!D2:L872,4,FALSE)),0,VLOOKUP(CONCATENATE(INDIRECT(ADDRESS(2,COLUMN()-2)),"D1",A89),DATA!D2:L872,4,FALSE))</f>
        <v>0</v>
      </c>
      <c r="N89" s="11">
        <f>IF(ISERROR(VLOOKUP(CONCATENATE(INDIRECT(ADDRESS(2,COLUMN())),"D1",A89),DATA!D2:L872,2,FALSE)),0,VLOOKUP(CONCATENATE(INDIRECT(ADDRESS(2,COLUMN())),"D1",A89),DATA!D2:L872,2,FALSE))</f>
        <v>0</v>
      </c>
      <c r="O89" s="11">
        <f>IF(ISERROR(VLOOKUP(CONCATENATE(INDIRECT(ADDRESS(2,COLUMN()-1)),"D1",A89),DATA!D2:L872,3,FALSE)),0,VLOOKUP(CONCATENATE(INDIRECT(ADDRESS(2,COLUMN()-1)),"D1",A89),DATA!D2:L872,3,FALSE))</f>
        <v>0</v>
      </c>
      <c r="P89" s="11">
        <f>IF(ISERROR(VLOOKUP(CONCATENATE(INDIRECT(ADDRESS(2,COLUMN()-2)),"D1",A89),DATA!D2:L872,4,FALSE)),0,VLOOKUP(CONCATENATE(INDIRECT(ADDRESS(2,COLUMN()-2)),"D1",A89),DATA!D2:L872,4,FALSE))</f>
        <v>0</v>
      </c>
      <c r="Q89" s="11">
        <f>IF(ISERROR(VLOOKUP(CONCATENATE(INDIRECT(ADDRESS(2,COLUMN())),"D1",A89),DATA!D2:L872,2,FALSE)),0,VLOOKUP(CONCATENATE(INDIRECT(ADDRESS(2,COLUMN())),"D1",A89),DATA!D2:L872,2,FALSE))</f>
        <v>0</v>
      </c>
      <c r="R89" s="11">
        <f>IF(ISERROR(VLOOKUP(CONCATENATE(INDIRECT(ADDRESS(2,COLUMN()-1)),"D1",A89),DATA!D2:L872,3,FALSE)),0,VLOOKUP(CONCATENATE(INDIRECT(ADDRESS(2,COLUMN()-1)),"D1",A89),DATA!D2:L872,3,FALSE))</f>
        <v>0</v>
      </c>
      <c r="S89" s="11">
        <f>IF(ISERROR(VLOOKUP(CONCATENATE(INDIRECT(ADDRESS(2,COLUMN()-2)),"D1",A89),DATA!D2:L872,4,FALSE)),0,VLOOKUP(CONCATENATE(INDIRECT(ADDRESS(2,COLUMN()-2)),"D1",A89),DATA!D2:L872,4,FALSE))</f>
        <v>0</v>
      </c>
      <c r="T89" s="11">
        <f>IF(ISERROR(VLOOKUP(CONCATENATE(INDIRECT(ADDRESS(2,COLUMN())),"D1",A89),DATA!D2:L872,2,FALSE)),0,VLOOKUP(CONCATENATE(INDIRECT(ADDRESS(2,COLUMN())),"D1",A89),DATA!D2:L872,2,FALSE))</f>
        <v>0</v>
      </c>
      <c r="U89" s="11">
        <f>IF(ISERROR(VLOOKUP(CONCATENATE(INDIRECT(ADDRESS(2,COLUMN()-1)),"D1",A89),DATA!D2:L872,3,FALSE)),0,VLOOKUP(CONCATENATE(INDIRECT(ADDRESS(2,COLUMN()-1)),"D1",A89),DATA!D2:L872,3,FALSE))</f>
        <v>0</v>
      </c>
      <c r="V89" s="11">
        <f>IF(ISERROR(VLOOKUP(CONCATENATE(INDIRECT(ADDRESS(2,COLUMN()-2)),"D1",A89),DATA!D2:L872,4,FALSE)),0,VLOOKUP(CONCATENATE(INDIRECT(ADDRESS(2,COLUMN()-2)),"D1",A89),DATA!D2:L872,4,FALSE))</f>
        <v>0</v>
      </c>
      <c r="W89" s="11">
        <f>IF(ISERROR(VLOOKUP(CONCATENATE(INDIRECT(ADDRESS(2,COLUMN())),"D1",A89),DATA!D2:L872,2,FALSE)),0,VLOOKUP(CONCATENATE(INDIRECT(ADDRESS(2,COLUMN())),"D1",A89),DATA!D2:L872,2,FALSE))</f>
        <v>0</v>
      </c>
      <c r="X89" s="11">
        <f>IF(ISERROR(VLOOKUP(CONCATENATE(INDIRECT(ADDRESS(2,COLUMN()-1)),"D1",A89),DATA!D2:L872,3,FALSE)),0,VLOOKUP(CONCATENATE(INDIRECT(ADDRESS(2,COLUMN()-1)),"D1",A89),DATA!D2:L872,3,FALSE))</f>
        <v>0</v>
      </c>
      <c r="Y89" s="11">
        <f>IF(ISERROR(VLOOKUP(CONCATENATE(INDIRECT(ADDRESS(2,COLUMN()-2)),"D1",A89),DATA!D2:L872,4,FALSE)),0,VLOOKUP(CONCATENATE(INDIRECT(ADDRESS(2,COLUMN()-2)),"D1",A89),DATA!D2:L872,4,FALSE))</f>
        <v>0</v>
      </c>
      <c r="Z89" s="11">
        <f>IF(ISERROR(VLOOKUP(CONCATENATE(INDIRECT(ADDRESS(2,COLUMN())),"D1",A89),DATA!D2:L872,2,FALSE)),0,VLOOKUP(CONCATENATE(INDIRECT(ADDRESS(2,COLUMN())),"D1",A89),DATA!D2:L872,2,FALSE))</f>
        <v>0</v>
      </c>
      <c r="AA89" s="11">
        <f>IF(ISERROR(VLOOKUP(CONCATENATE(INDIRECT(ADDRESS(2,COLUMN()-1)),"D1",A89),DATA!D2:L872,3,FALSE)),0,VLOOKUP(CONCATENATE(INDIRECT(ADDRESS(2,COLUMN()-1)),"D1",A89),DATA!D2:L872,3,FALSE))</f>
        <v>0</v>
      </c>
      <c r="AB89" s="11">
        <f>IF(ISERROR(VLOOKUP(CONCATENATE(INDIRECT(ADDRESS(2,COLUMN()-2)),"D1",A89),DATA!D2:L872,4,FALSE)),0,VLOOKUP(CONCATENATE(INDIRECT(ADDRESS(2,COLUMN()-2)),"D1",A89),DATA!D2:L872,4,FALSE))</f>
        <v>0</v>
      </c>
      <c r="AC89" s="11">
        <f>IF(ISERROR(VLOOKUP(CONCATENATE(INDIRECT(ADDRESS(2,COLUMN())),"D1",A89),DATA!D2:L872,2,FALSE)),0,VLOOKUP(CONCATENATE(INDIRECT(ADDRESS(2,COLUMN())),"D1",A89),DATA!D2:L872,2,FALSE))</f>
        <v>0</v>
      </c>
      <c r="AD89" s="11">
        <f>IF(ISERROR(VLOOKUP(CONCATENATE(INDIRECT(ADDRESS(2,COLUMN()-1)),"D1",A89),DATA!D2:L872,3,FALSE)),0,VLOOKUP(CONCATENATE(INDIRECT(ADDRESS(2,COLUMN()-1)),"D1",A89),DATA!D2:L872,3,FALSE))</f>
        <v>0</v>
      </c>
      <c r="AE89" s="11">
        <f>IF(ISERROR(VLOOKUP(CONCATENATE(INDIRECT(ADDRESS(2,COLUMN()-2)),"D1",A89),DATA!D2:L872,4,FALSE)),0,VLOOKUP(CONCATENATE(INDIRECT(ADDRESS(2,COLUMN()-2)),"D1",A89),DATA!D2:L872,4,FALSE))</f>
        <v>0</v>
      </c>
      <c r="AF89" s="11">
        <f>IF(ISERROR(VLOOKUP(CONCATENATE(INDIRECT(ADDRESS(2,COLUMN())),"D1",A89),DATA!D2:L872,2,FALSE)),0,VLOOKUP(CONCATENATE(INDIRECT(ADDRESS(2,COLUMN())),"D1",A89),DATA!D2:L872,2,FALSE))</f>
        <v>0</v>
      </c>
      <c r="AG89" s="11">
        <f>IF(ISERROR(VLOOKUP(CONCATENATE(INDIRECT(ADDRESS(2,COLUMN()-1)),"D1",A89),DATA!D2:L872,3,FALSE)),0,VLOOKUP(CONCATENATE(INDIRECT(ADDRESS(2,COLUMN()-1)),"D1",A89),DATA!D2:L872,3,FALSE))</f>
        <v>0</v>
      </c>
      <c r="AH89" s="11">
        <f>IF(ISERROR(VLOOKUP(CONCATENATE(INDIRECT(ADDRESS(2,COLUMN()-2)),"D1",A89),DATA!D2:L872,4,FALSE)),0,VLOOKUP(CONCATENATE(INDIRECT(ADDRESS(2,COLUMN()-2)),"D1",A89),DATA!D2:L872,4,FALSE))</f>
        <v>0</v>
      </c>
      <c r="AI89" s="11">
        <f>IF(ISERROR(VLOOKUP(CONCATENATE(INDIRECT(ADDRESS(2,COLUMN())),"D1",A89),DATA!D2:L872,2,FALSE)),0,VLOOKUP(CONCATENATE(INDIRECT(ADDRESS(2,COLUMN())),"D1",A89),DATA!D2:L872,2,FALSE))</f>
        <v>0</v>
      </c>
      <c r="AJ89" s="11">
        <f>IF(ISERROR(VLOOKUP(CONCATENATE(INDIRECT(ADDRESS(2,COLUMN()-1)),"D1",A89),DATA!D2:L872,3,FALSE)),0,VLOOKUP(CONCATENATE(INDIRECT(ADDRESS(2,COLUMN()-1)),"D1",A89),DATA!D2:L872,3,FALSE))</f>
        <v>0</v>
      </c>
      <c r="AK89" s="11">
        <f>IF(ISERROR(VLOOKUP(CONCATENATE(INDIRECT(ADDRESS(2,COLUMN()-2)),"D1",A89),DATA!D2:L872,4,FALSE)),0,VLOOKUP(CONCATENATE(INDIRECT(ADDRESS(2,COLUMN()-2)),"D1",A89),DATA!D2:L872,4,FALSE))</f>
        <v>0</v>
      </c>
      <c r="AL89" s="11">
        <f>IF(ISERROR(VLOOKUP(CONCATENATE(INDIRECT(ADDRESS(2,COLUMN())),"D1",A89),DATA!D2:L872,2,FALSE)),0,VLOOKUP(CONCATENATE(INDIRECT(ADDRESS(2,COLUMN())),"D1",A89),DATA!D2:L872,2,FALSE))</f>
        <v>0</v>
      </c>
      <c r="AM89" s="11">
        <f>IF(ISERROR(VLOOKUP(CONCATENATE(INDIRECT(ADDRESS(2,COLUMN()-1)),"D1",A89),DATA!D2:L872,3,FALSE)),0,VLOOKUP(CONCATENATE(INDIRECT(ADDRESS(2,COLUMN()-1)),"D1",A89),DATA!D2:L872,3,FALSE))</f>
        <v>0</v>
      </c>
      <c r="AN89" s="11">
        <f>IF(ISERROR(VLOOKUP(CONCATENATE(INDIRECT(ADDRESS(2,COLUMN()-2)),"D1",A89),DATA!D2:L872,4,FALSE)),0,VLOOKUP(CONCATENATE(INDIRECT(ADDRESS(2,COLUMN()-2)),"D1",A89),DATA!D2:L872,4,FALSE))</f>
        <v>0</v>
      </c>
      <c r="AO89" s="11">
        <f>IF(ISERROR(VLOOKUP(CONCATENATE(INDIRECT(ADDRESS(2,COLUMN())),"D1",A89),DATA!D2:L872,2,FALSE)),0,VLOOKUP(CONCATENATE(INDIRECT(ADDRESS(2,COLUMN())),"D1",A89),DATA!D2:L872,2,FALSE))</f>
        <v>0</v>
      </c>
      <c r="AP89" s="11">
        <f>IF(ISERROR(VLOOKUP(CONCATENATE(INDIRECT(ADDRESS(2,COLUMN()-1)),"D1",A89),DATA!D2:L872,3,FALSE)),0,VLOOKUP(CONCATENATE(INDIRECT(ADDRESS(2,COLUMN()-1)),"D1",A89),DATA!D2:L872,3,FALSE))</f>
        <v>0</v>
      </c>
      <c r="AQ89" s="11">
        <f>IF(ISERROR(VLOOKUP(CONCATENATE(INDIRECT(ADDRESS(2,COLUMN()-2)),"D1",A89),DATA!D2:L872,4,FALSE)),0,VLOOKUP(CONCATENATE(INDIRECT(ADDRESS(2,COLUMN()-2)),"D1",A89),DATA!D2:L872,4,FALSE))</f>
        <v>0</v>
      </c>
      <c r="AR89" s="11">
        <f>IF(ISERROR(VLOOKUP(CONCATENATE(INDIRECT(ADDRESS(2,COLUMN())),"D1",A89),DATA!D2:L872,2,FALSE)),0,VLOOKUP(CONCATENATE(INDIRECT(ADDRESS(2,COLUMN())),"D1",A89),DATA!D2:L872,2,FALSE))</f>
        <v>0</v>
      </c>
      <c r="AS89" s="11">
        <f>IF(ISERROR(VLOOKUP(CONCATENATE(INDIRECT(ADDRESS(2,COLUMN()-1)),"D1",A89),DATA!D2:L872,3,FALSE)),0,VLOOKUP(CONCATENATE(INDIRECT(ADDRESS(2,COLUMN()-1)),"D1",A89),DATA!D2:L872,3,FALSE))</f>
        <v>0</v>
      </c>
      <c r="AT89" s="11">
        <f>IF(ISERROR(VLOOKUP(CONCATENATE(INDIRECT(ADDRESS(2,COLUMN()-2)),"D1",A89),DATA!D2:L872,4,FALSE)),0,VLOOKUP(CONCATENATE(INDIRECT(ADDRESS(2,COLUMN()-2)),"D1",A89),DATA!D2:L872,4,FALSE))</f>
        <v>0</v>
      </c>
      <c r="AU89" s="11">
        <f>IF(ISERROR(VLOOKUP(CONCATENATE(INDIRECT(ADDRESS(2,COLUMN())),"D1",A89),DATA!D2:L872,2,FALSE)),0,VLOOKUP(CONCATENATE(INDIRECT(ADDRESS(2,COLUMN())),"D1",A89),DATA!D2:L872,2,FALSE))</f>
        <v>0</v>
      </c>
      <c r="AV89" s="11">
        <f>IF(ISERROR(VLOOKUP(CONCATENATE(INDIRECT(ADDRESS(2,COLUMN()-1)),"D1",A89),DATA!D2:L872,3,FALSE)),0,VLOOKUP(CONCATENATE(INDIRECT(ADDRESS(2,COLUMN()-1)),"D1",A89),DATA!D2:L872,3,FALSE))</f>
        <v>0</v>
      </c>
      <c r="AW89" s="11">
        <f>IF(ISERROR(VLOOKUP(CONCATENATE(INDIRECT(ADDRESS(2,COLUMN()-2)),"D1",A89),DATA!D2:L872,4,FALSE)),0,VLOOKUP(CONCATENATE(INDIRECT(ADDRESS(2,COLUMN()-2)),"D1",A89),DATA!D2:L872,4,FALSE))</f>
        <v>0</v>
      </c>
      <c r="AX89" s="11">
        <f>IF(ISERROR(VLOOKUP(CONCATENATE(INDIRECT(ADDRESS(2,COLUMN())),"D1",A89),DATA!D2:L872,2,FALSE)),0,VLOOKUP(CONCATENATE(INDIRECT(ADDRESS(2,COLUMN())),"D1",A89),DATA!D2:L872,2,FALSE))</f>
        <v>0</v>
      </c>
      <c r="AY89" s="11">
        <f>IF(ISERROR(VLOOKUP(CONCATENATE(INDIRECT(ADDRESS(2,COLUMN()-1)),"D1",A89),DATA!D2:L872,3,FALSE)),0,VLOOKUP(CONCATENATE(INDIRECT(ADDRESS(2,COLUMN()-1)),"D1",A89),DATA!D2:L872,3,FALSE))</f>
        <v>0</v>
      </c>
      <c r="AZ89" s="11">
        <f>IF(ISERROR(VLOOKUP(CONCATENATE(INDIRECT(ADDRESS(2,COLUMN()-2)),"D1",A89),DATA!D2:L872,4,FALSE)),0,VLOOKUP(CONCATENATE(INDIRECT(ADDRESS(2,COLUMN()-2)),"D1",A89),DATA!D2:L872,4,FALSE))</f>
        <v>0</v>
      </c>
      <c r="BA89" s="11">
        <f>IF(ISERROR(VLOOKUP(CONCATENATE(INDIRECT(ADDRESS(2,COLUMN())),"D1",A89),DATA!D2:L872,2,FALSE)),0,VLOOKUP(CONCATENATE(INDIRECT(ADDRESS(2,COLUMN())),"D1",A89),DATA!D2:L872,2,FALSE))</f>
        <v>0</v>
      </c>
      <c r="BB89" s="11">
        <f>IF(ISERROR(VLOOKUP(CONCATENATE(INDIRECT(ADDRESS(2,COLUMN()-1)),"D1",A89),DATA!D2:L872,3,FALSE)),0,VLOOKUP(CONCATENATE(INDIRECT(ADDRESS(2,COLUMN()-1)),"D1",A89),DATA!D2:L872,3,FALSE))</f>
        <v>0</v>
      </c>
      <c r="BC89" s="11">
        <f>IF(ISERROR(VLOOKUP(CONCATENATE(INDIRECT(ADDRESS(2,COLUMN()-2)),"D1",A89),DATA!D2:L872,4,FALSE)),0,VLOOKUP(CONCATENATE(INDIRECT(ADDRESS(2,COLUMN()-2)),"D1",A89),DATA!D2:L872,4,FALSE))</f>
        <v>0</v>
      </c>
      <c r="BD89" s="11">
        <f>IF(ISERROR(VLOOKUP(CONCATENATE(INDIRECT(ADDRESS(2,COLUMN())),"D1",A89),DATA!D2:L872,2,FALSE)),0,VLOOKUP(CONCATENATE(INDIRECT(ADDRESS(2,COLUMN())),"D1",A89),DATA!D2:L872,2,FALSE))</f>
        <v>0</v>
      </c>
      <c r="BE89" s="11">
        <f>IF(ISERROR(VLOOKUP(CONCATENATE(INDIRECT(ADDRESS(2,COLUMN()-1)),"D1",A89),DATA!D2:L872,3,FALSE)),0,VLOOKUP(CONCATENATE(INDIRECT(ADDRESS(2,COLUMN()-1)),"D1",A89),DATA!D2:L872,3,FALSE))</f>
        <v>0</v>
      </c>
      <c r="BF89" s="11">
        <f>IF(ISERROR(VLOOKUP(CONCATENATE(INDIRECT(ADDRESS(2,COLUMN()-2)),"D1",A89),DATA!D2:L872,4,FALSE)),0,VLOOKUP(CONCATENATE(INDIRECT(ADDRESS(2,COLUMN()-2)),"D1",A89),DATA!D2:L872,4,FALSE))</f>
        <v>0</v>
      </c>
      <c r="BG89" s="11">
        <f>IF(ISERROR(VLOOKUP(CONCATENATE(INDIRECT(ADDRESS(2,COLUMN())),"D1",A89),DATA!D2:L872,2,FALSE)),0,VLOOKUP(CONCATENATE(INDIRECT(ADDRESS(2,COLUMN())),"D1",A89),DATA!D2:L872,2,FALSE))</f>
        <v>0</v>
      </c>
      <c r="BH89" s="11">
        <f>IF(ISERROR(VLOOKUP(CONCATENATE(INDIRECT(ADDRESS(2,COLUMN()-1)),"D1",A89),DATA!D2:L872,3,FALSE)),0,VLOOKUP(CONCATENATE(INDIRECT(ADDRESS(2,COLUMN()-1)),"D1",A89),DATA!D2:L872,3,FALSE))</f>
        <v>0</v>
      </c>
      <c r="BI89" s="11">
        <f>IF(ISERROR(VLOOKUP(CONCATENATE(INDIRECT(ADDRESS(2,COLUMN()-2)),"D1",A89),DATA!D2:L872,4,FALSE)),0,VLOOKUP(CONCATENATE(INDIRECT(ADDRESS(2,COLUMN()-2)),"D1",A89),DATA!D2:L872,4,FALSE))</f>
        <v>0</v>
      </c>
      <c r="BJ89" s="11">
        <f>IF(ISERROR(VLOOKUP(CONCATENATE(INDIRECT(ADDRESS(2,COLUMN())),"D1",A89),DATA!D2:L872,2,FALSE)),0,VLOOKUP(CONCATENATE(INDIRECT(ADDRESS(2,COLUMN())),"D1",A89),DATA!D2:L872,2,FALSE))</f>
        <v>0</v>
      </c>
      <c r="BK89" s="11">
        <f>IF(ISERROR(VLOOKUP(CONCATENATE(INDIRECT(ADDRESS(2,COLUMN()-1)),"D1",A89),DATA!D2:L872,3,FALSE)),0,VLOOKUP(CONCATENATE(INDIRECT(ADDRESS(2,COLUMN()-1)),"D1",A89),DATA!D2:L872,3,FALSE))</f>
        <v>0</v>
      </c>
      <c r="BL89" s="11">
        <f>IF(ISERROR(VLOOKUP(CONCATENATE(INDIRECT(ADDRESS(2,COLUMN()-2)),"D1",A89),DATA!D2:L872,4,FALSE)),0,VLOOKUP(CONCATENATE(INDIRECT(ADDRESS(2,COLUMN()-2)),"D1",A89),DATA!D2:L872,4,FALSE))</f>
        <v>0</v>
      </c>
      <c r="BM89" s="11">
        <f>IF(ISERROR(VLOOKUP(CONCATENATE(INDIRECT(ADDRESS(2,COLUMN())),"D1",A89),DATA!D2:L872,2,FALSE)),0,VLOOKUP(CONCATENATE(INDIRECT(ADDRESS(2,COLUMN())),"D1",A89),DATA!D2:L872,2,FALSE))</f>
        <v>0</v>
      </c>
      <c r="BN89" s="11">
        <f>IF(ISERROR(VLOOKUP(CONCATENATE(INDIRECT(ADDRESS(2,COLUMN()-1)),"D1",A89),DATA!D2:L872,3,FALSE)),0,VLOOKUP(CONCATENATE(INDIRECT(ADDRESS(2,COLUMN()-1)),"D1",A89),DATA!D2:L872,3,FALSE))</f>
        <v>0</v>
      </c>
      <c r="BO89" s="11">
        <f>IF(ISERROR(VLOOKUP(CONCATENATE(INDIRECT(ADDRESS(2,COLUMN()-2)),"D1",A89),DATA!D2:L872,4,FALSE)),0,VLOOKUP(CONCATENATE(INDIRECT(ADDRESS(2,COLUMN()-2)),"D1",A89),DATA!D2:L872,4,FALSE))</f>
        <v>0</v>
      </c>
      <c r="BP89" s="11">
        <f>IF(ISERROR(VLOOKUP(CONCATENATE(INDIRECT(ADDRESS(2,COLUMN())),"D1",A89),DATA!D2:L872,2,FALSE)),0,VLOOKUP(CONCATENATE(INDIRECT(ADDRESS(2,COLUMN())),"D1",A89),DATA!D2:L872,2,FALSE))</f>
        <v>0</v>
      </c>
      <c r="BQ89" s="11">
        <f>IF(ISERROR(VLOOKUP(CONCATENATE(INDIRECT(ADDRESS(2,COLUMN()-1)),"D1",A89),DATA!D2:L872,3,FALSE)),0,VLOOKUP(CONCATENATE(INDIRECT(ADDRESS(2,COLUMN()-1)),"D1",A89),DATA!D2:L872,3,FALSE))</f>
        <v>0</v>
      </c>
      <c r="BR89" s="11">
        <f>IF(ISERROR(VLOOKUP(CONCATENATE(INDIRECT(ADDRESS(2,COLUMN()-2)),"D1",A89),DATA!D2:L872,4,FALSE)),0,VLOOKUP(CONCATENATE(INDIRECT(ADDRESS(2,COLUMN()-2)),"D1",A89),DATA!D2:L872,4,FALSE))</f>
        <v>0</v>
      </c>
      <c r="BS89" s="11">
        <f>IF(ISERROR(VLOOKUP(CONCATENATE(INDIRECT(ADDRESS(2,COLUMN())),"D1",A89),DATA!D2:L872,2,FALSE)),0,VLOOKUP(CONCATENATE(INDIRECT(ADDRESS(2,COLUMN())),"D1",A89),DATA!D2:L872,2,FALSE))</f>
        <v>0</v>
      </c>
      <c r="BT89" s="11">
        <f>IF(ISERROR(VLOOKUP(CONCATENATE(INDIRECT(ADDRESS(2,COLUMN()-1)),"D1",A89),DATA!D2:L872,3,FALSE)),0,VLOOKUP(CONCATENATE(INDIRECT(ADDRESS(2,COLUMN()-1)),"D1",A89),DATA!D2:L872,3,FALSE))</f>
        <v>0</v>
      </c>
      <c r="BU89" s="11">
        <f>IF(ISERROR(VLOOKUP(CONCATENATE(INDIRECT(ADDRESS(2,COLUMN()-2)),"D1",A89),DATA!D2:L872,4,FALSE)),0,VLOOKUP(CONCATENATE(INDIRECT(ADDRESS(2,COLUMN()-2)),"D1",A89),DATA!D2:L872,4,FALSE))</f>
        <v>0</v>
      </c>
      <c r="BV89" s="11">
        <f>IF(ISERROR(VLOOKUP(CONCATENATE(INDIRECT(ADDRESS(2,COLUMN())),"D1",A89),DATA!D2:L872,2,FALSE)),0,VLOOKUP(CONCATENATE(INDIRECT(ADDRESS(2,COLUMN())),"D1",A89),DATA!D2:L872,2,FALSE))</f>
        <v>0</v>
      </c>
      <c r="BW89" s="11">
        <f>IF(ISERROR(VLOOKUP(CONCATENATE(INDIRECT(ADDRESS(2,COLUMN()-1)),"D1",A89),DATA!D2:L872,3,FALSE)),0,VLOOKUP(CONCATENATE(INDIRECT(ADDRESS(2,COLUMN()-1)),"D1",A89),DATA!D2:L872,3,FALSE))</f>
        <v>0</v>
      </c>
      <c r="BX89" s="11">
        <f>IF(ISERROR(VLOOKUP(CONCATENATE(INDIRECT(ADDRESS(2,COLUMN()-2)),"D1",A89),DATA!D2:L872,4,FALSE)),0,VLOOKUP(CONCATENATE(INDIRECT(ADDRESS(2,COLUMN()-2)),"D1",A89),DATA!D2:L872,4,FALSE))</f>
        <v>0</v>
      </c>
      <c r="BY89" s="11">
        <f>IF(ISERROR(VLOOKUP(CONCATENATE(INDIRECT(ADDRESS(2,COLUMN())),"D1",A89),DATA!D2:L872,2,FALSE)),0,VLOOKUP(CONCATENATE(INDIRECT(ADDRESS(2,COLUMN())),"D1",A89),DATA!D2:L872,2,FALSE))</f>
        <v>0</v>
      </c>
      <c r="BZ89" s="11">
        <f>IF(ISERROR(VLOOKUP(CONCATENATE(INDIRECT(ADDRESS(2,COLUMN()-1)),"D1",A89),DATA!D2:L872,3,FALSE)),0,VLOOKUP(CONCATENATE(INDIRECT(ADDRESS(2,COLUMN()-1)),"D1",A89),DATA!D2:L872,3,FALSE))</f>
        <v>0</v>
      </c>
      <c r="CA89" s="11">
        <f>IF(ISERROR(VLOOKUP(CONCATENATE(INDIRECT(ADDRESS(2,COLUMN()-2)),"D1",A89),DATA!D2:L872,4,FALSE)),0,VLOOKUP(CONCATENATE(INDIRECT(ADDRESS(2,COLUMN()-2)),"D1",A89),DATA!D2:L872,4,FALSE))</f>
        <v>0</v>
      </c>
      <c r="CB89" s="11">
        <f>IF(ISERROR(VLOOKUP(CONCATENATE(INDIRECT(ADDRESS(2,COLUMN())),"D1",A89),DATA!D2:L872,2,FALSE)),0,VLOOKUP(CONCATENATE(INDIRECT(ADDRESS(2,COLUMN())),"D1",A89),DATA!D2:L872,2,FALSE))</f>
        <v>0</v>
      </c>
      <c r="CC89" s="11">
        <f>IF(ISERROR(VLOOKUP(CONCATENATE(INDIRECT(ADDRESS(2,COLUMN()-1)),"D1",A89),DATA!D2:L872,3,FALSE)),0,VLOOKUP(CONCATENATE(INDIRECT(ADDRESS(2,COLUMN()-1)),"D1",A89),DATA!D2:L872,3,FALSE))</f>
        <v>0</v>
      </c>
      <c r="CD89" s="11">
        <f>IF(ISERROR(VLOOKUP(CONCATENATE(INDIRECT(ADDRESS(2,COLUMN()-2)),"D1",A89),DATA!D2:L872,4,FALSE)),0,VLOOKUP(CONCATENATE(INDIRECT(ADDRESS(2,COLUMN()-2)),"D1",A89),DATA!D2:L872,4,FALSE))</f>
        <v>0</v>
      </c>
      <c r="CE89" s="11">
        <f>IF(ISERROR(VLOOKUP(CONCATENATE(INDIRECT(ADDRESS(2,COLUMN())),"D1",A89),DATA!D2:L872,2,FALSE)),0,VLOOKUP(CONCATENATE(INDIRECT(ADDRESS(2,COLUMN())),"D1",A89),DATA!D2:L872,2,FALSE))</f>
        <v>0</v>
      </c>
      <c r="CF89" s="11">
        <f>IF(ISERROR(VLOOKUP(CONCATENATE(INDIRECT(ADDRESS(2,COLUMN()-1)),"D1",A89),DATA!D2:L872,3,FALSE)),0,VLOOKUP(CONCATENATE(INDIRECT(ADDRESS(2,COLUMN()-1)),"D1",A89),DATA!D2:L872,3,FALSE))</f>
        <v>0</v>
      </c>
      <c r="CG89" s="11">
        <f>IF(ISERROR(VLOOKUP(CONCATENATE(INDIRECT(ADDRESS(2,COLUMN()-2)),"D1",A89),DATA!D2:L872,4,FALSE)),0,VLOOKUP(CONCATENATE(INDIRECT(ADDRESS(2,COLUMN()-2)),"D1",A89),DATA!D2:L872,4,FALSE))</f>
        <v>0</v>
      </c>
      <c r="CH89" s="11">
        <f>IF(ISERROR(VLOOKUP(CONCATENATE(INDIRECT(ADDRESS(2,COLUMN())),"D1",A89),DATA!D2:L872,2,FALSE)),0,VLOOKUP(CONCATENATE(INDIRECT(ADDRESS(2,COLUMN())),"D1",A89),DATA!D2:L872,2,FALSE))</f>
        <v>0</v>
      </c>
      <c r="CI89" s="11">
        <f>IF(ISERROR(VLOOKUP(CONCATENATE(INDIRECT(ADDRESS(2,COLUMN()-1)),"D1",A89),DATA!D2:L872,3,FALSE)),0,VLOOKUP(CONCATENATE(INDIRECT(ADDRESS(2,COLUMN()-1)),"D1",A89),DATA!D2:L872,3,FALSE))</f>
        <v>0</v>
      </c>
      <c r="CJ89" s="11">
        <f>IF(ISERROR(VLOOKUP(CONCATENATE(INDIRECT(ADDRESS(2,COLUMN()-2)),"D1",A89),DATA!D2:L872,4,FALSE)),0,VLOOKUP(CONCATENATE(INDIRECT(ADDRESS(2,COLUMN()-2)),"D1",A89),DATA!D2:L872,4,FALSE))</f>
        <v>0</v>
      </c>
      <c r="CK89" s="11">
        <f>IF(ISERROR(VLOOKUP(CONCATENATE(INDIRECT(ADDRESS(2,COLUMN())),"D1",A89),DATA!D2:L872,2,FALSE)),0,VLOOKUP(CONCATENATE(INDIRECT(ADDRESS(2,COLUMN())),"D1",A89),DATA!D2:L872,2,FALSE))</f>
        <v>0</v>
      </c>
      <c r="CL89" s="11">
        <f>IF(ISERROR(VLOOKUP(CONCATENATE(INDIRECT(ADDRESS(2,COLUMN()-1)),"D1",A89),DATA!D2:L872,3,FALSE)),0,VLOOKUP(CONCATENATE(INDIRECT(ADDRESS(2,COLUMN()-1)),"D1",A89),DATA!D2:L872,3,FALSE))</f>
        <v>0</v>
      </c>
      <c r="CM89" s="11">
        <f>IF(ISERROR(VLOOKUP(CONCATENATE(INDIRECT(ADDRESS(2,COLUMN()-2)),"D1",A89),DATA!D2:L872,4,FALSE)),0,VLOOKUP(CONCATENATE(INDIRECT(ADDRESS(2,COLUMN()-2)),"D1",A89),DATA!D2:L872,4,FALSE))</f>
        <v>0</v>
      </c>
      <c r="CN89" s="11">
        <f>IF(ISERROR(VLOOKUP(CONCATENATE(INDIRECT(ADDRESS(2,COLUMN())),"D1",A89),DATA!D2:L872,2,FALSE)),0,VLOOKUP(CONCATENATE(INDIRECT(ADDRESS(2,COLUMN())),"D1",A89),DATA!D2:L872,2,FALSE))</f>
        <v>0</v>
      </c>
      <c r="CO89" s="11">
        <f>IF(ISERROR(VLOOKUP(CONCATENATE(INDIRECT(ADDRESS(2,COLUMN()-1)),"D1",A89),DATA!D2:L872,3,FALSE)),0,VLOOKUP(CONCATENATE(INDIRECT(ADDRESS(2,COLUMN()-1)),"D1",A89),DATA!D2:L872,3,FALSE))</f>
        <v>0</v>
      </c>
      <c r="CP89" s="11">
        <f>IF(ISERROR(VLOOKUP(CONCATENATE(INDIRECT(ADDRESS(2,COLUMN()-2)),"D1",A89),DATA!D2:L872,4,FALSE)),0,VLOOKUP(CONCATENATE(INDIRECT(ADDRESS(2,COLUMN()-2)),"D1",A89),DATA!D2:L872,4,FALSE))</f>
        <v>0</v>
      </c>
      <c r="CQ89" s="11">
        <f>IF(ISERROR(VLOOKUP(CONCATENATE(INDIRECT(ADDRESS(2,COLUMN())),"D1",A89),DATA!D2:L872,2,FALSE)),0,VLOOKUP(CONCATENATE(INDIRECT(ADDRESS(2,COLUMN())),"D1",A89),DATA!D2:L872,2,FALSE))</f>
        <v>0</v>
      </c>
      <c r="CR89" s="11">
        <f>IF(ISERROR(VLOOKUP(CONCATENATE(INDIRECT(ADDRESS(2,COLUMN()-1)),"D1",A89),DATA!D2:L872,3,FALSE)),0,VLOOKUP(CONCATENATE(INDIRECT(ADDRESS(2,COLUMN()-1)),"D1",A89),DATA!D2:L872,3,FALSE))</f>
        <v>0</v>
      </c>
      <c r="CS89" s="11">
        <f>IF(ISERROR(VLOOKUP(CONCATENATE(INDIRECT(ADDRESS(2,COLUMN()-2)),"D1",A89),DATA!D2:L872,4,FALSE)),0,VLOOKUP(CONCATENATE(INDIRECT(ADDRESS(2,COLUMN()-2)),"D1",A89),DATA!D2:L872,4,FALSE))</f>
        <v>0</v>
      </c>
      <c r="CT89" s="11">
        <f>IF(ISERROR(VLOOKUP(CONCATENATE(INDIRECT(ADDRESS(2,COLUMN())),"D1",A89),DATA!D2:L872,2,FALSE)),0,VLOOKUP(CONCATENATE(INDIRECT(ADDRESS(2,COLUMN())),"D1",A89),DATA!D2:L872,2,FALSE))</f>
        <v>0</v>
      </c>
      <c r="CU89" s="11">
        <f>IF(ISERROR(VLOOKUP(CONCATENATE(INDIRECT(ADDRESS(2,COLUMN()-1)),"D1",A89),DATA!D2:L872,3,FALSE)),0,VLOOKUP(CONCATENATE(INDIRECT(ADDRESS(2,COLUMN()-1)),"D1",A89),DATA!D2:L872,3,FALSE))</f>
        <v>0</v>
      </c>
      <c r="CV89" s="11">
        <f>IF(ISERROR(VLOOKUP(CONCATENATE(INDIRECT(ADDRESS(2,COLUMN()-2)),"D1",A89),DATA!D2:L872,4,FALSE)),0,VLOOKUP(CONCATENATE(INDIRECT(ADDRESS(2,COLUMN()-2)),"D1",A89),DATA!D2:L872,4,FALSE))</f>
        <v>0</v>
      </c>
      <c r="CW89" s="11">
        <f>IF(ISERROR(VLOOKUP(CONCATENATE(INDIRECT(ADDRESS(2,COLUMN())),"D1",A89),DATA!D2:L872,2,FALSE)),0,VLOOKUP(CONCATENATE(INDIRECT(ADDRESS(2,COLUMN())),"D1",A89),DATA!D2:L872,2,FALSE))</f>
        <v>0</v>
      </c>
      <c r="CX89" s="11">
        <f>IF(ISERROR(VLOOKUP(CONCATENATE(INDIRECT(ADDRESS(2,COLUMN()-1)),"D1",A89),DATA!D2:L872,3,FALSE)),0,VLOOKUP(CONCATENATE(INDIRECT(ADDRESS(2,COLUMN()-1)),"D1",A89),DATA!D2:L872,3,FALSE))</f>
        <v>0</v>
      </c>
      <c r="CY89" s="11">
        <f>IF(ISERROR(VLOOKUP(CONCATENATE(INDIRECT(ADDRESS(2,COLUMN()-2)),"D1",A89),DATA!D2:L872,4,FALSE)),0,VLOOKUP(CONCATENATE(INDIRECT(ADDRESS(2,COLUMN()-2)),"D1",A89),DATA!D2:L872,4,FALSE))</f>
        <v>0</v>
      </c>
      <c r="CZ89" s="11">
        <f>IF(ISERROR(VLOOKUP(CONCATENATE(INDIRECT(ADDRESS(2,COLUMN())),"D1",A89),DATA!D2:L872,2,FALSE)),0,VLOOKUP(CONCATENATE(INDIRECT(ADDRESS(2,COLUMN())),"D1",A89),DATA!D2:L872,2,FALSE))</f>
        <v>0</v>
      </c>
      <c r="DA89" s="11">
        <f>IF(ISERROR(VLOOKUP(CONCATENATE(INDIRECT(ADDRESS(2,COLUMN()-1)),"D1",A89),DATA!D2:L872,3,FALSE)),0,VLOOKUP(CONCATENATE(INDIRECT(ADDRESS(2,COLUMN()-1)),"D1",A89),DATA!D2:L872,3,FALSE))</f>
        <v>0</v>
      </c>
      <c r="DB89" s="11">
        <f>IF(ISERROR(VLOOKUP(CONCATENATE(INDIRECT(ADDRESS(2,COLUMN()-2)),"D1",A89),DATA!D2:L872,4,FALSE)),0,VLOOKUP(CONCATENATE(INDIRECT(ADDRESS(2,COLUMN()-2)),"D1",A89),DATA!D2:L872,4,FALSE))</f>
        <v>0</v>
      </c>
      <c r="DC89" s="11">
        <f>IF(ISERROR(VLOOKUP(CONCATENATE(INDIRECT(ADDRESS(2,COLUMN())),"D1",A89),DATA!D2:L872,2,FALSE)),0,VLOOKUP(CONCATENATE(INDIRECT(ADDRESS(2,COLUMN())),"D1",A89),DATA!D2:L872,2,FALSE))</f>
        <v>0</v>
      </c>
      <c r="DD89" s="11">
        <f>IF(ISERROR(VLOOKUP(CONCATENATE(INDIRECT(ADDRESS(2,COLUMN()-1)),"D1",A89),DATA!D2:L872,3,FALSE)),0,VLOOKUP(CONCATENATE(INDIRECT(ADDRESS(2,COLUMN()-1)),"D1",A89),DATA!D2:L872,3,FALSE))</f>
        <v>0</v>
      </c>
      <c r="DE89" s="11">
        <f>IF(ISERROR(VLOOKUP(CONCATENATE(INDIRECT(ADDRESS(2,COLUMN()-2)),"D1",A89),DATA!D2:L872,4,FALSE)),0,VLOOKUP(CONCATENATE(INDIRECT(ADDRESS(2,COLUMN()-2)),"D1",A89),DATA!D2:L872,4,FALSE))</f>
        <v>0</v>
      </c>
      <c r="DF89" s="11">
        <f>IF(ISERROR(VLOOKUP(CONCATENATE(INDIRECT(ADDRESS(2,COLUMN())),"D1",A89),DATA!D2:L872,2,FALSE)),0,VLOOKUP(CONCATENATE(INDIRECT(ADDRESS(2,COLUMN())),"D1",A89),DATA!D2:L872,2,FALSE))</f>
        <v>0</v>
      </c>
      <c r="DG89" s="11">
        <f>IF(ISERROR(VLOOKUP(CONCATENATE(INDIRECT(ADDRESS(2,COLUMN()-1)),"D1",A89),DATA!D2:L872,3,FALSE)),0,VLOOKUP(CONCATENATE(INDIRECT(ADDRESS(2,COLUMN()-1)),"D1",A89),DATA!D2:L872,3,FALSE))</f>
        <v>0</v>
      </c>
      <c r="DH89" s="11">
        <f>IF(ISERROR(VLOOKUP(CONCATENATE(INDIRECT(ADDRESS(2,COLUMN()-2)),"D1",A89),DATA!D2:L872,4,FALSE)),0,VLOOKUP(CONCATENATE(INDIRECT(ADDRESS(2,COLUMN()-2)),"D1",A89),DATA!D2:L872,4,FALSE))</f>
        <v>0</v>
      </c>
      <c r="DI89" s="11">
        <f>IF(ISERROR(VLOOKUP(CONCATENATE(INDIRECT(ADDRESS(2,COLUMN())),"D1",A89),DATA!D2:L872,2,FALSE)),0,VLOOKUP(CONCATENATE(INDIRECT(ADDRESS(2,COLUMN())),"D1",A89),DATA!D2:L872,2,FALSE))</f>
        <v>0</v>
      </c>
      <c r="DJ89" s="11">
        <f>IF(ISERROR(VLOOKUP(CONCATENATE(INDIRECT(ADDRESS(2,COLUMN()-1)),"D1",A89),DATA!D2:L872,3,FALSE)),0,VLOOKUP(CONCATENATE(INDIRECT(ADDRESS(2,COLUMN()-1)),"D1",A89),DATA!D2:L872,3,FALSE))</f>
        <v>0</v>
      </c>
      <c r="DK89" s="11">
        <f>IF(ISERROR(VLOOKUP(CONCATENATE(INDIRECT(ADDRESS(2,COLUMN()-2)),"D1",A89),DATA!D2:L872,4,FALSE)),0,VLOOKUP(CONCATENATE(INDIRECT(ADDRESS(2,COLUMN()-2)),"D1",A89),DATA!D2:L872,4,FALSE))</f>
        <v>0</v>
      </c>
      <c r="DL89" s="11">
        <f>IF(ISERROR(VLOOKUP(CONCATENATE(INDIRECT(ADDRESS(2,COLUMN())),"D1",A89),DATA!D2:L872,2,FALSE)),0,VLOOKUP(CONCATENATE(INDIRECT(ADDRESS(2,COLUMN())),"D1",A89),DATA!D2:L872,2,FALSE))</f>
        <v>0</v>
      </c>
      <c r="DM89" s="11">
        <f>IF(ISERROR(VLOOKUP(CONCATENATE(INDIRECT(ADDRESS(2,COLUMN()-1)),"D1",A89),DATA!D2:L872,3,FALSE)),0,VLOOKUP(CONCATENATE(INDIRECT(ADDRESS(2,COLUMN()-1)),"D1",A89),DATA!D2:L872,3,FALSE))</f>
        <v>0</v>
      </c>
      <c r="DN89" s="11">
        <f>IF(ISERROR(VLOOKUP(CONCATENATE(INDIRECT(ADDRESS(2,COLUMN()-2)),"D1",A89),DATA!D2:L872,4,FALSE)),0,VLOOKUP(CONCATENATE(INDIRECT(ADDRESS(2,COLUMN()-2)),"D1",A89),DATA!D2:L872,4,FALSE))</f>
        <v>0</v>
      </c>
      <c r="DO89" s="11">
        <f>IF(ISERROR(VLOOKUP(CONCATENATE(INDIRECT(ADDRESS(2,COLUMN())),"D1",A89),DATA!D2:L872,2,FALSE)),0,VLOOKUP(CONCATENATE(INDIRECT(ADDRESS(2,COLUMN())),"D1",A89),DATA!D2:L872,2,FALSE))</f>
        <v>0</v>
      </c>
      <c r="DP89" s="11">
        <f>IF(ISERROR(VLOOKUP(CONCATENATE(INDIRECT(ADDRESS(2,COLUMN()-1)),"D1",A89),DATA!D2:L872,3,FALSE)),0,VLOOKUP(CONCATENATE(INDIRECT(ADDRESS(2,COLUMN()-1)),"D1",A89),DATA!D2:L872,3,FALSE))</f>
        <v>0</v>
      </c>
      <c r="DQ89" s="11">
        <f>IF(ISERROR(VLOOKUP(CONCATENATE(INDIRECT(ADDRESS(2,COLUMN()-2)),"D1",A89),DATA!D2:L872,4,FALSE)),0,VLOOKUP(CONCATENATE(INDIRECT(ADDRESS(2,COLUMN()-2)),"D1",A89),DATA!D2:L872,4,FALSE))</f>
        <v>0</v>
      </c>
      <c r="DR89" s="11">
        <f>IF(ISERROR(VLOOKUP(CONCATENATE(INDIRECT(ADDRESS(2,COLUMN())),"D1",A89),DATA!D2:L872,2,FALSE)),0,VLOOKUP(CONCATENATE(INDIRECT(ADDRESS(2,COLUMN())),"D1",A89),DATA!D2:L872,2,FALSE))</f>
        <v>0</v>
      </c>
      <c r="DS89" s="11">
        <f>IF(ISERROR(VLOOKUP(CONCATENATE(INDIRECT(ADDRESS(2,COLUMN()-1)),"D1",A89),DATA!D2:L872,3,FALSE)),0,VLOOKUP(CONCATENATE(INDIRECT(ADDRESS(2,COLUMN()-1)),"D1",A89),DATA!D2:L872,3,FALSE))</f>
        <v>0</v>
      </c>
      <c r="DT89" s="11">
        <f>IF(ISERROR(VLOOKUP(CONCATENATE(INDIRECT(ADDRESS(2,COLUMN()-2)),"D1",A89),DATA!D2:L872,4,FALSE)),0,VLOOKUP(CONCATENATE(INDIRECT(ADDRESS(2,COLUMN()-2)),"D1",A89),DATA!D2:L872,4,FALSE))</f>
        <v>0</v>
      </c>
      <c r="DU89" s="11">
        <f>IF(ISERROR(VLOOKUP(CONCATENATE(INDIRECT(ADDRESS(2,COLUMN())),"D1",A89),DATA!D2:L872,2,FALSE)),0,VLOOKUP(CONCATENATE(INDIRECT(ADDRESS(2,COLUMN())),"D1",A89),DATA!D2:L872,2,FALSE))</f>
        <v>0</v>
      </c>
      <c r="DV89" s="11">
        <f>IF(ISERROR(VLOOKUP(CONCATENATE(INDIRECT(ADDRESS(2,COLUMN()-1)),"D1",A89),DATA!D2:L872,3,FALSE)),0,VLOOKUP(CONCATENATE(INDIRECT(ADDRESS(2,COLUMN()-1)),"D1",A89),DATA!D2:L872,3,FALSE))</f>
        <v>0</v>
      </c>
      <c r="DW89" s="11">
        <f>IF(ISERROR(VLOOKUP(CONCATENATE(INDIRECT(ADDRESS(2,COLUMN()-2)),"D1",A89),DATA!D2:L872,4,FALSE)),0,VLOOKUP(CONCATENATE(INDIRECT(ADDRESS(2,COLUMN()-2)),"D1",A89),DATA!D2:L872,4,FALSE))</f>
        <v>0</v>
      </c>
      <c r="DX89" s="62">
        <f>SUM(B89:INDIRECT(ADDRESS(89,127)))</f>
        <v>0</v>
      </c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  <c r="IR89" s="24"/>
      <c r="IS89" s="24"/>
      <c r="IT89" s="24"/>
      <c r="IU89" s="24"/>
      <c r="IV89" s="24"/>
      <c r="IW89" s="24"/>
      <c r="IX89" s="24"/>
      <c r="IY89" s="24"/>
      <c r="IZ89" s="24"/>
      <c r="JA89" s="24"/>
      <c r="JB89" s="24"/>
      <c r="JC89" s="24"/>
      <c r="JD89" s="24"/>
      <c r="JE89" s="24"/>
      <c r="JF89" s="24"/>
      <c r="JG89" s="24"/>
      <c r="JH89" s="24"/>
      <c r="JI89" s="24"/>
      <c r="JJ89" s="24"/>
      <c r="JK89" s="24"/>
      <c r="JL89" s="24"/>
      <c r="JM89" s="24"/>
      <c r="JN89" s="24"/>
      <c r="JO89" s="24"/>
      <c r="JP89" s="24"/>
      <c r="JQ89" s="24"/>
      <c r="JR89" s="24"/>
      <c r="JS89" s="24"/>
      <c r="JT89" s="24"/>
      <c r="JU89" s="24"/>
      <c r="JV89" s="24"/>
      <c r="JW89" s="24"/>
      <c r="JX89" s="24"/>
      <c r="JY89" s="24"/>
      <c r="JZ89" s="24"/>
      <c r="KA89" s="24"/>
      <c r="KB89" s="24"/>
      <c r="KC89" s="24"/>
      <c r="KD89" s="24"/>
      <c r="KE89" s="24"/>
      <c r="KF89" s="24"/>
      <c r="KG89" s="24"/>
      <c r="KH89" s="24"/>
      <c r="KI89" s="24"/>
      <c r="KJ89" s="24"/>
      <c r="KK89" s="24"/>
      <c r="KL89" s="24"/>
      <c r="KM89" s="24"/>
      <c r="KN89" s="24"/>
      <c r="KO89" s="24"/>
      <c r="KP89" s="24"/>
      <c r="KQ89" s="24"/>
      <c r="KR89" s="24"/>
      <c r="KS89" s="24"/>
      <c r="KT89" s="24"/>
      <c r="KU89" s="24"/>
      <c r="KV89" s="24"/>
      <c r="KW89" s="24"/>
      <c r="KX89" s="24"/>
      <c r="KY89" s="24"/>
      <c r="KZ89" s="24"/>
    </row>
    <row r="90" ht="15.75">
      <c r="A90" s="20" t="s">
        <v>56</v>
      </c>
      <c r="B90" s="11">
        <f>IF(ISERROR(VLOOKUP(CONCATENATE(INDIRECT(ADDRESS(2,COLUMN())),"D1",A90),DATA!D2:L872,2,FALSE)),0,VLOOKUP(CONCATENATE(INDIRECT(ADDRESS(2,COLUMN())),"D1",A90),DATA!D2:L872,2,FALSE))</f>
        <v>0</v>
      </c>
      <c r="C90" s="11">
        <f>IF(ISERROR(VLOOKUP(CONCATENATE(INDIRECT(ADDRESS(2,COLUMN()-1)),"D1",A90),DATA!D2:L872,3,FALSE)),0,VLOOKUP(CONCATENATE(INDIRECT(ADDRESS(2,COLUMN()-1)),"D1",A90),DATA!D2:L872,3,FALSE))</f>
        <v>0</v>
      </c>
      <c r="D90" s="11">
        <f>IF(ISERROR(VLOOKUP(CONCATENATE(INDIRECT(ADDRESS(2,COLUMN()-2)),"D1",A90),DATA!D2:L872,4,FALSE)),0,VLOOKUP(CONCATENATE(INDIRECT(ADDRESS(2,COLUMN()-2)),"D1",A90),DATA!D2:L872,4,FALSE))</f>
        <v>0</v>
      </c>
      <c r="E90" s="11">
        <f>IF(ISERROR(VLOOKUP(CONCATENATE(INDIRECT(ADDRESS(2,COLUMN())),"D1",A90),DATA!D2:L872,2,FALSE)),0,VLOOKUP(CONCATENATE(INDIRECT(ADDRESS(2,COLUMN())),"D1",A90),DATA!D2:L872,2,FALSE))</f>
        <v>0</v>
      </c>
      <c r="F90" s="11">
        <f>IF(ISERROR(VLOOKUP(CONCATENATE(INDIRECT(ADDRESS(2,COLUMN()-1)),"D1",A90),DATA!D2:L872,3,FALSE)),0,VLOOKUP(CONCATENATE(INDIRECT(ADDRESS(2,COLUMN()-1)),"D1",A90),DATA!D2:L872,3,FALSE))</f>
        <v>0</v>
      </c>
      <c r="G90" s="11">
        <f>IF(ISERROR(VLOOKUP(CONCATENATE(INDIRECT(ADDRESS(2,COLUMN()-2)),"D1",A90),DATA!D2:L872,4,FALSE)),0,VLOOKUP(CONCATENATE(INDIRECT(ADDRESS(2,COLUMN()-2)),"D1",A90),DATA!D2:L872,4,FALSE))</f>
        <v>0</v>
      </c>
      <c r="H90" s="11">
        <f>IF(ISERROR(VLOOKUP(CONCATENATE(INDIRECT(ADDRESS(2,COLUMN())),"D1",A90),DATA!D2:L872,2,FALSE)),0,VLOOKUP(CONCATENATE(INDIRECT(ADDRESS(2,COLUMN())),"D1",A90),DATA!D2:L872,2,FALSE))</f>
        <v>0</v>
      </c>
      <c r="I90" s="11">
        <f>IF(ISERROR(VLOOKUP(CONCATENATE(INDIRECT(ADDRESS(2,COLUMN()-1)),"D1",A90),DATA!D2:L872,3,FALSE)),0,VLOOKUP(CONCATENATE(INDIRECT(ADDRESS(2,COLUMN()-1)),"D1",A90),DATA!D2:L872,3,FALSE))</f>
        <v>0</v>
      </c>
      <c r="J90" s="11">
        <f>IF(ISERROR(VLOOKUP(CONCATENATE(INDIRECT(ADDRESS(2,COLUMN()-2)),"D1",A90),DATA!D2:L872,4,FALSE)),0,VLOOKUP(CONCATENATE(INDIRECT(ADDRESS(2,COLUMN()-2)),"D1",A90),DATA!D2:L872,4,FALSE))</f>
        <v>0</v>
      </c>
      <c r="K90" s="11">
        <f>IF(ISERROR(VLOOKUP(CONCATENATE(INDIRECT(ADDRESS(2,COLUMN())),"D1",A90),DATA!D2:L872,2,FALSE)),0,VLOOKUP(CONCATENATE(INDIRECT(ADDRESS(2,COLUMN())),"D1",A90),DATA!D2:L872,2,FALSE))</f>
        <v>0</v>
      </c>
      <c r="L90" s="11">
        <f>IF(ISERROR(VLOOKUP(CONCATENATE(INDIRECT(ADDRESS(2,COLUMN()-1)),"D1",A90),DATA!D2:L872,3,FALSE)),0,VLOOKUP(CONCATENATE(INDIRECT(ADDRESS(2,COLUMN()-1)),"D1",A90),DATA!D2:L872,3,FALSE))</f>
        <v>0</v>
      </c>
      <c r="M90" s="11">
        <f>IF(ISERROR(VLOOKUP(CONCATENATE(INDIRECT(ADDRESS(2,COLUMN()-2)),"D1",A90),DATA!D2:L872,4,FALSE)),0,VLOOKUP(CONCATENATE(INDIRECT(ADDRESS(2,COLUMN()-2)),"D1",A90),DATA!D2:L872,4,FALSE))</f>
        <v>0</v>
      </c>
      <c r="N90" s="11">
        <f>IF(ISERROR(VLOOKUP(CONCATENATE(INDIRECT(ADDRESS(2,COLUMN())),"D1",A90),DATA!D2:L872,2,FALSE)),0,VLOOKUP(CONCATENATE(INDIRECT(ADDRESS(2,COLUMN())),"D1",A90),DATA!D2:L872,2,FALSE))</f>
        <v>0</v>
      </c>
      <c r="O90" s="11">
        <f>IF(ISERROR(VLOOKUP(CONCATENATE(INDIRECT(ADDRESS(2,COLUMN()-1)),"D1",A90),DATA!D2:L872,3,FALSE)),0,VLOOKUP(CONCATENATE(INDIRECT(ADDRESS(2,COLUMN()-1)),"D1",A90),DATA!D2:L872,3,FALSE))</f>
        <v>0</v>
      </c>
      <c r="P90" s="11">
        <f>IF(ISERROR(VLOOKUP(CONCATENATE(INDIRECT(ADDRESS(2,COLUMN()-2)),"D1",A90),DATA!D2:L872,4,FALSE)),0,VLOOKUP(CONCATENATE(INDIRECT(ADDRESS(2,COLUMN()-2)),"D1",A90),DATA!D2:L872,4,FALSE))</f>
        <v>0</v>
      </c>
      <c r="Q90" s="11">
        <f>IF(ISERROR(VLOOKUP(CONCATENATE(INDIRECT(ADDRESS(2,COLUMN())),"D1",A90),DATA!D2:L872,2,FALSE)),0,VLOOKUP(CONCATENATE(INDIRECT(ADDRESS(2,COLUMN())),"D1",A90),DATA!D2:L872,2,FALSE))</f>
        <v>0</v>
      </c>
      <c r="R90" s="11">
        <f>IF(ISERROR(VLOOKUP(CONCATENATE(INDIRECT(ADDRESS(2,COLUMN()-1)),"D1",A90),DATA!D2:L872,3,FALSE)),0,VLOOKUP(CONCATENATE(INDIRECT(ADDRESS(2,COLUMN()-1)),"D1",A90),DATA!D2:L872,3,FALSE))</f>
        <v>0</v>
      </c>
      <c r="S90" s="11">
        <f>IF(ISERROR(VLOOKUP(CONCATENATE(INDIRECT(ADDRESS(2,COLUMN()-2)),"D1",A90),DATA!D2:L872,4,FALSE)),0,VLOOKUP(CONCATENATE(INDIRECT(ADDRESS(2,COLUMN()-2)),"D1",A90),DATA!D2:L872,4,FALSE))</f>
        <v>0</v>
      </c>
      <c r="T90" s="11">
        <f>IF(ISERROR(VLOOKUP(CONCATENATE(INDIRECT(ADDRESS(2,COLUMN())),"D1",A90),DATA!D2:L872,2,FALSE)),0,VLOOKUP(CONCATENATE(INDIRECT(ADDRESS(2,COLUMN())),"D1",A90),DATA!D2:L872,2,FALSE))</f>
        <v>0</v>
      </c>
      <c r="U90" s="11">
        <f>IF(ISERROR(VLOOKUP(CONCATENATE(INDIRECT(ADDRESS(2,COLUMN()-1)),"D1",A90),DATA!D2:L872,3,FALSE)),0,VLOOKUP(CONCATENATE(INDIRECT(ADDRESS(2,COLUMN()-1)),"D1",A90),DATA!D2:L872,3,FALSE))</f>
        <v>0</v>
      </c>
      <c r="V90" s="11">
        <f>IF(ISERROR(VLOOKUP(CONCATENATE(INDIRECT(ADDRESS(2,COLUMN()-2)),"D1",A90),DATA!D2:L872,4,FALSE)),0,VLOOKUP(CONCATENATE(INDIRECT(ADDRESS(2,COLUMN()-2)),"D1",A90),DATA!D2:L872,4,FALSE))</f>
        <v>0</v>
      </c>
      <c r="W90" s="11">
        <f>IF(ISERROR(VLOOKUP(CONCATENATE(INDIRECT(ADDRESS(2,COLUMN())),"D1",A90),DATA!D2:L872,2,FALSE)),0,VLOOKUP(CONCATENATE(INDIRECT(ADDRESS(2,COLUMN())),"D1",A90),DATA!D2:L872,2,FALSE))</f>
        <v>0</v>
      </c>
      <c r="X90" s="11">
        <f>IF(ISERROR(VLOOKUP(CONCATENATE(INDIRECT(ADDRESS(2,COLUMN()-1)),"D1",A90),DATA!D2:L872,3,FALSE)),0,VLOOKUP(CONCATENATE(INDIRECT(ADDRESS(2,COLUMN()-1)),"D1",A90),DATA!D2:L872,3,FALSE))</f>
        <v>0</v>
      </c>
      <c r="Y90" s="11">
        <f>IF(ISERROR(VLOOKUP(CONCATENATE(INDIRECT(ADDRESS(2,COLUMN()-2)),"D1",A90),DATA!D2:L872,4,FALSE)),0,VLOOKUP(CONCATENATE(INDIRECT(ADDRESS(2,COLUMN()-2)),"D1",A90),DATA!D2:L872,4,FALSE))</f>
        <v>0</v>
      </c>
      <c r="Z90" s="11">
        <f>IF(ISERROR(VLOOKUP(CONCATENATE(INDIRECT(ADDRESS(2,COLUMN())),"D1",A90),DATA!D2:L872,2,FALSE)),0,VLOOKUP(CONCATENATE(INDIRECT(ADDRESS(2,COLUMN())),"D1",A90),DATA!D2:L872,2,FALSE))</f>
        <v>0</v>
      </c>
      <c r="AA90" s="11">
        <f>IF(ISERROR(VLOOKUP(CONCATENATE(INDIRECT(ADDRESS(2,COLUMN()-1)),"D1",A90),DATA!D2:L872,3,FALSE)),0,VLOOKUP(CONCATENATE(INDIRECT(ADDRESS(2,COLUMN()-1)),"D1",A90),DATA!D2:L872,3,FALSE))</f>
        <v>0</v>
      </c>
      <c r="AB90" s="11">
        <f>IF(ISERROR(VLOOKUP(CONCATENATE(INDIRECT(ADDRESS(2,COLUMN()-2)),"D1",A90),DATA!D2:L872,4,FALSE)),0,VLOOKUP(CONCATENATE(INDIRECT(ADDRESS(2,COLUMN()-2)),"D1",A90),DATA!D2:L872,4,FALSE))</f>
        <v>0</v>
      </c>
      <c r="AC90" s="11">
        <f>IF(ISERROR(VLOOKUP(CONCATENATE(INDIRECT(ADDRESS(2,COLUMN())),"D1",A90),DATA!D2:L872,2,FALSE)),0,VLOOKUP(CONCATENATE(INDIRECT(ADDRESS(2,COLUMN())),"D1",A90),DATA!D2:L872,2,FALSE))</f>
        <v>0</v>
      </c>
      <c r="AD90" s="11">
        <f>IF(ISERROR(VLOOKUP(CONCATENATE(INDIRECT(ADDRESS(2,COLUMN()-1)),"D1",A90),DATA!D2:L872,3,FALSE)),0,VLOOKUP(CONCATENATE(INDIRECT(ADDRESS(2,COLUMN()-1)),"D1",A90),DATA!D2:L872,3,FALSE))</f>
        <v>0</v>
      </c>
      <c r="AE90" s="11">
        <f>IF(ISERROR(VLOOKUP(CONCATENATE(INDIRECT(ADDRESS(2,COLUMN()-2)),"D1",A90),DATA!D2:L872,4,FALSE)),0,VLOOKUP(CONCATENATE(INDIRECT(ADDRESS(2,COLUMN()-2)),"D1",A90),DATA!D2:L872,4,FALSE))</f>
        <v>0</v>
      </c>
      <c r="AF90" s="11">
        <f>IF(ISERROR(VLOOKUP(CONCATENATE(INDIRECT(ADDRESS(2,COLUMN())),"D1",A90),DATA!D2:L872,2,FALSE)),0,VLOOKUP(CONCATENATE(INDIRECT(ADDRESS(2,COLUMN())),"D1",A90),DATA!D2:L872,2,FALSE))</f>
        <v>0</v>
      </c>
      <c r="AG90" s="11">
        <f>IF(ISERROR(VLOOKUP(CONCATENATE(INDIRECT(ADDRESS(2,COLUMN()-1)),"D1",A90),DATA!D2:L872,3,FALSE)),0,VLOOKUP(CONCATENATE(INDIRECT(ADDRESS(2,COLUMN()-1)),"D1",A90),DATA!D2:L872,3,FALSE))</f>
        <v>0</v>
      </c>
      <c r="AH90" s="11">
        <f>IF(ISERROR(VLOOKUP(CONCATENATE(INDIRECT(ADDRESS(2,COLUMN()-2)),"D1",A90),DATA!D2:L872,4,FALSE)),0,VLOOKUP(CONCATENATE(INDIRECT(ADDRESS(2,COLUMN()-2)),"D1",A90),DATA!D2:L872,4,FALSE))</f>
        <v>0</v>
      </c>
      <c r="AI90" s="11">
        <f>IF(ISERROR(VLOOKUP(CONCATENATE(INDIRECT(ADDRESS(2,COLUMN())),"D1",A90),DATA!D2:L872,2,FALSE)),0,VLOOKUP(CONCATENATE(INDIRECT(ADDRESS(2,COLUMN())),"D1",A90),DATA!D2:L872,2,FALSE))</f>
        <v>0</v>
      </c>
      <c r="AJ90" s="11">
        <f>IF(ISERROR(VLOOKUP(CONCATENATE(INDIRECT(ADDRESS(2,COLUMN()-1)),"D1",A90),DATA!D2:L872,3,FALSE)),0,VLOOKUP(CONCATENATE(INDIRECT(ADDRESS(2,COLUMN()-1)),"D1",A90),DATA!D2:L872,3,FALSE))</f>
        <v>0</v>
      </c>
      <c r="AK90" s="11">
        <f>IF(ISERROR(VLOOKUP(CONCATENATE(INDIRECT(ADDRESS(2,COLUMN()-2)),"D1",A90),DATA!D2:L872,4,FALSE)),0,VLOOKUP(CONCATENATE(INDIRECT(ADDRESS(2,COLUMN()-2)),"D1",A90),DATA!D2:L872,4,FALSE))</f>
        <v>0</v>
      </c>
      <c r="AL90" s="11">
        <f>IF(ISERROR(VLOOKUP(CONCATENATE(INDIRECT(ADDRESS(2,COLUMN())),"D1",A90),DATA!D2:L872,2,FALSE)),0,VLOOKUP(CONCATENATE(INDIRECT(ADDRESS(2,COLUMN())),"D1",A90),DATA!D2:L872,2,FALSE))</f>
        <v>0</v>
      </c>
      <c r="AM90" s="11">
        <f>IF(ISERROR(VLOOKUP(CONCATENATE(INDIRECT(ADDRESS(2,COLUMN()-1)),"D1",A90),DATA!D2:L872,3,FALSE)),0,VLOOKUP(CONCATENATE(INDIRECT(ADDRESS(2,COLUMN()-1)),"D1",A90),DATA!D2:L872,3,FALSE))</f>
        <v>0</v>
      </c>
      <c r="AN90" s="11">
        <f>IF(ISERROR(VLOOKUP(CONCATENATE(INDIRECT(ADDRESS(2,COLUMN()-2)),"D1",A90),DATA!D2:L872,4,FALSE)),0,VLOOKUP(CONCATENATE(INDIRECT(ADDRESS(2,COLUMN()-2)),"D1",A90),DATA!D2:L872,4,FALSE))</f>
        <v>0</v>
      </c>
      <c r="AO90" s="11">
        <f>IF(ISERROR(VLOOKUP(CONCATENATE(INDIRECT(ADDRESS(2,COLUMN())),"D1",A90),DATA!D2:L872,2,FALSE)),0,VLOOKUP(CONCATENATE(INDIRECT(ADDRESS(2,COLUMN())),"D1",A90),DATA!D2:L872,2,FALSE))</f>
        <v>0</v>
      </c>
      <c r="AP90" s="11">
        <f>IF(ISERROR(VLOOKUP(CONCATENATE(INDIRECT(ADDRESS(2,COLUMN()-1)),"D1",A90),DATA!D2:L872,3,FALSE)),0,VLOOKUP(CONCATENATE(INDIRECT(ADDRESS(2,COLUMN()-1)),"D1",A90),DATA!D2:L872,3,FALSE))</f>
        <v>0</v>
      </c>
      <c r="AQ90" s="11">
        <f>IF(ISERROR(VLOOKUP(CONCATENATE(INDIRECT(ADDRESS(2,COLUMN()-2)),"D1",A90),DATA!D2:L872,4,FALSE)),0,VLOOKUP(CONCATENATE(INDIRECT(ADDRESS(2,COLUMN()-2)),"D1",A90),DATA!D2:L872,4,FALSE))</f>
        <v>0</v>
      </c>
      <c r="AR90" s="11">
        <f>IF(ISERROR(VLOOKUP(CONCATENATE(INDIRECT(ADDRESS(2,COLUMN())),"D1",A90),DATA!D2:L872,2,FALSE)),0,VLOOKUP(CONCATENATE(INDIRECT(ADDRESS(2,COLUMN())),"D1",A90),DATA!D2:L872,2,FALSE))</f>
        <v>0</v>
      </c>
      <c r="AS90" s="11">
        <f>IF(ISERROR(VLOOKUP(CONCATENATE(INDIRECT(ADDRESS(2,COLUMN()-1)),"D1",A90),DATA!D2:L872,3,FALSE)),0,VLOOKUP(CONCATENATE(INDIRECT(ADDRESS(2,COLUMN()-1)),"D1",A90),DATA!D2:L872,3,FALSE))</f>
        <v>0</v>
      </c>
      <c r="AT90" s="11">
        <f>IF(ISERROR(VLOOKUP(CONCATENATE(INDIRECT(ADDRESS(2,COLUMN()-2)),"D1",A90),DATA!D2:L872,4,FALSE)),0,VLOOKUP(CONCATENATE(INDIRECT(ADDRESS(2,COLUMN()-2)),"D1",A90),DATA!D2:L872,4,FALSE))</f>
        <v>0</v>
      </c>
      <c r="AU90" s="11">
        <f>IF(ISERROR(VLOOKUP(CONCATENATE(INDIRECT(ADDRESS(2,COLUMN())),"D1",A90),DATA!D2:L872,2,FALSE)),0,VLOOKUP(CONCATENATE(INDIRECT(ADDRESS(2,COLUMN())),"D1",A90),DATA!D2:L872,2,FALSE))</f>
        <v>0</v>
      </c>
      <c r="AV90" s="11">
        <f>IF(ISERROR(VLOOKUP(CONCATENATE(INDIRECT(ADDRESS(2,COLUMN()-1)),"D1",A90),DATA!D2:L872,3,FALSE)),0,VLOOKUP(CONCATENATE(INDIRECT(ADDRESS(2,COLUMN()-1)),"D1",A90),DATA!D2:L872,3,FALSE))</f>
        <v>0</v>
      </c>
      <c r="AW90" s="11">
        <f>IF(ISERROR(VLOOKUP(CONCATENATE(INDIRECT(ADDRESS(2,COLUMN()-2)),"D1",A90),DATA!D2:L872,4,FALSE)),0,VLOOKUP(CONCATENATE(INDIRECT(ADDRESS(2,COLUMN()-2)),"D1",A90),DATA!D2:L872,4,FALSE))</f>
        <v>0</v>
      </c>
      <c r="AX90" s="11">
        <f>IF(ISERROR(VLOOKUP(CONCATENATE(INDIRECT(ADDRESS(2,COLUMN())),"D1",A90),DATA!D2:L872,2,FALSE)),0,VLOOKUP(CONCATENATE(INDIRECT(ADDRESS(2,COLUMN())),"D1",A90),DATA!D2:L872,2,FALSE))</f>
        <v>0</v>
      </c>
      <c r="AY90" s="11">
        <f>IF(ISERROR(VLOOKUP(CONCATENATE(INDIRECT(ADDRESS(2,COLUMN()-1)),"D1",A90),DATA!D2:L872,3,FALSE)),0,VLOOKUP(CONCATENATE(INDIRECT(ADDRESS(2,COLUMN()-1)),"D1",A90),DATA!D2:L872,3,FALSE))</f>
        <v>0</v>
      </c>
      <c r="AZ90" s="11">
        <f>IF(ISERROR(VLOOKUP(CONCATENATE(INDIRECT(ADDRESS(2,COLUMN()-2)),"D1",A90),DATA!D2:L872,4,FALSE)),0,VLOOKUP(CONCATENATE(INDIRECT(ADDRESS(2,COLUMN()-2)),"D1",A90),DATA!D2:L872,4,FALSE))</f>
        <v>0</v>
      </c>
      <c r="BA90" s="11">
        <f>IF(ISERROR(VLOOKUP(CONCATENATE(INDIRECT(ADDRESS(2,COLUMN())),"D1",A90),DATA!D2:L872,2,FALSE)),0,VLOOKUP(CONCATENATE(INDIRECT(ADDRESS(2,COLUMN())),"D1",A90),DATA!D2:L872,2,FALSE))</f>
        <v>0</v>
      </c>
      <c r="BB90" s="11">
        <f>IF(ISERROR(VLOOKUP(CONCATENATE(INDIRECT(ADDRESS(2,COLUMN()-1)),"D1",A90),DATA!D2:L872,3,FALSE)),0,VLOOKUP(CONCATENATE(INDIRECT(ADDRESS(2,COLUMN()-1)),"D1",A90),DATA!D2:L872,3,FALSE))</f>
        <v>0</v>
      </c>
      <c r="BC90" s="11">
        <f>IF(ISERROR(VLOOKUP(CONCATENATE(INDIRECT(ADDRESS(2,COLUMN()-2)),"D1",A90),DATA!D2:L872,4,FALSE)),0,VLOOKUP(CONCATENATE(INDIRECT(ADDRESS(2,COLUMN()-2)),"D1",A90),DATA!D2:L872,4,FALSE))</f>
        <v>0</v>
      </c>
      <c r="BD90" s="11">
        <f>IF(ISERROR(VLOOKUP(CONCATENATE(INDIRECT(ADDRESS(2,COLUMN())),"D1",A90),DATA!D2:L872,2,FALSE)),0,VLOOKUP(CONCATENATE(INDIRECT(ADDRESS(2,COLUMN())),"D1",A90),DATA!D2:L872,2,FALSE))</f>
        <v>0</v>
      </c>
      <c r="BE90" s="11">
        <f>IF(ISERROR(VLOOKUP(CONCATENATE(INDIRECT(ADDRESS(2,COLUMN()-1)),"D1",A90),DATA!D2:L872,3,FALSE)),0,VLOOKUP(CONCATENATE(INDIRECT(ADDRESS(2,COLUMN()-1)),"D1",A90),DATA!D2:L872,3,FALSE))</f>
        <v>0</v>
      </c>
      <c r="BF90" s="11">
        <f>IF(ISERROR(VLOOKUP(CONCATENATE(INDIRECT(ADDRESS(2,COLUMN()-2)),"D1",A90),DATA!D2:L872,4,FALSE)),0,VLOOKUP(CONCATENATE(INDIRECT(ADDRESS(2,COLUMN()-2)),"D1",A90),DATA!D2:L872,4,FALSE))</f>
        <v>0</v>
      </c>
      <c r="BG90" s="11">
        <f>IF(ISERROR(VLOOKUP(CONCATENATE(INDIRECT(ADDRESS(2,COLUMN())),"D1",A90),DATA!D2:L872,2,FALSE)),0,VLOOKUP(CONCATENATE(INDIRECT(ADDRESS(2,COLUMN())),"D1",A90),DATA!D2:L872,2,FALSE))</f>
        <v>0</v>
      </c>
      <c r="BH90" s="11">
        <f>IF(ISERROR(VLOOKUP(CONCATENATE(INDIRECT(ADDRESS(2,COLUMN()-1)),"D1",A90),DATA!D2:L872,3,FALSE)),0,VLOOKUP(CONCATENATE(INDIRECT(ADDRESS(2,COLUMN()-1)),"D1",A90),DATA!D2:L872,3,FALSE))</f>
        <v>0</v>
      </c>
      <c r="BI90" s="11">
        <f>IF(ISERROR(VLOOKUP(CONCATENATE(INDIRECT(ADDRESS(2,COLUMN()-2)),"D1",A90),DATA!D2:L872,4,FALSE)),0,VLOOKUP(CONCATENATE(INDIRECT(ADDRESS(2,COLUMN()-2)),"D1",A90),DATA!D2:L872,4,FALSE))</f>
        <v>0</v>
      </c>
      <c r="BJ90" s="11">
        <f>IF(ISERROR(VLOOKUP(CONCATENATE(INDIRECT(ADDRESS(2,COLUMN())),"D1",A90),DATA!D2:L872,2,FALSE)),0,VLOOKUP(CONCATENATE(INDIRECT(ADDRESS(2,COLUMN())),"D1",A90),DATA!D2:L872,2,FALSE))</f>
        <v>0</v>
      </c>
      <c r="BK90" s="11">
        <f>IF(ISERROR(VLOOKUP(CONCATENATE(INDIRECT(ADDRESS(2,COLUMN()-1)),"D1",A90),DATA!D2:L872,3,FALSE)),0,VLOOKUP(CONCATENATE(INDIRECT(ADDRESS(2,COLUMN()-1)),"D1",A90),DATA!D2:L872,3,FALSE))</f>
        <v>0</v>
      </c>
      <c r="BL90" s="11">
        <f>IF(ISERROR(VLOOKUP(CONCATENATE(INDIRECT(ADDRESS(2,COLUMN()-2)),"D1",A90),DATA!D2:L872,4,FALSE)),0,VLOOKUP(CONCATENATE(INDIRECT(ADDRESS(2,COLUMN()-2)),"D1",A90),DATA!D2:L872,4,FALSE))</f>
        <v>0</v>
      </c>
      <c r="BM90" s="11">
        <f>IF(ISERROR(VLOOKUP(CONCATENATE(INDIRECT(ADDRESS(2,COLUMN())),"D1",A90),DATA!D2:L872,2,FALSE)),0,VLOOKUP(CONCATENATE(INDIRECT(ADDRESS(2,COLUMN())),"D1",A90),DATA!D2:L872,2,FALSE))</f>
        <v>0</v>
      </c>
      <c r="BN90" s="11">
        <f>IF(ISERROR(VLOOKUP(CONCATENATE(INDIRECT(ADDRESS(2,COLUMN()-1)),"D1",A90),DATA!D2:L872,3,FALSE)),0,VLOOKUP(CONCATENATE(INDIRECT(ADDRESS(2,COLUMN()-1)),"D1",A90),DATA!D2:L872,3,FALSE))</f>
        <v>0</v>
      </c>
      <c r="BO90" s="11">
        <f>IF(ISERROR(VLOOKUP(CONCATENATE(INDIRECT(ADDRESS(2,COLUMN()-2)),"D1",A90),DATA!D2:L872,4,FALSE)),0,VLOOKUP(CONCATENATE(INDIRECT(ADDRESS(2,COLUMN()-2)),"D1",A90),DATA!D2:L872,4,FALSE))</f>
        <v>0</v>
      </c>
      <c r="BP90" s="11">
        <f>IF(ISERROR(VLOOKUP(CONCATENATE(INDIRECT(ADDRESS(2,COLUMN())),"D1",A90),DATA!D2:L872,2,FALSE)),0,VLOOKUP(CONCATENATE(INDIRECT(ADDRESS(2,COLUMN())),"D1",A90),DATA!D2:L872,2,FALSE))</f>
        <v>0</v>
      </c>
      <c r="BQ90" s="11">
        <f>IF(ISERROR(VLOOKUP(CONCATENATE(INDIRECT(ADDRESS(2,COLUMN()-1)),"D1",A90),DATA!D2:L872,3,FALSE)),0,VLOOKUP(CONCATENATE(INDIRECT(ADDRESS(2,COLUMN()-1)),"D1",A90),DATA!D2:L872,3,FALSE))</f>
        <v>0</v>
      </c>
      <c r="BR90" s="11">
        <f>IF(ISERROR(VLOOKUP(CONCATENATE(INDIRECT(ADDRESS(2,COLUMN()-2)),"D1",A90),DATA!D2:L872,4,FALSE)),0,VLOOKUP(CONCATENATE(INDIRECT(ADDRESS(2,COLUMN()-2)),"D1",A90),DATA!D2:L872,4,FALSE))</f>
        <v>0</v>
      </c>
      <c r="BS90" s="11">
        <f>IF(ISERROR(VLOOKUP(CONCATENATE(INDIRECT(ADDRESS(2,COLUMN())),"D1",A90),DATA!D2:L872,2,FALSE)),0,VLOOKUP(CONCATENATE(INDIRECT(ADDRESS(2,COLUMN())),"D1",A90),DATA!D2:L872,2,FALSE))</f>
        <v>0</v>
      </c>
      <c r="BT90" s="11">
        <f>IF(ISERROR(VLOOKUP(CONCATENATE(INDIRECT(ADDRESS(2,COLUMN()-1)),"D1",A90),DATA!D2:L872,3,FALSE)),0,VLOOKUP(CONCATENATE(INDIRECT(ADDRESS(2,COLUMN()-1)),"D1",A90),DATA!D2:L872,3,FALSE))</f>
        <v>0</v>
      </c>
      <c r="BU90" s="11">
        <f>IF(ISERROR(VLOOKUP(CONCATENATE(INDIRECT(ADDRESS(2,COLUMN()-2)),"D1",A90),DATA!D2:L872,4,FALSE)),0,VLOOKUP(CONCATENATE(INDIRECT(ADDRESS(2,COLUMN()-2)),"D1",A90),DATA!D2:L872,4,FALSE))</f>
        <v>0</v>
      </c>
      <c r="BV90" s="11">
        <f>IF(ISERROR(VLOOKUP(CONCATENATE(INDIRECT(ADDRESS(2,COLUMN())),"D1",A90),DATA!D2:L872,2,FALSE)),0,VLOOKUP(CONCATENATE(INDIRECT(ADDRESS(2,COLUMN())),"D1",A90),DATA!D2:L872,2,FALSE))</f>
        <v>0</v>
      </c>
      <c r="BW90" s="11">
        <f>IF(ISERROR(VLOOKUP(CONCATENATE(INDIRECT(ADDRESS(2,COLUMN()-1)),"D1",A90),DATA!D2:L872,3,FALSE)),0,VLOOKUP(CONCATENATE(INDIRECT(ADDRESS(2,COLUMN()-1)),"D1",A90),DATA!D2:L872,3,FALSE))</f>
        <v>0</v>
      </c>
      <c r="BX90" s="11">
        <f>IF(ISERROR(VLOOKUP(CONCATENATE(INDIRECT(ADDRESS(2,COLUMN()-2)),"D1",A90),DATA!D2:L872,4,FALSE)),0,VLOOKUP(CONCATENATE(INDIRECT(ADDRESS(2,COLUMN()-2)),"D1",A90),DATA!D2:L872,4,FALSE))</f>
        <v>0</v>
      </c>
      <c r="BY90" s="11">
        <f>IF(ISERROR(VLOOKUP(CONCATENATE(INDIRECT(ADDRESS(2,COLUMN())),"D1",A90),DATA!D2:L872,2,FALSE)),0,VLOOKUP(CONCATENATE(INDIRECT(ADDRESS(2,COLUMN())),"D1",A90),DATA!D2:L872,2,FALSE))</f>
        <v>0</v>
      </c>
      <c r="BZ90" s="11">
        <f>IF(ISERROR(VLOOKUP(CONCATENATE(INDIRECT(ADDRESS(2,COLUMN()-1)),"D1",A90),DATA!D2:L872,3,FALSE)),0,VLOOKUP(CONCATENATE(INDIRECT(ADDRESS(2,COLUMN()-1)),"D1",A90),DATA!D2:L872,3,FALSE))</f>
        <v>0</v>
      </c>
      <c r="CA90" s="11">
        <f>IF(ISERROR(VLOOKUP(CONCATENATE(INDIRECT(ADDRESS(2,COLUMN()-2)),"D1",A90),DATA!D2:L872,4,FALSE)),0,VLOOKUP(CONCATENATE(INDIRECT(ADDRESS(2,COLUMN()-2)),"D1",A90),DATA!D2:L872,4,FALSE))</f>
        <v>0</v>
      </c>
      <c r="CB90" s="11">
        <f>IF(ISERROR(VLOOKUP(CONCATENATE(INDIRECT(ADDRESS(2,COLUMN())),"D1",A90),DATA!D2:L872,2,FALSE)),0,VLOOKUP(CONCATENATE(INDIRECT(ADDRESS(2,COLUMN())),"D1",A90),DATA!D2:L872,2,FALSE))</f>
        <v>0</v>
      </c>
      <c r="CC90" s="11">
        <f>IF(ISERROR(VLOOKUP(CONCATENATE(INDIRECT(ADDRESS(2,COLUMN()-1)),"D1",A90),DATA!D2:L872,3,FALSE)),0,VLOOKUP(CONCATENATE(INDIRECT(ADDRESS(2,COLUMN()-1)),"D1",A90),DATA!D2:L872,3,FALSE))</f>
        <v>0</v>
      </c>
      <c r="CD90" s="11">
        <f>IF(ISERROR(VLOOKUP(CONCATENATE(INDIRECT(ADDRESS(2,COLUMN()-2)),"D1",A90),DATA!D2:L872,4,FALSE)),0,VLOOKUP(CONCATENATE(INDIRECT(ADDRESS(2,COLUMN()-2)),"D1",A90),DATA!D2:L872,4,FALSE))</f>
        <v>0</v>
      </c>
      <c r="CE90" s="11">
        <f>IF(ISERROR(VLOOKUP(CONCATENATE(INDIRECT(ADDRESS(2,COLUMN())),"D1",A90),DATA!D2:L872,2,FALSE)),0,VLOOKUP(CONCATENATE(INDIRECT(ADDRESS(2,COLUMN())),"D1",A90),DATA!D2:L872,2,FALSE))</f>
        <v>0</v>
      </c>
      <c r="CF90" s="11">
        <f>IF(ISERROR(VLOOKUP(CONCATENATE(INDIRECT(ADDRESS(2,COLUMN()-1)),"D1",A90),DATA!D2:L872,3,FALSE)),0,VLOOKUP(CONCATENATE(INDIRECT(ADDRESS(2,COLUMN()-1)),"D1",A90),DATA!D2:L872,3,FALSE))</f>
        <v>0</v>
      </c>
      <c r="CG90" s="11">
        <f>IF(ISERROR(VLOOKUP(CONCATENATE(INDIRECT(ADDRESS(2,COLUMN()-2)),"D1",A90),DATA!D2:L872,4,FALSE)),0,VLOOKUP(CONCATENATE(INDIRECT(ADDRESS(2,COLUMN()-2)),"D1",A90),DATA!D2:L872,4,FALSE))</f>
        <v>0</v>
      </c>
      <c r="CH90" s="11">
        <f>IF(ISERROR(VLOOKUP(CONCATENATE(INDIRECT(ADDRESS(2,COLUMN())),"D1",A90),DATA!D2:L872,2,FALSE)),0,VLOOKUP(CONCATENATE(INDIRECT(ADDRESS(2,COLUMN())),"D1",A90),DATA!D2:L872,2,FALSE))</f>
        <v>0</v>
      </c>
      <c r="CI90" s="11">
        <f>IF(ISERROR(VLOOKUP(CONCATENATE(INDIRECT(ADDRESS(2,COLUMN()-1)),"D1",A90),DATA!D2:L872,3,FALSE)),0,VLOOKUP(CONCATENATE(INDIRECT(ADDRESS(2,COLUMN()-1)),"D1",A90),DATA!D2:L872,3,FALSE))</f>
        <v>0</v>
      </c>
      <c r="CJ90" s="11">
        <f>IF(ISERROR(VLOOKUP(CONCATENATE(INDIRECT(ADDRESS(2,COLUMN()-2)),"D1",A90),DATA!D2:L872,4,FALSE)),0,VLOOKUP(CONCATENATE(INDIRECT(ADDRESS(2,COLUMN()-2)),"D1",A90),DATA!D2:L872,4,FALSE))</f>
        <v>0</v>
      </c>
      <c r="CK90" s="11">
        <f>IF(ISERROR(VLOOKUP(CONCATENATE(INDIRECT(ADDRESS(2,COLUMN())),"D1",A90),DATA!D2:L872,2,FALSE)),0,VLOOKUP(CONCATENATE(INDIRECT(ADDRESS(2,COLUMN())),"D1",A90),DATA!D2:L872,2,FALSE))</f>
        <v>0</v>
      </c>
      <c r="CL90" s="11">
        <f>IF(ISERROR(VLOOKUP(CONCATENATE(INDIRECT(ADDRESS(2,COLUMN()-1)),"D1",A90),DATA!D2:L872,3,FALSE)),0,VLOOKUP(CONCATENATE(INDIRECT(ADDRESS(2,COLUMN()-1)),"D1",A90),DATA!D2:L872,3,FALSE))</f>
        <v>0</v>
      </c>
      <c r="CM90" s="11">
        <f>IF(ISERROR(VLOOKUP(CONCATENATE(INDIRECT(ADDRESS(2,COLUMN()-2)),"D1",A90),DATA!D2:L872,4,FALSE)),0,VLOOKUP(CONCATENATE(INDIRECT(ADDRESS(2,COLUMN()-2)),"D1",A90),DATA!D2:L872,4,FALSE))</f>
        <v>0</v>
      </c>
      <c r="CN90" s="11">
        <f>IF(ISERROR(VLOOKUP(CONCATENATE(INDIRECT(ADDRESS(2,COLUMN())),"D1",A90),DATA!D2:L872,2,FALSE)),0,VLOOKUP(CONCATENATE(INDIRECT(ADDRESS(2,COLUMN())),"D1",A90),DATA!D2:L872,2,FALSE))</f>
        <v>0</v>
      </c>
      <c r="CO90" s="11">
        <f>IF(ISERROR(VLOOKUP(CONCATENATE(INDIRECT(ADDRESS(2,COLUMN()-1)),"D1",A90),DATA!D2:L872,3,FALSE)),0,VLOOKUP(CONCATENATE(INDIRECT(ADDRESS(2,COLUMN()-1)),"D1",A90),DATA!D2:L872,3,FALSE))</f>
        <v>0</v>
      </c>
      <c r="CP90" s="11">
        <f>IF(ISERROR(VLOOKUP(CONCATENATE(INDIRECT(ADDRESS(2,COLUMN()-2)),"D1",A90),DATA!D2:L872,4,FALSE)),0,VLOOKUP(CONCATENATE(INDIRECT(ADDRESS(2,COLUMN()-2)),"D1",A90),DATA!D2:L872,4,FALSE))</f>
        <v>0</v>
      </c>
      <c r="CQ90" s="11">
        <f>IF(ISERROR(VLOOKUP(CONCATENATE(INDIRECT(ADDRESS(2,COLUMN())),"D1",A90),DATA!D2:L872,2,FALSE)),0,VLOOKUP(CONCATENATE(INDIRECT(ADDRESS(2,COLUMN())),"D1",A90),DATA!D2:L872,2,FALSE))</f>
        <v>0</v>
      </c>
      <c r="CR90" s="11">
        <f>IF(ISERROR(VLOOKUP(CONCATENATE(INDIRECT(ADDRESS(2,COLUMN()-1)),"D1",A90),DATA!D2:L872,3,FALSE)),0,VLOOKUP(CONCATENATE(INDIRECT(ADDRESS(2,COLUMN()-1)),"D1",A90),DATA!D2:L872,3,FALSE))</f>
        <v>0</v>
      </c>
      <c r="CS90" s="11">
        <f>IF(ISERROR(VLOOKUP(CONCATENATE(INDIRECT(ADDRESS(2,COLUMN()-2)),"D1",A90),DATA!D2:L872,4,FALSE)),0,VLOOKUP(CONCATENATE(INDIRECT(ADDRESS(2,COLUMN()-2)),"D1",A90),DATA!D2:L872,4,FALSE))</f>
        <v>0</v>
      </c>
      <c r="CT90" s="11">
        <f>IF(ISERROR(VLOOKUP(CONCATENATE(INDIRECT(ADDRESS(2,COLUMN())),"D1",A90),DATA!D2:L872,2,FALSE)),0,VLOOKUP(CONCATENATE(INDIRECT(ADDRESS(2,COLUMN())),"D1",A90),DATA!D2:L872,2,FALSE))</f>
        <v>0</v>
      </c>
      <c r="CU90" s="11">
        <f>IF(ISERROR(VLOOKUP(CONCATENATE(INDIRECT(ADDRESS(2,COLUMN()-1)),"D1",A90),DATA!D2:L872,3,FALSE)),0,VLOOKUP(CONCATENATE(INDIRECT(ADDRESS(2,COLUMN()-1)),"D1",A90),DATA!D2:L872,3,FALSE))</f>
        <v>0</v>
      </c>
      <c r="CV90" s="11">
        <f>IF(ISERROR(VLOOKUP(CONCATENATE(INDIRECT(ADDRESS(2,COLUMN()-2)),"D1",A90),DATA!D2:L872,4,FALSE)),0,VLOOKUP(CONCATENATE(INDIRECT(ADDRESS(2,COLUMN()-2)),"D1",A90),DATA!D2:L872,4,FALSE))</f>
        <v>0</v>
      </c>
      <c r="CW90" s="11">
        <f>IF(ISERROR(VLOOKUP(CONCATENATE(INDIRECT(ADDRESS(2,COLUMN())),"D1",A90),DATA!D2:L872,2,FALSE)),0,VLOOKUP(CONCATENATE(INDIRECT(ADDRESS(2,COLUMN())),"D1",A90),DATA!D2:L872,2,FALSE))</f>
        <v>0</v>
      </c>
      <c r="CX90" s="11">
        <f>IF(ISERROR(VLOOKUP(CONCATENATE(INDIRECT(ADDRESS(2,COLUMN()-1)),"D1",A90),DATA!D2:L872,3,FALSE)),0,VLOOKUP(CONCATENATE(INDIRECT(ADDRESS(2,COLUMN()-1)),"D1",A90),DATA!D2:L872,3,FALSE))</f>
        <v>0</v>
      </c>
      <c r="CY90" s="11">
        <f>IF(ISERROR(VLOOKUP(CONCATENATE(INDIRECT(ADDRESS(2,COLUMN()-2)),"D1",A90),DATA!D2:L872,4,FALSE)),0,VLOOKUP(CONCATENATE(INDIRECT(ADDRESS(2,COLUMN()-2)),"D1",A90),DATA!D2:L872,4,FALSE))</f>
        <v>0</v>
      </c>
      <c r="CZ90" s="11">
        <f>IF(ISERROR(VLOOKUP(CONCATENATE(INDIRECT(ADDRESS(2,COLUMN())),"D1",A90),DATA!D2:L872,2,FALSE)),0,VLOOKUP(CONCATENATE(INDIRECT(ADDRESS(2,COLUMN())),"D1",A90),DATA!D2:L872,2,FALSE))</f>
        <v>0</v>
      </c>
      <c r="DA90" s="11">
        <f>IF(ISERROR(VLOOKUP(CONCATENATE(INDIRECT(ADDRESS(2,COLUMN()-1)),"D1",A90),DATA!D2:L872,3,FALSE)),0,VLOOKUP(CONCATENATE(INDIRECT(ADDRESS(2,COLUMN()-1)),"D1",A90),DATA!D2:L872,3,FALSE))</f>
        <v>0</v>
      </c>
      <c r="DB90" s="11">
        <f>IF(ISERROR(VLOOKUP(CONCATENATE(INDIRECT(ADDRESS(2,COLUMN()-2)),"D1",A90),DATA!D2:L872,4,FALSE)),0,VLOOKUP(CONCATENATE(INDIRECT(ADDRESS(2,COLUMN()-2)),"D1",A90),DATA!D2:L872,4,FALSE))</f>
        <v>0</v>
      </c>
      <c r="DC90" s="11">
        <f>IF(ISERROR(VLOOKUP(CONCATENATE(INDIRECT(ADDRESS(2,COLUMN())),"D1",A90),DATA!D2:L872,2,FALSE)),0,VLOOKUP(CONCATENATE(INDIRECT(ADDRESS(2,COLUMN())),"D1",A90),DATA!D2:L872,2,FALSE))</f>
        <v>0</v>
      </c>
      <c r="DD90" s="11">
        <f>IF(ISERROR(VLOOKUP(CONCATENATE(INDIRECT(ADDRESS(2,COLUMN()-1)),"D1",A90),DATA!D2:L872,3,FALSE)),0,VLOOKUP(CONCATENATE(INDIRECT(ADDRESS(2,COLUMN()-1)),"D1",A90),DATA!D2:L872,3,FALSE))</f>
        <v>0</v>
      </c>
      <c r="DE90" s="11">
        <f>IF(ISERROR(VLOOKUP(CONCATENATE(INDIRECT(ADDRESS(2,COLUMN()-2)),"D1",A90),DATA!D2:L872,4,FALSE)),0,VLOOKUP(CONCATENATE(INDIRECT(ADDRESS(2,COLUMN()-2)),"D1",A90),DATA!D2:L872,4,FALSE))</f>
        <v>0</v>
      </c>
      <c r="DF90" s="11">
        <f>IF(ISERROR(VLOOKUP(CONCATENATE(INDIRECT(ADDRESS(2,COLUMN())),"D1",A90),DATA!D2:L872,2,FALSE)),0,VLOOKUP(CONCATENATE(INDIRECT(ADDRESS(2,COLUMN())),"D1",A90),DATA!D2:L872,2,FALSE))</f>
        <v>0</v>
      </c>
      <c r="DG90" s="11">
        <f>IF(ISERROR(VLOOKUP(CONCATENATE(INDIRECT(ADDRESS(2,COLUMN()-1)),"D1",A90),DATA!D2:L872,3,FALSE)),0,VLOOKUP(CONCATENATE(INDIRECT(ADDRESS(2,COLUMN()-1)),"D1",A90),DATA!D2:L872,3,FALSE))</f>
        <v>0</v>
      </c>
      <c r="DH90" s="11">
        <f>IF(ISERROR(VLOOKUP(CONCATENATE(INDIRECT(ADDRESS(2,COLUMN()-2)),"D1",A90),DATA!D2:L872,4,FALSE)),0,VLOOKUP(CONCATENATE(INDIRECT(ADDRESS(2,COLUMN()-2)),"D1",A90),DATA!D2:L872,4,FALSE))</f>
        <v>0</v>
      </c>
      <c r="DI90" s="11">
        <f>IF(ISERROR(VLOOKUP(CONCATENATE(INDIRECT(ADDRESS(2,COLUMN())),"D1",A90),DATA!D2:L872,2,FALSE)),0,VLOOKUP(CONCATENATE(INDIRECT(ADDRESS(2,COLUMN())),"D1",A90),DATA!D2:L872,2,FALSE))</f>
        <v>0</v>
      </c>
      <c r="DJ90" s="11">
        <f>IF(ISERROR(VLOOKUP(CONCATENATE(INDIRECT(ADDRESS(2,COLUMN()-1)),"D1",A90),DATA!D2:L872,3,FALSE)),0,VLOOKUP(CONCATENATE(INDIRECT(ADDRESS(2,COLUMN()-1)),"D1",A90),DATA!D2:L872,3,FALSE))</f>
        <v>0</v>
      </c>
      <c r="DK90" s="11">
        <f>IF(ISERROR(VLOOKUP(CONCATENATE(INDIRECT(ADDRESS(2,COLUMN()-2)),"D1",A90),DATA!D2:L872,4,FALSE)),0,VLOOKUP(CONCATENATE(INDIRECT(ADDRESS(2,COLUMN()-2)),"D1",A90),DATA!D2:L872,4,FALSE))</f>
        <v>0</v>
      </c>
      <c r="DL90" s="11">
        <f>IF(ISERROR(VLOOKUP(CONCATENATE(INDIRECT(ADDRESS(2,COLUMN())),"D1",A90),DATA!D2:L872,2,FALSE)),0,VLOOKUP(CONCATENATE(INDIRECT(ADDRESS(2,COLUMN())),"D1",A90),DATA!D2:L872,2,FALSE))</f>
        <v>0</v>
      </c>
      <c r="DM90" s="11">
        <f>IF(ISERROR(VLOOKUP(CONCATENATE(INDIRECT(ADDRESS(2,COLUMN()-1)),"D1",A90),DATA!D2:L872,3,FALSE)),0,VLOOKUP(CONCATENATE(INDIRECT(ADDRESS(2,COLUMN()-1)),"D1",A90),DATA!D2:L872,3,FALSE))</f>
        <v>0</v>
      </c>
      <c r="DN90" s="11">
        <f>IF(ISERROR(VLOOKUP(CONCATENATE(INDIRECT(ADDRESS(2,COLUMN()-2)),"D1",A90),DATA!D2:L872,4,FALSE)),0,VLOOKUP(CONCATENATE(INDIRECT(ADDRESS(2,COLUMN()-2)),"D1",A90),DATA!D2:L872,4,FALSE))</f>
        <v>0</v>
      </c>
      <c r="DO90" s="11">
        <f>IF(ISERROR(VLOOKUP(CONCATENATE(INDIRECT(ADDRESS(2,COLUMN())),"D1",A90),DATA!D2:L872,2,FALSE)),0,VLOOKUP(CONCATENATE(INDIRECT(ADDRESS(2,COLUMN())),"D1",A90),DATA!D2:L872,2,FALSE))</f>
        <v>0</v>
      </c>
      <c r="DP90" s="11">
        <f>IF(ISERROR(VLOOKUP(CONCATENATE(INDIRECT(ADDRESS(2,COLUMN()-1)),"D1",A90),DATA!D2:L872,3,FALSE)),0,VLOOKUP(CONCATENATE(INDIRECT(ADDRESS(2,COLUMN()-1)),"D1",A90),DATA!D2:L872,3,FALSE))</f>
        <v>0</v>
      </c>
      <c r="DQ90" s="11">
        <f>IF(ISERROR(VLOOKUP(CONCATENATE(INDIRECT(ADDRESS(2,COLUMN()-2)),"D1",A90),DATA!D2:L872,4,FALSE)),0,VLOOKUP(CONCATENATE(INDIRECT(ADDRESS(2,COLUMN()-2)),"D1",A90),DATA!D2:L872,4,FALSE))</f>
        <v>0</v>
      </c>
      <c r="DR90" s="11">
        <f>IF(ISERROR(VLOOKUP(CONCATENATE(INDIRECT(ADDRESS(2,COLUMN())),"D1",A90),DATA!D2:L872,2,FALSE)),0,VLOOKUP(CONCATENATE(INDIRECT(ADDRESS(2,COLUMN())),"D1",A90),DATA!D2:L872,2,FALSE))</f>
        <v>0</v>
      </c>
      <c r="DS90" s="11">
        <f>IF(ISERROR(VLOOKUP(CONCATENATE(INDIRECT(ADDRESS(2,COLUMN()-1)),"D1",A90),DATA!D2:L872,3,FALSE)),0,VLOOKUP(CONCATENATE(INDIRECT(ADDRESS(2,COLUMN()-1)),"D1",A90),DATA!D2:L872,3,FALSE))</f>
        <v>0</v>
      </c>
      <c r="DT90" s="11">
        <f>IF(ISERROR(VLOOKUP(CONCATENATE(INDIRECT(ADDRESS(2,COLUMN()-2)),"D1",A90),DATA!D2:L872,4,FALSE)),0,VLOOKUP(CONCATENATE(INDIRECT(ADDRESS(2,COLUMN()-2)),"D1",A90),DATA!D2:L872,4,FALSE))</f>
        <v>0</v>
      </c>
      <c r="DU90" s="11">
        <f>IF(ISERROR(VLOOKUP(CONCATENATE(INDIRECT(ADDRESS(2,COLUMN())),"D1",A90),DATA!D2:L872,2,FALSE)),0,VLOOKUP(CONCATENATE(INDIRECT(ADDRESS(2,COLUMN())),"D1",A90),DATA!D2:L872,2,FALSE))</f>
        <v>0</v>
      </c>
      <c r="DV90" s="11">
        <f>IF(ISERROR(VLOOKUP(CONCATENATE(INDIRECT(ADDRESS(2,COLUMN()-1)),"D1",A90),DATA!D2:L872,3,FALSE)),0,VLOOKUP(CONCATENATE(INDIRECT(ADDRESS(2,COLUMN()-1)),"D1",A90),DATA!D2:L872,3,FALSE))</f>
        <v>0</v>
      </c>
      <c r="DW90" s="11">
        <f>IF(ISERROR(VLOOKUP(CONCATENATE(INDIRECT(ADDRESS(2,COLUMN()-2)),"D1",A90),DATA!D2:L872,4,FALSE)),0,VLOOKUP(CONCATENATE(INDIRECT(ADDRESS(2,COLUMN()-2)),"D1",A90),DATA!D2:L872,4,FALSE))</f>
        <v>0</v>
      </c>
      <c r="DX90" s="62">
        <f>SUM(B90:INDIRECT(ADDRESS(90,127)))</f>
        <v>0</v>
      </c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  <c r="IR90" s="24"/>
      <c r="IS90" s="24"/>
      <c r="IT90" s="24"/>
      <c r="IU90" s="24"/>
      <c r="IV90" s="24"/>
      <c r="IW90" s="24"/>
      <c r="IX90" s="24"/>
      <c r="IY90" s="24"/>
      <c r="IZ90" s="24"/>
      <c r="JA90" s="24"/>
      <c r="JB90" s="24"/>
      <c r="JC90" s="24"/>
      <c r="JD90" s="24"/>
      <c r="JE90" s="24"/>
      <c r="JF90" s="24"/>
      <c r="JG90" s="24"/>
      <c r="JH90" s="24"/>
      <c r="JI90" s="24"/>
      <c r="JJ90" s="24"/>
      <c r="JK90" s="24"/>
      <c r="JL90" s="24"/>
      <c r="JM90" s="24"/>
      <c r="JN90" s="24"/>
      <c r="JO90" s="24"/>
      <c r="JP90" s="24"/>
      <c r="JQ90" s="24"/>
      <c r="JR90" s="24"/>
      <c r="JS90" s="24"/>
      <c r="JT90" s="24"/>
      <c r="JU90" s="24"/>
      <c r="JV90" s="24"/>
      <c r="JW90" s="24"/>
      <c r="JX90" s="24"/>
      <c r="JY90" s="24"/>
      <c r="JZ90" s="24"/>
      <c r="KA90" s="24"/>
      <c r="KB90" s="24"/>
      <c r="KC90" s="24"/>
      <c r="KD90" s="24"/>
      <c r="KE90" s="24"/>
      <c r="KF90" s="24"/>
      <c r="KG90" s="24"/>
      <c r="KH90" s="24"/>
      <c r="KI90" s="24"/>
      <c r="KJ90" s="24"/>
      <c r="KK90" s="24"/>
      <c r="KL90" s="24"/>
      <c r="KM90" s="24"/>
      <c r="KN90" s="24"/>
      <c r="KO90" s="24"/>
      <c r="KP90" s="24"/>
      <c r="KQ90" s="24"/>
      <c r="KR90" s="24"/>
      <c r="KS90" s="24"/>
      <c r="KT90" s="24"/>
      <c r="KU90" s="24"/>
      <c r="KV90" s="24"/>
      <c r="KW90" s="24"/>
      <c r="KX90" s="24"/>
      <c r="KY90" s="24"/>
      <c r="KZ90" s="24"/>
    </row>
    <row r="91" ht="15.75">
      <c r="A91" s="20" t="s">
        <v>57</v>
      </c>
      <c r="B91" s="11">
        <f>IF(ISERROR(VLOOKUP(CONCATENATE(INDIRECT(ADDRESS(2,COLUMN())),"D1",A91),DATA!D2:L872,2,FALSE)),0,VLOOKUP(CONCATENATE(INDIRECT(ADDRESS(2,COLUMN())),"D1",A91),DATA!D2:L872,2,FALSE))</f>
        <v>0</v>
      </c>
      <c r="C91" s="11">
        <f>IF(ISERROR(VLOOKUP(CONCATENATE(INDIRECT(ADDRESS(2,COLUMN()-1)),"D1",A91),DATA!D2:L872,3,FALSE)),0,VLOOKUP(CONCATENATE(INDIRECT(ADDRESS(2,COLUMN()-1)),"D1",A91),DATA!D2:L872,3,FALSE))</f>
        <v>0</v>
      </c>
      <c r="D91" s="11">
        <f>IF(ISERROR(VLOOKUP(CONCATENATE(INDIRECT(ADDRESS(2,COLUMN()-2)),"D1",A91),DATA!D2:L872,4,FALSE)),0,VLOOKUP(CONCATENATE(INDIRECT(ADDRESS(2,COLUMN()-2)),"D1",A91),DATA!D2:L872,4,FALSE))</f>
        <v>0</v>
      </c>
      <c r="E91" s="11">
        <f>IF(ISERROR(VLOOKUP(CONCATENATE(INDIRECT(ADDRESS(2,COLUMN())),"D1",A91),DATA!D2:L872,2,FALSE)),0,VLOOKUP(CONCATENATE(INDIRECT(ADDRESS(2,COLUMN())),"D1",A91),DATA!D2:L872,2,FALSE))</f>
        <v>0</v>
      </c>
      <c r="F91" s="11">
        <f>IF(ISERROR(VLOOKUP(CONCATENATE(INDIRECT(ADDRESS(2,COLUMN()-1)),"D1",A91),DATA!D2:L872,3,FALSE)),0,VLOOKUP(CONCATENATE(INDIRECT(ADDRESS(2,COLUMN()-1)),"D1",A91),DATA!D2:L872,3,FALSE))</f>
        <v>0</v>
      </c>
      <c r="G91" s="11">
        <f>IF(ISERROR(VLOOKUP(CONCATENATE(INDIRECT(ADDRESS(2,COLUMN()-2)),"D1",A91),DATA!D2:L872,4,FALSE)),0,VLOOKUP(CONCATENATE(INDIRECT(ADDRESS(2,COLUMN()-2)),"D1",A91),DATA!D2:L872,4,FALSE))</f>
        <v>0</v>
      </c>
      <c r="H91" s="11">
        <f>IF(ISERROR(VLOOKUP(CONCATENATE(INDIRECT(ADDRESS(2,COLUMN())),"D1",A91),DATA!D2:L872,2,FALSE)),0,VLOOKUP(CONCATENATE(INDIRECT(ADDRESS(2,COLUMN())),"D1",A91),DATA!D2:L872,2,FALSE))</f>
        <v>0</v>
      </c>
      <c r="I91" s="11">
        <f>IF(ISERROR(VLOOKUP(CONCATENATE(INDIRECT(ADDRESS(2,COLUMN()-1)),"D1",A91),DATA!D2:L872,3,FALSE)),0,VLOOKUP(CONCATENATE(INDIRECT(ADDRESS(2,COLUMN()-1)),"D1",A91),DATA!D2:L872,3,FALSE))</f>
        <v>0</v>
      </c>
      <c r="J91" s="11">
        <f>IF(ISERROR(VLOOKUP(CONCATENATE(INDIRECT(ADDRESS(2,COLUMN()-2)),"D1",A91),DATA!D2:L872,4,FALSE)),0,VLOOKUP(CONCATENATE(INDIRECT(ADDRESS(2,COLUMN()-2)),"D1",A91),DATA!D2:L872,4,FALSE))</f>
        <v>0</v>
      </c>
      <c r="K91" s="11">
        <f>IF(ISERROR(VLOOKUP(CONCATENATE(INDIRECT(ADDRESS(2,COLUMN())),"D1",A91),DATA!D2:L872,2,FALSE)),0,VLOOKUP(CONCATENATE(INDIRECT(ADDRESS(2,COLUMN())),"D1",A91),DATA!D2:L872,2,FALSE))</f>
        <v>0</v>
      </c>
      <c r="L91" s="11">
        <f>IF(ISERROR(VLOOKUP(CONCATENATE(INDIRECT(ADDRESS(2,COLUMN()-1)),"D1",A91),DATA!D2:L872,3,FALSE)),0,VLOOKUP(CONCATENATE(INDIRECT(ADDRESS(2,COLUMN()-1)),"D1",A91),DATA!D2:L872,3,FALSE))</f>
        <v>0</v>
      </c>
      <c r="M91" s="11">
        <f>IF(ISERROR(VLOOKUP(CONCATENATE(INDIRECT(ADDRESS(2,COLUMN()-2)),"D1",A91),DATA!D2:L872,4,FALSE)),0,VLOOKUP(CONCATENATE(INDIRECT(ADDRESS(2,COLUMN()-2)),"D1",A91),DATA!D2:L872,4,FALSE))</f>
        <v>0</v>
      </c>
      <c r="N91" s="11">
        <f>IF(ISERROR(VLOOKUP(CONCATENATE(INDIRECT(ADDRESS(2,COLUMN())),"D1",A91),DATA!D2:L872,2,FALSE)),0,VLOOKUP(CONCATENATE(INDIRECT(ADDRESS(2,COLUMN())),"D1",A91),DATA!D2:L872,2,FALSE))</f>
        <v>0</v>
      </c>
      <c r="O91" s="11">
        <f>IF(ISERROR(VLOOKUP(CONCATENATE(INDIRECT(ADDRESS(2,COLUMN()-1)),"D1",A91),DATA!D2:L872,3,FALSE)),0,VLOOKUP(CONCATENATE(INDIRECT(ADDRESS(2,COLUMN()-1)),"D1",A91),DATA!D2:L872,3,FALSE))</f>
        <v>0</v>
      </c>
      <c r="P91" s="11">
        <f>IF(ISERROR(VLOOKUP(CONCATENATE(INDIRECT(ADDRESS(2,COLUMN()-2)),"D1",A91),DATA!D2:L872,4,FALSE)),0,VLOOKUP(CONCATENATE(INDIRECT(ADDRESS(2,COLUMN()-2)),"D1",A91),DATA!D2:L872,4,FALSE))</f>
        <v>0</v>
      </c>
      <c r="Q91" s="11">
        <f>IF(ISERROR(VLOOKUP(CONCATENATE(INDIRECT(ADDRESS(2,COLUMN())),"D1",A91),DATA!D2:L872,2,FALSE)),0,VLOOKUP(CONCATENATE(INDIRECT(ADDRESS(2,COLUMN())),"D1",A91),DATA!D2:L872,2,FALSE))</f>
        <v>0</v>
      </c>
      <c r="R91" s="11">
        <f>IF(ISERROR(VLOOKUP(CONCATENATE(INDIRECT(ADDRESS(2,COLUMN()-1)),"D1",A91),DATA!D2:L872,3,FALSE)),0,VLOOKUP(CONCATENATE(INDIRECT(ADDRESS(2,COLUMN()-1)),"D1",A91),DATA!D2:L872,3,FALSE))</f>
        <v>0</v>
      </c>
      <c r="S91" s="11">
        <f>IF(ISERROR(VLOOKUP(CONCATENATE(INDIRECT(ADDRESS(2,COLUMN()-2)),"D1",A91),DATA!D2:L872,4,FALSE)),0,VLOOKUP(CONCATENATE(INDIRECT(ADDRESS(2,COLUMN()-2)),"D1",A91),DATA!D2:L872,4,FALSE))</f>
        <v>0</v>
      </c>
      <c r="T91" s="11">
        <f>IF(ISERROR(VLOOKUP(CONCATENATE(INDIRECT(ADDRESS(2,COLUMN())),"D1",A91),DATA!D2:L872,2,FALSE)),0,VLOOKUP(CONCATENATE(INDIRECT(ADDRESS(2,COLUMN())),"D1",A91),DATA!D2:L872,2,FALSE))</f>
        <v>0</v>
      </c>
      <c r="U91" s="11">
        <f>IF(ISERROR(VLOOKUP(CONCATENATE(INDIRECT(ADDRESS(2,COLUMN()-1)),"D1",A91),DATA!D2:L872,3,FALSE)),0,VLOOKUP(CONCATENATE(INDIRECT(ADDRESS(2,COLUMN()-1)),"D1",A91),DATA!D2:L872,3,FALSE))</f>
        <v>0</v>
      </c>
      <c r="V91" s="11">
        <f>IF(ISERROR(VLOOKUP(CONCATENATE(INDIRECT(ADDRESS(2,COLUMN()-2)),"D1",A91),DATA!D2:L872,4,FALSE)),0,VLOOKUP(CONCATENATE(INDIRECT(ADDRESS(2,COLUMN()-2)),"D1",A91),DATA!D2:L872,4,FALSE))</f>
        <v>0</v>
      </c>
      <c r="W91" s="11">
        <f>IF(ISERROR(VLOOKUP(CONCATENATE(INDIRECT(ADDRESS(2,COLUMN())),"D1",A91),DATA!D2:L872,2,FALSE)),0,VLOOKUP(CONCATENATE(INDIRECT(ADDRESS(2,COLUMN())),"D1",A91),DATA!D2:L872,2,FALSE))</f>
        <v>0</v>
      </c>
      <c r="X91" s="11">
        <f>IF(ISERROR(VLOOKUP(CONCATENATE(INDIRECT(ADDRESS(2,COLUMN()-1)),"D1",A91),DATA!D2:L872,3,FALSE)),0,VLOOKUP(CONCATENATE(INDIRECT(ADDRESS(2,COLUMN()-1)),"D1",A91),DATA!D2:L872,3,FALSE))</f>
        <v>0</v>
      </c>
      <c r="Y91" s="11">
        <f>IF(ISERROR(VLOOKUP(CONCATENATE(INDIRECT(ADDRESS(2,COLUMN()-2)),"D1",A91),DATA!D2:L872,4,FALSE)),0,VLOOKUP(CONCATENATE(INDIRECT(ADDRESS(2,COLUMN()-2)),"D1",A91),DATA!D2:L872,4,FALSE))</f>
        <v>0</v>
      </c>
      <c r="Z91" s="11">
        <f>IF(ISERROR(VLOOKUP(CONCATENATE(INDIRECT(ADDRESS(2,COLUMN())),"D1",A91),DATA!D2:L872,2,FALSE)),0,VLOOKUP(CONCATENATE(INDIRECT(ADDRESS(2,COLUMN())),"D1",A91),DATA!D2:L872,2,FALSE))</f>
        <v>0</v>
      </c>
      <c r="AA91" s="11">
        <f>IF(ISERROR(VLOOKUP(CONCATENATE(INDIRECT(ADDRESS(2,COLUMN()-1)),"D1",A91),DATA!D2:L872,3,FALSE)),0,VLOOKUP(CONCATENATE(INDIRECT(ADDRESS(2,COLUMN()-1)),"D1",A91),DATA!D2:L872,3,FALSE))</f>
        <v>0</v>
      </c>
      <c r="AB91" s="11">
        <f>IF(ISERROR(VLOOKUP(CONCATENATE(INDIRECT(ADDRESS(2,COLUMN()-2)),"D1",A91),DATA!D2:L872,4,FALSE)),0,VLOOKUP(CONCATENATE(INDIRECT(ADDRESS(2,COLUMN()-2)),"D1",A91),DATA!D2:L872,4,FALSE))</f>
        <v>0</v>
      </c>
      <c r="AC91" s="11">
        <f>IF(ISERROR(VLOOKUP(CONCATENATE(INDIRECT(ADDRESS(2,COLUMN())),"D1",A91),DATA!D2:L872,2,FALSE)),0,VLOOKUP(CONCATENATE(INDIRECT(ADDRESS(2,COLUMN())),"D1",A91),DATA!D2:L872,2,FALSE))</f>
        <v>0</v>
      </c>
      <c r="AD91" s="11">
        <f>IF(ISERROR(VLOOKUP(CONCATENATE(INDIRECT(ADDRESS(2,COLUMN()-1)),"D1",A91),DATA!D2:L872,3,FALSE)),0,VLOOKUP(CONCATENATE(INDIRECT(ADDRESS(2,COLUMN()-1)),"D1",A91),DATA!D2:L872,3,FALSE))</f>
        <v>0</v>
      </c>
      <c r="AE91" s="11">
        <f>IF(ISERROR(VLOOKUP(CONCATENATE(INDIRECT(ADDRESS(2,COLUMN()-2)),"D1",A91),DATA!D2:L872,4,FALSE)),0,VLOOKUP(CONCATENATE(INDIRECT(ADDRESS(2,COLUMN()-2)),"D1",A91),DATA!D2:L872,4,FALSE))</f>
        <v>0</v>
      </c>
      <c r="AF91" s="11">
        <f>IF(ISERROR(VLOOKUP(CONCATENATE(INDIRECT(ADDRESS(2,COLUMN())),"D1",A91),DATA!D2:L872,2,FALSE)),0,VLOOKUP(CONCATENATE(INDIRECT(ADDRESS(2,COLUMN())),"D1",A91),DATA!D2:L872,2,FALSE))</f>
        <v>0</v>
      </c>
      <c r="AG91" s="11">
        <f>IF(ISERROR(VLOOKUP(CONCATENATE(INDIRECT(ADDRESS(2,COLUMN()-1)),"D1",A91),DATA!D2:L872,3,FALSE)),0,VLOOKUP(CONCATENATE(INDIRECT(ADDRESS(2,COLUMN()-1)),"D1",A91),DATA!D2:L872,3,FALSE))</f>
        <v>0</v>
      </c>
      <c r="AH91" s="11">
        <f>IF(ISERROR(VLOOKUP(CONCATENATE(INDIRECT(ADDRESS(2,COLUMN()-2)),"D1",A91),DATA!D2:L872,4,FALSE)),0,VLOOKUP(CONCATENATE(INDIRECT(ADDRESS(2,COLUMN()-2)),"D1",A91),DATA!D2:L872,4,FALSE))</f>
        <v>0</v>
      </c>
      <c r="AI91" s="11">
        <f>IF(ISERROR(VLOOKUP(CONCATENATE(INDIRECT(ADDRESS(2,COLUMN())),"D1",A91),DATA!D2:L872,2,FALSE)),0,VLOOKUP(CONCATENATE(INDIRECT(ADDRESS(2,COLUMN())),"D1",A91),DATA!D2:L872,2,FALSE))</f>
        <v>0</v>
      </c>
      <c r="AJ91" s="11">
        <f>IF(ISERROR(VLOOKUP(CONCATENATE(INDIRECT(ADDRESS(2,COLUMN()-1)),"D1",A91),DATA!D2:L872,3,FALSE)),0,VLOOKUP(CONCATENATE(INDIRECT(ADDRESS(2,COLUMN()-1)),"D1",A91),DATA!D2:L872,3,FALSE))</f>
        <v>0</v>
      </c>
      <c r="AK91" s="11">
        <f>IF(ISERROR(VLOOKUP(CONCATENATE(INDIRECT(ADDRESS(2,COLUMN()-2)),"D1",A91),DATA!D2:L872,4,FALSE)),0,VLOOKUP(CONCATENATE(INDIRECT(ADDRESS(2,COLUMN()-2)),"D1",A91),DATA!D2:L872,4,FALSE))</f>
        <v>0</v>
      </c>
      <c r="AL91" s="11">
        <f>IF(ISERROR(VLOOKUP(CONCATENATE(INDIRECT(ADDRESS(2,COLUMN())),"D1",A91),DATA!D2:L872,2,FALSE)),0,VLOOKUP(CONCATENATE(INDIRECT(ADDRESS(2,COLUMN())),"D1",A91),DATA!D2:L872,2,FALSE))</f>
        <v>0</v>
      </c>
      <c r="AM91" s="11">
        <f>IF(ISERROR(VLOOKUP(CONCATENATE(INDIRECT(ADDRESS(2,COLUMN()-1)),"D1",A91),DATA!D2:L872,3,FALSE)),0,VLOOKUP(CONCATENATE(INDIRECT(ADDRESS(2,COLUMN()-1)),"D1",A91),DATA!D2:L872,3,FALSE))</f>
        <v>0</v>
      </c>
      <c r="AN91" s="11">
        <f>IF(ISERROR(VLOOKUP(CONCATENATE(INDIRECT(ADDRESS(2,COLUMN()-2)),"D1",A91),DATA!D2:L872,4,FALSE)),0,VLOOKUP(CONCATENATE(INDIRECT(ADDRESS(2,COLUMN()-2)),"D1",A91),DATA!D2:L872,4,FALSE))</f>
        <v>0</v>
      </c>
      <c r="AO91" s="11">
        <f>IF(ISERROR(VLOOKUP(CONCATENATE(INDIRECT(ADDRESS(2,COLUMN())),"D1",A91),DATA!D2:L872,2,FALSE)),0,VLOOKUP(CONCATENATE(INDIRECT(ADDRESS(2,COLUMN())),"D1",A91),DATA!D2:L872,2,FALSE))</f>
        <v>0</v>
      </c>
      <c r="AP91" s="11">
        <f>IF(ISERROR(VLOOKUP(CONCATENATE(INDIRECT(ADDRESS(2,COLUMN()-1)),"D1",A91),DATA!D2:L872,3,FALSE)),0,VLOOKUP(CONCATENATE(INDIRECT(ADDRESS(2,COLUMN()-1)),"D1",A91),DATA!D2:L872,3,FALSE))</f>
        <v>0</v>
      </c>
      <c r="AQ91" s="11">
        <f>IF(ISERROR(VLOOKUP(CONCATENATE(INDIRECT(ADDRESS(2,COLUMN()-2)),"D1",A91),DATA!D2:L872,4,FALSE)),0,VLOOKUP(CONCATENATE(INDIRECT(ADDRESS(2,COLUMN()-2)),"D1",A91),DATA!D2:L872,4,FALSE))</f>
        <v>0</v>
      </c>
      <c r="AR91" s="11">
        <f>IF(ISERROR(VLOOKUP(CONCATENATE(INDIRECT(ADDRESS(2,COLUMN())),"D1",A91),DATA!D2:L872,2,FALSE)),0,VLOOKUP(CONCATENATE(INDIRECT(ADDRESS(2,COLUMN())),"D1",A91),DATA!D2:L872,2,FALSE))</f>
        <v>0</v>
      </c>
      <c r="AS91" s="11">
        <f>IF(ISERROR(VLOOKUP(CONCATENATE(INDIRECT(ADDRESS(2,COLUMN()-1)),"D1",A91),DATA!D2:L872,3,FALSE)),0,VLOOKUP(CONCATENATE(INDIRECT(ADDRESS(2,COLUMN()-1)),"D1",A91),DATA!D2:L872,3,FALSE))</f>
        <v>0</v>
      </c>
      <c r="AT91" s="11">
        <f>IF(ISERROR(VLOOKUP(CONCATENATE(INDIRECT(ADDRESS(2,COLUMN()-2)),"D1",A91),DATA!D2:L872,4,FALSE)),0,VLOOKUP(CONCATENATE(INDIRECT(ADDRESS(2,COLUMN()-2)),"D1",A91),DATA!D2:L872,4,FALSE))</f>
        <v>0</v>
      </c>
      <c r="AU91" s="11">
        <f>IF(ISERROR(VLOOKUP(CONCATENATE(INDIRECT(ADDRESS(2,COLUMN())),"D1",A91),DATA!D2:L872,2,FALSE)),0,VLOOKUP(CONCATENATE(INDIRECT(ADDRESS(2,COLUMN())),"D1",A91),DATA!D2:L872,2,FALSE))</f>
        <v>0</v>
      </c>
      <c r="AV91" s="11">
        <f>IF(ISERROR(VLOOKUP(CONCATENATE(INDIRECT(ADDRESS(2,COLUMN()-1)),"D1",A91),DATA!D2:L872,3,FALSE)),0,VLOOKUP(CONCATENATE(INDIRECT(ADDRESS(2,COLUMN()-1)),"D1",A91),DATA!D2:L872,3,FALSE))</f>
        <v>0</v>
      </c>
      <c r="AW91" s="11">
        <f>IF(ISERROR(VLOOKUP(CONCATENATE(INDIRECT(ADDRESS(2,COLUMN()-2)),"D1",A91),DATA!D2:L872,4,FALSE)),0,VLOOKUP(CONCATENATE(INDIRECT(ADDRESS(2,COLUMN()-2)),"D1",A91),DATA!D2:L872,4,FALSE))</f>
        <v>0</v>
      </c>
      <c r="AX91" s="11">
        <f>IF(ISERROR(VLOOKUP(CONCATENATE(INDIRECT(ADDRESS(2,COLUMN())),"D1",A91),DATA!D2:L872,2,FALSE)),0,VLOOKUP(CONCATENATE(INDIRECT(ADDRESS(2,COLUMN())),"D1",A91),DATA!D2:L872,2,FALSE))</f>
        <v>0</v>
      </c>
      <c r="AY91" s="11">
        <f>IF(ISERROR(VLOOKUP(CONCATENATE(INDIRECT(ADDRESS(2,COLUMN()-1)),"D1",A91),DATA!D2:L872,3,FALSE)),0,VLOOKUP(CONCATENATE(INDIRECT(ADDRESS(2,COLUMN()-1)),"D1",A91),DATA!D2:L872,3,FALSE))</f>
        <v>0</v>
      </c>
      <c r="AZ91" s="11">
        <f>IF(ISERROR(VLOOKUP(CONCATENATE(INDIRECT(ADDRESS(2,COLUMN()-2)),"D1",A91),DATA!D2:L872,4,FALSE)),0,VLOOKUP(CONCATENATE(INDIRECT(ADDRESS(2,COLUMN()-2)),"D1",A91),DATA!D2:L872,4,FALSE))</f>
        <v>0</v>
      </c>
      <c r="BA91" s="11">
        <f>IF(ISERROR(VLOOKUP(CONCATENATE(INDIRECT(ADDRESS(2,COLUMN())),"D1",A91),DATA!D2:L872,2,FALSE)),0,VLOOKUP(CONCATENATE(INDIRECT(ADDRESS(2,COLUMN())),"D1",A91),DATA!D2:L872,2,FALSE))</f>
        <v>0</v>
      </c>
      <c r="BB91" s="11">
        <f>IF(ISERROR(VLOOKUP(CONCATENATE(INDIRECT(ADDRESS(2,COLUMN()-1)),"D1",A91),DATA!D2:L872,3,FALSE)),0,VLOOKUP(CONCATENATE(INDIRECT(ADDRESS(2,COLUMN()-1)),"D1",A91),DATA!D2:L872,3,FALSE))</f>
        <v>0</v>
      </c>
      <c r="BC91" s="11">
        <f>IF(ISERROR(VLOOKUP(CONCATENATE(INDIRECT(ADDRESS(2,COLUMN()-2)),"D1",A91),DATA!D2:L872,4,FALSE)),0,VLOOKUP(CONCATENATE(INDIRECT(ADDRESS(2,COLUMN()-2)),"D1",A91),DATA!D2:L872,4,FALSE))</f>
        <v>0</v>
      </c>
      <c r="BD91" s="11">
        <f>IF(ISERROR(VLOOKUP(CONCATENATE(INDIRECT(ADDRESS(2,COLUMN())),"D1",A91),DATA!D2:L872,2,FALSE)),0,VLOOKUP(CONCATENATE(INDIRECT(ADDRESS(2,COLUMN())),"D1",A91),DATA!D2:L872,2,FALSE))</f>
        <v>0</v>
      </c>
      <c r="BE91" s="11">
        <f>IF(ISERROR(VLOOKUP(CONCATENATE(INDIRECT(ADDRESS(2,COLUMN()-1)),"D1",A91),DATA!D2:L872,3,FALSE)),0,VLOOKUP(CONCATENATE(INDIRECT(ADDRESS(2,COLUMN()-1)),"D1",A91),DATA!D2:L872,3,FALSE))</f>
        <v>0</v>
      </c>
      <c r="BF91" s="11">
        <f>IF(ISERROR(VLOOKUP(CONCATENATE(INDIRECT(ADDRESS(2,COLUMN()-2)),"D1",A91),DATA!D2:L872,4,FALSE)),0,VLOOKUP(CONCATENATE(INDIRECT(ADDRESS(2,COLUMN()-2)),"D1",A91),DATA!D2:L872,4,FALSE))</f>
        <v>0</v>
      </c>
      <c r="BG91" s="11">
        <f>IF(ISERROR(VLOOKUP(CONCATENATE(INDIRECT(ADDRESS(2,COLUMN())),"D1",A91),DATA!D2:L872,2,FALSE)),0,VLOOKUP(CONCATENATE(INDIRECT(ADDRESS(2,COLUMN())),"D1",A91),DATA!D2:L872,2,FALSE))</f>
        <v>0</v>
      </c>
      <c r="BH91" s="11">
        <f>IF(ISERROR(VLOOKUP(CONCATENATE(INDIRECT(ADDRESS(2,COLUMN()-1)),"D1",A91),DATA!D2:L872,3,FALSE)),0,VLOOKUP(CONCATENATE(INDIRECT(ADDRESS(2,COLUMN()-1)),"D1",A91),DATA!D2:L872,3,FALSE))</f>
        <v>0</v>
      </c>
      <c r="BI91" s="11">
        <f>IF(ISERROR(VLOOKUP(CONCATENATE(INDIRECT(ADDRESS(2,COLUMN()-2)),"D1",A91),DATA!D2:L872,4,FALSE)),0,VLOOKUP(CONCATENATE(INDIRECT(ADDRESS(2,COLUMN()-2)),"D1",A91),DATA!D2:L872,4,FALSE))</f>
        <v>0</v>
      </c>
      <c r="BJ91" s="11">
        <f>IF(ISERROR(VLOOKUP(CONCATENATE(INDIRECT(ADDRESS(2,COLUMN())),"D1",A91),DATA!D2:L872,2,FALSE)),0,VLOOKUP(CONCATENATE(INDIRECT(ADDRESS(2,COLUMN())),"D1",A91),DATA!D2:L872,2,FALSE))</f>
        <v>0</v>
      </c>
      <c r="BK91" s="11">
        <f>IF(ISERROR(VLOOKUP(CONCATENATE(INDIRECT(ADDRESS(2,COLUMN()-1)),"D1",A91),DATA!D2:L872,3,FALSE)),0,VLOOKUP(CONCATENATE(INDIRECT(ADDRESS(2,COLUMN()-1)),"D1",A91),DATA!D2:L872,3,FALSE))</f>
        <v>0</v>
      </c>
      <c r="BL91" s="11">
        <f>IF(ISERROR(VLOOKUP(CONCATENATE(INDIRECT(ADDRESS(2,COLUMN()-2)),"D1",A91),DATA!D2:L872,4,FALSE)),0,VLOOKUP(CONCATENATE(INDIRECT(ADDRESS(2,COLUMN()-2)),"D1",A91),DATA!D2:L872,4,FALSE))</f>
        <v>0</v>
      </c>
      <c r="BM91" s="11">
        <f>IF(ISERROR(VLOOKUP(CONCATENATE(INDIRECT(ADDRESS(2,COLUMN())),"D1",A91),DATA!D2:L872,2,FALSE)),0,VLOOKUP(CONCATENATE(INDIRECT(ADDRESS(2,COLUMN())),"D1",A91),DATA!D2:L872,2,FALSE))</f>
        <v>0</v>
      </c>
      <c r="BN91" s="11">
        <f>IF(ISERROR(VLOOKUP(CONCATENATE(INDIRECT(ADDRESS(2,COLUMN()-1)),"D1",A91),DATA!D2:L872,3,FALSE)),0,VLOOKUP(CONCATENATE(INDIRECT(ADDRESS(2,COLUMN()-1)),"D1",A91),DATA!D2:L872,3,FALSE))</f>
        <v>0</v>
      </c>
      <c r="BO91" s="11">
        <f>IF(ISERROR(VLOOKUP(CONCATENATE(INDIRECT(ADDRESS(2,COLUMN()-2)),"D1",A91),DATA!D2:L872,4,FALSE)),0,VLOOKUP(CONCATENATE(INDIRECT(ADDRESS(2,COLUMN()-2)),"D1",A91),DATA!D2:L872,4,FALSE))</f>
        <v>0</v>
      </c>
      <c r="BP91" s="11">
        <f>IF(ISERROR(VLOOKUP(CONCATENATE(INDIRECT(ADDRESS(2,COLUMN())),"D1",A91),DATA!D2:L872,2,FALSE)),0,VLOOKUP(CONCATENATE(INDIRECT(ADDRESS(2,COLUMN())),"D1",A91),DATA!D2:L872,2,FALSE))</f>
        <v>0</v>
      </c>
      <c r="BQ91" s="11">
        <f>IF(ISERROR(VLOOKUP(CONCATENATE(INDIRECT(ADDRESS(2,COLUMN()-1)),"D1",A91),DATA!D2:L872,3,FALSE)),0,VLOOKUP(CONCATENATE(INDIRECT(ADDRESS(2,COLUMN()-1)),"D1",A91),DATA!D2:L872,3,FALSE))</f>
        <v>0</v>
      </c>
      <c r="BR91" s="11">
        <f>IF(ISERROR(VLOOKUP(CONCATENATE(INDIRECT(ADDRESS(2,COLUMN()-2)),"D1",A91),DATA!D2:L872,4,FALSE)),0,VLOOKUP(CONCATENATE(INDIRECT(ADDRESS(2,COLUMN()-2)),"D1",A91),DATA!D2:L872,4,FALSE))</f>
        <v>0</v>
      </c>
      <c r="BS91" s="11">
        <f>IF(ISERROR(VLOOKUP(CONCATENATE(INDIRECT(ADDRESS(2,COLUMN())),"D1",A91),DATA!D2:L872,2,FALSE)),0,VLOOKUP(CONCATENATE(INDIRECT(ADDRESS(2,COLUMN())),"D1",A91),DATA!D2:L872,2,FALSE))</f>
        <v>0</v>
      </c>
      <c r="BT91" s="11">
        <f>IF(ISERROR(VLOOKUP(CONCATENATE(INDIRECT(ADDRESS(2,COLUMN()-1)),"D1",A91),DATA!D2:L872,3,FALSE)),0,VLOOKUP(CONCATENATE(INDIRECT(ADDRESS(2,COLUMN()-1)),"D1",A91),DATA!D2:L872,3,FALSE))</f>
        <v>0</v>
      </c>
      <c r="BU91" s="11">
        <f>IF(ISERROR(VLOOKUP(CONCATENATE(INDIRECT(ADDRESS(2,COLUMN()-2)),"D1",A91),DATA!D2:L872,4,FALSE)),0,VLOOKUP(CONCATENATE(INDIRECT(ADDRESS(2,COLUMN()-2)),"D1",A91),DATA!D2:L872,4,FALSE))</f>
        <v>0</v>
      </c>
      <c r="BV91" s="11">
        <f>IF(ISERROR(VLOOKUP(CONCATENATE(INDIRECT(ADDRESS(2,COLUMN())),"D1",A91),DATA!D2:L872,2,FALSE)),0,VLOOKUP(CONCATENATE(INDIRECT(ADDRESS(2,COLUMN())),"D1",A91),DATA!D2:L872,2,FALSE))</f>
        <v>0</v>
      </c>
      <c r="BW91" s="11">
        <f>IF(ISERROR(VLOOKUP(CONCATENATE(INDIRECT(ADDRESS(2,COLUMN()-1)),"D1",A91),DATA!D2:L872,3,FALSE)),0,VLOOKUP(CONCATENATE(INDIRECT(ADDRESS(2,COLUMN()-1)),"D1",A91),DATA!D2:L872,3,FALSE))</f>
        <v>0</v>
      </c>
      <c r="BX91" s="11">
        <f>IF(ISERROR(VLOOKUP(CONCATENATE(INDIRECT(ADDRESS(2,COLUMN()-2)),"D1",A91),DATA!D2:L872,4,FALSE)),0,VLOOKUP(CONCATENATE(INDIRECT(ADDRESS(2,COLUMN()-2)),"D1",A91),DATA!D2:L872,4,FALSE))</f>
        <v>0</v>
      </c>
      <c r="BY91" s="11">
        <f>IF(ISERROR(VLOOKUP(CONCATENATE(INDIRECT(ADDRESS(2,COLUMN())),"D1",A91),DATA!D2:L872,2,FALSE)),0,VLOOKUP(CONCATENATE(INDIRECT(ADDRESS(2,COLUMN())),"D1",A91),DATA!D2:L872,2,FALSE))</f>
        <v>0</v>
      </c>
      <c r="BZ91" s="11">
        <f>IF(ISERROR(VLOOKUP(CONCATENATE(INDIRECT(ADDRESS(2,COLUMN()-1)),"D1",A91),DATA!D2:L872,3,FALSE)),0,VLOOKUP(CONCATENATE(INDIRECT(ADDRESS(2,COLUMN()-1)),"D1",A91),DATA!D2:L872,3,FALSE))</f>
        <v>0</v>
      </c>
      <c r="CA91" s="11">
        <f>IF(ISERROR(VLOOKUP(CONCATENATE(INDIRECT(ADDRESS(2,COLUMN()-2)),"D1",A91),DATA!D2:L872,4,FALSE)),0,VLOOKUP(CONCATENATE(INDIRECT(ADDRESS(2,COLUMN()-2)),"D1",A91),DATA!D2:L872,4,FALSE))</f>
        <v>0</v>
      </c>
      <c r="CB91" s="11">
        <f>IF(ISERROR(VLOOKUP(CONCATENATE(INDIRECT(ADDRESS(2,COLUMN())),"D1",A91),DATA!D2:L872,2,FALSE)),0,VLOOKUP(CONCATENATE(INDIRECT(ADDRESS(2,COLUMN())),"D1",A91),DATA!D2:L872,2,FALSE))</f>
        <v>0</v>
      </c>
      <c r="CC91" s="11">
        <f>IF(ISERROR(VLOOKUP(CONCATENATE(INDIRECT(ADDRESS(2,COLUMN()-1)),"D1",A91),DATA!D2:L872,3,FALSE)),0,VLOOKUP(CONCATENATE(INDIRECT(ADDRESS(2,COLUMN()-1)),"D1",A91),DATA!D2:L872,3,FALSE))</f>
        <v>0</v>
      </c>
      <c r="CD91" s="11">
        <f>IF(ISERROR(VLOOKUP(CONCATENATE(INDIRECT(ADDRESS(2,COLUMN()-2)),"D1",A91),DATA!D2:L872,4,FALSE)),0,VLOOKUP(CONCATENATE(INDIRECT(ADDRESS(2,COLUMN()-2)),"D1",A91),DATA!D2:L872,4,FALSE))</f>
        <v>0</v>
      </c>
      <c r="CE91" s="11">
        <f>IF(ISERROR(VLOOKUP(CONCATENATE(INDIRECT(ADDRESS(2,COLUMN())),"D1",A91),DATA!D2:L872,2,FALSE)),0,VLOOKUP(CONCATENATE(INDIRECT(ADDRESS(2,COLUMN())),"D1",A91),DATA!D2:L872,2,FALSE))</f>
        <v>0</v>
      </c>
      <c r="CF91" s="11">
        <f>IF(ISERROR(VLOOKUP(CONCATENATE(INDIRECT(ADDRESS(2,COLUMN()-1)),"D1",A91),DATA!D2:L872,3,FALSE)),0,VLOOKUP(CONCATENATE(INDIRECT(ADDRESS(2,COLUMN()-1)),"D1",A91),DATA!D2:L872,3,FALSE))</f>
        <v>0</v>
      </c>
      <c r="CG91" s="11">
        <f>IF(ISERROR(VLOOKUP(CONCATENATE(INDIRECT(ADDRESS(2,COLUMN()-2)),"D1",A91),DATA!D2:L872,4,FALSE)),0,VLOOKUP(CONCATENATE(INDIRECT(ADDRESS(2,COLUMN()-2)),"D1",A91),DATA!D2:L872,4,FALSE))</f>
        <v>0</v>
      </c>
      <c r="CH91" s="11">
        <f>IF(ISERROR(VLOOKUP(CONCATENATE(INDIRECT(ADDRESS(2,COLUMN())),"D1",A91),DATA!D2:L872,2,FALSE)),0,VLOOKUP(CONCATENATE(INDIRECT(ADDRESS(2,COLUMN())),"D1",A91),DATA!D2:L872,2,FALSE))</f>
        <v>0</v>
      </c>
      <c r="CI91" s="11">
        <f>IF(ISERROR(VLOOKUP(CONCATENATE(INDIRECT(ADDRESS(2,COLUMN()-1)),"D1",A91),DATA!D2:L872,3,FALSE)),0,VLOOKUP(CONCATENATE(INDIRECT(ADDRESS(2,COLUMN()-1)),"D1",A91),DATA!D2:L872,3,FALSE))</f>
        <v>0</v>
      </c>
      <c r="CJ91" s="11">
        <f>IF(ISERROR(VLOOKUP(CONCATENATE(INDIRECT(ADDRESS(2,COLUMN()-2)),"D1",A91),DATA!D2:L872,4,FALSE)),0,VLOOKUP(CONCATENATE(INDIRECT(ADDRESS(2,COLUMN()-2)),"D1",A91),DATA!D2:L872,4,FALSE))</f>
        <v>0</v>
      </c>
      <c r="CK91" s="11">
        <f>IF(ISERROR(VLOOKUP(CONCATENATE(INDIRECT(ADDRESS(2,COLUMN())),"D1",A91),DATA!D2:L872,2,FALSE)),0,VLOOKUP(CONCATENATE(INDIRECT(ADDRESS(2,COLUMN())),"D1",A91),DATA!D2:L872,2,FALSE))</f>
        <v>0</v>
      </c>
      <c r="CL91" s="11">
        <f>IF(ISERROR(VLOOKUP(CONCATENATE(INDIRECT(ADDRESS(2,COLUMN()-1)),"D1",A91),DATA!D2:L872,3,FALSE)),0,VLOOKUP(CONCATENATE(INDIRECT(ADDRESS(2,COLUMN()-1)),"D1",A91),DATA!D2:L872,3,FALSE))</f>
        <v>0</v>
      </c>
      <c r="CM91" s="11">
        <f>IF(ISERROR(VLOOKUP(CONCATENATE(INDIRECT(ADDRESS(2,COLUMN()-2)),"D1",A91),DATA!D2:L872,4,FALSE)),0,VLOOKUP(CONCATENATE(INDIRECT(ADDRESS(2,COLUMN()-2)),"D1",A91),DATA!D2:L872,4,FALSE))</f>
        <v>0</v>
      </c>
      <c r="CN91" s="11">
        <f>IF(ISERROR(VLOOKUP(CONCATENATE(INDIRECT(ADDRESS(2,COLUMN())),"D1",A91),DATA!D2:L872,2,FALSE)),0,VLOOKUP(CONCATENATE(INDIRECT(ADDRESS(2,COLUMN())),"D1",A91),DATA!D2:L872,2,FALSE))</f>
        <v>0</v>
      </c>
      <c r="CO91" s="11">
        <f>IF(ISERROR(VLOOKUP(CONCATENATE(INDIRECT(ADDRESS(2,COLUMN()-1)),"D1",A91),DATA!D2:L872,3,FALSE)),0,VLOOKUP(CONCATENATE(INDIRECT(ADDRESS(2,COLUMN()-1)),"D1",A91),DATA!D2:L872,3,FALSE))</f>
        <v>0</v>
      </c>
      <c r="CP91" s="11">
        <f>IF(ISERROR(VLOOKUP(CONCATENATE(INDIRECT(ADDRESS(2,COLUMN()-2)),"D1",A91),DATA!D2:L872,4,FALSE)),0,VLOOKUP(CONCATENATE(INDIRECT(ADDRESS(2,COLUMN()-2)),"D1",A91),DATA!D2:L872,4,FALSE))</f>
        <v>0</v>
      </c>
      <c r="CQ91" s="11">
        <f>IF(ISERROR(VLOOKUP(CONCATENATE(INDIRECT(ADDRESS(2,COLUMN())),"D1",A91),DATA!D2:L872,2,FALSE)),0,VLOOKUP(CONCATENATE(INDIRECT(ADDRESS(2,COLUMN())),"D1",A91),DATA!D2:L872,2,FALSE))</f>
        <v>0</v>
      </c>
      <c r="CR91" s="11">
        <f>IF(ISERROR(VLOOKUP(CONCATENATE(INDIRECT(ADDRESS(2,COLUMN()-1)),"D1",A91),DATA!D2:L872,3,FALSE)),0,VLOOKUP(CONCATENATE(INDIRECT(ADDRESS(2,COLUMN()-1)),"D1",A91),DATA!D2:L872,3,FALSE))</f>
        <v>0</v>
      </c>
      <c r="CS91" s="11">
        <f>IF(ISERROR(VLOOKUP(CONCATENATE(INDIRECT(ADDRESS(2,COLUMN()-2)),"D1",A91),DATA!D2:L872,4,FALSE)),0,VLOOKUP(CONCATENATE(INDIRECT(ADDRESS(2,COLUMN()-2)),"D1",A91),DATA!D2:L872,4,FALSE))</f>
        <v>0</v>
      </c>
      <c r="CT91" s="11">
        <f>IF(ISERROR(VLOOKUP(CONCATENATE(INDIRECT(ADDRESS(2,COLUMN())),"D1",A91),DATA!D2:L872,2,FALSE)),0,VLOOKUP(CONCATENATE(INDIRECT(ADDRESS(2,COLUMN())),"D1",A91),DATA!D2:L872,2,FALSE))</f>
        <v>0</v>
      </c>
      <c r="CU91" s="11">
        <f>IF(ISERROR(VLOOKUP(CONCATENATE(INDIRECT(ADDRESS(2,COLUMN()-1)),"D1",A91),DATA!D2:L872,3,FALSE)),0,VLOOKUP(CONCATENATE(INDIRECT(ADDRESS(2,COLUMN()-1)),"D1",A91),DATA!D2:L872,3,FALSE))</f>
        <v>0</v>
      </c>
      <c r="CV91" s="11">
        <f>IF(ISERROR(VLOOKUP(CONCATENATE(INDIRECT(ADDRESS(2,COLUMN()-2)),"D1",A91),DATA!D2:L872,4,FALSE)),0,VLOOKUP(CONCATENATE(INDIRECT(ADDRESS(2,COLUMN()-2)),"D1",A91),DATA!D2:L872,4,FALSE))</f>
        <v>0</v>
      </c>
      <c r="CW91" s="11">
        <f>IF(ISERROR(VLOOKUP(CONCATENATE(INDIRECT(ADDRESS(2,COLUMN())),"D1",A91),DATA!D2:L872,2,FALSE)),0,VLOOKUP(CONCATENATE(INDIRECT(ADDRESS(2,COLUMN())),"D1",A91),DATA!D2:L872,2,FALSE))</f>
        <v>0</v>
      </c>
      <c r="CX91" s="11">
        <f>IF(ISERROR(VLOOKUP(CONCATENATE(INDIRECT(ADDRESS(2,COLUMN()-1)),"D1",A91),DATA!D2:L872,3,FALSE)),0,VLOOKUP(CONCATENATE(INDIRECT(ADDRESS(2,COLUMN()-1)),"D1",A91),DATA!D2:L872,3,FALSE))</f>
        <v>0</v>
      </c>
      <c r="CY91" s="11">
        <f>IF(ISERROR(VLOOKUP(CONCATENATE(INDIRECT(ADDRESS(2,COLUMN()-2)),"D1",A91),DATA!D2:L872,4,FALSE)),0,VLOOKUP(CONCATENATE(INDIRECT(ADDRESS(2,COLUMN()-2)),"D1",A91),DATA!D2:L872,4,FALSE))</f>
        <v>0</v>
      </c>
      <c r="CZ91" s="11">
        <f>IF(ISERROR(VLOOKUP(CONCATENATE(INDIRECT(ADDRESS(2,COLUMN())),"D1",A91),DATA!D2:L872,2,FALSE)),0,VLOOKUP(CONCATENATE(INDIRECT(ADDRESS(2,COLUMN())),"D1",A91),DATA!D2:L872,2,FALSE))</f>
        <v>0</v>
      </c>
      <c r="DA91" s="11">
        <f>IF(ISERROR(VLOOKUP(CONCATENATE(INDIRECT(ADDRESS(2,COLUMN()-1)),"D1",A91),DATA!D2:L872,3,FALSE)),0,VLOOKUP(CONCATENATE(INDIRECT(ADDRESS(2,COLUMN()-1)),"D1",A91),DATA!D2:L872,3,FALSE))</f>
        <v>0</v>
      </c>
      <c r="DB91" s="11">
        <f>IF(ISERROR(VLOOKUP(CONCATENATE(INDIRECT(ADDRESS(2,COLUMN()-2)),"D1",A91),DATA!D2:L872,4,FALSE)),0,VLOOKUP(CONCATENATE(INDIRECT(ADDRESS(2,COLUMN()-2)),"D1",A91),DATA!D2:L872,4,FALSE))</f>
        <v>0</v>
      </c>
      <c r="DC91" s="11">
        <f>IF(ISERROR(VLOOKUP(CONCATENATE(INDIRECT(ADDRESS(2,COLUMN())),"D1",A91),DATA!D2:L872,2,FALSE)),0,VLOOKUP(CONCATENATE(INDIRECT(ADDRESS(2,COLUMN())),"D1",A91),DATA!D2:L872,2,FALSE))</f>
        <v>0</v>
      </c>
      <c r="DD91" s="11">
        <f>IF(ISERROR(VLOOKUP(CONCATENATE(INDIRECT(ADDRESS(2,COLUMN()-1)),"D1",A91),DATA!D2:L872,3,FALSE)),0,VLOOKUP(CONCATENATE(INDIRECT(ADDRESS(2,COLUMN()-1)),"D1",A91),DATA!D2:L872,3,FALSE))</f>
        <v>0</v>
      </c>
      <c r="DE91" s="11">
        <f>IF(ISERROR(VLOOKUP(CONCATENATE(INDIRECT(ADDRESS(2,COLUMN()-2)),"D1",A91),DATA!D2:L872,4,FALSE)),0,VLOOKUP(CONCATENATE(INDIRECT(ADDRESS(2,COLUMN()-2)),"D1",A91),DATA!D2:L872,4,FALSE))</f>
        <v>0</v>
      </c>
      <c r="DF91" s="11">
        <f>IF(ISERROR(VLOOKUP(CONCATENATE(INDIRECT(ADDRESS(2,COLUMN())),"D1",A91),DATA!D2:L872,2,FALSE)),0,VLOOKUP(CONCATENATE(INDIRECT(ADDRESS(2,COLUMN())),"D1",A91),DATA!D2:L872,2,FALSE))</f>
        <v>0</v>
      </c>
      <c r="DG91" s="11">
        <f>IF(ISERROR(VLOOKUP(CONCATENATE(INDIRECT(ADDRESS(2,COLUMN()-1)),"D1",A91),DATA!D2:L872,3,FALSE)),0,VLOOKUP(CONCATENATE(INDIRECT(ADDRESS(2,COLUMN()-1)),"D1",A91),DATA!D2:L872,3,FALSE))</f>
        <v>0</v>
      </c>
      <c r="DH91" s="11">
        <f>IF(ISERROR(VLOOKUP(CONCATENATE(INDIRECT(ADDRESS(2,COLUMN()-2)),"D1",A91),DATA!D2:L872,4,FALSE)),0,VLOOKUP(CONCATENATE(INDIRECT(ADDRESS(2,COLUMN()-2)),"D1",A91),DATA!D2:L872,4,FALSE))</f>
        <v>0</v>
      </c>
      <c r="DI91" s="11">
        <f>IF(ISERROR(VLOOKUP(CONCATENATE(INDIRECT(ADDRESS(2,COLUMN())),"D1",A91),DATA!D2:L872,2,FALSE)),0,VLOOKUP(CONCATENATE(INDIRECT(ADDRESS(2,COLUMN())),"D1",A91),DATA!D2:L872,2,FALSE))</f>
        <v>0</v>
      </c>
      <c r="DJ91" s="11">
        <f>IF(ISERROR(VLOOKUP(CONCATENATE(INDIRECT(ADDRESS(2,COLUMN()-1)),"D1",A91),DATA!D2:L872,3,FALSE)),0,VLOOKUP(CONCATENATE(INDIRECT(ADDRESS(2,COLUMN()-1)),"D1",A91),DATA!D2:L872,3,FALSE))</f>
        <v>0</v>
      </c>
      <c r="DK91" s="11">
        <f>IF(ISERROR(VLOOKUP(CONCATENATE(INDIRECT(ADDRESS(2,COLUMN()-2)),"D1",A91),DATA!D2:L872,4,FALSE)),0,VLOOKUP(CONCATENATE(INDIRECT(ADDRESS(2,COLUMN()-2)),"D1",A91),DATA!D2:L872,4,FALSE))</f>
        <v>0</v>
      </c>
      <c r="DL91" s="11">
        <f>IF(ISERROR(VLOOKUP(CONCATENATE(INDIRECT(ADDRESS(2,COLUMN())),"D1",A91),DATA!D2:L872,2,FALSE)),0,VLOOKUP(CONCATENATE(INDIRECT(ADDRESS(2,COLUMN())),"D1",A91),DATA!D2:L872,2,FALSE))</f>
        <v>0</v>
      </c>
      <c r="DM91" s="11">
        <f>IF(ISERROR(VLOOKUP(CONCATENATE(INDIRECT(ADDRESS(2,COLUMN()-1)),"D1",A91),DATA!D2:L872,3,FALSE)),0,VLOOKUP(CONCATENATE(INDIRECT(ADDRESS(2,COLUMN()-1)),"D1",A91),DATA!D2:L872,3,FALSE))</f>
        <v>0</v>
      </c>
      <c r="DN91" s="11">
        <f>IF(ISERROR(VLOOKUP(CONCATENATE(INDIRECT(ADDRESS(2,COLUMN()-2)),"D1",A91),DATA!D2:L872,4,FALSE)),0,VLOOKUP(CONCATENATE(INDIRECT(ADDRESS(2,COLUMN()-2)),"D1",A91),DATA!D2:L872,4,FALSE))</f>
        <v>0</v>
      </c>
      <c r="DO91" s="11">
        <f>IF(ISERROR(VLOOKUP(CONCATENATE(INDIRECT(ADDRESS(2,COLUMN())),"D1",A91),DATA!D2:L872,2,FALSE)),0,VLOOKUP(CONCATENATE(INDIRECT(ADDRESS(2,COLUMN())),"D1",A91),DATA!D2:L872,2,FALSE))</f>
        <v>0</v>
      </c>
      <c r="DP91" s="11">
        <f>IF(ISERROR(VLOOKUP(CONCATENATE(INDIRECT(ADDRESS(2,COLUMN()-1)),"D1",A91),DATA!D2:L872,3,FALSE)),0,VLOOKUP(CONCATENATE(INDIRECT(ADDRESS(2,COLUMN()-1)),"D1",A91),DATA!D2:L872,3,FALSE))</f>
        <v>0</v>
      </c>
      <c r="DQ91" s="11">
        <f>IF(ISERROR(VLOOKUP(CONCATENATE(INDIRECT(ADDRESS(2,COLUMN()-2)),"D1",A91),DATA!D2:L872,4,FALSE)),0,VLOOKUP(CONCATENATE(INDIRECT(ADDRESS(2,COLUMN()-2)),"D1",A91),DATA!D2:L872,4,FALSE))</f>
        <v>0</v>
      </c>
      <c r="DR91" s="11">
        <f>IF(ISERROR(VLOOKUP(CONCATENATE(INDIRECT(ADDRESS(2,COLUMN())),"D1",A91),DATA!D2:L872,2,FALSE)),0,VLOOKUP(CONCATENATE(INDIRECT(ADDRESS(2,COLUMN())),"D1",A91),DATA!D2:L872,2,FALSE))</f>
        <v>0</v>
      </c>
      <c r="DS91" s="11">
        <f>IF(ISERROR(VLOOKUP(CONCATENATE(INDIRECT(ADDRESS(2,COLUMN()-1)),"D1",A91),DATA!D2:L872,3,FALSE)),0,VLOOKUP(CONCATENATE(INDIRECT(ADDRESS(2,COLUMN()-1)),"D1",A91),DATA!D2:L872,3,FALSE))</f>
        <v>0</v>
      </c>
      <c r="DT91" s="11">
        <f>IF(ISERROR(VLOOKUP(CONCATENATE(INDIRECT(ADDRESS(2,COLUMN()-2)),"D1",A91),DATA!D2:L872,4,FALSE)),0,VLOOKUP(CONCATENATE(INDIRECT(ADDRESS(2,COLUMN()-2)),"D1",A91),DATA!D2:L872,4,FALSE))</f>
        <v>0</v>
      </c>
      <c r="DU91" s="11">
        <f>IF(ISERROR(VLOOKUP(CONCATENATE(INDIRECT(ADDRESS(2,COLUMN())),"D1",A91),DATA!D2:L872,2,FALSE)),0,VLOOKUP(CONCATENATE(INDIRECT(ADDRESS(2,COLUMN())),"D1",A91),DATA!D2:L872,2,FALSE))</f>
        <v>0</v>
      </c>
      <c r="DV91" s="11">
        <f>IF(ISERROR(VLOOKUP(CONCATENATE(INDIRECT(ADDRESS(2,COLUMN()-1)),"D1",A91),DATA!D2:L872,3,FALSE)),0,VLOOKUP(CONCATENATE(INDIRECT(ADDRESS(2,COLUMN()-1)),"D1",A91),DATA!D2:L872,3,FALSE))</f>
        <v>0</v>
      </c>
      <c r="DW91" s="11">
        <f>IF(ISERROR(VLOOKUP(CONCATENATE(INDIRECT(ADDRESS(2,COLUMN()-2)),"D1",A91),DATA!D2:L872,4,FALSE)),0,VLOOKUP(CONCATENATE(INDIRECT(ADDRESS(2,COLUMN()-2)),"D1",A91),DATA!D2:L872,4,FALSE))</f>
        <v>0</v>
      </c>
      <c r="DX91" s="62">
        <f>SUM(B91:INDIRECT(ADDRESS(91,127)))</f>
        <v>0</v>
      </c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  <c r="IQ91" s="24"/>
      <c r="IR91" s="24"/>
      <c r="IS91" s="24"/>
      <c r="IT91" s="24"/>
      <c r="IU91" s="24"/>
      <c r="IV91" s="24"/>
      <c r="IW91" s="24"/>
      <c r="IX91" s="24"/>
      <c r="IY91" s="24"/>
      <c r="IZ91" s="24"/>
      <c r="JA91" s="24"/>
      <c r="JB91" s="24"/>
      <c r="JC91" s="24"/>
      <c r="JD91" s="24"/>
      <c r="JE91" s="24"/>
      <c r="JF91" s="24"/>
      <c r="JG91" s="24"/>
      <c r="JH91" s="24"/>
      <c r="JI91" s="24"/>
      <c r="JJ91" s="24"/>
      <c r="JK91" s="24"/>
      <c r="JL91" s="24"/>
      <c r="JM91" s="24"/>
      <c r="JN91" s="24"/>
      <c r="JO91" s="24"/>
      <c r="JP91" s="24"/>
      <c r="JQ91" s="24"/>
      <c r="JR91" s="24"/>
      <c r="JS91" s="24"/>
      <c r="JT91" s="24"/>
      <c r="JU91" s="24"/>
      <c r="JV91" s="24"/>
      <c r="JW91" s="24"/>
      <c r="JX91" s="24"/>
      <c r="JY91" s="24"/>
      <c r="JZ91" s="24"/>
      <c r="KA91" s="24"/>
      <c r="KB91" s="24"/>
      <c r="KC91" s="24"/>
      <c r="KD91" s="24"/>
      <c r="KE91" s="24"/>
      <c r="KF91" s="24"/>
      <c r="KG91" s="24"/>
      <c r="KH91" s="24"/>
      <c r="KI91" s="24"/>
      <c r="KJ91" s="24"/>
      <c r="KK91" s="24"/>
      <c r="KL91" s="24"/>
      <c r="KM91" s="24"/>
      <c r="KN91" s="24"/>
      <c r="KO91" s="24"/>
      <c r="KP91" s="24"/>
      <c r="KQ91" s="24"/>
      <c r="KR91" s="24"/>
      <c r="KS91" s="24"/>
      <c r="KT91" s="24"/>
      <c r="KU91" s="24"/>
      <c r="KV91" s="24"/>
      <c r="KW91" s="24"/>
      <c r="KX91" s="24"/>
      <c r="KY91" s="24"/>
      <c r="KZ91" s="24"/>
    </row>
    <row r="92" s="5" customFormat="1" ht="15.75">
      <c r="A92" s="33" t="s">
        <v>20</v>
      </c>
      <c r="B92" s="105">
        <f>IF(COLUMN()&lt;DATA!$O$1*3+3,SUM(B93:B95)," ")</f>
        <v>289.63048</v>
      </c>
      <c r="C92" s="105">
        <f>IF(COLUMN()&lt;DATA!$O$1*3+3,SUM(C93:C95)," ")</f>
        <v>2.5</v>
      </c>
      <c r="D92" s="105">
        <f>IF(COLUMN()&lt;DATA!$O$1*3+3,SUM(D93:D95)," ")</f>
        <v>17.5</v>
      </c>
      <c r="E92" s="105">
        <f>IF(COLUMN()&lt;DATA!$O$1*3+3,SUM(E93:E95)," ")</f>
        <v>101.15</v>
      </c>
      <c r="F92" s="105">
        <f>IF(COLUMN()&lt;DATA!$O$1*3+3,SUM(F93:F95)," ")</f>
        <v>1</v>
      </c>
      <c r="G92" s="105">
        <f>IF(COLUMN()&lt;DATA!$O$1*3+3,SUM(G93:G95)," ")</f>
        <v>3</v>
      </c>
      <c r="H92" s="105">
        <f>IF(COLUMN()&lt;DATA!$O$1*3+3,SUM(H93:H95)," ")</f>
        <v>134.99353</v>
      </c>
      <c r="I92" s="105">
        <f>IF(COLUMN()&lt;DATA!$O$1*3+3,SUM(I93:I95)," ")</f>
        <v>2</v>
      </c>
      <c r="J92" s="105">
        <f>IF(COLUMN()&lt;DATA!$O$1*3+3,SUM(J93:J95)," ")</f>
        <v>5</v>
      </c>
      <c r="K92" s="105">
        <f>IF(COLUMN()&lt;DATA!$O$1*3+3,SUM(K93:K95)," ")</f>
        <v>28.36</v>
      </c>
      <c r="L92" s="105">
        <f>IF(COLUMN()&lt;DATA!$O$1*3+3,SUM(L93:L95)," ")</f>
        <v>0</v>
      </c>
      <c r="M92" s="105">
        <f>IF(COLUMN()&lt;DATA!$O$1*3+3,SUM(M93:M95)," ")</f>
        <v>8.5</v>
      </c>
      <c r="N92" s="105">
        <f>IF(COLUMN()&lt;DATA!$O$1*3+3,SUM(N93:N95)," ")</f>
        <v>25.94</v>
      </c>
      <c r="O92" s="105">
        <f>IF(COLUMN()&lt;DATA!$O$1*3+3,SUM(O93:O95)," ")</f>
        <v>0</v>
      </c>
      <c r="P92" s="105">
        <f>IF(COLUMN()&lt;DATA!$O$1*3+3,SUM(P93:P95)," ")</f>
        <v>0</v>
      </c>
      <c r="Q92" s="105">
        <f>IF(COLUMN()&lt;DATA!$O$1*3+3,SUM(Q93:Q95)," ")</f>
        <v>69.60292</v>
      </c>
      <c r="R92" s="105">
        <f>IF(COLUMN()&lt;DATA!$O$1*3+3,SUM(R93:R95)," ")</f>
        <v>1</v>
      </c>
      <c r="S92" s="105">
        <f>IF(COLUMN()&lt;DATA!$O$1*3+3,SUM(S93:S95)," ")</f>
        <v>2</v>
      </c>
      <c r="T92" s="105">
        <f>IF(COLUMN()&lt;DATA!$O$1*3+3,SUM(T93:T95)," ")</f>
        <v>111.32621999999998</v>
      </c>
      <c r="U92" s="105">
        <f>IF(COLUMN()&lt;DATA!$O$1*3+3,SUM(U93:U95)," ")</f>
        <v>0</v>
      </c>
      <c r="V92" s="105">
        <f>IF(COLUMN()&lt;DATA!$O$1*3+3,SUM(V93:V95)," ")</f>
        <v>3</v>
      </c>
      <c r="W92" s="105">
        <f>IF(COLUMN()&lt;DATA!$O$1*3+3,SUM(W93:W95)," ")</f>
        <v>107.09926999999998</v>
      </c>
      <c r="X92" s="105">
        <f>IF(COLUMN()&lt;DATA!$O$1*3+3,SUM(X93:X95)," ")</f>
        <v>0</v>
      </c>
      <c r="Y92" s="105">
        <f>IF(COLUMN()&lt;DATA!$O$1*3+3,SUM(Y93:Y95)," ")</f>
        <v>6</v>
      </c>
      <c r="Z92" s="105">
        <f>IF(COLUMN()&lt;DATA!$O$1*3+3,SUM(Z93:Z95)," ")</f>
        <v>19.21285</v>
      </c>
      <c r="AA92" s="105">
        <f>IF(COLUMN()&lt;DATA!$O$1*3+3,SUM(AA93:AA95)," ")</f>
        <v>12</v>
      </c>
      <c r="AB92" s="105">
        <f>IF(COLUMN()&lt;DATA!$O$1*3+3,SUM(AB93:AB95)," ")</f>
        <v>3</v>
      </c>
      <c r="AC92" s="105">
        <f>IF(COLUMN()&lt;DATA!$O$1*3+3,SUM(AC93:AC95)," ")</f>
        <v>11.5</v>
      </c>
      <c r="AD92" s="105">
        <f>IF(COLUMN()&lt;DATA!$O$1*3+3,SUM(AD93:AD95)," ")</f>
        <v>0</v>
      </c>
      <c r="AE92" s="105">
        <f>IF(COLUMN()&lt;DATA!$O$1*3+3,SUM(AE93:AE95)," ")</f>
        <v>0</v>
      </c>
      <c r="AF92" s="105">
        <f>IF(COLUMN()&lt;DATA!$O$1*3+3,SUM(AF93:AF95)," ")</f>
        <v>2.5</v>
      </c>
      <c r="AG92" s="105">
        <f>IF(COLUMN()&lt;DATA!$O$1*3+3,SUM(AG93:AG95)," ")</f>
        <v>0</v>
      </c>
      <c r="AH92" s="105">
        <f>IF(COLUMN()&lt;DATA!$O$1*3+3,SUM(AH93:AH95)," ")</f>
        <v>2</v>
      </c>
      <c r="AI92" s="105">
        <f>IF(COLUMN()&lt;DATA!$O$1*3+3,SUM(AI93:AI95)," ")</f>
        <v>16.41</v>
      </c>
      <c r="AJ92" s="105">
        <f>IF(COLUMN()&lt;DATA!$O$1*3+3,SUM(AJ93:AJ95)," ")</f>
        <v>0</v>
      </c>
      <c r="AK92" s="105">
        <f>IF(COLUMN()&lt;DATA!$O$1*3+3,SUM(AK93:AK95)," ")</f>
        <v>2</v>
      </c>
      <c r="AL92" s="105">
        <f>IF(COLUMN()&lt;DATA!$O$1*3+3,SUM(AL93:AL95)," ")</f>
        <v>19.8672</v>
      </c>
      <c r="AM92" s="105">
        <f>IF(COLUMN()&lt;DATA!$O$1*3+3,SUM(AM93:AM95)," ")</f>
        <v>0</v>
      </c>
      <c r="AN92" s="105">
        <f>IF(COLUMN()&lt;DATA!$O$1*3+3,SUM(AN93:AN95)," ")</f>
        <v>3</v>
      </c>
      <c r="AO92" s="105">
        <f>IF(COLUMN()&lt;DATA!$O$1*3+3,SUM(AO93:AO95)," ")</f>
        <v>20.75</v>
      </c>
      <c r="AP92" s="105">
        <f>IF(COLUMN()&lt;DATA!$O$1*3+3,SUM(AP93:AP95)," ")</f>
        <v>0</v>
      </c>
      <c r="AQ92" s="105">
        <f>IF(COLUMN()&lt;DATA!$O$1*3+3,SUM(AQ93:AQ95)," ")</f>
        <v>2</v>
      </c>
      <c r="AR92" s="105">
        <f>IF(COLUMN()&lt;DATA!$O$1*3+3,SUM(AR93:AR95)," ")</f>
        <v>10.90475</v>
      </c>
      <c r="AS92" s="105">
        <f>IF(COLUMN()&lt;DATA!$O$1*3+3,SUM(AS93:AS95)," ")</f>
        <v>0</v>
      </c>
      <c r="AT92" s="105">
        <f>IF(COLUMN()&lt;DATA!$O$1*3+3,SUM(AT93:AT95)," ")</f>
        <v>0.5</v>
      </c>
      <c r="AU92" s="105">
        <f>IF(COLUMN()&lt;DATA!$O$1*3+3,SUM(AU93:AU95)," ")</f>
        <v>40.84846</v>
      </c>
      <c r="AV92" s="105">
        <f>IF(COLUMN()&lt;DATA!$O$1*3+3,SUM(AV93:AV95)," ")</f>
        <v>0</v>
      </c>
      <c r="AW92" s="105">
        <f>IF(COLUMN()&lt;DATA!$O$1*3+3,SUM(AW93:AW95)," ")</f>
        <v>1</v>
      </c>
      <c r="AX92" s="105">
        <f>IF(COLUMN()&lt;DATA!$O$1*3+3,SUM(AX93:AX95)," ")</f>
        <v>13</v>
      </c>
      <c r="AY92" s="105">
        <f>IF(COLUMN()&lt;DATA!$O$1*3+3,SUM(AY93:AY95)," ")</f>
        <v>0</v>
      </c>
      <c r="AZ92" s="105">
        <f>IF(COLUMN()&lt;DATA!$O$1*3+3,SUM(AZ93:AZ95)," ")</f>
        <v>2</v>
      </c>
      <c r="BA92" s="105">
        <f>IF(COLUMN()&lt;DATA!$O$1*3+3,SUM(BA93:BA95)," ")</f>
        <v>38.03</v>
      </c>
      <c r="BB92" s="105">
        <f>IF(COLUMN()&lt;DATA!$O$1*3+3,SUM(BB93:BB95)," ")</f>
        <v>0</v>
      </c>
      <c r="BC92" s="105">
        <f>IF(COLUMN()&lt;DATA!$O$1*3+3,SUM(BC93:BC95)," ")</f>
        <v>1.5</v>
      </c>
      <c r="BD92" s="105">
        <f>IF(COLUMN()&lt;DATA!$O$1*3+3,SUM(BD93:BD95)," ")</f>
        <v>5.5</v>
      </c>
      <c r="BE92" s="105">
        <f>IF(COLUMN()&lt;DATA!$O$1*3+3,SUM(BE93:BE95)," ")</f>
        <v>0</v>
      </c>
      <c r="BF92" s="105">
        <f>IF(COLUMN()&lt;DATA!$O$1*3+3,SUM(BF93:BF95)," ")</f>
        <v>0.5</v>
      </c>
      <c r="BG92" s="105">
        <f>IF(COLUMN()&lt;DATA!$O$1*3+3,SUM(BG93:BG95)," ")</f>
        <v>27.429990000000003</v>
      </c>
      <c r="BH92" s="105">
        <f>IF(COLUMN()&lt;DATA!$O$1*3+3,SUM(BH93:BH95)," ")</f>
        <v>0</v>
      </c>
      <c r="BI92" s="105">
        <f>IF(COLUMN()&lt;DATA!$O$1*3+3,SUM(BI93:BI95)," ")</f>
        <v>0.68</v>
      </c>
      <c r="BJ92" s="105">
        <f>IF(COLUMN()&lt;DATA!$O$1*3+3,SUM(BJ93:BJ95)," ")</f>
        <v>10.4</v>
      </c>
      <c r="BK92" s="105">
        <f>IF(COLUMN()&lt;DATA!$O$1*3+3,SUM(BK93:BK95)," ")</f>
        <v>0</v>
      </c>
      <c r="BL92" s="105">
        <f>IF(COLUMN()&lt;DATA!$O$1*3+3,SUM(BL93:BL95)," ")</f>
        <v>2</v>
      </c>
      <c r="BM92" s="105">
        <f>IF(COLUMN()&lt;DATA!$O$1*3+3,SUM(BM93:BM95)," ")</f>
        <v>0</v>
      </c>
      <c r="BN92" s="105">
        <f>IF(COLUMN()&lt;DATA!$O$1*3+3,SUM(BN93:BN95)," ")</f>
        <v>0</v>
      </c>
      <c r="BO92" s="105">
        <f>IF(COLUMN()&lt;DATA!$O$1*3+3,SUM(BO93:BO95)," ")</f>
        <v>0</v>
      </c>
      <c r="BP92" s="105">
        <f>IF(COLUMN()&lt;DATA!$O$1*3+3,SUM(BP93:BP95)," ")</f>
        <v>0</v>
      </c>
      <c r="BQ92" s="105">
        <f>IF(COLUMN()&lt;DATA!$O$1*3+3,SUM(BQ93:BQ95)," ")</f>
        <v>0</v>
      </c>
      <c r="BR92" s="105">
        <f>IF(COLUMN()&lt;DATA!$O$1*3+3,SUM(BR93:BR95)," ")</f>
        <v>0</v>
      </c>
      <c r="BS92" s="105">
        <f>IF(COLUMN()&lt;DATA!$O$1*3+3,SUM(BS93:BS95)," ")</f>
        <v>9.68078</v>
      </c>
      <c r="BT92" s="105">
        <f>IF(COLUMN()&lt;DATA!$O$1*3+3,SUM(BT93:BT95)," ")</f>
        <v>0</v>
      </c>
      <c r="BU92" s="105">
        <f>IF(COLUMN()&lt;DATA!$O$1*3+3,SUM(BU93:BU95)," ")</f>
        <v>1</v>
      </c>
      <c r="BV92" s="105">
        <f>IF(COLUMN()&lt;DATA!$O$1*3+3,SUM(BV93:BV95)," ")</f>
        <v>4</v>
      </c>
      <c r="BW92" s="105">
        <f>IF(COLUMN()&lt;DATA!$O$1*3+3,SUM(BW93:BW95)," ")</f>
        <v>1</v>
      </c>
      <c r="BX92" s="105">
        <f>IF(COLUMN()&lt;DATA!$O$1*3+3,SUM(BX93:BX95)," ")</f>
        <v>1</v>
      </c>
      <c r="BY92" s="105">
        <f>IF(COLUMN()&lt;DATA!$O$1*3+3,SUM(BY93:BY95)," ")</f>
        <v>2.3742300000000003</v>
      </c>
      <c r="BZ92" s="105">
        <f>IF(COLUMN()&lt;DATA!$O$1*3+3,SUM(BZ93:BZ95)," ")</f>
        <v>0</v>
      </c>
      <c r="CA92" s="105">
        <f>IF(COLUMN()&lt;DATA!$O$1*3+3,SUM(CA93:CA95)," ")</f>
        <v>0.5</v>
      </c>
      <c r="CB92" s="105">
        <f>IF(COLUMN()&lt;DATA!$O$1*3+3,SUM(CB93:CB95)," ")</f>
        <v>0.5</v>
      </c>
      <c r="CC92" s="105">
        <f>IF(COLUMN()&lt;DATA!$O$1*3+3,SUM(CC93:CC95)," ")</f>
        <v>0</v>
      </c>
      <c r="CD92" s="105">
        <f>IF(COLUMN()&lt;DATA!$O$1*3+3,SUM(CD93:CD95)," ")</f>
        <v>0</v>
      </c>
      <c r="CE92" s="105">
        <f>IF(COLUMN()&lt;DATA!$O$1*3+3,SUM(CE93:CE95)," ")</f>
        <v>0</v>
      </c>
      <c r="CF92" s="105">
        <f>IF(COLUMN()&lt;DATA!$O$1*3+3,SUM(CF93:CF95)," ")</f>
        <v>0</v>
      </c>
      <c r="CG92" s="105">
        <f>IF(COLUMN()&lt;DATA!$O$1*3+3,SUM(CG93:CG95)," ")</f>
        <v>0</v>
      </c>
      <c r="CH92" s="105">
        <f>IF(COLUMN()&lt;DATA!$O$1*3+3,SUM(CH93:CH95)," ")</f>
        <v>1.33</v>
      </c>
      <c r="CI92" s="105">
        <f>IF(COLUMN()&lt;DATA!$O$1*3+3,SUM(CI93:CI95)," ")</f>
        <v>0</v>
      </c>
      <c r="CJ92" s="105">
        <f>IF(COLUMN()&lt;DATA!$O$1*3+3,SUM(CJ93:CJ95)," ")</f>
        <v>0</v>
      </c>
      <c r="CK92" s="105">
        <f>IF(COLUMN()&lt;DATA!$O$1*3+3,SUM(CK93:CK95)," ")</f>
        <v>1</v>
      </c>
      <c r="CL92" s="105">
        <f>IF(COLUMN()&lt;DATA!$O$1*3+3,SUM(CL93:CL95)," ")</f>
        <v>0</v>
      </c>
      <c r="CM92" s="105">
        <f>IF(COLUMN()&lt;DATA!$O$1*3+3,SUM(CM93:CM95)," ")</f>
        <v>0</v>
      </c>
      <c r="CN92" s="105">
        <f>IF(COLUMN()&lt;DATA!$O$1*3+3,SUM(CN93:CN95)," ")</f>
        <v>9.1051399999999987</v>
      </c>
      <c r="CO92" s="105">
        <f>IF(COLUMN()&lt;DATA!$O$1*3+3,SUM(CO93:CO95)," ")</f>
        <v>0</v>
      </c>
      <c r="CP92" s="105">
        <f>IF(COLUMN()&lt;DATA!$O$1*3+3,SUM(CP93:CP95)," ")</f>
        <v>1</v>
      </c>
      <c r="CQ92" s="105">
        <f>IF(COLUMN()&lt;DATA!$O$1*3+3,SUM(CQ93:CQ95)," ")</f>
        <v>3</v>
      </c>
      <c r="CR92" s="105">
        <f>IF(COLUMN()&lt;DATA!$O$1*3+3,SUM(CR93:CR95)," ")</f>
        <v>0</v>
      </c>
      <c r="CS92" s="105">
        <f>IF(COLUMN()&lt;DATA!$O$1*3+3,SUM(CS93:CS95)," ")</f>
        <v>0</v>
      </c>
      <c r="CT92" s="105">
        <f>IF(COLUMN()&lt;DATA!$O$1*3+3,SUM(CT93:CT95)," ")</f>
        <v>0</v>
      </c>
      <c r="CU92" s="105">
        <f>IF(COLUMN()&lt;DATA!$O$1*3+3,SUM(CU93:CU95)," ")</f>
        <v>0</v>
      </c>
      <c r="CV92" s="105">
        <f>IF(COLUMN()&lt;DATA!$O$1*3+3,SUM(CV93:CV95)," ")</f>
        <v>0</v>
      </c>
      <c r="CW92" s="105">
        <f>IF(COLUMN()&lt;DATA!$O$1*3+3,SUM(CW93:CW95)," ")</f>
        <v>0</v>
      </c>
      <c r="CX92" s="105">
        <f>IF(COLUMN()&lt;DATA!$O$1*3+3,SUM(CX93:CX95)," ")</f>
        <v>0</v>
      </c>
      <c r="CY92" s="105">
        <f>IF(COLUMN()&lt;DATA!$O$1*3+3,SUM(CY93:CY95)," ")</f>
        <v>0</v>
      </c>
      <c r="CZ92" s="105">
        <f>IF(COLUMN()&lt;DATA!$O$1*3+3,SUM(CZ93:CZ95)," ")</f>
        <v>0</v>
      </c>
      <c r="DA92" s="105">
        <f>IF(COLUMN()&lt;DATA!$O$1*3+3,SUM(DA93:DA95)," ")</f>
        <v>0</v>
      </c>
      <c r="DB92" s="105">
        <f>IF(COLUMN()&lt;DATA!$O$1*3+3,SUM(DB93:DB95)," ")</f>
        <v>0</v>
      </c>
      <c r="DC92" s="105">
        <f>IF(COLUMN()&lt;DATA!$O$1*3+3,SUM(DC93:DC95)," ")</f>
        <v>0</v>
      </c>
      <c r="DD92" s="105">
        <f>IF(COLUMN()&lt;DATA!$O$1*3+3,SUM(DD93:DD95)," ")</f>
        <v>0</v>
      </c>
      <c r="DE92" s="105">
        <f>IF(COLUMN()&lt;DATA!$O$1*3+3,SUM(DE93:DE95)," ")</f>
        <v>0</v>
      </c>
      <c r="DF92" s="105">
        <f>IF(COLUMN()&lt;DATA!$O$1*3+3,SUM(DF93:DF95)," ")</f>
        <v>0</v>
      </c>
      <c r="DG92" s="105">
        <f>IF(COLUMN()&lt;DATA!$O$1*3+3,SUM(DG93:DG95)," ")</f>
        <v>0</v>
      </c>
      <c r="DH92" s="105">
        <f>IF(COLUMN()&lt;DATA!$O$1*3+3,SUM(DH93:DH95)," ")</f>
        <v>0</v>
      </c>
      <c r="DI92" s="105">
        <f>IF(COLUMN()&lt;DATA!$O$1*3+3,SUM(DI93:DI95)," ")</f>
        <v>0</v>
      </c>
      <c r="DJ92" s="105">
        <f>IF(COLUMN()&lt;DATA!$O$1*3+3,SUM(DJ93:DJ95)," ")</f>
        <v>0</v>
      </c>
      <c r="DK92" s="105">
        <f>IF(COLUMN()&lt;DATA!$O$1*3+3,SUM(DK93:DK95)," ")</f>
        <v>0</v>
      </c>
      <c r="DL92" s="105">
        <f>IF(COLUMN()&lt;DATA!$O$1*3+3,SUM(DL93:DL95)," ")</f>
        <v>0</v>
      </c>
      <c r="DM92" s="105">
        <f>IF(COLUMN()&lt;DATA!$O$1*3+3,SUM(DM93:DM95)," ")</f>
        <v>0</v>
      </c>
      <c r="DN92" s="105">
        <f>IF(COLUMN()&lt;DATA!$O$1*3+3,SUM(DN93:DN95)," ")</f>
        <v>0</v>
      </c>
      <c r="DO92" s="105">
        <f>IF(COLUMN()&lt;DATA!$O$1*3+3,SUM(DO93:DO95)," ")</f>
        <v>0</v>
      </c>
      <c r="DP92" s="105">
        <f>IF(COLUMN()&lt;DATA!$O$1*3+3,SUM(DP93:DP95)," ")</f>
        <v>0</v>
      </c>
      <c r="DQ92" s="105">
        <f>IF(COLUMN()&lt;DATA!$O$1*3+3,SUM(DQ93:DQ95)," ")</f>
        <v>0</v>
      </c>
      <c r="DR92" s="105">
        <f>IF(COLUMN()&lt;DATA!$O$1*3+3,SUM(DR93:DR95)," ")</f>
        <v>0</v>
      </c>
      <c r="DS92" s="105">
        <f>IF(COLUMN()&lt;DATA!$O$1*3+3,SUM(DS93:DS95)," ")</f>
        <v>0</v>
      </c>
      <c r="DT92" s="105">
        <f>IF(COLUMN()&lt;DATA!$O$1*3+3,SUM(DT93:DT95)," ")</f>
        <v>0</v>
      </c>
      <c r="DU92" s="105">
        <f>IF(COLUMN()&lt;DATA!$O$1*3+3,SUM(DU93:DU95)," ")</f>
        <v>0.33</v>
      </c>
      <c r="DV92" s="105">
        <f>IF(COLUMN()&lt;DATA!$O$1*3+3,SUM(DV93:DV95)," ")</f>
        <v>0</v>
      </c>
      <c r="DW92" s="105">
        <f>IF(COLUMN()&lt;DATA!$O$1*3+3,SUM(DW93:DW95)," ")</f>
        <v>0</v>
      </c>
      <c r="DX92" s="105">
        <f>IF(COLUMN()&lt;DATA!$O$1*3+3,SUM(DX93:DX95)," ")</f>
        <v>1223.9558200000002</v>
      </c>
      <c r="DY92" s="38" t="str">
        <f>IF(COLUMN()&lt;DATA!$O$1*3+3,SUM(DY93:DY95)," ")</f>
        <v xml:space="preserve"> </v>
      </c>
      <c r="DZ92" s="38" t="str">
        <f>IF(COLUMN()&lt;DATA!$O$1*3+3,SUM(DZ93:DZ95)," ")</f>
        <v xml:space="preserve"> </v>
      </c>
      <c r="EA92" s="38" t="str">
        <f>IF(COLUMN()&lt;DATA!$O$1*3+3,SUM(EA93:EA95)," ")</f>
        <v xml:space="preserve"> </v>
      </c>
      <c r="EB92" s="38" t="str">
        <f>IF(COLUMN()&lt;DATA!$O$1*3+3,SUM(EB93:EB95)," ")</f>
        <v xml:space="preserve"> </v>
      </c>
      <c r="EC92" s="38" t="str">
        <f>IF(COLUMN()&lt;DATA!$O$1*3+3,SUM(EC93:EC95)," ")</f>
        <v xml:space="preserve"> </v>
      </c>
      <c r="ED92" s="38" t="str">
        <f>IF(COLUMN()&lt;DATA!$O$1*3+3,SUM(ED93:ED95)," ")</f>
        <v xml:space="preserve"> </v>
      </c>
      <c r="EE92" s="38" t="str">
        <f>IF(COLUMN()&lt;DATA!$O$1*3+3,SUM(EE93:EE95)," ")</f>
        <v xml:space="preserve"> </v>
      </c>
      <c r="EF92" s="38" t="str">
        <f>IF(COLUMN()&lt;DATA!$O$1*3+3,SUM(EF93:EF95)," ")</f>
        <v xml:space="preserve"> </v>
      </c>
      <c r="EG92" s="38" t="str">
        <f>IF(COLUMN()&lt;DATA!$O$1*3+3,SUM(EG93:EG95)," ")</f>
        <v xml:space="preserve"> </v>
      </c>
      <c r="EH92" s="38" t="str">
        <f>IF(COLUMN()&lt;DATA!$O$1*3+3,SUM(EH93:EH95)," ")</f>
        <v xml:space="preserve"> </v>
      </c>
      <c r="EI92" s="38" t="str">
        <f>IF(COLUMN()&lt;DATA!$O$1*3+3,SUM(EI93:EI95)," ")</f>
        <v xml:space="preserve"> </v>
      </c>
      <c r="EJ92" s="38" t="str">
        <f>IF(COLUMN()&lt;DATA!$O$1*3+3,SUM(EJ93:EJ95)," ")</f>
        <v xml:space="preserve"> </v>
      </c>
      <c r="EK92" s="38" t="str">
        <f>IF(COLUMN()&lt;DATA!$O$1*3+3,SUM(EK93:EK95)," ")</f>
        <v xml:space="preserve"> </v>
      </c>
      <c r="EL92" s="38" t="str">
        <f>IF(COLUMN()&lt;DATA!$O$1*3+3,SUM(EL93:EL95)," ")</f>
        <v xml:space="preserve"> </v>
      </c>
      <c r="EM92" s="38" t="str">
        <f>IF(COLUMN()&lt;DATA!$O$1*3+3,SUM(EM93:EM95)," ")</f>
        <v xml:space="preserve"> </v>
      </c>
      <c r="EN92" s="38" t="str">
        <f>IF(COLUMN()&lt;DATA!$O$1*3+3,SUM(EN93:EN95)," ")</f>
        <v xml:space="preserve"> </v>
      </c>
      <c r="EO92" s="38" t="str">
        <f>IF(COLUMN()&lt;DATA!$O$1*3+3,SUM(EO93:EO95)," ")</f>
        <v xml:space="preserve"> </v>
      </c>
      <c r="EP92" s="38" t="str">
        <f>IF(COLUMN()&lt;DATA!$O$1*3+3,SUM(EP93:EP95)," ")</f>
        <v xml:space="preserve"> </v>
      </c>
      <c r="EQ92" s="38" t="str">
        <f>IF(COLUMN()&lt;DATA!$O$1*3+3,SUM(EQ93:EQ95)," ")</f>
        <v xml:space="preserve"> </v>
      </c>
      <c r="ER92" s="38" t="str">
        <f>IF(COLUMN()&lt;DATA!$O$1*3+3,SUM(ER93:ER95)," ")</f>
        <v xml:space="preserve"> </v>
      </c>
      <c r="ES92" s="38" t="str">
        <f>IF(COLUMN()&lt;DATA!$O$1*3+3,SUM(ES93:ES95)," ")</f>
        <v xml:space="preserve"> </v>
      </c>
      <c r="ET92" s="38" t="str">
        <f>IF(COLUMN()&lt;DATA!$O$1*3+3,SUM(ET93:ET95)," ")</f>
        <v xml:space="preserve"> </v>
      </c>
      <c r="EU92" s="38" t="str">
        <f>IF(COLUMN()&lt;DATA!$O$1*3+3,SUM(EU93:EU95)," ")</f>
        <v xml:space="preserve"> </v>
      </c>
      <c r="EV92" s="38" t="str">
        <f>IF(COLUMN()&lt;DATA!$O$1*3+3,SUM(EV93:EV95)," ")</f>
        <v xml:space="preserve"> </v>
      </c>
      <c r="EW92" s="38" t="str">
        <f>IF(COLUMN()&lt;DATA!$O$1*3+3,SUM(EW93:EW95)," ")</f>
        <v xml:space="preserve"> </v>
      </c>
      <c r="EX92" s="38" t="str">
        <f>IF(COLUMN()&lt;DATA!$O$1*3+3,SUM(EX93:EX95)," ")</f>
        <v xml:space="preserve"> </v>
      </c>
      <c r="EY92" s="38" t="str">
        <f>IF(COLUMN()&lt;DATA!$O$1*3+3,SUM(EY93:EY95)," ")</f>
        <v xml:space="preserve"> </v>
      </c>
      <c r="EZ92" s="38" t="str">
        <f>IF(COLUMN()&lt;DATA!$O$1*3+3,SUM(EZ93:EZ95)," ")</f>
        <v xml:space="preserve"> </v>
      </c>
      <c r="FA92" s="38" t="str">
        <f>IF(COLUMN()&lt;DATA!$O$1*3+3,SUM(FA93:FA95)," ")</f>
        <v xml:space="preserve"> </v>
      </c>
      <c r="FB92" s="38" t="str">
        <f>IF(COLUMN()&lt;DATA!$O$1*3+3,SUM(FB93:FB95)," ")</f>
        <v xml:space="preserve"> </v>
      </c>
      <c r="FC92" s="38" t="str">
        <f>IF(COLUMN()&lt;DATA!$O$1*3+3,SUM(FC93:FC95)," ")</f>
        <v xml:space="preserve"> </v>
      </c>
      <c r="FD92" s="38" t="str">
        <f>IF(COLUMN()&lt;DATA!$O$1*3+3,SUM(FD93:FD95)," ")</f>
        <v xml:space="preserve"> </v>
      </c>
      <c r="FE92" s="38" t="str">
        <f>IF(COLUMN()&lt;DATA!$O$1*3+3,SUM(FE93:FE95)," ")</f>
        <v xml:space="preserve"> </v>
      </c>
      <c r="FF92" s="38" t="str">
        <f>IF(COLUMN()&lt;DATA!$O$1*3+3,SUM(FF93:FF95)," ")</f>
        <v xml:space="preserve"> </v>
      </c>
      <c r="FG92" s="38" t="str">
        <f>IF(COLUMN()&lt;DATA!$O$1*3+3,SUM(FG93:FG95)," ")</f>
        <v xml:space="preserve"> </v>
      </c>
      <c r="FH92" s="38" t="str">
        <f>IF(COLUMN()&lt;DATA!$O$1*3+3,SUM(FH93:FH95)," ")</f>
        <v xml:space="preserve"> </v>
      </c>
      <c r="FI92" s="38" t="str">
        <f>IF(COLUMN()&lt;DATA!$O$1*3+3,SUM(FI93:FI95)," ")</f>
        <v xml:space="preserve"> </v>
      </c>
      <c r="FJ92" s="38" t="str">
        <f>IF(COLUMN()&lt;DATA!$O$1*3+3,SUM(FJ93:FJ95)," ")</f>
        <v xml:space="preserve"> </v>
      </c>
      <c r="FK92" s="38" t="str">
        <f>IF(COLUMN()&lt;DATA!$O$1*3+3,SUM(FK93:FK95)," ")</f>
        <v xml:space="preserve"> </v>
      </c>
      <c r="FL92" s="38" t="str">
        <f>IF(COLUMN()&lt;DATA!$O$1*3+3,SUM(FL93:FL95)," ")</f>
        <v xml:space="preserve"> </v>
      </c>
      <c r="FM92" s="37" t="str">
        <f>IF(COLUMN()&lt;DATA!$O$1*3+3,SUM(FM93:FM95)," ")</f>
        <v xml:space="preserve"> </v>
      </c>
      <c r="FN92" s="37" t="str">
        <f>IF(COLUMN()&lt;DATA!$O$1*3+3,SUM(FN93:FN95)," ")</f>
        <v xml:space="preserve"> </v>
      </c>
      <c r="FO92" s="37" t="str">
        <f>IF(COLUMN()&lt;DATA!$O$1*3+3,SUM(FO93:FO95)," ")</f>
        <v xml:space="preserve"> </v>
      </c>
      <c r="FP92" s="37" t="str">
        <f>IF(COLUMN()&lt;DATA!$O$1*3+3,SUM(FP93:FP95)," ")</f>
        <v xml:space="preserve"> </v>
      </c>
      <c r="FQ92" s="37" t="str">
        <f>IF(COLUMN()&lt;DATA!$O$1*3+3,SUM(FQ93:FQ95)," ")</f>
        <v xml:space="preserve"> </v>
      </c>
      <c r="FR92" s="37" t="str">
        <f>IF(COLUMN()&lt;DATA!$O$1*3+3,SUM(FR93:FR95)," ")</f>
        <v xml:space="preserve"> </v>
      </c>
      <c r="FS92" s="37" t="str">
        <f>IF(COLUMN()&lt;DATA!$O$1*3+3,SUM(FS93:FS95)," ")</f>
        <v xml:space="preserve"> </v>
      </c>
      <c r="FT92" s="37" t="str">
        <f>IF(COLUMN()&lt;DATA!$O$1*3+3,SUM(FT93:FT95)," ")</f>
        <v xml:space="preserve"> </v>
      </c>
      <c r="FU92" s="37" t="str">
        <f>IF(COLUMN()&lt;DATA!$O$1*3+3,SUM(FU93:FU95)," ")</f>
        <v xml:space="preserve"> </v>
      </c>
      <c r="FV92" s="37" t="str">
        <f>IF(COLUMN()&lt;DATA!$O$1*3+3,SUM(FV93:FV95)," ")</f>
        <v xml:space="preserve"> </v>
      </c>
      <c r="FW92" s="37" t="str">
        <f>IF(COLUMN()&lt;DATA!$O$1*3+3,SUM(FW93:FW95)," ")</f>
        <v xml:space="preserve"> </v>
      </c>
      <c r="FX92" s="37" t="str">
        <f>IF(COLUMN()&lt;DATA!$O$1*3+3,SUM(FX93:FX95)," ")</f>
        <v xml:space="preserve"> </v>
      </c>
      <c r="FY92" s="5" t="str">
        <f>IF(COLUMN()&lt;DATA!$O$1*3+3,SUM(FY93:FY95)," ")</f>
        <v xml:space="preserve"> </v>
      </c>
      <c r="FZ92" s="5" t="str">
        <f>IF(COLUMN()&lt;DATA!$O$1*3+3,SUM(FZ93:FZ95)," ")</f>
        <v xml:space="preserve"> </v>
      </c>
      <c r="GA92" s="5" t="str">
        <f>IF(COLUMN()&lt;DATA!$O$1*3+3,SUM(GA93:GA95)," ")</f>
        <v xml:space="preserve"> </v>
      </c>
      <c r="GB92" s="5" t="str">
        <f>IF(COLUMN()&lt;DATA!$O$1*3+3,SUM(GB93:GB95)," ")</f>
        <v xml:space="preserve"> </v>
      </c>
      <c r="GC92" s="5" t="str">
        <f>IF(COLUMN()&lt;DATA!$O$1*3+3,SUM(GC93:GC95)," ")</f>
        <v xml:space="preserve"> </v>
      </c>
      <c r="GD92" s="5" t="str">
        <f>IF(COLUMN()&lt;DATA!$O$1*3+3,SUM(GD93:GD95)," ")</f>
        <v xml:space="preserve"> </v>
      </c>
      <c r="GE92" s="5" t="str">
        <f>IF(COLUMN()&lt;DATA!$O$1*3+3,SUM(GE93:GE95)," ")</f>
        <v xml:space="preserve"> </v>
      </c>
      <c r="GF92" s="5" t="str">
        <f>IF(COLUMN()&lt;DATA!$O$1*3+3,SUM(GF93:GF95)," ")</f>
        <v xml:space="preserve"> </v>
      </c>
      <c r="GG92" s="5" t="str">
        <f>IF(COLUMN()&lt;DATA!$O$1*3+3,SUM(GG93:GG95)," ")</f>
        <v xml:space="preserve"> </v>
      </c>
      <c r="GH92" s="5" t="str">
        <f>IF(COLUMN()&lt;DATA!$O$1*3+3,SUM(GH93:GH95)," ")</f>
        <v xml:space="preserve"> </v>
      </c>
      <c r="GI92" s="5" t="str">
        <f>IF(COLUMN()&lt;DATA!$O$1*3+3,SUM(GI93:GI95)," ")</f>
        <v xml:space="preserve"> </v>
      </c>
      <c r="GJ92" s="5" t="str">
        <f>IF(COLUMN()&lt;DATA!$O$1*3+3,SUM(GJ93:GJ95)," ")</f>
        <v xml:space="preserve"> </v>
      </c>
      <c r="GK92" s="5" t="str">
        <f>IF(COLUMN()&lt;DATA!$O$1*3+3,SUM(GK93:GK95)," ")</f>
        <v xml:space="preserve"> </v>
      </c>
      <c r="GL92" s="5" t="str">
        <f>IF(COLUMN()&lt;DATA!$O$1*3+3,SUM(GL93:GL95)," ")</f>
        <v xml:space="preserve"> </v>
      </c>
      <c r="GM92" s="5" t="str">
        <f>IF(COLUMN()&lt;DATA!$O$1*3+3,SUM(GM93:GM95)," ")</f>
        <v xml:space="preserve"> </v>
      </c>
      <c r="GN92" s="5" t="str">
        <f>IF(COLUMN()&lt;DATA!$O$1*3+3,SUM(GN93:GN95)," ")</f>
        <v xml:space="preserve"> </v>
      </c>
      <c r="GO92" s="5" t="str">
        <f>IF(COLUMN()&lt;DATA!$O$1*3+3,SUM(GO93:GO95)," ")</f>
        <v xml:space="preserve"> </v>
      </c>
      <c r="GP92" s="5" t="str">
        <f>IF(COLUMN()&lt;DATA!$O$1*3+3,SUM(GP93:GP95)," ")</f>
        <v xml:space="preserve"> </v>
      </c>
      <c r="GQ92" s="5" t="str">
        <f>IF(COLUMN()&lt;DATA!$O$1*3+3,SUM(GQ93:GQ95)," ")</f>
        <v xml:space="preserve"> </v>
      </c>
      <c r="GR92" s="5" t="str">
        <f>IF(COLUMN()&lt;DATA!$O$1*3+3,SUM(GR93:GR95)," ")</f>
        <v xml:space="preserve"> </v>
      </c>
      <c r="GS92" s="5" t="str">
        <f>IF(COLUMN()&lt;DATA!$O$1*3+3,SUM(GS93:GS95)," ")</f>
        <v xml:space="preserve"> </v>
      </c>
      <c r="GT92" s="5" t="str">
        <f>IF(COLUMN()&lt;DATA!$O$1*3+3,SUM(GT93:GT95)," ")</f>
        <v xml:space="preserve"> </v>
      </c>
      <c r="GU92" s="5" t="str">
        <f>IF(COLUMN()&lt;DATA!$O$1*3+3,SUM(GU93:GU95)," ")</f>
        <v xml:space="preserve"> </v>
      </c>
      <c r="GV92" s="5" t="str">
        <f>IF(COLUMN()&lt;DATA!$O$1*3+3,SUM(GV93:GV95)," ")</f>
        <v xml:space="preserve"> </v>
      </c>
      <c r="GW92" s="5" t="str">
        <f>IF(COLUMN()&lt;DATA!$O$1*3+3,SUM(GW93:GW95)," ")</f>
        <v xml:space="preserve"> </v>
      </c>
      <c r="GX92" s="5" t="str">
        <f>IF(COLUMN()&lt;DATA!$O$1*3+3,SUM(GX93:GX95)," ")</f>
        <v xml:space="preserve"> </v>
      </c>
      <c r="GY92" s="5" t="str">
        <f>IF(COLUMN()&lt;DATA!$O$1*3+3,SUM(GY93:GY95)," ")</f>
        <v xml:space="preserve"> </v>
      </c>
      <c r="GZ92" s="5" t="str">
        <f>IF(COLUMN()&lt;DATA!$O$1*3+3,SUM(GZ93:GZ95)," ")</f>
        <v xml:space="preserve"> </v>
      </c>
      <c r="HA92" s="5" t="str">
        <f>IF(COLUMN()&lt;DATA!$O$1*3+3,SUM(HA93:HA95)," ")</f>
        <v xml:space="preserve"> </v>
      </c>
      <c r="HB92" s="5" t="str">
        <f>IF(COLUMN()&lt;DATA!$O$1*3+3,SUM(HB93:HB95)," ")</f>
        <v xml:space="preserve"> </v>
      </c>
      <c r="HC92" s="5" t="str">
        <f>IF(COLUMN()&lt;DATA!$O$1*3+3,SUM(HC93:HC95)," ")</f>
        <v xml:space="preserve"> </v>
      </c>
      <c r="HD92" s="5" t="str">
        <f>IF(COLUMN()&lt;DATA!$O$1*3+3,SUM(HD93:HD95)," ")</f>
        <v xml:space="preserve"> </v>
      </c>
      <c r="HE92" s="5" t="str">
        <f>IF(COLUMN()&lt;DATA!$O$1*3+3,SUM(HE93:HE95)," ")</f>
        <v xml:space="preserve"> </v>
      </c>
      <c r="HF92" s="5" t="str">
        <f>IF(COLUMN()&lt;DATA!$O$1*3+3,SUM(HF93:HF95)," ")</f>
        <v xml:space="preserve"> </v>
      </c>
      <c r="HG92" s="5" t="str">
        <f>IF(COLUMN()&lt;DATA!$O$1*3+3,SUM(HG93:HG95)," ")</f>
        <v xml:space="preserve"> </v>
      </c>
      <c r="HH92" s="5" t="str">
        <f>IF(COLUMN()&lt;DATA!$O$1*3+3,SUM(HH93:HH95)," ")</f>
        <v xml:space="preserve"> </v>
      </c>
      <c r="HI92" s="5" t="str">
        <f>IF(COLUMN()&lt;DATA!$O$1*3+3,SUM(HI93:HI95)," ")</f>
        <v xml:space="preserve"> </v>
      </c>
      <c r="HJ92" s="5" t="str">
        <f>IF(COLUMN()&lt;DATA!$O$1*3+3,SUM(HJ93:HJ95)," ")</f>
        <v xml:space="preserve"> </v>
      </c>
      <c r="HK92" s="5" t="str">
        <f>IF(COLUMN()&lt;DATA!$O$1*3+3,SUM(HK93:HK95)," ")</f>
        <v xml:space="preserve"> </v>
      </c>
      <c r="HL92" s="5" t="str">
        <f>IF(COLUMN()&lt;DATA!$O$1*3+3,SUM(HL93:HL95)," ")</f>
        <v xml:space="preserve"> </v>
      </c>
      <c r="HM92" s="5" t="str">
        <f>IF(COLUMN()&lt;DATA!$O$1*3+3,SUM(HM93:HM95)," ")</f>
        <v xml:space="preserve"> </v>
      </c>
      <c r="HN92" s="5" t="str">
        <f>IF(COLUMN()&lt;DATA!$O$1*3+3,SUM(HN93:HN95)," ")</f>
        <v xml:space="preserve"> </v>
      </c>
      <c r="HO92" s="5" t="str">
        <f>IF(COLUMN()&lt;DATA!$O$1*3+3,SUM(HO93:HO95)," ")</f>
        <v xml:space="preserve"> </v>
      </c>
      <c r="HP92" s="5" t="str">
        <f>IF(COLUMN()&lt;DATA!$O$1*3+3,SUM(HP93:HP95)," ")</f>
        <v xml:space="preserve"> </v>
      </c>
      <c r="HQ92" s="5" t="str">
        <f>IF(COLUMN()&lt;DATA!$O$1*3+3,SUM(HQ93:HQ95)," ")</f>
        <v xml:space="preserve"> </v>
      </c>
      <c r="HR92" s="5" t="str">
        <f>IF(COLUMN()&lt;DATA!$O$1*3+3,SUM(HR93:HR95)," ")</f>
        <v xml:space="preserve"> </v>
      </c>
      <c r="HS92" s="5" t="str">
        <f>IF(COLUMN()&lt;DATA!$O$1*3+3,SUM(HS93:HS95)," ")</f>
        <v xml:space="preserve"> </v>
      </c>
      <c r="HT92" s="5" t="str">
        <f>IF(COLUMN()&lt;DATA!$O$1*3+3,SUM(HT93:HT95)," ")</f>
        <v xml:space="preserve"> </v>
      </c>
      <c r="HU92" s="5" t="str">
        <f>IF(COLUMN()&lt;DATA!$O$1*3+3,SUM(HU93:HU95)," ")</f>
        <v xml:space="preserve"> </v>
      </c>
      <c r="HV92" s="5" t="str">
        <f>IF(COLUMN()&lt;DATA!$O$1*3+3,SUM(HV93:HV95)," ")</f>
        <v xml:space="preserve"> </v>
      </c>
      <c r="HW92" s="5" t="str">
        <f>IF(COLUMN()&lt;DATA!$O$1*3+3,SUM(HW93:HW95)," ")</f>
        <v xml:space="preserve"> </v>
      </c>
      <c r="HX92" s="5" t="str">
        <f>IF(COLUMN()&lt;DATA!$O$1*3+3,SUM(HX93:HX95)," ")</f>
        <v xml:space="preserve"> </v>
      </c>
      <c r="HY92" s="5" t="str">
        <f>IF(COLUMN()&lt;DATA!$O$1*3+3,SUM(HY93:HY95)," ")</f>
        <v xml:space="preserve"> </v>
      </c>
      <c r="HZ92" s="5" t="str">
        <f>IF(COLUMN()&lt;DATA!$O$1*3+3,SUM(HZ93:HZ95)," ")</f>
        <v xml:space="preserve"> </v>
      </c>
      <c r="IA92" s="5" t="str">
        <f>IF(COLUMN()&lt;DATA!$O$1*3+3,SUM(IA93:IA95)," ")</f>
        <v xml:space="preserve"> </v>
      </c>
      <c r="IB92" s="5" t="str">
        <f>IF(COLUMN()&lt;DATA!$O$1*3+3,SUM(IB93:IB95)," ")</f>
        <v xml:space="preserve"> </v>
      </c>
      <c r="IC92" s="5" t="str">
        <f>IF(COLUMN()&lt;DATA!$O$1*3+3,SUM(IC93:IC95)," ")</f>
        <v xml:space="preserve"> </v>
      </c>
      <c r="ID92" s="5" t="str">
        <f>IF(COLUMN()&lt;DATA!$O$1*3+3,SUM(ID93:ID95)," ")</f>
        <v xml:space="preserve"> </v>
      </c>
      <c r="IE92" s="5" t="str">
        <f>IF(COLUMN()&lt;DATA!$O$1*3+3,SUM(IE93:IE95)," ")</f>
        <v xml:space="preserve"> </v>
      </c>
      <c r="IF92" s="5" t="str">
        <f>IF(COLUMN()&lt;DATA!$O$1*3+3,SUM(IF93:IF95)," ")</f>
        <v xml:space="preserve"> </v>
      </c>
      <c r="IG92" s="5" t="str">
        <f>IF(COLUMN()&lt;DATA!$O$1*3+3,SUM(IG93:IG95)," ")</f>
        <v xml:space="preserve"> </v>
      </c>
      <c r="IH92" s="5" t="str">
        <f>IF(COLUMN()&lt;DATA!$O$1*3+3,SUM(IH93:IH95)," ")</f>
        <v xml:space="preserve"> </v>
      </c>
      <c r="II92" s="5" t="str">
        <f>IF(COLUMN()&lt;DATA!$O$1*3+3,SUM(II93:II95)," ")</f>
        <v xml:space="preserve"> </v>
      </c>
      <c r="IJ92" s="5" t="str">
        <f>IF(COLUMN()&lt;DATA!$O$1*3+3,SUM(IJ93:IJ95)," ")</f>
        <v xml:space="preserve"> </v>
      </c>
      <c r="IK92" s="5" t="str">
        <f>IF(COLUMN()&lt;DATA!$O$1*3+3,SUM(IK93:IK95)," ")</f>
        <v xml:space="preserve"> </v>
      </c>
      <c r="IL92" s="5" t="str">
        <f>IF(COLUMN()&lt;DATA!$O$1*3+3,SUM(IL93:IL95)," ")</f>
        <v xml:space="preserve"> </v>
      </c>
      <c r="IM92" s="5" t="str">
        <f>IF(COLUMN()&lt;DATA!$O$1*3+3,SUM(IM93:IM95)," ")</f>
        <v xml:space="preserve"> </v>
      </c>
      <c r="IN92" s="5" t="str">
        <f>IF(COLUMN()&lt;DATA!$O$1*3+3,SUM(IN93:IN95)," ")</f>
        <v xml:space="preserve"> </v>
      </c>
      <c r="IO92" s="5" t="str">
        <f>IF(COLUMN()&lt;DATA!$O$1*3+3,SUM(IO93:IO95)," ")</f>
        <v xml:space="preserve"> </v>
      </c>
      <c r="IP92" s="5" t="str">
        <f>IF(COLUMN()&lt;DATA!$O$1*3+3,SUM(IP93:IP95)," ")</f>
        <v xml:space="preserve"> </v>
      </c>
      <c r="IQ92" s="5" t="str">
        <f>IF(COLUMN()&lt;DATA!$O$1*3+3,SUM(IQ93:IQ95)," ")</f>
        <v xml:space="preserve"> </v>
      </c>
      <c r="IR92" s="5" t="str">
        <f>IF(COLUMN()&lt;DATA!$O$1*3+3,SUM(IR93:IR95)," ")</f>
        <v xml:space="preserve"> </v>
      </c>
      <c r="IS92" s="5" t="str">
        <f>IF(COLUMN()&lt;DATA!$O$1*3+3,SUM(IS93:IS95)," ")</f>
        <v xml:space="preserve"> </v>
      </c>
      <c r="IT92" s="5" t="str">
        <f>IF(COLUMN()&lt;DATA!$O$1*3+3,SUM(IT93:IT95)," ")</f>
        <v xml:space="preserve"> </v>
      </c>
      <c r="IU92" s="5" t="str">
        <f>IF(COLUMN()&lt;DATA!$O$1*3+3,SUM(IU93:IU95)," ")</f>
        <v xml:space="preserve"> </v>
      </c>
      <c r="IV92" s="5" t="str">
        <f>IF(COLUMN()&lt;DATA!$O$1*3+3,SUM(IV93:IV95)," ")</f>
        <v xml:space="preserve"> </v>
      </c>
      <c r="IW92" s="5" t="str">
        <f>IF(COLUMN()&lt;DATA!$O$1*3+3,SUM(IW93:IW95)," ")</f>
        <v xml:space="preserve"> </v>
      </c>
      <c r="IX92" s="5" t="str">
        <f>IF(COLUMN()&lt;DATA!$O$1*3+3,SUM(IX93:IX95)," ")</f>
        <v xml:space="preserve"> </v>
      </c>
      <c r="IY92" s="5" t="str">
        <f>IF(COLUMN()&lt;DATA!$O$1*3+3,SUM(IY93:IY95)," ")</f>
        <v xml:space="preserve"> </v>
      </c>
      <c r="IZ92" s="5" t="str">
        <f>IF(COLUMN()&lt;DATA!$O$1*3+3,SUM(IZ93:IZ95)," ")</f>
        <v xml:space="preserve"> </v>
      </c>
      <c r="JA92" s="5" t="str">
        <f>IF(COLUMN()&lt;DATA!$O$1*3+3,SUM(JA93:JA95)," ")</f>
        <v xml:space="preserve"> </v>
      </c>
      <c r="JB92" s="5" t="str">
        <f>IF(COLUMN()&lt;DATA!$O$1*3+3,SUM(JB93:JB95)," ")</f>
        <v xml:space="preserve"> </v>
      </c>
      <c r="JC92" s="5" t="str">
        <f>IF(COLUMN()&lt;DATA!$O$1*3+3,SUM(JC93:JC95)," ")</f>
        <v xml:space="preserve"> </v>
      </c>
      <c r="JD92" s="5" t="str">
        <f>IF(COLUMN()&lt;DATA!$O$1*3+3,SUM(JD93:JD95)," ")</f>
        <v xml:space="preserve"> </v>
      </c>
      <c r="JE92" s="5" t="str">
        <f>IF(COLUMN()&lt;DATA!$O$1*3+3,SUM(JE93:JE95)," ")</f>
        <v xml:space="preserve"> </v>
      </c>
      <c r="JF92" s="5" t="str">
        <f>IF(COLUMN()&lt;DATA!$O$1*3+3,SUM(JF93:JF95)," ")</f>
        <v xml:space="preserve"> </v>
      </c>
      <c r="JG92" s="5" t="str">
        <f>IF(COLUMN()&lt;DATA!$O$1*3+3,SUM(JG93:JG95)," ")</f>
        <v xml:space="preserve"> </v>
      </c>
      <c r="JH92" s="5" t="str">
        <f>IF(COLUMN()&lt;DATA!$O$1*3+3,SUM(JH93:JH95)," ")</f>
        <v xml:space="preserve"> </v>
      </c>
      <c r="JI92" s="5" t="str">
        <f>IF(COLUMN()&lt;DATA!$O$1*3+3,SUM(JI93:JI95)," ")</f>
        <v xml:space="preserve"> </v>
      </c>
      <c r="JJ92" s="5" t="str">
        <f>IF(COLUMN()&lt;DATA!$O$1*3+3,SUM(JJ93:JJ95)," ")</f>
        <v xml:space="preserve"> </v>
      </c>
      <c r="JK92" s="5" t="str">
        <f>IF(COLUMN()&lt;DATA!$O$1*3+3,SUM(JK93:JK95)," ")</f>
        <v xml:space="preserve"> </v>
      </c>
      <c r="JL92" s="5" t="str">
        <f>IF(COLUMN()&lt;DATA!$O$1*3+3,SUM(JL93:JL95)," ")</f>
        <v xml:space="preserve"> </v>
      </c>
      <c r="JM92" s="5" t="str">
        <f>IF(COLUMN()&lt;DATA!$O$1*3+3,SUM(JM93:JM95)," ")</f>
        <v xml:space="preserve"> </v>
      </c>
      <c r="JN92" s="5" t="str">
        <f>IF(COLUMN()&lt;DATA!$O$1*3+3,SUM(JN93:JN95)," ")</f>
        <v xml:space="preserve"> </v>
      </c>
      <c r="JO92" s="5" t="str">
        <f>IF(COLUMN()&lt;DATA!$O$1*3+3,SUM(JO93:JO95)," ")</f>
        <v xml:space="preserve"> </v>
      </c>
      <c r="JP92" s="5" t="str">
        <f>IF(COLUMN()&lt;DATA!$O$1*3+3,SUM(JP93:JP95)," ")</f>
        <v xml:space="preserve"> </v>
      </c>
      <c r="JQ92" s="5" t="str">
        <f>IF(COLUMN()&lt;DATA!$O$1*3+3,SUM(JQ93:JQ95)," ")</f>
        <v xml:space="preserve"> </v>
      </c>
      <c r="JR92" s="5" t="str">
        <f>IF(COLUMN()&lt;DATA!$O$1*3+3,SUM(JR93:JR95)," ")</f>
        <v xml:space="preserve"> </v>
      </c>
      <c r="JS92" s="5" t="str">
        <f>IF(COLUMN()&lt;DATA!$O$1*3+3,SUM(JS93:JS95)," ")</f>
        <v xml:space="preserve"> </v>
      </c>
      <c r="JT92" s="5" t="str">
        <f>IF(COLUMN()&lt;DATA!$O$1*3+3,SUM(JT93:JT95)," ")</f>
        <v xml:space="preserve"> </v>
      </c>
      <c r="JU92" s="5" t="str">
        <f>IF(COLUMN()&lt;DATA!$O$1*3+3,SUM(JU93:JU95)," ")</f>
        <v xml:space="preserve"> </v>
      </c>
      <c r="JV92" s="5" t="str">
        <f>IF(COLUMN()&lt;DATA!$O$1*3+3,SUM(JV93:JV95)," ")</f>
        <v xml:space="preserve"> </v>
      </c>
      <c r="JW92" s="5" t="str">
        <f>IF(COLUMN()&lt;DATA!$O$1*3+3,SUM(JW93:JW95)," ")</f>
        <v xml:space="preserve"> </v>
      </c>
      <c r="JX92" s="5" t="str">
        <f>IF(COLUMN()&lt;DATA!$O$1*3+3,SUM(JX93:JX95)," ")</f>
        <v xml:space="preserve"> </v>
      </c>
      <c r="JY92" s="5" t="str">
        <f>IF(COLUMN()&lt;DATA!$O$1*3+3,SUM(JY93:JY95)," ")</f>
        <v xml:space="preserve"> </v>
      </c>
      <c r="JZ92" s="5" t="str">
        <f>IF(COLUMN()&lt;DATA!$O$1*3+3,SUM(JZ93:JZ95)," ")</f>
        <v xml:space="preserve"> </v>
      </c>
      <c r="KA92" s="5" t="str">
        <f>IF(COLUMN()&lt;DATA!$O$1*3+3,SUM(KA93:KA95)," ")</f>
        <v xml:space="preserve"> </v>
      </c>
      <c r="KB92" s="5" t="str">
        <f>IF(COLUMN()&lt;DATA!$O$1*3+3,SUM(KB93:KB95)," ")</f>
        <v xml:space="preserve"> </v>
      </c>
      <c r="KC92" s="5" t="str">
        <f>IF(COLUMN()&lt;DATA!$O$1*3+3,SUM(KC93:KC95)," ")</f>
        <v xml:space="preserve"> </v>
      </c>
      <c r="KD92" s="5" t="str">
        <f>IF(COLUMN()&lt;DATA!$O$1*3+3,SUM(KD93:KD95)," ")</f>
        <v xml:space="preserve"> </v>
      </c>
      <c r="KE92" s="5" t="str">
        <f>IF(COLUMN()&lt;DATA!$O$1*3+3,SUM(KE93:KE95)," ")</f>
        <v xml:space="preserve"> </v>
      </c>
      <c r="KF92" s="5" t="str">
        <f>IF(COLUMN()&lt;DATA!$O$1*3+3,SUM(KF93:KF95)," ")</f>
        <v xml:space="preserve"> </v>
      </c>
      <c r="KG92" s="5" t="str">
        <f>IF(COLUMN()&lt;DATA!$O$1*3+3,SUM(KG93:KG95)," ")</f>
        <v xml:space="preserve"> </v>
      </c>
      <c r="KH92" s="5" t="str">
        <f>IF(COLUMN()&lt;DATA!$O$1*3+3,SUM(KH93:KH95)," ")</f>
        <v xml:space="preserve"> </v>
      </c>
      <c r="KI92" s="5" t="str">
        <f>IF(COLUMN()&lt;DATA!$O$1*3+3,SUM(KI93:KI95)," ")</f>
        <v xml:space="preserve"> </v>
      </c>
      <c r="KJ92" s="5" t="str">
        <f>IF(COLUMN()&lt;DATA!$O$1*3+3,SUM(KJ93:KJ95)," ")</f>
        <v xml:space="preserve"> </v>
      </c>
      <c r="KK92" s="5" t="str">
        <f>IF(COLUMN()&lt;DATA!$O$1*3+3,SUM(KK93:KK95)," ")</f>
        <v xml:space="preserve"> </v>
      </c>
      <c r="KL92" s="5" t="str">
        <f>IF(COLUMN()&lt;DATA!$O$1*3+3,SUM(KL93:KL95)," ")</f>
        <v xml:space="preserve"> </v>
      </c>
      <c r="KM92" s="5" t="str">
        <f>IF(COLUMN()&lt;DATA!$O$1*3+3,SUM(KM93:KM95)," ")</f>
        <v xml:space="preserve"> </v>
      </c>
      <c r="KN92" s="5" t="str">
        <f>IF(COLUMN()&lt;DATA!$O$1*3+3,SUM(KN93:KN95)," ")</f>
        <v xml:space="preserve"> </v>
      </c>
      <c r="KO92" s="5" t="str">
        <f>IF(COLUMN()&lt;DATA!$O$1*3+3,SUM(KO93:KO95)," ")</f>
        <v xml:space="preserve"> </v>
      </c>
      <c r="KP92" s="5" t="str">
        <f>IF(COLUMN()&lt;DATA!$O$1*3+3,SUM(KP93:KP95)," ")</f>
        <v xml:space="preserve"> </v>
      </c>
      <c r="KQ92" s="5" t="str">
        <f>IF(COLUMN()&lt;DATA!$O$1*3+3,SUM(KQ93:KQ95)," ")</f>
        <v xml:space="preserve"> </v>
      </c>
      <c r="KR92" s="5" t="str">
        <f>IF(COLUMN()&lt;DATA!$O$1*3+3,SUM(KR93:KR95)," ")</f>
        <v xml:space="preserve"> </v>
      </c>
      <c r="KS92" s="5" t="str">
        <f>IF(COLUMN()&lt;DATA!$O$1*3+3,SUM(KS93:KS95)," ")</f>
        <v xml:space="preserve"> </v>
      </c>
      <c r="KT92" s="5" t="str">
        <f>IF(COLUMN()&lt;DATA!$O$1*3+3,SUM(KT93:KT95)," ")</f>
        <v xml:space="preserve"> </v>
      </c>
      <c r="KU92" s="5" t="str">
        <f>IF(COLUMN()&lt;DATA!$O$1*3+3,SUM(KU93:KU95)," ")</f>
        <v xml:space="preserve"> </v>
      </c>
      <c r="KV92" s="5" t="str">
        <f>IF(COLUMN()&lt;DATA!$O$1*3+3,SUM(KV93:KV95)," ")</f>
        <v xml:space="preserve"> </v>
      </c>
      <c r="KW92" s="5" t="str">
        <f>IF(COLUMN()&lt;DATA!$O$1*3+3,SUM(KW93:KW95)," ")</f>
        <v xml:space="preserve"> </v>
      </c>
      <c r="KX92" s="5" t="str">
        <f>IF(COLUMN()&lt;DATA!$O$1*3+3,SUM(KX93:KX95)," ")</f>
        <v xml:space="preserve"> </v>
      </c>
      <c r="KY92" s="5" t="str">
        <f>IF(COLUMN()&lt;DATA!$O$1*3+3,SUM(KY93:KY95)," ")</f>
        <v xml:space="preserve"> </v>
      </c>
      <c r="KZ92" s="5" t="str">
        <f>IF(COLUMN()&lt;DATA!$O$1*3+3,SUM(KZ93:KZ95)," ")</f>
        <v xml:space="preserve"> </v>
      </c>
    </row>
    <row r="93" s="5" customFormat="1" ht="15.75">
      <c r="A93" s="28" t="s">
        <v>74</v>
      </c>
      <c r="B93" s="110">
        <f>IF(ISERROR(VLOOKUP(CONCATENATE(INDIRECT(ADDRESS(2,COLUMN())),"I1","iný"),DATA!D2:L872,2,FALSE)),0,VLOOKUP(CONCATENATE(INDIRECT(ADDRESS(2,COLUMN())),"I1","iný"),DATA!D2:L872,2,FALSE))</f>
        <v>19.99408</v>
      </c>
      <c r="C93" s="110">
        <f>IF(ISERROR(VLOOKUP(CONCATENATE(INDIRECT(ADDRESS(2,COLUMN()-1)),"I1","iný"),DATA!D2:L872,3,FALSE)),0,VLOOKUP(CONCATENATE(INDIRECT(ADDRESS(2,COLUMN()-1)),"I1","iný"),DATA!D2:L872,3,FALSE))</f>
        <v>2.5</v>
      </c>
      <c r="D93" s="110">
        <f>IF(ISERROR(VLOOKUP(CONCATENATE(INDIRECT(ADDRESS(2,COLUMN()-2)),"I1","iný"),DATA!D2:L872,4,FALSE)),0,VLOOKUP(CONCATENATE(INDIRECT(ADDRESS(2,COLUMN()-2)),"I1","iný"),DATA!D2:L872,4,FALSE))</f>
        <v>17.5</v>
      </c>
      <c r="E93" s="110">
        <f>IF(ISERROR(VLOOKUP(CONCATENATE(INDIRECT(ADDRESS(2,COLUMN())),"I1","iný"),DATA!D2:L872,2,FALSE)),0,VLOOKUP(CONCATENATE(INDIRECT(ADDRESS(2,COLUMN())),"I1","iný"),DATA!D2:L872,2,FALSE))</f>
        <v>1.6</v>
      </c>
      <c r="F93" s="110">
        <f>IF(ISERROR(VLOOKUP(CONCATENATE(INDIRECT(ADDRESS(2,COLUMN()-1)),"I1","iný"),DATA!D2:L872,3,FALSE)),0,VLOOKUP(CONCATENATE(INDIRECT(ADDRESS(2,COLUMN()-1)),"I1","iný"),DATA!D2:L872,3,FALSE))</f>
        <v>1</v>
      </c>
      <c r="G93" s="110">
        <f>IF(ISERROR(VLOOKUP(CONCATENATE(INDIRECT(ADDRESS(2,COLUMN()-2)),"I1","iný"),DATA!D2:L872,4,FALSE)),0,VLOOKUP(CONCATENATE(INDIRECT(ADDRESS(2,COLUMN()-2)),"I1","iný"),DATA!D2:L872,4,FALSE))</f>
        <v>3</v>
      </c>
      <c r="H93" s="110">
        <f>IF(ISERROR(VLOOKUP(CONCATENATE(INDIRECT(ADDRESS(2,COLUMN())),"I1","iný"),DATA!D2:L872,2,FALSE)),0,VLOOKUP(CONCATENATE(INDIRECT(ADDRESS(2,COLUMN())),"I1","iný"),DATA!D2:L872,2,FALSE))</f>
        <v>4.65353</v>
      </c>
      <c r="I93" s="110">
        <f>IF(ISERROR(VLOOKUP(CONCATENATE(INDIRECT(ADDRESS(2,COLUMN()-1)),"I1","iný"),DATA!D2:L872,3,FALSE)),0,VLOOKUP(CONCATENATE(INDIRECT(ADDRESS(2,COLUMN()-1)),"I1","iný"),DATA!D2:L872,3,FALSE))</f>
        <v>0</v>
      </c>
      <c r="J93" s="110">
        <f>IF(ISERROR(VLOOKUP(CONCATENATE(INDIRECT(ADDRESS(2,COLUMN()-2)),"I1","iný"),DATA!D2:L872,4,FALSE)),0,VLOOKUP(CONCATENATE(INDIRECT(ADDRESS(2,COLUMN()-2)),"I1","iný"),DATA!D2:L872,4,FALSE))</f>
        <v>5</v>
      </c>
      <c r="K93" s="110">
        <f>IF(ISERROR(VLOOKUP(CONCATENATE(INDIRECT(ADDRESS(2,COLUMN())),"I1","iný"),DATA!D2:L872,2,FALSE)),0,VLOOKUP(CONCATENATE(INDIRECT(ADDRESS(2,COLUMN())),"I1","iný"),DATA!D2:L872,2,FALSE))</f>
        <v>1.43</v>
      </c>
      <c r="L93" s="110">
        <f>IF(ISERROR(VLOOKUP(CONCATENATE(INDIRECT(ADDRESS(2,COLUMN()-1)),"I1","iný"),DATA!D2:L872,3,FALSE)),0,VLOOKUP(CONCATENATE(INDIRECT(ADDRESS(2,COLUMN()-1)),"I1","iný"),DATA!D2:L872,3,FALSE))</f>
        <v>0</v>
      </c>
      <c r="M93" s="110">
        <f>IF(ISERROR(VLOOKUP(CONCATENATE(INDIRECT(ADDRESS(2,COLUMN()-2)),"I1","iný"),DATA!D2:L872,4,FALSE)),0,VLOOKUP(CONCATENATE(INDIRECT(ADDRESS(2,COLUMN()-2)),"I1","iný"),DATA!D2:L872,4,FALSE))</f>
        <v>8.5</v>
      </c>
      <c r="N93" s="110">
        <f>IF(ISERROR(VLOOKUP(CONCATENATE(INDIRECT(ADDRESS(2,COLUMN())),"I1","iný"),DATA!D2:L872,2,FALSE)),0,VLOOKUP(CONCATENATE(INDIRECT(ADDRESS(2,COLUMN())),"I1","iný"),DATA!D2:L872,2,FALSE))</f>
        <v>0</v>
      </c>
      <c r="O93" s="110">
        <f>IF(ISERROR(VLOOKUP(CONCATENATE(INDIRECT(ADDRESS(2,COLUMN()-1)),"I1","iný"),DATA!D2:L872,3,FALSE)),0,VLOOKUP(CONCATENATE(INDIRECT(ADDRESS(2,COLUMN()-1)),"I1","iný"),DATA!D2:L872,3,FALSE))</f>
        <v>0</v>
      </c>
      <c r="P93" s="110">
        <f>IF(ISERROR(VLOOKUP(CONCATENATE(INDIRECT(ADDRESS(2,COLUMN()-2)),"I1","iný"),DATA!D2:L872,4,FALSE)),0,VLOOKUP(CONCATENATE(INDIRECT(ADDRESS(2,COLUMN()-2)),"I1","iný"),DATA!D2:L872,4,FALSE))</f>
        <v>0</v>
      </c>
      <c r="Q93" s="110">
        <f>IF(ISERROR(VLOOKUP(CONCATENATE(INDIRECT(ADDRESS(2,COLUMN())),"I1","iný"),DATA!D2:L872,2,FALSE)),0,VLOOKUP(CONCATENATE(INDIRECT(ADDRESS(2,COLUMN())),"I1","iný"),DATA!D2:L872,2,FALSE))</f>
        <v>7.69292</v>
      </c>
      <c r="R93" s="110">
        <f>IF(ISERROR(VLOOKUP(CONCATENATE(INDIRECT(ADDRESS(2,COLUMN()-1)),"I1","iný"),DATA!D2:L872,3,FALSE)),0,VLOOKUP(CONCATENATE(INDIRECT(ADDRESS(2,COLUMN()-1)),"I1","iný"),DATA!D2:L872,3,FALSE))</f>
        <v>0</v>
      </c>
      <c r="S93" s="110">
        <f>IF(ISERROR(VLOOKUP(CONCATENATE(INDIRECT(ADDRESS(2,COLUMN()-2)),"I1","iný"),DATA!D2:L872,4,FALSE)),0,VLOOKUP(CONCATENATE(INDIRECT(ADDRESS(2,COLUMN()-2)),"I1","iný"),DATA!D2:L872,4,FALSE))</f>
        <v>2</v>
      </c>
      <c r="T93" s="110">
        <f>IF(ISERROR(VLOOKUP(CONCATENATE(INDIRECT(ADDRESS(2,COLUMN())),"I1","iný"),DATA!D2:L872,2,FALSE)),0,VLOOKUP(CONCATENATE(INDIRECT(ADDRESS(2,COLUMN())),"I1","iný"),DATA!D2:L872,2,FALSE))</f>
        <v>7.34289</v>
      </c>
      <c r="U93" s="110">
        <f>IF(ISERROR(VLOOKUP(CONCATENATE(INDIRECT(ADDRESS(2,COLUMN()-1)),"I1","iný"),DATA!D2:L872,3,FALSE)),0,VLOOKUP(CONCATENATE(INDIRECT(ADDRESS(2,COLUMN()-1)),"I1","iný"),DATA!D2:L872,3,FALSE))</f>
        <v>0</v>
      </c>
      <c r="V93" s="110">
        <f>IF(ISERROR(VLOOKUP(CONCATENATE(INDIRECT(ADDRESS(2,COLUMN()-2)),"I1","iný"),DATA!D2:L872,4,FALSE)),0,VLOOKUP(CONCATENATE(INDIRECT(ADDRESS(2,COLUMN()-2)),"I1","iný"),DATA!D2:L872,4,FALSE))</f>
        <v>3</v>
      </c>
      <c r="W93" s="110">
        <f>IF(ISERROR(VLOOKUP(CONCATENATE(INDIRECT(ADDRESS(2,COLUMN())),"I1","iný"),DATA!D2:L872,2,FALSE)),0,VLOOKUP(CONCATENATE(INDIRECT(ADDRESS(2,COLUMN())),"I1","iný"),DATA!D2:L872,2,FALSE))</f>
        <v>7.05837</v>
      </c>
      <c r="X93" s="110">
        <f>IF(ISERROR(VLOOKUP(CONCATENATE(INDIRECT(ADDRESS(2,COLUMN()-1)),"I1","iný"),DATA!D2:L872,3,FALSE)),0,VLOOKUP(CONCATENATE(INDIRECT(ADDRESS(2,COLUMN()-1)),"I1","iný"),DATA!D2:L872,3,FALSE))</f>
        <v>0</v>
      </c>
      <c r="Y93" s="110">
        <f>IF(ISERROR(VLOOKUP(CONCATENATE(INDIRECT(ADDRESS(2,COLUMN()-2)),"I1","iný"),DATA!D2:L872,4,FALSE)),0,VLOOKUP(CONCATENATE(INDIRECT(ADDRESS(2,COLUMN()-2)),"I1","iný"),DATA!D2:L872,4,FALSE))</f>
        <v>6</v>
      </c>
      <c r="Z93" s="110">
        <f>IF(ISERROR(VLOOKUP(CONCATENATE(INDIRECT(ADDRESS(2,COLUMN())),"I1","iný"),DATA!D2:L872,2,FALSE)),0,VLOOKUP(CONCATENATE(INDIRECT(ADDRESS(2,COLUMN())),"I1","iný"),DATA!D2:L872,2,FALSE))</f>
        <v>2.14285</v>
      </c>
      <c r="AA93" s="110">
        <f>IF(ISERROR(VLOOKUP(CONCATENATE(INDIRECT(ADDRESS(2,COLUMN()-1)),"I1","iný"),DATA!D2:L872,3,FALSE)),0,VLOOKUP(CONCATENATE(INDIRECT(ADDRESS(2,COLUMN()-1)),"I1","iný"),DATA!D2:L872,3,FALSE))</f>
        <v>0</v>
      </c>
      <c r="AB93" s="110">
        <f>IF(ISERROR(VLOOKUP(CONCATENATE(INDIRECT(ADDRESS(2,COLUMN()-2)),"I1","iný"),DATA!D2:L872,4,FALSE)),0,VLOOKUP(CONCATENATE(INDIRECT(ADDRESS(2,COLUMN()-2)),"I1","iný"),DATA!D2:L872,4,FALSE))</f>
        <v>3</v>
      </c>
      <c r="AC93" s="110">
        <f>IF(ISERROR(VLOOKUP(CONCATENATE(INDIRECT(ADDRESS(2,COLUMN())),"I1","iný"),DATA!D2:L872,2,FALSE)),0,VLOOKUP(CONCATENATE(INDIRECT(ADDRESS(2,COLUMN())),"I1","iný"),DATA!D2:L872,2,FALSE))</f>
        <v>0.25</v>
      </c>
      <c r="AD93" s="110">
        <f>IF(ISERROR(VLOOKUP(CONCATENATE(INDIRECT(ADDRESS(2,COLUMN()-1)),"I1","iný"),DATA!D2:L872,3,FALSE)),0,VLOOKUP(CONCATENATE(INDIRECT(ADDRESS(2,COLUMN()-1)),"I1","iný"),DATA!D2:L872,3,FALSE))</f>
        <v>0</v>
      </c>
      <c r="AE93" s="110">
        <f>IF(ISERROR(VLOOKUP(CONCATENATE(INDIRECT(ADDRESS(2,COLUMN()-2)),"I1","iný"),DATA!D2:L872,4,FALSE)),0,VLOOKUP(CONCATENATE(INDIRECT(ADDRESS(2,COLUMN()-2)),"I1","iný"),DATA!D2:L872,4,FALSE))</f>
        <v>0</v>
      </c>
      <c r="AF93" s="110">
        <f>IF(ISERROR(VLOOKUP(CONCATENATE(INDIRECT(ADDRESS(2,COLUMN())),"I1","iný"),DATA!D2:L872,2,FALSE)),0,VLOOKUP(CONCATENATE(INDIRECT(ADDRESS(2,COLUMN())),"I1","iný"),DATA!D2:L872,2,FALSE))</f>
        <v>0</v>
      </c>
      <c r="AG93" s="110">
        <f>IF(ISERROR(VLOOKUP(CONCATENATE(INDIRECT(ADDRESS(2,COLUMN()-1)),"I1","iný"),DATA!D2:L872,3,FALSE)),0,VLOOKUP(CONCATENATE(INDIRECT(ADDRESS(2,COLUMN()-1)),"I1","iný"),DATA!D2:L872,3,FALSE))</f>
        <v>0</v>
      </c>
      <c r="AH93" s="110">
        <f>IF(ISERROR(VLOOKUP(CONCATENATE(INDIRECT(ADDRESS(2,COLUMN()-2)),"I1","iný"),DATA!D2:L872,4,FALSE)),0,VLOOKUP(CONCATENATE(INDIRECT(ADDRESS(2,COLUMN()-2)),"I1","iný"),DATA!D2:L872,4,FALSE))</f>
        <v>2</v>
      </c>
      <c r="AI93" s="110">
        <f>IF(ISERROR(VLOOKUP(CONCATENATE(INDIRECT(ADDRESS(2,COLUMN())),"I1","iný"),DATA!D2:L872,2,FALSE)),0,VLOOKUP(CONCATENATE(INDIRECT(ADDRESS(2,COLUMN())),"I1","iný"),DATA!D2:L872,2,FALSE))</f>
        <v>3.14</v>
      </c>
      <c r="AJ93" s="110">
        <f>IF(ISERROR(VLOOKUP(CONCATENATE(INDIRECT(ADDRESS(2,COLUMN()-1)),"I1","iný"),DATA!D2:L872,3,FALSE)),0,VLOOKUP(CONCATENATE(INDIRECT(ADDRESS(2,COLUMN()-1)),"I1","iný"),DATA!D2:L872,3,FALSE))</f>
        <v>0</v>
      </c>
      <c r="AK93" s="110">
        <f>IF(ISERROR(VLOOKUP(CONCATENATE(INDIRECT(ADDRESS(2,COLUMN()-2)),"I1","iný"),DATA!D2:L872,4,FALSE)),0,VLOOKUP(CONCATENATE(INDIRECT(ADDRESS(2,COLUMN()-2)),"I1","iný"),DATA!D2:L872,4,FALSE))</f>
        <v>2</v>
      </c>
      <c r="AL93" s="110">
        <f>IF(ISERROR(VLOOKUP(CONCATENATE(INDIRECT(ADDRESS(2,COLUMN())),"I1","iný"),DATA!D2:L872,2,FALSE)),0,VLOOKUP(CONCATENATE(INDIRECT(ADDRESS(2,COLUMN())),"I1","iný"),DATA!D2:L872,2,FALSE))</f>
        <v>9</v>
      </c>
      <c r="AM93" s="110">
        <f>IF(ISERROR(VLOOKUP(CONCATENATE(INDIRECT(ADDRESS(2,COLUMN()-1)),"I1","iný"),DATA!D2:L872,3,FALSE)),0,VLOOKUP(CONCATENATE(INDIRECT(ADDRESS(2,COLUMN()-1)),"I1","iný"),DATA!D2:L872,3,FALSE))</f>
        <v>0</v>
      </c>
      <c r="AN93" s="110">
        <f>IF(ISERROR(VLOOKUP(CONCATENATE(INDIRECT(ADDRESS(2,COLUMN()-2)),"I1","iný"),DATA!D2:L872,4,FALSE)),0,VLOOKUP(CONCATENATE(INDIRECT(ADDRESS(2,COLUMN()-2)),"I1","iný"),DATA!D2:L872,4,FALSE))</f>
        <v>3</v>
      </c>
      <c r="AO93" s="110">
        <f>IF(ISERROR(VLOOKUP(CONCATENATE(INDIRECT(ADDRESS(2,COLUMN())),"I1","iný"),DATA!D2:L872,2,FALSE)),0,VLOOKUP(CONCATENATE(INDIRECT(ADDRESS(2,COLUMN())),"I1","iný"),DATA!D2:L872,2,FALSE))</f>
        <v>4.95</v>
      </c>
      <c r="AP93" s="110">
        <f>IF(ISERROR(VLOOKUP(CONCATENATE(INDIRECT(ADDRESS(2,COLUMN()-1)),"I1","iný"),DATA!D2:L872,3,FALSE)),0,VLOOKUP(CONCATENATE(INDIRECT(ADDRESS(2,COLUMN()-1)),"I1","iný"),DATA!D2:L872,3,FALSE))</f>
        <v>0</v>
      </c>
      <c r="AQ93" s="110">
        <f>IF(ISERROR(VLOOKUP(CONCATENATE(INDIRECT(ADDRESS(2,COLUMN()-2)),"I1","iný"),DATA!D2:L872,4,FALSE)),0,VLOOKUP(CONCATENATE(INDIRECT(ADDRESS(2,COLUMN()-2)),"I1","iný"),DATA!D2:L872,4,FALSE))</f>
        <v>2</v>
      </c>
      <c r="AR93" s="110">
        <f>IF(ISERROR(VLOOKUP(CONCATENATE(INDIRECT(ADDRESS(2,COLUMN())),"I1","iný"),DATA!D2:L872,2,FALSE)),0,VLOOKUP(CONCATENATE(INDIRECT(ADDRESS(2,COLUMN())),"I1","iný"),DATA!D2:L872,2,FALSE))</f>
        <v>0.07142</v>
      </c>
      <c r="AS93" s="110">
        <f>IF(ISERROR(VLOOKUP(CONCATENATE(INDIRECT(ADDRESS(2,COLUMN()-1)),"I1","iný"),DATA!D2:L872,3,FALSE)),0,VLOOKUP(CONCATENATE(INDIRECT(ADDRESS(2,COLUMN()-1)),"I1","iný"),DATA!D2:L872,3,FALSE))</f>
        <v>0</v>
      </c>
      <c r="AT93" s="110">
        <f>IF(ISERROR(VLOOKUP(CONCATENATE(INDIRECT(ADDRESS(2,COLUMN()-2)),"I1","iný"),DATA!D2:L872,4,FALSE)),0,VLOOKUP(CONCATENATE(INDIRECT(ADDRESS(2,COLUMN()-2)),"I1","iný"),DATA!D2:L872,4,FALSE))</f>
        <v>0.5</v>
      </c>
      <c r="AU93" s="110">
        <f>IF(ISERROR(VLOOKUP(CONCATENATE(INDIRECT(ADDRESS(2,COLUMN())),"I1","iný"),DATA!D2:L872,2,FALSE)),0,VLOOKUP(CONCATENATE(INDIRECT(ADDRESS(2,COLUMN())),"I1","iný"),DATA!D2:L872,2,FALSE))</f>
        <v>2.6818</v>
      </c>
      <c r="AV93" s="110">
        <f>IF(ISERROR(VLOOKUP(CONCATENATE(INDIRECT(ADDRESS(2,COLUMN()-1)),"I1","iný"),DATA!D2:L872,3,FALSE)),0,VLOOKUP(CONCATENATE(INDIRECT(ADDRESS(2,COLUMN()-1)),"I1","iný"),DATA!D2:L872,3,FALSE))</f>
        <v>0</v>
      </c>
      <c r="AW93" s="110">
        <f>IF(ISERROR(VLOOKUP(CONCATENATE(INDIRECT(ADDRESS(2,COLUMN()-2)),"I1","iný"),DATA!D2:L872,4,FALSE)),0,VLOOKUP(CONCATENATE(INDIRECT(ADDRESS(2,COLUMN()-2)),"I1","iný"),DATA!D2:L872,4,FALSE))</f>
        <v>1</v>
      </c>
      <c r="AX93" s="110">
        <f>IF(ISERROR(VLOOKUP(CONCATENATE(INDIRECT(ADDRESS(2,COLUMN())),"I1","iný"),DATA!D2:L872,2,FALSE)),0,VLOOKUP(CONCATENATE(INDIRECT(ADDRESS(2,COLUMN())),"I1","iný"),DATA!D2:L872,2,FALSE))</f>
        <v>1.5</v>
      </c>
      <c r="AY93" s="110">
        <f>IF(ISERROR(VLOOKUP(CONCATENATE(INDIRECT(ADDRESS(2,COLUMN()-1)),"I1","iný"),DATA!D2:L872,3,FALSE)),0,VLOOKUP(CONCATENATE(INDIRECT(ADDRESS(2,COLUMN()-1)),"I1","iný"),DATA!D2:L872,3,FALSE))</f>
        <v>0</v>
      </c>
      <c r="AZ93" s="110">
        <f>IF(ISERROR(VLOOKUP(CONCATENATE(INDIRECT(ADDRESS(2,COLUMN()-2)),"I1","iný"),DATA!D2:L872,4,FALSE)),0,VLOOKUP(CONCATENATE(INDIRECT(ADDRESS(2,COLUMN()-2)),"I1","iný"),DATA!D2:L872,4,FALSE))</f>
        <v>2</v>
      </c>
      <c r="BA93" s="110">
        <f>IF(ISERROR(VLOOKUP(CONCATENATE(INDIRECT(ADDRESS(2,COLUMN())),"I1","iný"),DATA!D2:L872,2,FALSE)),0,VLOOKUP(CONCATENATE(INDIRECT(ADDRESS(2,COLUMN())),"I1","iný"),DATA!D2:L872,2,FALSE))</f>
        <v>0.03</v>
      </c>
      <c r="BB93" s="110">
        <f>IF(ISERROR(VLOOKUP(CONCATENATE(INDIRECT(ADDRESS(2,COLUMN()-1)),"I1","iný"),DATA!D2:L872,3,FALSE)),0,VLOOKUP(CONCATENATE(INDIRECT(ADDRESS(2,COLUMN()-1)),"I1","iný"),DATA!D2:L872,3,FALSE))</f>
        <v>0</v>
      </c>
      <c r="BC93" s="110">
        <f>IF(ISERROR(VLOOKUP(CONCATENATE(INDIRECT(ADDRESS(2,COLUMN()-2)),"I1","iný"),DATA!D2:L872,4,FALSE)),0,VLOOKUP(CONCATENATE(INDIRECT(ADDRESS(2,COLUMN()-2)),"I1","iný"),DATA!D2:L872,4,FALSE))</f>
        <v>1.5</v>
      </c>
      <c r="BD93" s="110">
        <f>IF(ISERROR(VLOOKUP(CONCATENATE(INDIRECT(ADDRESS(2,COLUMN())),"I1","iný"),DATA!D2:L872,2,FALSE)),0,VLOOKUP(CONCATENATE(INDIRECT(ADDRESS(2,COLUMN())),"I1","iný"),DATA!D2:L872,2,FALSE))</f>
        <v>1</v>
      </c>
      <c r="BE93" s="110">
        <f>IF(ISERROR(VLOOKUP(CONCATENATE(INDIRECT(ADDRESS(2,COLUMN()-1)),"I1","iný"),DATA!D2:L872,3,FALSE)),0,VLOOKUP(CONCATENATE(INDIRECT(ADDRESS(2,COLUMN()-1)),"I1","iný"),DATA!D2:L872,3,FALSE))</f>
        <v>0</v>
      </c>
      <c r="BF93" s="110">
        <f>IF(ISERROR(VLOOKUP(CONCATENATE(INDIRECT(ADDRESS(2,COLUMN()-2)),"I1","iný"),DATA!D2:L872,4,FALSE)),0,VLOOKUP(CONCATENATE(INDIRECT(ADDRESS(2,COLUMN()-2)),"I1","iný"),DATA!D2:L872,4,FALSE))</f>
        <v>0.5</v>
      </c>
      <c r="BG93" s="110">
        <f>IF(ISERROR(VLOOKUP(CONCATENATE(INDIRECT(ADDRESS(2,COLUMN())),"I1","iný"),DATA!D2:L872,2,FALSE)),0,VLOOKUP(CONCATENATE(INDIRECT(ADDRESS(2,COLUMN())),"I1","iný"),DATA!D2:L872,2,FALSE))</f>
        <v>0.6</v>
      </c>
      <c r="BH93" s="110">
        <f>IF(ISERROR(VLOOKUP(CONCATENATE(INDIRECT(ADDRESS(2,COLUMN()-1)),"I1","iný"),DATA!D2:L872,3,FALSE)),0,VLOOKUP(CONCATENATE(INDIRECT(ADDRESS(2,COLUMN()-1)),"I1","iný"),DATA!D2:L872,3,FALSE))</f>
        <v>0</v>
      </c>
      <c r="BI93" s="110">
        <f>IF(ISERROR(VLOOKUP(CONCATENATE(INDIRECT(ADDRESS(2,COLUMN()-2)),"I1","iný"),DATA!D2:L872,4,FALSE)),0,VLOOKUP(CONCATENATE(INDIRECT(ADDRESS(2,COLUMN()-2)),"I1","iný"),DATA!D2:L872,4,FALSE))</f>
        <v>0.68</v>
      </c>
      <c r="BJ93" s="110">
        <f>IF(ISERROR(VLOOKUP(CONCATENATE(INDIRECT(ADDRESS(2,COLUMN())),"I1","iný"),DATA!D2:L872,2,FALSE)),0,VLOOKUP(CONCATENATE(INDIRECT(ADDRESS(2,COLUMN())),"I1","iný"),DATA!D2:L872,2,FALSE))</f>
        <v>10.4</v>
      </c>
      <c r="BK93" s="110">
        <f>IF(ISERROR(VLOOKUP(CONCATENATE(INDIRECT(ADDRESS(2,COLUMN()-1)),"I1","iný"),DATA!D2:L872,3,FALSE)),0,VLOOKUP(CONCATENATE(INDIRECT(ADDRESS(2,COLUMN()-1)),"I1","iný"),DATA!D2:L872,3,FALSE))</f>
        <v>0</v>
      </c>
      <c r="BL93" s="110">
        <f>IF(ISERROR(VLOOKUP(CONCATENATE(INDIRECT(ADDRESS(2,COLUMN()-2)),"I1","iný"),DATA!D2:L872,4,FALSE)),0,VLOOKUP(CONCATENATE(INDIRECT(ADDRESS(2,COLUMN()-2)),"I1","iný"),DATA!D2:L872,4,FALSE))</f>
        <v>2</v>
      </c>
      <c r="BM93" s="110">
        <f>IF(ISERROR(VLOOKUP(CONCATENATE(INDIRECT(ADDRESS(2,COLUMN())),"I1","iný"),DATA!D2:L872,2,FALSE)),0,VLOOKUP(CONCATENATE(INDIRECT(ADDRESS(2,COLUMN())),"I1","iný"),DATA!D2:L872,2,FALSE))</f>
        <v>0</v>
      </c>
      <c r="BN93" s="110">
        <f>IF(ISERROR(VLOOKUP(CONCATENATE(INDIRECT(ADDRESS(2,COLUMN()-1)),"I1","iný"),DATA!D2:L872,3,FALSE)),0,VLOOKUP(CONCATENATE(INDIRECT(ADDRESS(2,COLUMN()-1)),"I1","iný"),DATA!D2:L872,3,FALSE))</f>
        <v>0</v>
      </c>
      <c r="BO93" s="110">
        <f>IF(ISERROR(VLOOKUP(CONCATENATE(INDIRECT(ADDRESS(2,COLUMN()-2)),"I1","iný"),DATA!D2:L872,4,FALSE)),0,VLOOKUP(CONCATENATE(INDIRECT(ADDRESS(2,COLUMN()-2)),"I1","iný"),DATA!D2:L872,4,FALSE))</f>
        <v>0</v>
      </c>
      <c r="BP93" s="110">
        <f>IF(ISERROR(VLOOKUP(CONCATENATE(INDIRECT(ADDRESS(2,COLUMN())),"I1","iný"),DATA!D2:L872,2,FALSE)),0,VLOOKUP(CONCATENATE(INDIRECT(ADDRESS(2,COLUMN())),"I1","iný"),DATA!D2:L872,2,FALSE))</f>
        <v>0</v>
      </c>
      <c r="BQ93" s="110">
        <f>IF(ISERROR(VLOOKUP(CONCATENATE(INDIRECT(ADDRESS(2,COLUMN()-1)),"I1","iný"),DATA!D2:L872,3,FALSE)),0,VLOOKUP(CONCATENATE(INDIRECT(ADDRESS(2,COLUMN()-1)),"I1","iný"),DATA!D2:L872,3,FALSE))</f>
        <v>0</v>
      </c>
      <c r="BR93" s="110">
        <f>IF(ISERROR(VLOOKUP(CONCATENATE(INDIRECT(ADDRESS(2,COLUMN()-2)),"I1","iný"),DATA!D2:L872,4,FALSE)),0,VLOOKUP(CONCATENATE(INDIRECT(ADDRESS(2,COLUMN()-2)),"I1","iný"),DATA!D2:L872,4,FALSE))</f>
        <v>0</v>
      </c>
      <c r="BS93" s="110">
        <f>IF(ISERROR(VLOOKUP(CONCATENATE(INDIRECT(ADDRESS(2,COLUMN())),"I1","iný"),DATA!D2:L872,2,FALSE)),0,VLOOKUP(CONCATENATE(INDIRECT(ADDRESS(2,COLUMN())),"I1","iný"),DATA!D2:L872,2,FALSE))</f>
        <v>1.68078</v>
      </c>
      <c r="BT93" s="110">
        <f>IF(ISERROR(VLOOKUP(CONCATENATE(INDIRECT(ADDRESS(2,COLUMN()-1)),"I1","iný"),DATA!D2:L872,3,FALSE)),0,VLOOKUP(CONCATENATE(INDIRECT(ADDRESS(2,COLUMN()-1)),"I1","iný"),DATA!D2:L872,3,FALSE))</f>
        <v>0</v>
      </c>
      <c r="BU93" s="110">
        <f>IF(ISERROR(VLOOKUP(CONCATENATE(INDIRECT(ADDRESS(2,COLUMN()-2)),"I1","iný"),DATA!D2:L872,4,FALSE)),0,VLOOKUP(CONCATENATE(INDIRECT(ADDRESS(2,COLUMN()-2)),"I1","iný"),DATA!D2:L872,4,FALSE))</f>
        <v>1</v>
      </c>
      <c r="BV93" s="110">
        <f>IF(ISERROR(VLOOKUP(CONCATENATE(INDIRECT(ADDRESS(2,COLUMN())),"I1","iný"),DATA!D2:L872,2,FALSE)),0,VLOOKUP(CONCATENATE(INDIRECT(ADDRESS(2,COLUMN())),"I1","iný"),DATA!D2:L872,2,FALSE))</f>
        <v>2.5</v>
      </c>
      <c r="BW93" s="110">
        <f>IF(ISERROR(VLOOKUP(CONCATENATE(INDIRECT(ADDRESS(2,COLUMN()-1)),"I1","iný"),DATA!D2:L872,3,FALSE)),0,VLOOKUP(CONCATENATE(INDIRECT(ADDRESS(2,COLUMN()-1)),"I1","iný"),DATA!D2:L872,3,FALSE))</f>
        <v>1</v>
      </c>
      <c r="BX93" s="110">
        <f>IF(ISERROR(VLOOKUP(CONCATENATE(INDIRECT(ADDRESS(2,COLUMN()-2)),"I1","iný"),DATA!D2:L872,4,FALSE)),0,VLOOKUP(CONCATENATE(INDIRECT(ADDRESS(2,COLUMN()-2)),"I1","iný"),DATA!D2:L872,4,FALSE))</f>
        <v>1</v>
      </c>
      <c r="BY93" s="110">
        <f>IF(ISERROR(VLOOKUP(CONCATENATE(INDIRECT(ADDRESS(2,COLUMN())),"I1","iný"),DATA!D2:L872,2,FALSE)),0,VLOOKUP(CONCATENATE(INDIRECT(ADDRESS(2,COLUMN())),"I1","iný"),DATA!D2:L872,2,FALSE))</f>
        <v>0.08333</v>
      </c>
      <c r="BZ93" s="110">
        <f>IF(ISERROR(VLOOKUP(CONCATENATE(INDIRECT(ADDRESS(2,COLUMN()-1)),"I1","iný"),DATA!D2:L872,3,FALSE)),0,VLOOKUP(CONCATENATE(INDIRECT(ADDRESS(2,COLUMN()-1)),"I1","iný"),DATA!D2:L872,3,FALSE))</f>
        <v>0</v>
      </c>
      <c r="CA93" s="110">
        <f>IF(ISERROR(VLOOKUP(CONCATENATE(INDIRECT(ADDRESS(2,COLUMN()-2)),"I1","iný"),DATA!D2:L872,4,FALSE)),0,VLOOKUP(CONCATENATE(INDIRECT(ADDRESS(2,COLUMN()-2)),"I1","iný"),DATA!D2:L872,4,FALSE))</f>
        <v>0.5</v>
      </c>
      <c r="CB93" s="110">
        <f>IF(ISERROR(VLOOKUP(CONCATENATE(INDIRECT(ADDRESS(2,COLUMN())),"I1","iný"),DATA!D2:L872,2,FALSE)),0,VLOOKUP(CONCATENATE(INDIRECT(ADDRESS(2,COLUMN())),"I1","iný"),DATA!D2:L872,2,FALSE))</f>
        <v>0</v>
      </c>
      <c r="CC93" s="110">
        <f>IF(ISERROR(VLOOKUP(CONCATENATE(INDIRECT(ADDRESS(2,COLUMN()-1)),"I1","iný"),DATA!D2:L872,3,FALSE)),0,VLOOKUP(CONCATENATE(INDIRECT(ADDRESS(2,COLUMN()-1)),"I1","iný"),DATA!D2:L872,3,FALSE))</f>
        <v>0</v>
      </c>
      <c r="CD93" s="110">
        <f>IF(ISERROR(VLOOKUP(CONCATENATE(INDIRECT(ADDRESS(2,COLUMN()-2)),"I1","iný"),DATA!D2:L872,4,FALSE)),0,VLOOKUP(CONCATENATE(INDIRECT(ADDRESS(2,COLUMN()-2)),"I1","iný"),DATA!D2:L872,4,FALSE))</f>
        <v>0</v>
      </c>
      <c r="CE93" s="110">
        <f>IF(ISERROR(VLOOKUP(CONCATENATE(INDIRECT(ADDRESS(2,COLUMN())),"I1","iný"),DATA!D2:L872,2,FALSE)),0,VLOOKUP(CONCATENATE(INDIRECT(ADDRESS(2,COLUMN())),"I1","iný"),DATA!D2:L872,2,FALSE))</f>
        <v>0</v>
      </c>
      <c r="CF93" s="110">
        <f>IF(ISERROR(VLOOKUP(CONCATENATE(INDIRECT(ADDRESS(2,COLUMN()-1)),"I1","iný"),DATA!D2:L872,3,FALSE)),0,VLOOKUP(CONCATENATE(INDIRECT(ADDRESS(2,COLUMN()-1)),"I1","iný"),DATA!D2:L872,3,FALSE))</f>
        <v>0</v>
      </c>
      <c r="CG93" s="110">
        <f>IF(ISERROR(VLOOKUP(CONCATENATE(INDIRECT(ADDRESS(2,COLUMN()-2)),"I1","iný"),DATA!D2:L872,4,FALSE)),0,VLOOKUP(CONCATENATE(INDIRECT(ADDRESS(2,COLUMN()-2)),"I1","iný"),DATA!D2:L872,4,FALSE))</f>
        <v>0</v>
      </c>
      <c r="CH93" s="110">
        <f>IF(ISERROR(VLOOKUP(CONCATENATE(INDIRECT(ADDRESS(2,COLUMN())),"I1","iný"),DATA!D2:L872,2,FALSE)),0,VLOOKUP(CONCATENATE(INDIRECT(ADDRESS(2,COLUMN())),"I1","iný"),DATA!D2:L872,2,FALSE))</f>
        <v>1</v>
      </c>
      <c r="CI93" s="110">
        <f>IF(ISERROR(VLOOKUP(CONCATENATE(INDIRECT(ADDRESS(2,COLUMN()-1)),"I1","iný"),DATA!D2:L872,3,FALSE)),0,VLOOKUP(CONCATENATE(INDIRECT(ADDRESS(2,COLUMN()-1)),"I1","iný"),DATA!D2:L872,3,FALSE))</f>
        <v>0</v>
      </c>
      <c r="CJ93" s="110">
        <f>IF(ISERROR(VLOOKUP(CONCATENATE(INDIRECT(ADDRESS(2,COLUMN()-2)),"I1","iný"),DATA!D2:L872,4,FALSE)),0,VLOOKUP(CONCATENATE(INDIRECT(ADDRESS(2,COLUMN()-2)),"I1","iný"),DATA!D2:L872,4,FALSE))</f>
        <v>0</v>
      </c>
      <c r="CK93" s="110">
        <f>IF(ISERROR(VLOOKUP(CONCATENATE(INDIRECT(ADDRESS(2,COLUMN())),"I1","iný"),DATA!D2:L872,2,FALSE)),0,VLOOKUP(CONCATENATE(INDIRECT(ADDRESS(2,COLUMN())),"I1","iný"),DATA!D2:L872,2,FALSE))</f>
        <v>0</v>
      </c>
      <c r="CL93" s="110">
        <f>IF(ISERROR(VLOOKUP(CONCATENATE(INDIRECT(ADDRESS(2,COLUMN()-1)),"I1","iný"),DATA!D2:L872,3,FALSE)),0,VLOOKUP(CONCATENATE(INDIRECT(ADDRESS(2,COLUMN()-1)),"I1","iný"),DATA!D2:L872,3,FALSE))</f>
        <v>0</v>
      </c>
      <c r="CM93" s="110">
        <f>IF(ISERROR(VLOOKUP(CONCATENATE(INDIRECT(ADDRESS(2,COLUMN()-2)),"I1","iný"),DATA!D2:L872,4,FALSE)),0,VLOOKUP(CONCATENATE(INDIRECT(ADDRESS(2,COLUMN()-2)),"I1","iný"),DATA!D2:L872,4,FALSE))</f>
        <v>0</v>
      </c>
      <c r="CN93" s="110">
        <f>IF(ISERROR(VLOOKUP(CONCATENATE(INDIRECT(ADDRESS(2,COLUMN())),"I1","iný"),DATA!D2:L872,2,FALSE)),0,VLOOKUP(CONCATENATE(INDIRECT(ADDRESS(2,COLUMN())),"I1","iný"),DATA!D2:L872,2,FALSE))</f>
        <v>0</v>
      </c>
      <c r="CO93" s="110">
        <f>IF(ISERROR(VLOOKUP(CONCATENATE(INDIRECT(ADDRESS(2,COLUMN()-1)),"I1","iný"),DATA!D2:L872,3,FALSE)),0,VLOOKUP(CONCATENATE(INDIRECT(ADDRESS(2,COLUMN()-1)),"I1","iný"),DATA!D2:L872,3,FALSE))</f>
        <v>0</v>
      </c>
      <c r="CP93" s="110">
        <f>IF(ISERROR(VLOOKUP(CONCATENATE(INDIRECT(ADDRESS(2,COLUMN()-2)),"I1","iný"),DATA!D2:L872,4,FALSE)),0,VLOOKUP(CONCATENATE(INDIRECT(ADDRESS(2,COLUMN()-2)),"I1","iný"),DATA!D2:L872,4,FALSE))</f>
        <v>1</v>
      </c>
      <c r="CQ93" s="110">
        <f>IF(ISERROR(VLOOKUP(CONCATENATE(INDIRECT(ADDRESS(2,COLUMN())),"I1","iný"),DATA!D2:L872,2,FALSE)),0,VLOOKUP(CONCATENATE(INDIRECT(ADDRESS(2,COLUMN())),"I1","iný"),DATA!D2:L872,2,FALSE))</f>
        <v>0</v>
      </c>
      <c r="CR93" s="110">
        <f>IF(ISERROR(VLOOKUP(CONCATENATE(INDIRECT(ADDRESS(2,COLUMN()-1)),"I1","iný"),DATA!D2:L872,3,FALSE)),0,VLOOKUP(CONCATENATE(INDIRECT(ADDRESS(2,COLUMN()-1)),"I1","iný"),DATA!D2:L872,3,FALSE))</f>
        <v>0</v>
      </c>
      <c r="CS93" s="110">
        <f>IF(ISERROR(VLOOKUP(CONCATENATE(INDIRECT(ADDRESS(2,COLUMN()-2)),"I1","iný"),DATA!D2:L872,4,FALSE)),0,VLOOKUP(CONCATENATE(INDIRECT(ADDRESS(2,COLUMN()-2)),"I1","iný"),DATA!D2:L872,4,FALSE))</f>
        <v>0</v>
      </c>
      <c r="CT93" s="110">
        <f>IF(ISERROR(VLOOKUP(CONCATENATE(INDIRECT(ADDRESS(2,COLUMN())),"I1","iný"),DATA!D2:L872,2,FALSE)),0,VLOOKUP(CONCATENATE(INDIRECT(ADDRESS(2,COLUMN())),"I1","iný"),DATA!D2:L872,2,FALSE))</f>
        <v>0</v>
      </c>
      <c r="CU93" s="110">
        <f>IF(ISERROR(VLOOKUP(CONCATENATE(INDIRECT(ADDRESS(2,COLUMN()-1)),"I1","iný"),DATA!D2:L872,3,FALSE)),0,VLOOKUP(CONCATENATE(INDIRECT(ADDRESS(2,COLUMN()-1)),"I1","iný"),DATA!D2:L872,3,FALSE))</f>
        <v>0</v>
      </c>
      <c r="CV93" s="110">
        <f>IF(ISERROR(VLOOKUP(CONCATENATE(INDIRECT(ADDRESS(2,COLUMN()-2)),"I1","iný"),DATA!D2:L872,4,FALSE)),0,VLOOKUP(CONCATENATE(INDIRECT(ADDRESS(2,COLUMN()-2)),"I1","iný"),DATA!D2:L872,4,FALSE))</f>
        <v>0</v>
      </c>
      <c r="CW93" s="110">
        <f>IF(ISERROR(VLOOKUP(CONCATENATE(INDIRECT(ADDRESS(2,COLUMN())),"I1","iný"),DATA!D2:L872,2,FALSE)),0,VLOOKUP(CONCATENATE(INDIRECT(ADDRESS(2,COLUMN())),"I1","iný"),DATA!D2:L872,2,FALSE))</f>
        <v>0</v>
      </c>
      <c r="CX93" s="110">
        <f>IF(ISERROR(VLOOKUP(CONCATENATE(INDIRECT(ADDRESS(2,COLUMN()-1)),"I1","iný"),DATA!D2:L872,3,FALSE)),0,VLOOKUP(CONCATENATE(INDIRECT(ADDRESS(2,COLUMN()-1)),"I1","iný"),DATA!D2:L872,3,FALSE))</f>
        <v>0</v>
      </c>
      <c r="CY93" s="110">
        <f>IF(ISERROR(VLOOKUP(CONCATENATE(INDIRECT(ADDRESS(2,COLUMN()-2)),"I1","iný"),DATA!D2:L872,4,FALSE)),0,VLOOKUP(CONCATENATE(INDIRECT(ADDRESS(2,COLUMN()-2)),"I1","iný"),DATA!D2:L872,4,FALSE))</f>
        <v>0</v>
      </c>
      <c r="CZ93" s="110">
        <f>IF(ISERROR(VLOOKUP(CONCATENATE(INDIRECT(ADDRESS(2,COLUMN())),"I1","iný"),DATA!D2:L872,2,FALSE)),0,VLOOKUP(CONCATENATE(INDIRECT(ADDRESS(2,COLUMN())),"I1","iný"),DATA!D2:L872,2,FALSE))</f>
        <v>0</v>
      </c>
      <c r="DA93" s="110">
        <f>IF(ISERROR(VLOOKUP(CONCATENATE(INDIRECT(ADDRESS(2,COLUMN()-1)),"I1","iný"),DATA!D2:L872,3,FALSE)),0,VLOOKUP(CONCATENATE(INDIRECT(ADDRESS(2,COLUMN()-1)),"I1","iný"),DATA!D2:L872,3,FALSE))</f>
        <v>0</v>
      </c>
      <c r="DB93" s="110">
        <f>IF(ISERROR(VLOOKUP(CONCATENATE(INDIRECT(ADDRESS(2,COLUMN()-2)),"I1","iný"),DATA!D2:L872,4,FALSE)),0,VLOOKUP(CONCATENATE(INDIRECT(ADDRESS(2,COLUMN()-2)),"I1","iný"),DATA!D2:L872,4,FALSE))</f>
        <v>0</v>
      </c>
      <c r="DC93" s="110">
        <f>IF(ISERROR(VLOOKUP(CONCATENATE(INDIRECT(ADDRESS(2,COLUMN())),"I1","iný"),DATA!D2:L872,2,FALSE)),0,VLOOKUP(CONCATENATE(INDIRECT(ADDRESS(2,COLUMN())),"I1","iný"),DATA!D2:L872,2,FALSE))</f>
        <v>0</v>
      </c>
      <c r="DD93" s="110">
        <f>IF(ISERROR(VLOOKUP(CONCATENATE(INDIRECT(ADDRESS(2,COLUMN()-1)),"I1","iný"),DATA!D2:L872,3,FALSE)),0,VLOOKUP(CONCATENATE(INDIRECT(ADDRESS(2,COLUMN()-1)),"I1","iný"),DATA!D2:L872,3,FALSE))</f>
        <v>0</v>
      </c>
      <c r="DE93" s="110">
        <f>IF(ISERROR(VLOOKUP(CONCATENATE(INDIRECT(ADDRESS(2,COLUMN()-2)),"I1","iný"),DATA!D2:L872,4,FALSE)),0,VLOOKUP(CONCATENATE(INDIRECT(ADDRESS(2,COLUMN()-2)),"I1","iný"),DATA!D2:L872,4,FALSE))</f>
        <v>0</v>
      </c>
      <c r="DF93" s="110">
        <f>IF(ISERROR(VLOOKUP(CONCATENATE(INDIRECT(ADDRESS(2,COLUMN())),"I1","iný"),DATA!D2:L872,2,FALSE)),0,VLOOKUP(CONCATENATE(INDIRECT(ADDRESS(2,COLUMN())),"I1","iný"),DATA!D2:L872,2,FALSE))</f>
        <v>0</v>
      </c>
      <c r="DG93" s="110">
        <f>IF(ISERROR(VLOOKUP(CONCATENATE(INDIRECT(ADDRESS(2,COLUMN()-1)),"I1","iný"),DATA!D2:L872,3,FALSE)),0,VLOOKUP(CONCATENATE(INDIRECT(ADDRESS(2,COLUMN()-1)),"I1","iný"),DATA!D2:L872,3,FALSE))</f>
        <v>0</v>
      </c>
      <c r="DH93" s="110">
        <f>IF(ISERROR(VLOOKUP(CONCATENATE(INDIRECT(ADDRESS(2,COLUMN()-2)),"I1","iný"),DATA!D2:L872,4,FALSE)),0,VLOOKUP(CONCATENATE(INDIRECT(ADDRESS(2,COLUMN()-2)),"I1","iný"),DATA!D2:L872,4,FALSE))</f>
        <v>0</v>
      </c>
      <c r="DI93" s="110">
        <f>IF(ISERROR(VLOOKUP(CONCATENATE(INDIRECT(ADDRESS(2,COLUMN())),"I1","iný"),DATA!D2:L872,2,FALSE)),0,VLOOKUP(CONCATENATE(INDIRECT(ADDRESS(2,COLUMN())),"I1","iný"),DATA!D2:L872,2,FALSE))</f>
        <v>0</v>
      </c>
      <c r="DJ93" s="110">
        <f>IF(ISERROR(VLOOKUP(CONCATENATE(INDIRECT(ADDRESS(2,COLUMN()-1)),"I1","iný"),DATA!D2:L872,3,FALSE)),0,VLOOKUP(CONCATENATE(INDIRECT(ADDRESS(2,COLUMN()-1)),"I1","iný"),DATA!D2:L872,3,FALSE))</f>
        <v>0</v>
      </c>
      <c r="DK93" s="110">
        <f>IF(ISERROR(VLOOKUP(CONCATENATE(INDIRECT(ADDRESS(2,COLUMN()-2)),"I1","iný"),DATA!D2:L872,4,FALSE)),0,VLOOKUP(CONCATENATE(INDIRECT(ADDRESS(2,COLUMN()-2)),"I1","iný"),DATA!D2:L872,4,FALSE))</f>
        <v>0</v>
      </c>
      <c r="DL93" s="110">
        <f>IF(ISERROR(VLOOKUP(CONCATENATE(INDIRECT(ADDRESS(2,COLUMN())),"I1","iný"),DATA!D2:L872,2,FALSE)),0,VLOOKUP(CONCATENATE(INDIRECT(ADDRESS(2,COLUMN())),"I1","iný"),DATA!D2:L872,2,FALSE))</f>
        <v>0</v>
      </c>
      <c r="DM93" s="110">
        <f>IF(ISERROR(VLOOKUP(CONCATENATE(INDIRECT(ADDRESS(2,COLUMN()-1)),"I1","iný"),DATA!D2:L872,3,FALSE)),0,VLOOKUP(CONCATENATE(INDIRECT(ADDRESS(2,COLUMN()-1)),"I1","iný"),DATA!D2:L872,3,FALSE))</f>
        <v>0</v>
      </c>
      <c r="DN93" s="110">
        <f>IF(ISERROR(VLOOKUP(CONCATENATE(INDIRECT(ADDRESS(2,COLUMN()-2)),"I1","iný"),DATA!D2:L872,4,FALSE)),0,VLOOKUP(CONCATENATE(INDIRECT(ADDRESS(2,COLUMN()-2)),"I1","iný"),DATA!D2:L872,4,FALSE))</f>
        <v>0</v>
      </c>
      <c r="DO93" s="110">
        <f>IF(ISERROR(VLOOKUP(CONCATENATE(INDIRECT(ADDRESS(2,COLUMN())),"I1","iný"),DATA!D2:L872,2,FALSE)),0,VLOOKUP(CONCATENATE(INDIRECT(ADDRESS(2,COLUMN())),"I1","iný"),DATA!D2:L872,2,FALSE))</f>
        <v>0</v>
      </c>
      <c r="DP93" s="110">
        <f>IF(ISERROR(VLOOKUP(CONCATENATE(INDIRECT(ADDRESS(2,COLUMN()-1)),"I1","iný"),DATA!D2:L872,3,FALSE)),0,VLOOKUP(CONCATENATE(INDIRECT(ADDRESS(2,COLUMN()-1)),"I1","iný"),DATA!D2:L872,3,FALSE))</f>
        <v>0</v>
      </c>
      <c r="DQ93" s="110">
        <f>IF(ISERROR(VLOOKUP(CONCATENATE(INDIRECT(ADDRESS(2,COLUMN()-2)),"I1","iný"),DATA!D2:L872,4,FALSE)),0,VLOOKUP(CONCATENATE(INDIRECT(ADDRESS(2,COLUMN()-2)),"I1","iný"),DATA!D2:L872,4,FALSE))</f>
        <v>0</v>
      </c>
      <c r="DR93" s="110">
        <f>IF(ISERROR(VLOOKUP(CONCATENATE(INDIRECT(ADDRESS(2,COLUMN())),"I1","iný"),DATA!D2:L872,2,FALSE)),0,VLOOKUP(CONCATENATE(INDIRECT(ADDRESS(2,COLUMN())),"I1","iný"),DATA!D2:L872,2,FALSE))</f>
        <v>0</v>
      </c>
      <c r="DS93" s="110">
        <f>IF(ISERROR(VLOOKUP(CONCATENATE(INDIRECT(ADDRESS(2,COLUMN()-1)),"I1","iný"),DATA!D2:L872,3,FALSE)),0,VLOOKUP(CONCATENATE(INDIRECT(ADDRESS(2,COLUMN()-1)),"I1","iný"),DATA!D2:L872,3,FALSE))</f>
        <v>0</v>
      </c>
      <c r="DT93" s="110">
        <f>IF(ISERROR(VLOOKUP(CONCATENATE(INDIRECT(ADDRESS(2,COLUMN()-2)),"I1","iný"),DATA!D2:L872,4,FALSE)),0,VLOOKUP(CONCATENATE(INDIRECT(ADDRESS(2,COLUMN()-2)),"I1","iný"),DATA!D2:L872,4,FALSE))</f>
        <v>0</v>
      </c>
      <c r="DU93" s="110">
        <f>IF(ISERROR(VLOOKUP(CONCATENATE(INDIRECT(ADDRESS(2,COLUMN())),"I1","iný"),DATA!D2:L872,2,FALSE)),0,VLOOKUP(CONCATENATE(INDIRECT(ADDRESS(2,COLUMN())),"I1","iný"),DATA!D2:L872,2,FALSE))</f>
        <v>0</v>
      </c>
      <c r="DV93" s="110">
        <f>IF(ISERROR(VLOOKUP(CONCATENATE(INDIRECT(ADDRESS(2,COLUMN()-1)),"I1","iný"),DATA!D2:L872,3,FALSE)),0,VLOOKUP(CONCATENATE(INDIRECT(ADDRESS(2,COLUMN()-1)),"I1","iný"),DATA!D2:L872,3,FALSE))</f>
        <v>0</v>
      </c>
      <c r="DW93" s="110">
        <f>IF(ISERROR(VLOOKUP(CONCATENATE(INDIRECT(ADDRESS(2,COLUMN()-2)),"I1","iný"),DATA!D2:L872,4,FALSE)),0,VLOOKUP(CONCATENATE(INDIRECT(ADDRESS(2,COLUMN()-2)),"I1","iný"),DATA!D2:L872,4,FALSE))</f>
        <v>0</v>
      </c>
      <c r="DX93" s="110">
        <f>SUM(B93:INDIRECT(ADDRESS(93,127)))</f>
        <v>163.98197</v>
      </c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</row>
    <row r="94" s="5" customFormat="1" ht="15.75">
      <c r="A94" s="28" t="s">
        <v>75</v>
      </c>
      <c r="B94" s="110">
        <f>IF(ISERROR(VLOOKUP(CONCATENATE(INDIRECT(ADDRESS(2,COLUMN())),"I2","iný"),DATA!D2:L872,2,FALSE)),0,VLOOKUP(CONCATENATE(INDIRECT(ADDRESS(2,COLUMN())),"I2","iný"),DATA!D2:L872,2,FALSE))</f>
        <v>83.83296</v>
      </c>
      <c r="C94" s="110">
        <f>IF(ISERROR(VLOOKUP(CONCATENATE(INDIRECT(ADDRESS(2,COLUMN()-1)),"I2","iný"),DATA!D2:L872,3,FALSE)),0,VLOOKUP(CONCATENATE(INDIRECT(ADDRESS(2,COLUMN()-1)),"I2","iný"),DATA!D2:L872,3,FALSE))</f>
        <v>0</v>
      </c>
      <c r="D94" s="110">
        <f>IF(ISERROR(VLOOKUP(CONCATENATE(INDIRECT(ADDRESS(2,COLUMN()-2)),"I2","iný"),DATA!D2:L872,4,FALSE)),0,VLOOKUP(CONCATENATE(INDIRECT(ADDRESS(2,COLUMN()-2)),"I2","iný"),DATA!D2:L872,4,FALSE))</f>
        <v>0</v>
      </c>
      <c r="E94" s="110">
        <f>IF(ISERROR(VLOOKUP(CONCATENATE(INDIRECT(ADDRESS(2,COLUMN())),"I2","iný"),DATA!D2:L872,2,FALSE)),0,VLOOKUP(CONCATENATE(INDIRECT(ADDRESS(2,COLUMN())),"I2","iný"),DATA!D2:L872,2,FALSE))</f>
        <v>11.85</v>
      </c>
      <c r="F94" s="110">
        <f>IF(ISERROR(VLOOKUP(CONCATENATE(INDIRECT(ADDRESS(2,COLUMN()-1)),"I2","iný"),DATA!D2:L872,3,FALSE)),0,VLOOKUP(CONCATENATE(INDIRECT(ADDRESS(2,COLUMN()-1)),"I2","iný"),DATA!D2:L872,3,FALSE))</f>
        <v>0</v>
      </c>
      <c r="G94" s="110">
        <f>IF(ISERROR(VLOOKUP(CONCATENATE(INDIRECT(ADDRESS(2,COLUMN()-2)),"I2","iný"),DATA!D2:L872,4,FALSE)),0,VLOOKUP(CONCATENATE(INDIRECT(ADDRESS(2,COLUMN()-2)),"I2","iný"),DATA!D2:L872,4,FALSE))</f>
        <v>0</v>
      </c>
      <c r="H94" s="110">
        <f>IF(ISERROR(VLOOKUP(CONCATENATE(INDIRECT(ADDRESS(2,COLUMN())),"I2","iný"),DATA!D2:L872,2,FALSE)),0,VLOOKUP(CONCATENATE(INDIRECT(ADDRESS(2,COLUMN())),"I2","iný"),DATA!D2:L872,2,FALSE))</f>
        <v>16</v>
      </c>
      <c r="I94" s="110">
        <f>IF(ISERROR(VLOOKUP(CONCATENATE(INDIRECT(ADDRESS(2,COLUMN()-1)),"I2","iný"),DATA!D2:L872,3,FALSE)),0,VLOOKUP(CONCATENATE(INDIRECT(ADDRESS(2,COLUMN()-1)),"I2","iný"),DATA!D2:L872,3,FALSE))</f>
        <v>0</v>
      </c>
      <c r="J94" s="110">
        <f>IF(ISERROR(VLOOKUP(CONCATENATE(INDIRECT(ADDRESS(2,COLUMN()-2)),"I2","iný"),DATA!D2:L872,4,FALSE)),0,VLOOKUP(CONCATENATE(INDIRECT(ADDRESS(2,COLUMN()-2)),"I2","iný"),DATA!D2:L872,4,FALSE))</f>
        <v>0</v>
      </c>
      <c r="K94" s="110">
        <f>IF(ISERROR(VLOOKUP(CONCATENATE(INDIRECT(ADDRESS(2,COLUMN())),"I2","iný"),DATA!D2:L872,2,FALSE)),0,VLOOKUP(CONCATENATE(INDIRECT(ADDRESS(2,COLUMN())),"I2","iný"),DATA!D2:L872,2,FALSE))</f>
        <v>13.83</v>
      </c>
      <c r="L94" s="110">
        <f>IF(ISERROR(VLOOKUP(CONCATENATE(INDIRECT(ADDRESS(2,COLUMN()-1)),"I2","iný"),DATA!D2:L872,3,FALSE)),0,VLOOKUP(CONCATENATE(INDIRECT(ADDRESS(2,COLUMN()-1)),"I2","iný"),DATA!D2:L872,3,FALSE))</f>
        <v>0</v>
      </c>
      <c r="M94" s="110">
        <f>IF(ISERROR(VLOOKUP(CONCATENATE(INDIRECT(ADDRESS(2,COLUMN()-2)),"I2","iný"),DATA!D2:L872,4,FALSE)),0,VLOOKUP(CONCATENATE(INDIRECT(ADDRESS(2,COLUMN()-2)),"I2","iný"),DATA!D2:L872,4,FALSE))</f>
        <v>0</v>
      </c>
      <c r="N94" s="110">
        <f>IF(ISERROR(VLOOKUP(CONCATENATE(INDIRECT(ADDRESS(2,COLUMN())),"I2","iný"),DATA!D2:L872,2,FALSE)),0,VLOOKUP(CONCATENATE(INDIRECT(ADDRESS(2,COLUMN())),"I2","iný"),DATA!D2:L872,2,FALSE))</f>
        <v>1</v>
      </c>
      <c r="O94" s="110">
        <f>IF(ISERROR(VLOOKUP(CONCATENATE(INDIRECT(ADDRESS(2,COLUMN()-1)),"I2","iný"),DATA!D2:L872,3,FALSE)),0,VLOOKUP(CONCATENATE(INDIRECT(ADDRESS(2,COLUMN()-1)),"I2","iný"),DATA!D2:L872,3,FALSE))</f>
        <v>0</v>
      </c>
      <c r="P94" s="110">
        <f>IF(ISERROR(VLOOKUP(CONCATENATE(INDIRECT(ADDRESS(2,COLUMN()-2)),"I2","iný"),DATA!D2:L872,4,FALSE)),0,VLOOKUP(CONCATENATE(INDIRECT(ADDRESS(2,COLUMN()-2)),"I2","iný"),DATA!D2:L872,4,FALSE))</f>
        <v>0</v>
      </c>
      <c r="Q94" s="110">
        <f>IF(ISERROR(VLOOKUP(CONCATENATE(INDIRECT(ADDRESS(2,COLUMN())),"I2","iný"),DATA!D2:L872,2,FALSE)),0,VLOOKUP(CONCATENATE(INDIRECT(ADDRESS(2,COLUMN())),"I2","iný"),DATA!D2:L872,2,FALSE))</f>
        <v>17.01</v>
      </c>
      <c r="R94" s="110">
        <f>IF(ISERROR(VLOOKUP(CONCATENATE(INDIRECT(ADDRESS(2,COLUMN()-1)),"I2","iný"),DATA!D2:L872,3,FALSE)),0,VLOOKUP(CONCATENATE(INDIRECT(ADDRESS(2,COLUMN()-1)),"I2","iný"),DATA!D2:L872,3,FALSE))</f>
        <v>1</v>
      </c>
      <c r="S94" s="110">
        <f>IF(ISERROR(VLOOKUP(CONCATENATE(INDIRECT(ADDRESS(2,COLUMN()-2)),"I2","iný"),DATA!D2:L872,4,FALSE)),0,VLOOKUP(CONCATENATE(INDIRECT(ADDRESS(2,COLUMN()-2)),"I2","iný"),DATA!D2:L872,4,FALSE))</f>
        <v>0</v>
      </c>
      <c r="T94" s="110">
        <f>IF(ISERROR(VLOOKUP(CONCATENATE(INDIRECT(ADDRESS(2,COLUMN())),"I2","iný"),DATA!D2:L872,2,FALSE)),0,VLOOKUP(CONCATENATE(INDIRECT(ADDRESS(2,COLUMN())),"I2","iný"),DATA!D2:L872,2,FALSE))</f>
        <v>12.25</v>
      </c>
      <c r="U94" s="110">
        <f>IF(ISERROR(VLOOKUP(CONCATENATE(INDIRECT(ADDRESS(2,COLUMN()-1)),"I2","iný"),DATA!D2:L872,3,FALSE)),0,VLOOKUP(CONCATENATE(INDIRECT(ADDRESS(2,COLUMN()-1)),"I2","iný"),DATA!D2:L872,3,FALSE))</f>
        <v>0</v>
      </c>
      <c r="V94" s="110">
        <f>IF(ISERROR(VLOOKUP(CONCATENATE(INDIRECT(ADDRESS(2,COLUMN()-2)),"I2","iný"),DATA!D2:L872,4,FALSE)),0,VLOOKUP(CONCATENATE(INDIRECT(ADDRESS(2,COLUMN()-2)),"I2","iný"),DATA!D2:L872,4,FALSE))</f>
        <v>0</v>
      </c>
      <c r="W94" s="110">
        <f>IF(ISERROR(VLOOKUP(CONCATENATE(INDIRECT(ADDRESS(2,COLUMN())),"I2","iný"),DATA!D2:L872,2,FALSE)),0,VLOOKUP(CONCATENATE(INDIRECT(ADDRESS(2,COLUMN())),"I2","iný"),DATA!D2:L872,2,FALSE))</f>
        <v>24.97</v>
      </c>
      <c r="X94" s="110">
        <f>IF(ISERROR(VLOOKUP(CONCATENATE(INDIRECT(ADDRESS(2,COLUMN()-1)),"I2","iný"),DATA!D2:L872,3,FALSE)),0,VLOOKUP(CONCATENATE(INDIRECT(ADDRESS(2,COLUMN()-1)),"I2","iný"),DATA!D2:L872,3,FALSE))</f>
        <v>0</v>
      </c>
      <c r="Y94" s="110">
        <f>IF(ISERROR(VLOOKUP(CONCATENATE(INDIRECT(ADDRESS(2,COLUMN()-2)),"I2","iný"),DATA!D2:L872,4,FALSE)),0,VLOOKUP(CONCATENATE(INDIRECT(ADDRESS(2,COLUMN()-2)),"I2","iný"),DATA!D2:L872,4,FALSE))</f>
        <v>0</v>
      </c>
      <c r="Z94" s="110">
        <f>IF(ISERROR(VLOOKUP(CONCATENATE(INDIRECT(ADDRESS(2,COLUMN())),"I2","iný"),DATA!D2:L872,2,FALSE)),0,VLOOKUP(CONCATENATE(INDIRECT(ADDRESS(2,COLUMN())),"I2","iný"),DATA!D2:L872,2,FALSE))</f>
        <v>2.17</v>
      </c>
      <c r="AA94" s="110">
        <f>IF(ISERROR(VLOOKUP(CONCATENATE(INDIRECT(ADDRESS(2,COLUMN()-1)),"I2","iný"),DATA!D2:L872,3,FALSE)),0,VLOOKUP(CONCATENATE(INDIRECT(ADDRESS(2,COLUMN()-1)),"I2","iný"),DATA!D2:L872,3,FALSE))</f>
        <v>0</v>
      </c>
      <c r="AB94" s="110">
        <f>IF(ISERROR(VLOOKUP(CONCATENATE(INDIRECT(ADDRESS(2,COLUMN()-2)),"I2","iný"),DATA!D2:L872,4,FALSE)),0,VLOOKUP(CONCATENATE(INDIRECT(ADDRESS(2,COLUMN()-2)),"I2","iný"),DATA!D2:L872,4,FALSE))</f>
        <v>0</v>
      </c>
      <c r="AC94" s="110">
        <f>IF(ISERROR(VLOOKUP(CONCATENATE(INDIRECT(ADDRESS(2,COLUMN())),"I2","iný"),DATA!D2:L872,2,FALSE)),0,VLOOKUP(CONCATENATE(INDIRECT(ADDRESS(2,COLUMN())),"I2","iný"),DATA!D2:L872,2,FALSE))</f>
        <v>0</v>
      </c>
      <c r="AD94" s="110">
        <f>IF(ISERROR(VLOOKUP(CONCATENATE(INDIRECT(ADDRESS(2,COLUMN()-1)),"I2","iný"),DATA!D2:L872,3,FALSE)),0,VLOOKUP(CONCATENATE(INDIRECT(ADDRESS(2,COLUMN()-1)),"I2","iný"),DATA!D2:L872,3,FALSE))</f>
        <v>0</v>
      </c>
      <c r="AE94" s="110">
        <f>IF(ISERROR(VLOOKUP(CONCATENATE(INDIRECT(ADDRESS(2,COLUMN()-2)),"I2","iný"),DATA!D2:L872,4,FALSE)),0,VLOOKUP(CONCATENATE(INDIRECT(ADDRESS(2,COLUMN()-2)),"I2","iný"),DATA!D2:L872,4,FALSE))</f>
        <v>0</v>
      </c>
      <c r="AF94" s="110">
        <f>IF(ISERROR(VLOOKUP(CONCATENATE(INDIRECT(ADDRESS(2,COLUMN())),"I2","iný"),DATA!D2:L872,2,FALSE)),0,VLOOKUP(CONCATENATE(INDIRECT(ADDRESS(2,COLUMN())),"I2","iný"),DATA!D2:L872,2,FALSE))</f>
        <v>0</v>
      </c>
      <c r="AG94" s="110">
        <f>IF(ISERROR(VLOOKUP(CONCATENATE(INDIRECT(ADDRESS(2,COLUMN()-1)),"I2","iný"),DATA!D2:L872,3,FALSE)),0,VLOOKUP(CONCATENATE(INDIRECT(ADDRESS(2,COLUMN()-1)),"I2","iný"),DATA!D2:L872,3,FALSE))</f>
        <v>0</v>
      </c>
      <c r="AH94" s="110">
        <f>IF(ISERROR(VLOOKUP(CONCATENATE(INDIRECT(ADDRESS(2,COLUMN()-2)),"I2","iný"),DATA!D2:L872,4,FALSE)),0,VLOOKUP(CONCATENATE(INDIRECT(ADDRESS(2,COLUMN()-2)),"I2","iný"),DATA!D2:L872,4,FALSE))</f>
        <v>0</v>
      </c>
      <c r="AI94" s="110">
        <f>IF(ISERROR(VLOOKUP(CONCATENATE(INDIRECT(ADDRESS(2,COLUMN())),"I2","iný"),DATA!D2:L872,2,FALSE)),0,VLOOKUP(CONCATENATE(INDIRECT(ADDRESS(2,COLUMN())),"I2","iný"),DATA!D2:L872,2,FALSE))</f>
        <v>6</v>
      </c>
      <c r="AJ94" s="110">
        <f>IF(ISERROR(VLOOKUP(CONCATENATE(INDIRECT(ADDRESS(2,COLUMN()-1)),"I2","iný"),DATA!D2:L872,3,FALSE)),0,VLOOKUP(CONCATENATE(INDIRECT(ADDRESS(2,COLUMN()-1)),"I2","iný"),DATA!D2:L872,3,FALSE))</f>
        <v>0</v>
      </c>
      <c r="AK94" s="110">
        <f>IF(ISERROR(VLOOKUP(CONCATENATE(INDIRECT(ADDRESS(2,COLUMN()-2)),"I2","iný"),DATA!D2:L872,4,FALSE)),0,VLOOKUP(CONCATENATE(INDIRECT(ADDRESS(2,COLUMN()-2)),"I2","iný"),DATA!D2:L872,4,FALSE))</f>
        <v>0</v>
      </c>
      <c r="AL94" s="110">
        <f>IF(ISERROR(VLOOKUP(CONCATENATE(INDIRECT(ADDRESS(2,COLUMN())),"I2","iný"),DATA!D2:L872,2,FALSE)),0,VLOOKUP(CONCATENATE(INDIRECT(ADDRESS(2,COLUMN())),"I2","iný"),DATA!D2:L872,2,FALSE))</f>
        <v>2.9572</v>
      </c>
      <c r="AM94" s="110">
        <f>IF(ISERROR(VLOOKUP(CONCATENATE(INDIRECT(ADDRESS(2,COLUMN()-1)),"I2","iný"),DATA!D2:L872,3,FALSE)),0,VLOOKUP(CONCATENATE(INDIRECT(ADDRESS(2,COLUMN()-1)),"I2","iný"),DATA!D2:L872,3,FALSE))</f>
        <v>0</v>
      </c>
      <c r="AN94" s="110">
        <f>IF(ISERROR(VLOOKUP(CONCATENATE(INDIRECT(ADDRESS(2,COLUMN()-2)),"I2","iný"),DATA!D2:L872,4,FALSE)),0,VLOOKUP(CONCATENATE(INDIRECT(ADDRESS(2,COLUMN()-2)),"I2","iný"),DATA!D2:L872,4,FALSE))</f>
        <v>0</v>
      </c>
      <c r="AO94" s="110">
        <f>IF(ISERROR(VLOOKUP(CONCATENATE(INDIRECT(ADDRESS(2,COLUMN())),"I2","iný"),DATA!D2:L872,2,FALSE)),0,VLOOKUP(CONCATENATE(INDIRECT(ADDRESS(2,COLUMN())),"I2","iný"),DATA!D2:L872,2,FALSE))</f>
        <v>2</v>
      </c>
      <c r="AP94" s="110">
        <f>IF(ISERROR(VLOOKUP(CONCATENATE(INDIRECT(ADDRESS(2,COLUMN()-1)),"I2","iný"),DATA!D2:L872,3,FALSE)),0,VLOOKUP(CONCATENATE(INDIRECT(ADDRESS(2,COLUMN()-1)),"I2","iný"),DATA!D2:L872,3,FALSE))</f>
        <v>0</v>
      </c>
      <c r="AQ94" s="110">
        <f>IF(ISERROR(VLOOKUP(CONCATENATE(INDIRECT(ADDRESS(2,COLUMN()-2)),"I2","iný"),DATA!D2:L872,4,FALSE)),0,VLOOKUP(CONCATENATE(INDIRECT(ADDRESS(2,COLUMN()-2)),"I2","iný"),DATA!D2:L872,4,FALSE))</f>
        <v>0</v>
      </c>
      <c r="AR94" s="110">
        <f>IF(ISERROR(VLOOKUP(CONCATENATE(INDIRECT(ADDRESS(2,COLUMN())),"I2","iný"),DATA!D2:L872,2,FALSE)),0,VLOOKUP(CONCATENATE(INDIRECT(ADDRESS(2,COLUMN())),"I2","iný"),DATA!D2:L872,2,FALSE))</f>
        <v>1</v>
      </c>
      <c r="AS94" s="110">
        <f>IF(ISERROR(VLOOKUP(CONCATENATE(INDIRECT(ADDRESS(2,COLUMN()-1)),"I2","iný"),DATA!D2:L872,3,FALSE)),0,VLOOKUP(CONCATENATE(INDIRECT(ADDRESS(2,COLUMN()-1)),"I2","iný"),DATA!D2:L872,3,FALSE))</f>
        <v>0</v>
      </c>
      <c r="AT94" s="110">
        <f>IF(ISERROR(VLOOKUP(CONCATENATE(INDIRECT(ADDRESS(2,COLUMN()-2)),"I2","iný"),DATA!D2:L872,4,FALSE)),0,VLOOKUP(CONCATENATE(INDIRECT(ADDRESS(2,COLUMN()-2)),"I2","iný"),DATA!D2:L872,4,FALSE))</f>
        <v>0</v>
      </c>
      <c r="AU94" s="110">
        <f>IF(ISERROR(VLOOKUP(CONCATENATE(INDIRECT(ADDRESS(2,COLUMN())),"I2","iný"),DATA!D2:L872,2,FALSE)),0,VLOOKUP(CONCATENATE(INDIRECT(ADDRESS(2,COLUMN())),"I2","iný"),DATA!D2:L872,2,FALSE))</f>
        <v>3</v>
      </c>
      <c r="AV94" s="110">
        <f>IF(ISERROR(VLOOKUP(CONCATENATE(INDIRECT(ADDRESS(2,COLUMN()-1)),"I2","iný"),DATA!D2:L872,3,FALSE)),0,VLOOKUP(CONCATENATE(INDIRECT(ADDRESS(2,COLUMN()-1)),"I2","iný"),DATA!D2:L872,3,FALSE))</f>
        <v>0</v>
      </c>
      <c r="AW94" s="110">
        <f>IF(ISERROR(VLOOKUP(CONCATENATE(INDIRECT(ADDRESS(2,COLUMN()-2)),"I2","iný"),DATA!D2:L872,4,FALSE)),0,VLOOKUP(CONCATENATE(INDIRECT(ADDRESS(2,COLUMN()-2)),"I2","iný"),DATA!D2:L872,4,FALSE))</f>
        <v>0</v>
      </c>
      <c r="AX94" s="110">
        <f>IF(ISERROR(VLOOKUP(CONCATENATE(INDIRECT(ADDRESS(2,COLUMN())),"I2","iný"),DATA!D2:L872,2,FALSE)),0,VLOOKUP(CONCATENATE(INDIRECT(ADDRESS(2,COLUMN())),"I2","iný"),DATA!D2:L872,2,FALSE))</f>
        <v>1</v>
      </c>
      <c r="AY94" s="110">
        <f>IF(ISERROR(VLOOKUP(CONCATENATE(INDIRECT(ADDRESS(2,COLUMN()-1)),"I2","iný"),DATA!D2:L872,3,FALSE)),0,VLOOKUP(CONCATENATE(INDIRECT(ADDRESS(2,COLUMN()-1)),"I2","iný"),DATA!D2:L872,3,FALSE))</f>
        <v>0</v>
      </c>
      <c r="AZ94" s="110">
        <f>IF(ISERROR(VLOOKUP(CONCATENATE(INDIRECT(ADDRESS(2,COLUMN()-2)),"I2","iný"),DATA!D2:L872,4,FALSE)),0,VLOOKUP(CONCATENATE(INDIRECT(ADDRESS(2,COLUMN()-2)),"I2","iný"),DATA!D2:L872,4,FALSE))</f>
        <v>0</v>
      </c>
      <c r="BA94" s="110">
        <f>IF(ISERROR(VLOOKUP(CONCATENATE(INDIRECT(ADDRESS(2,COLUMN())),"I2","iný"),DATA!D2:L872,2,FALSE)),0,VLOOKUP(CONCATENATE(INDIRECT(ADDRESS(2,COLUMN())),"I2","iný"),DATA!D2:L872,2,FALSE))</f>
        <v>5.5</v>
      </c>
      <c r="BB94" s="110">
        <f>IF(ISERROR(VLOOKUP(CONCATENATE(INDIRECT(ADDRESS(2,COLUMN()-1)),"I2","iný"),DATA!D2:L872,3,FALSE)),0,VLOOKUP(CONCATENATE(INDIRECT(ADDRESS(2,COLUMN()-1)),"I2","iný"),DATA!D2:L872,3,FALSE))</f>
        <v>0</v>
      </c>
      <c r="BC94" s="110">
        <f>IF(ISERROR(VLOOKUP(CONCATENATE(INDIRECT(ADDRESS(2,COLUMN()-2)),"I2","iný"),DATA!D2:L872,4,FALSE)),0,VLOOKUP(CONCATENATE(INDIRECT(ADDRESS(2,COLUMN()-2)),"I2","iný"),DATA!D2:L872,4,FALSE))</f>
        <v>0</v>
      </c>
      <c r="BD94" s="110">
        <f>IF(ISERROR(VLOOKUP(CONCATENATE(INDIRECT(ADDRESS(2,COLUMN())),"I2","iný"),DATA!D2:L872,2,FALSE)),0,VLOOKUP(CONCATENATE(INDIRECT(ADDRESS(2,COLUMN())),"I2","iný"),DATA!D2:L872,2,FALSE))</f>
        <v>0</v>
      </c>
      <c r="BE94" s="110">
        <f>IF(ISERROR(VLOOKUP(CONCATENATE(INDIRECT(ADDRESS(2,COLUMN()-1)),"I2","iný"),DATA!D2:L872,3,FALSE)),0,VLOOKUP(CONCATENATE(INDIRECT(ADDRESS(2,COLUMN()-1)),"I2","iný"),DATA!D2:L872,3,FALSE))</f>
        <v>0</v>
      </c>
      <c r="BF94" s="110">
        <f>IF(ISERROR(VLOOKUP(CONCATENATE(INDIRECT(ADDRESS(2,COLUMN()-2)),"I2","iný"),DATA!D2:L872,4,FALSE)),0,VLOOKUP(CONCATENATE(INDIRECT(ADDRESS(2,COLUMN()-2)),"I2","iný"),DATA!D2:L872,4,FALSE))</f>
        <v>0</v>
      </c>
      <c r="BG94" s="110">
        <f>IF(ISERROR(VLOOKUP(CONCATENATE(INDIRECT(ADDRESS(2,COLUMN())),"I2","iný"),DATA!D2:L872,2,FALSE)),0,VLOOKUP(CONCATENATE(INDIRECT(ADDRESS(2,COLUMN())),"I2","iný"),DATA!D2:L872,2,FALSE))</f>
        <v>7.53</v>
      </c>
      <c r="BH94" s="110">
        <f>IF(ISERROR(VLOOKUP(CONCATENATE(INDIRECT(ADDRESS(2,COLUMN()-1)),"I2","iný"),DATA!D2:L872,3,FALSE)),0,VLOOKUP(CONCATENATE(INDIRECT(ADDRESS(2,COLUMN()-1)),"I2","iný"),DATA!D2:L872,3,FALSE))</f>
        <v>0</v>
      </c>
      <c r="BI94" s="110">
        <f>IF(ISERROR(VLOOKUP(CONCATENATE(INDIRECT(ADDRESS(2,COLUMN()-2)),"I2","iný"),DATA!D2:L872,4,FALSE)),0,VLOOKUP(CONCATENATE(INDIRECT(ADDRESS(2,COLUMN()-2)),"I2","iný"),DATA!D2:L872,4,FALSE))</f>
        <v>0</v>
      </c>
      <c r="BJ94" s="110">
        <f>IF(ISERROR(VLOOKUP(CONCATENATE(INDIRECT(ADDRESS(2,COLUMN())),"I2","iný"),DATA!D2:L872,2,FALSE)),0,VLOOKUP(CONCATENATE(INDIRECT(ADDRESS(2,COLUMN())),"I2","iný"),DATA!D2:L872,2,FALSE))</f>
        <v>0</v>
      </c>
      <c r="BK94" s="110">
        <f>IF(ISERROR(VLOOKUP(CONCATENATE(INDIRECT(ADDRESS(2,COLUMN()-1)),"I2","iný"),DATA!D2:L872,3,FALSE)),0,VLOOKUP(CONCATENATE(INDIRECT(ADDRESS(2,COLUMN()-1)),"I2","iný"),DATA!D2:L872,3,FALSE))</f>
        <v>0</v>
      </c>
      <c r="BL94" s="110">
        <f>IF(ISERROR(VLOOKUP(CONCATENATE(INDIRECT(ADDRESS(2,COLUMN()-2)),"I2","iný"),DATA!D2:L872,4,FALSE)),0,VLOOKUP(CONCATENATE(INDIRECT(ADDRESS(2,COLUMN()-2)),"I2","iný"),DATA!D2:L872,4,FALSE))</f>
        <v>0</v>
      </c>
      <c r="BM94" s="110">
        <f>IF(ISERROR(VLOOKUP(CONCATENATE(INDIRECT(ADDRESS(2,COLUMN())),"I2","iný"),DATA!D2:L872,2,FALSE)),0,VLOOKUP(CONCATENATE(INDIRECT(ADDRESS(2,COLUMN())),"I2","iný"),DATA!D2:L872,2,FALSE))</f>
        <v>0</v>
      </c>
      <c r="BN94" s="110">
        <f>IF(ISERROR(VLOOKUP(CONCATENATE(INDIRECT(ADDRESS(2,COLUMN()-1)),"I2","iný"),DATA!D2:L872,3,FALSE)),0,VLOOKUP(CONCATENATE(INDIRECT(ADDRESS(2,COLUMN()-1)),"I2","iný"),DATA!D2:L872,3,FALSE))</f>
        <v>0</v>
      </c>
      <c r="BO94" s="110">
        <f>IF(ISERROR(VLOOKUP(CONCATENATE(INDIRECT(ADDRESS(2,COLUMN()-2)),"I2","iný"),DATA!D2:L872,4,FALSE)),0,VLOOKUP(CONCATENATE(INDIRECT(ADDRESS(2,COLUMN()-2)),"I2","iný"),DATA!D2:L872,4,FALSE))</f>
        <v>0</v>
      </c>
      <c r="BP94" s="110">
        <f>IF(ISERROR(VLOOKUP(CONCATENATE(INDIRECT(ADDRESS(2,COLUMN())),"I2","iný"),DATA!D2:L872,2,FALSE)),0,VLOOKUP(CONCATENATE(INDIRECT(ADDRESS(2,COLUMN())),"I2","iný"),DATA!D2:L872,2,FALSE))</f>
        <v>0</v>
      </c>
      <c r="BQ94" s="110">
        <f>IF(ISERROR(VLOOKUP(CONCATENATE(INDIRECT(ADDRESS(2,COLUMN()-1)),"I2","iný"),DATA!D2:L872,3,FALSE)),0,VLOOKUP(CONCATENATE(INDIRECT(ADDRESS(2,COLUMN()-1)),"I2","iný"),DATA!D2:L872,3,FALSE))</f>
        <v>0</v>
      </c>
      <c r="BR94" s="110">
        <f>IF(ISERROR(VLOOKUP(CONCATENATE(INDIRECT(ADDRESS(2,COLUMN()-2)),"I2","iný"),DATA!D2:L872,4,FALSE)),0,VLOOKUP(CONCATENATE(INDIRECT(ADDRESS(2,COLUMN()-2)),"I2","iný"),DATA!D2:L872,4,FALSE))</f>
        <v>0</v>
      </c>
      <c r="BS94" s="110">
        <f>IF(ISERROR(VLOOKUP(CONCATENATE(INDIRECT(ADDRESS(2,COLUMN())),"I2","iný"),DATA!D2:L872,2,FALSE)),0,VLOOKUP(CONCATENATE(INDIRECT(ADDRESS(2,COLUMN())),"I2","iný"),DATA!D2:L872,2,FALSE))</f>
        <v>2</v>
      </c>
      <c r="BT94" s="110">
        <f>IF(ISERROR(VLOOKUP(CONCATENATE(INDIRECT(ADDRESS(2,COLUMN()-1)),"I2","iný"),DATA!D2:L872,3,FALSE)),0,VLOOKUP(CONCATENATE(INDIRECT(ADDRESS(2,COLUMN()-1)),"I2","iný"),DATA!D2:L872,3,FALSE))</f>
        <v>0</v>
      </c>
      <c r="BU94" s="110">
        <f>IF(ISERROR(VLOOKUP(CONCATENATE(INDIRECT(ADDRESS(2,COLUMN()-2)),"I2","iný"),DATA!D2:L872,4,FALSE)),0,VLOOKUP(CONCATENATE(INDIRECT(ADDRESS(2,COLUMN()-2)),"I2","iný"),DATA!D2:L872,4,FALSE))</f>
        <v>0</v>
      </c>
      <c r="BV94" s="110">
        <f>IF(ISERROR(VLOOKUP(CONCATENATE(INDIRECT(ADDRESS(2,COLUMN())),"I2","iný"),DATA!D2:L872,2,FALSE)),0,VLOOKUP(CONCATENATE(INDIRECT(ADDRESS(2,COLUMN())),"I2","iný"),DATA!D2:L872,2,FALSE))</f>
        <v>0</v>
      </c>
      <c r="BW94" s="110">
        <f>IF(ISERROR(VLOOKUP(CONCATENATE(INDIRECT(ADDRESS(2,COLUMN()-1)),"I2","iný"),DATA!D2:L872,3,FALSE)),0,VLOOKUP(CONCATENATE(INDIRECT(ADDRESS(2,COLUMN()-1)),"I2","iný"),DATA!D2:L872,3,FALSE))</f>
        <v>0</v>
      </c>
      <c r="BX94" s="110">
        <f>IF(ISERROR(VLOOKUP(CONCATENATE(INDIRECT(ADDRESS(2,COLUMN()-2)),"I2","iný"),DATA!D2:L872,4,FALSE)),0,VLOOKUP(CONCATENATE(INDIRECT(ADDRESS(2,COLUMN()-2)),"I2","iný"),DATA!D2:L872,4,FALSE))</f>
        <v>0</v>
      </c>
      <c r="BY94" s="110">
        <f>IF(ISERROR(VLOOKUP(CONCATENATE(INDIRECT(ADDRESS(2,COLUMN())),"I2","iný"),DATA!D2:L872,2,FALSE)),0,VLOOKUP(CONCATENATE(INDIRECT(ADDRESS(2,COLUMN())),"I2","iný"),DATA!D2:L872,2,FALSE))</f>
        <v>0</v>
      </c>
      <c r="BZ94" s="110">
        <f>IF(ISERROR(VLOOKUP(CONCATENATE(INDIRECT(ADDRESS(2,COLUMN()-1)),"I2","iný"),DATA!D2:L872,3,FALSE)),0,VLOOKUP(CONCATENATE(INDIRECT(ADDRESS(2,COLUMN()-1)),"I2","iný"),DATA!D2:L872,3,FALSE))</f>
        <v>0</v>
      </c>
      <c r="CA94" s="110">
        <f>IF(ISERROR(VLOOKUP(CONCATENATE(INDIRECT(ADDRESS(2,COLUMN()-2)),"I2","iný"),DATA!D2:L872,4,FALSE)),0,VLOOKUP(CONCATENATE(INDIRECT(ADDRESS(2,COLUMN()-2)),"I2","iný"),DATA!D2:L872,4,FALSE))</f>
        <v>0</v>
      </c>
      <c r="CB94" s="110">
        <f>IF(ISERROR(VLOOKUP(CONCATENATE(INDIRECT(ADDRESS(2,COLUMN())),"I2","iný"),DATA!D2:L872,2,FALSE)),0,VLOOKUP(CONCATENATE(INDIRECT(ADDRESS(2,COLUMN())),"I2","iný"),DATA!D2:L872,2,FALSE))</f>
        <v>0.5</v>
      </c>
      <c r="CC94" s="110">
        <f>IF(ISERROR(VLOOKUP(CONCATENATE(INDIRECT(ADDRESS(2,COLUMN()-1)),"I2","iný"),DATA!D2:L872,3,FALSE)),0,VLOOKUP(CONCATENATE(INDIRECT(ADDRESS(2,COLUMN()-1)),"I2","iný"),DATA!D2:L872,3,FALSE))</f>
        <v>0</v>
      </c>
      <c r="CD94" s="110">
        <f>IF(ISERROR(VLOOKUP(CONCATENATE(INDIRECT(ADDRESS(2,COLUMN()-2)),"I2","iný"),DATA!D2:L872,4,FALSE)),0,VLOOKUP(CONCATENATE(INDIRECT(ADDRESS(2,COLUMN()-2)),"I2","iný"),DATA!D2:L872,4,FALSE))</f>
        <v>0</v>
      </c>
      <c r="CE94" s="110">
        <f>IF(ISERROR(VLOOKUP(CONCATENATE(INDIRECT(ADDRESS(2,COLUMN())),"I2","iný"),DATA!D2:L872,2,FALSE)),0,VLOOKUP(CONCATENATE(INDIRECT(ADDRESS(2,COLUMN())),"I2","iný"),DATA!D2:L872,2,FALSE))</f>
        <v>0</v>
      </c>
      <c r="CF94" s="110">
        <f>IF(ISERROR(VLOOKUP(CONCATENATE(INDIRECT(ADDRESS(2,COLUMN()-1)),"I2","iný"),DATA!D2:L872,3,FALSE)),0,VLOOKUP(CONCATENATE(INDIRECT(ADDRESS(2,COLUMN()-1)),"I2","iný"),DATA!D2:L872,3,FALSE))</f>
        <v>0</v>
      </c>
      <c r="CG94" s="110">
        <f>IF(ISERROR(VLOOKUP(CONCATENATE(INDIRECT(ADDRESS(2,COLUMN()-2)),"I2","iný"),DATA!D2:L872,4,FALSE)),0,VLOOKUP(CONCATENATE(INDIRECT(ADDRESS(2,COLUMN()-2)),"I2","iný"),DATA!D2:L872,4,FALSE))</f>
        <v>0</v>
      </c>
      <c r="CH94" s="110">
        <f>IF(ISERROR(VLOOKUP(CONCATENATE(INDIRECT(ADDRESS(2,COLUMN())),"I2","iný"),DATA!D2:L872,2,FALSE)),0,VLOOKUP(CONCATENATE(INDIRECT(ADDRESS(2,COLUMN())),"I2","iný"),DATA!D2:L872,2,FALSE))</f>
        <v>0</v>
      </c>
      <c r="CI94" s="110">
        <f>IF(ISERROR(VLOOKUP(CONCATENATE(INDIRECT(ADDRESS(2,COLUMN()-1)),"I2","iný"),DATA!D2:L872,3,FALSE)),0,VLOOKUP(CONCATENATE(INDIRECT(ADDRESS(2,COLUMN()-1)),"I2","iný"),DATA!D2:L872,3,FALSE))</f>
        <v>0</v>
      </c>
      <c r="CJ94" s="110">
        <f>IF(ISERROR(VLOOKUP(CONCATENATE(INDIRECT(ADDRESS(2,COLUMN()-2)),"I2","iný"),DATA!D2:L872,4,FALSE)),0,VLOOKUP(CONCATENATE(INDIRECT(ADDRESS(2,COLUMN()-2)),"I2","iný"),DATA!D2:L872,4,FALSE))</f>
        <v>0</v>
      </c>
      <c r="CK94" s="110">
        <f>IF(ISERROR(VLOOKUP(CONCATENATE(INDIRECT(ADDRESS(2,COLUMN())),"I2","iný"),DATA!D2:L872,2,FALSE)),0,VLOOKUP(CONCATENATE(INDIRECT(ADDRESS(2,COLUMN())),"I2","iný"),DATA!D2:L872,2,FALSE))</f>
        <v>0</v>
      </c>
      <c r="CL94" s="110">
        <f>IF(ISERROR(VLOOKUP(CONCATENATE(INDIRECT(ADDRESS(2,COLUMN()-1)),"I2","iný"),DATA!D2:L872,3,FALSE)),0,VLOOKUP(CONCATENATE(INDIRECT(ADDRESS(2,COLUMN()-1)),"I2","iný"),DATA!D2:L872,3,FALSE))</f>
        <v>0</v>
      </c>
      <c r="CM94" s="110">
        <f>IF(ISERROR(VLOOKUP(CONCATENATE(INDIRECT(ADDRESS(2,COLUMN()-2)),"I2","iný"),DATA!D2:L872,4,FALSE)),0,VLOOKUP(CONCATENATE(INDIRECT(ADDRESS(2,COLUMN()-2)),"I2","iný"),DATA!D2:L872,4,FALSE))</f>
        <v>0</v>
      </c>
      <c r="CN94" s="110">
        <f>IF(ISERROR(VLOOKUP(CONCATENATE(INDIRECT(ADDRESS(2,COLUMN())),"I2","iný"),DATA!D2:L872,2,FALSE)),0,VLOOKUP(CONCATENATE(INDIRECT(ADDRESS(2,COLUMN())),"I2","iný"),DATA!D2:L872,2,FALSE))</f>
        <v>1.53334</v>
      </c>
      <c r="CO94" s="110">
        <f>IF(ISERROR(VLOOKUP(CONCATENATE(INDIRECT(ADDRESS(2,COLUMN()-1)),"I2","iný"),DATA!D2:L872,3,FALSE)),0,VLOOKUP(CONCATENATE(INDIRECT(ADDRESS(2,COLUMN()-1)),"I2","iný"),DATA!D2:L872,3,FALSE))</f>
        <v>0</v>
      </c>
      <c r="CP94" s="110">
        <f>IF(ISERROR(VLOOKUP(CONCATENATE(INDIRECT(ADDRESS(2,COLUMN()-2)),"I2","iný"),DATA!D2:L872,4,FALSE)),0,VLOOKUP(CONCATENATE(INDIRECT(ADDRESS(2,COLUMN()-2)),"I2","iný"),DATA!D2:L872,4,FALSE))</f>
        <v>0</v>
      </c>
      <c r="CQ94" s="110">
        <f>IF(ISERROR(VLOOKUP(CONCATENATE(INDIRECT(ADDRESS(2,COLUMN())),"I2","iný"),DATA!D2:L872,2,FALSE)),0,VLOOKUP(CONCATENATE(INDIRECT(ADDRESS(2,COLUMN())),"I2","iný"),DATA!D2:L872,2,FALSE))</f>
        <v>3</v>
      </c>
      <c r="CR94" s="110">
        <f>IF(ISERROR(VLOOKUP(CONCATENATE(INDIRECT(ADDRESS(2,COLUMN()-1)),"I2","iný"),DATA!D2:L872,3,FALSE)),0,VLOOKUP(CONCATENATE(INDIRECT(ADDRESS(2,COLUMN()-1)),"I2","iný"),DATA!D2:L872,3,FALSE))</f>
        <v>0</v>
      </c>
      <c r="CS94" s="110">
        <f>IF(ISERROR(VLOOKUP(CONCATENATE(INDIRECT(ADDRESS(2,COLUMN()-2)),"I2","iný"),DATA!D2:L872,4,FALSE)),0,VLOOKUP(CONCATENATE(INDIRECT(ADDRESS(2,COLUMN()-2)),"I2","iný"),DATA!D2:L872,4,FALSE))</f>
        <v>0</v>
      </c>
      <c r="CT94" s="110">
        <f>IF(ISERROR(VLOOKUP(CONCATENATE(INDIRECT(ADDRESS(2,COLUMN())),"I2","iný"),DATA!D2:L872,2,FALSE)),0,VLOOKUP(CONCATENATE(INDIRECT(ADDRESS(2,COLUMN())),"I2","iný"),DATA!D2:L872,2,FALSE))</f>
        <v>0</v>
      </c>
      <c r="CU94" s="110">
        <f>IF(ISERROR(VLOOKUP(CONCATENATE(INDIRECT(ADDRESS(2,COLUMN()-1)),"I2","iný"),DATA!D2:L872,3,FALSE)),0,VLOOKUP(CONCATENATE(INDIRECT(ADDRESS(2,COLUMN()-1)),"I2","iný"),DATA!D2:L872,3,FALSE))</f>
        <v>0</v>
      </c>
      <c r="CV94" s="110">
        <f>IF(ISERROR(VLOOKUP(CONCATENATE(INDIRECT(ADDRESS(2,COLUMN()-2)),"I2","iný"),DATA!D2:L872,4,FALSE)),0,VLOOKUP(CONCATENATE(INDIRECT(ADDRESS(2,COLUMN()-2)),"I2","iný"),DATA!D2:L872,4,FALSE))</f>
        <v>0</v>
      </c>
      <c r="CW94" s="110">
        <f>IF(ISERROR(VLOOKUP(CONCATENATE(INDIRECT(ADDRESS(2,COLUMN())),"I2","iný"),DATA!D2:L872,2,FALSE)),0,VLOOKUP(CONCATENATE(INDIRECT(ADDRESS(2,COLUMN())),"I2","iný"),DATA!D2:L872,2,FALSE))</f>
        <v>0</v>
      </c>
      <c r="CX94" s="110">
        <f>IF(ISERROR(VLOOKUP(CONCATENATE(INDIRECT(ADDRESS(2,COLUMN()-1)),"I2","iný"),DATA!D2:L872,3,FALSE)),0,VLOOKUP(CONCATENATE(INDIRECT(ADDRESS(2,COLUMN()-1)),"I2","iný"),DATA!D2:L872,3,FALSE))</f>
        <v>0</v>
      </c>
      <c r="CY94" s="110">
        <f>IF(ISERROR(VLOOKUP(CONCATENATE(INDIRECT(ADDRESS(2,COLUMN()-2)),"I2","iný"),DATA!D2:L872,4,FALSE)),0,VLOOKUP(CONCATENATE(INDIRECT(ADDRESS(2,COLUMN()-2)),"I2","iný"),DATA!D2:L872,4,FALSE))</f>
        <v>0</v>
      </c>
      <c r="CZ94" s="110">
        <f>IF(ISERROR(VLOOKUP(CONCATENATE(INDIRECT(ADDRESS(2,COLUMN())),"I2","iný"),DATA!D2:L872,2,FALSE)),0,VLOOKUP(CONCATENATE(INDIRECT(ADDRESS(2,COLUMN())),"I2","iný"),DATA!D2:L872,2,FALSE))</f>
        <v>0</v>
      </c>
      <c r="DA94" s="110">
        <f>IF(ISERROR(VLOOKUP(CONCATENATE(INDIRECT(ADDRESS(2,COLUMN()-1)),"I2","iný"),DATA!D2:L872,3,FALSE)),0,VLOOKUP(CONCATENATE(INDIRECT(ADDRESS(2,COLUMN()-1)),"I2","iný"),DATA!D2:L872,3,FALSE))</f>
        <v>0</v>
      </c>
      <c r="DB94" s="110">
        <f>IF(ISERROR(VLOOKUP(CONCATENATE(INDIRECT(ADDRESS(2,COLUMN()-2)),"I2","iný"),DATA!D2:L872,4,FALSE)),0,VLOOKUP(CONCATENATE(INDIRECT(ADDRESS(2,COLUMN()-2)),"I2","iný"),DATA!D2:L872,4,FALSE))</f>
        <v>0</v>
      </c>
      <c r="DC94" s="110">
        <f>IF(ISERROR(VLOOKUP(CONCATENATE(INDIRECT(ADDRESS(2,COLUMN())),"I2","iný"),DATA!D2:L872,2,FALSE)),0,VLOOKUP(CONCATENATE(INDIRECT(ADDRESS(2,COLUMN())),"I2","iný"),DATA!D2:L872,2,FALSE))</f>
        <v>0</v>
      </c>
      <c r="DD94" s="110">
        <f>IF(ISERROR(VLOOKUP(CONCATENATE(INDIRECT(ADDRESS(2,COLUMN()-1)),"I2","iný"),DATA!D2:L872,3,FALSE)),0,VLOOKUP(CONCATENATE(INDIRECT(ADDRESS(2,COLUMN()-1)),"I2","iný"),DATA!D2:L872,3,FALSE))</f>
        <v>0</v>
      </c>
      <c r="DE94" s="110">
        <f>IF(ISERROR(VLOOKUP(CONCATENATE(INDIRECT(ADDRESS(2,COLUMN()-2)),"I2","iný"),DATA!D2:L872,4,FALSE)),0,VLOOKUP(CONCATENATE(INDIRECT(ADDRESS(2,COLUMN()-2)),"I2","iný"),DATA!D2:L872,4,FALSE))</f>
        <v>0</v>
      </c>
      <c r="DF94" s="110">
        <f>IF(ISERROR(VLOOKUP(CONCATENATE(INDIRECT(ADDRESS(2,COLUMN())),"I2","iný"),DATA!D2:L872,2,FALSE)),0,VLOOKUP(CONCATENATE(INDIRECT(ADDRESS(2,COLUMN())),"I2","iný"),DATA!D2:L872,2,FALSE))</f>
        <v>0</v>
      </c>
      <c r="DG94" s="110">
        <f>IF(ISERROR(VLOOKUP(CONCATENATE(INDIRECT(ADDRESS(2,COLUMN()-1)),"I2","iný"),DATA!D2:L872,3,FALSE)),0,VLOOKUP(CONCATENATE(INDIRECT(ADDRESS(2,COLUMN()-1)),"I2","iný"),DATA!D2:L872,3,FALSE))</f>
        <v>0</v>
      </c>
      <c r="DH94" s="110">
        <f>IF(ISERROR(VLOOKUP(CONCATENATE(INDIRECT(ADDRESS(2,COLUMN()-2)),"I2","iný"),DATA!D2:L872,4,FALSE)),0,VLOOKUP(CONCATENATE(INDIRECT(ADDRESS(2,COLUMN()-2)),"I2","iný"),DATA!D2:L872,4,FALSE))</f>
        <v>0</v>
      </c>
      <c r="DI94" s="110">
        <f>IF(ISERROR(VLOOKUP(CONCATENATE(INDIRECT(ADDRESS(2,COLUMN())),"I2","iný"),DATA!D2:L872,2,FALSE)),0,VLOOKUP(CONCATENATE(INDIRECT(ADDRESS(2,COLUMN())),"I2","iný"),DATA!D2:L872,2,FALSE))</f>
        <v>0</v>
      </c>
      <c r="DJ94" s="110">
        <f>IF(ISERROR(VLOOKUP(CONCATENATE(INDIRECT(ADDRESS(2,COLUMN()-1)),"I2","iný"),DATA!D2:L872,3,FALSE)),0,VLOOKUP(CONCATENATE(INDIRECT(ADDRESS(2,COLUMN()-1)),"I2","iný"),DATA!D2:L872,3,FALSE))</f>
        <v>0</v>
      </c>
      <c r="DK94" s="110">
        <f>IF(ISERROR(VLOOKUP(CONCATENATE(INDIRECT(ADDRESS(2,COLUMN()-2)),"I2","iný"),DATA!D2:L872,4,FALSE)),0,VLOOKUP(CONCATENATE(INDIRECT(ADDRESS(2,COLUMN()-2)),"I2","iný"),DATA!D2:L872,4,FALSE))</f>
        <v>0</v>
      </c>
      <c r="DL94" s="110">
        <f>IF(ISERROR(VLOOKUP(CONCATENATE(INDIRECT(ADDRESS(2,COLUMN())),"I2","iný"),DATA!D2:L872,2,FALSE)),0,VLOOKUP(CONCATENATE(INDIRECT(ADDRESS(2,COLUMN())),"I2","iný"),DATA!D2:L872,2,FALSE))</f>
        <v>0</v>
      </c>
      <c r="DM94" s="110">
        <f>IF(ISERROR(VLOOKUP(CONCATENATE(INDIRECT(ADDRESS(2,COLUMN()-1)),"I2","iný"),DATA!D2:L872,3,FALSE)),0,VLOOKUP(CONCATENATE(INDIRECT(ADDRESS(2,COLUMN()-1)),"I2","iný"),DATA!D2:L872,3,FALSE))</f>
        <v>0</v>
      </c>
      <c r="DN94" s="110">
        <f>IF(ISERROR(VLOOKUP(CONCATENATE(INDIRECT(ADDRESS(2,COLUMN()-2)),"I2","iný"),DATA!D2:L872,4,FALSE)),0,VLOOKUP(CONCATENATE(INDIRECT(ADDRESS(2,COLUMN()-2)),"I2","iný"),DATA!D2:L872,4,FALSE))</f>
        <v>0</v>
      </c>
      <c r="DO94" s="110">
        <f>IF(ISERROR(VLOOKUP(CONCATENATE(INDIRECT(ADDRESS(2,COLUMN())),"I2","iný"),DATA!D2:L872,2,FALSE)),0,VLOOKUP(CONCATENATE(INDIRECT(ADDRESS(2,COLUMN())),"I2","iný"),DATA!D2:L872,2,FALSE))</f>
        <v>0</v>
      </c>
      <c r="DP94" s="110">
        <f>IF(ISERROR(VLOOKUP(CONCATENATE(INDIRECT(ADDRESS(2,COLUMN()-1)),"I2","iný"),DATA!D2:L872,3,FALSE)),0,VLOOKUP(CONCATENATE(INDIRECT(ADDRESS(2,COLUMN()-1)),"I2","iný"),DATA!D2:L872,3,FALSE))</f>
        <v>0</v>
      </c>
      <c r="DQ94" s="110">
        <f>IF(ISERROR(VLOOKUP(CONCATENATE(INDIRECT(ADDRESS(2,COLUMN()-2)),"I2","iný"),DATA!D2:L872,4,FALSE)),0,VLOOKUP(CONCATENATE(INDIRECT(ADDRESS(2,COLUMN()-2)),"I2","iný"),DATA!D2:L872,4,FALSE))</f>
        <v>0</v>
      </c>
      <c r="DR94" s="110">
        <f>IF(ISERROR(VLOOKUP(CONCATENATE(INDIRECT(ADDRESS(2,COLUMN())),"I2","iný"),DATA!D2:L872,2,FALSE)),0,VLOOKUP(CONCATENATE(INDIRECT(ADDRESS(2,COLUMN())),"I2","iný"),DATA!D2:L872,2,FALSE))</f>
        <v>0</v>
      </c>
      <c r="DS94" s="110">
        <f>IF(ISERROR(VLOOKUP(CONCATENATE(INDIRECT(ADDRESS(2,COLUMN()-1)),"I2","iný"),DATA!D2:L872,3,FALSE)),0,VLOOKUP(CONCATENATE(INDIRECT(ADDRESS(2,COLUMN()-1)),"I2","iný"),DATA!D2:L872,3,FALSE))</f>
        <v>0</v>
      </c>
      <c r="DT94" s="110">
        <f>IF(ISERROR(VLOOKUP(CONCATENATE(INDIRECT(ADDRESS(2,COLUMN()-2)),"I2","iný"),DATA!D2:L872,4,FALSE)),0,VLOOKUP(CONCATENATE(INDIRECT(ADDRESS(2,COLUMN()-2)),"I2","iný"),DATA!D2:L872,4,FALSE))</f>
        <v>0</v>
      </c>
      <c r="DU94" s="110">
        <f>IF(ISERROR(VLOOKUP(CONCATENATE(INDIRECT(ADDRESS(2,COLUMN())),"I2","iný"),DATA!D2:L872,2,FALSE)),0,VLOOKUP(CONCATENATE(INDIRECT(ADDRESS(2,COLUMN())),"I2","iný"),DATA!D2:L872,2,FALSE))</f>
        <v>0</v>
      </c>
      <c r="DV94" s="110">
        <f>IF(ISERROR(VLOOKUP(CONCATENATE(INDIRECT(ADDRESS(2,COLUMN()-1)),"I2","iný"),DATA!D2:L872,3,FALSE)),0,VLOOKUP(CONCATENATE(INDIRECT(ADDRESS(2,COLUMN()-1)),"I2","iný"),DATA!D2:L872,3,FALSE))</f>
        <v>0</v>
      </c>
      <c r="DW94" s="110">
        <f>IF(ISERROR(VLOOKUP(CONCATENATE(INDIRECT(ADDRESS(2,COLUMN()-2)),"I2","iný"),DATA!D2:L872,4,FALSE)),0,VLOOKUP(CONCATENATE(INDIRECT(ADDRESS(2,COLUMN()-2)),"I2","iný"),DATA!D2:L872,4,FALSE))</f>
        <v>0</v>
      </c>
      <c r="DX94" s="110">
        <f>SUM(B94:INDIRECT(ADDRESS(94,127)))</f>
        <v>219.93349999999997</v>
      </c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</row>
    <row r="95" s="5" customFormat="1" ht="16.5" thickBot="1">
      <c r="A95" s="31" t="s">
        <v>76</v>
      </c>
      <c r="B95" s="110">
        <f>IF(ISERROR(VLOOKUP(CONCATENATE(INDIRECT(ADDRESS(2,COLUMN())),"I3","iný"),DATA!D2:L872,2,FALSE)),0,VLOOKUP(CONCATENATE(INDIRECT(ADDRESS(2,COLUMN())),"I3","iný"),DATA!D2:L872,2,FALSE))</f>
        <v>185.80344</v>
      </c>
      <c r="C95" s="110">
        <f>IF(ISERROR(VLOOKUP(CONCATENATE(INDIRECT(ADDRESS(2,COLUMN()-1)),"I3","iný"),DATA!D2:L872,3,FALSE)),0,VLOOKUP(CONCATENATE(INDIRECT(ADDRESS(2,COLUMN()-1)),"I3","iný"),DATA!D2:L872,3,FALSE))</f>
        <v>0</v>
      </c>
      <c r="D95" s="110">
        <f>IF(ISERROR(VLOOKUP(CONCATENATE(INDIRECT(ADDRESS(2,COLUMN()-2)),"I3","iný"),DATA!D2:L872,4,FALSE)),0,VLOOKUP(CONCATENATE(INDIRECT(ADDRESS(2,COLUMN()-2)),"I3","iný"),DATA!D2:L872,4,FALSE))</f>
        <v>0</v>
      </c>
      <c r="E95" s="110">
        <f>IF(ISERROR(VLOOKUP(CONCATENATE(INDIRECT(ADDRESS(2,COLUMN())),"I3","iný"),DATA!D2:L872,2,FALSE)),0,VLOOKUP(CONCATENATE(INDIRECT(ADDRESS(2,COLUMN())),"I3","iný"),DATA!D2:L872,2,FALSE))</f>
        <v>87.7</v>
      </c>
      <c r="F95" s="110">
        <f>IF(ISERROR(VLOOKUP(CONCATENATE(INDIRECT(ADDRESS(2,COLUMN()-1)),"I3","iný"),DATA!D2:L872,3,FALSE)),0,VLOOKUP(CONCATENATE(INDIRECT(ADDRESS(2,COLUMN()-1)),"I3","iný"),DATA!D2:L872,3,FALSE))</f>
        <v>0</v>
      </c>
      <c r="G95" s="110">
        <f>IF(ISERROR(VLOOKUP(CONCATENATE(INDIRECT(ADDRESS(2,COLUMN()-2)),"I3","iný"),DATA!D2:L872,4,FALSE)),0,VLOOKUP(CONCATENATE(INDIRECT(ADDRESS(2,COLUMN()-2)),"I3","iný"),DATA!D2:L872,4,FALSE))</f>
        <v>0</v>
      </c>
      <c r="H95" s="110">
        <f>IF(ISERROR(VLOOKUP(CONCATENATE(INDIRECT(ADDRESS(2,COLUMN())),"I3","iný"),DATA!D2:L872,2,FALSE)),0,VLOOKUP(CONCATENATE(INDIRECT(ADDRESS(2,COLUMN())),"I3","iný"),DATA!D2:L872,2,FALSE))</f>
        <v>114.34</v>
      </c>
      <c r="I95" s="110">
        <f>IF(ISERROR(VLOOKUP(CONCATENATE(INDIRECT(ADDRESS(2,COLUMN()-1)),"I3","iný"),DATA!D2:L872,3,FALSE)),0,VLOOKUP(CONCATENATE(INDIRECT(ADDRESS(2,COLUMN()-1)),"I3","iný"),DATA!D2:L872,3,FALSE))</f>
        <v>2</v>
      </c>
      <c r="J95" s="110">
        <f>IF(ISERROR(VLOOKUP(CONCATENATE(INDIRECT(ADDRESS(2,COLUMN()-2)),"I3","iný"),DATA!D2:L872,4,FALSE)),0,VLOOKUP(CONCATENATE(INDIRECT(ADDRESS(2,COLUMN()-2)),"I3","iný"),DATA!D2:L872,4,FALSE))</f>
        <v>0</v>
      </c>
      <c r="K95" s="110">
        <f>IF(ISERROR(VLOOKUP(CONCATENATE(INDIRECT(ADDRESS(2,COLUMN())),"I3","iný"),DATA!D2:L872,2,FALSE)),0,VLOOKUP(CONCATENATE(INDIRECT(ADDRESS(2,COLUMN())),"I3","iný"),DATA!D2:L872,2,FALSE))</f>
        <v>13.1</v>
      </c>
      <c r="L95" s="110">
        <f>IF(ISERROR(VLOOKUP(CONCATENATE(INDIRECT(ADDRESS(2,COLUMN()-1)),"I3","iný"),DATA!D2:L872,3,FALSE)),0,VLOOKUP(CONCATENATE(INDIRECT(ADDRESS(2,COLUMN()-1)),"I3","iný"),DATA!D2:L872,3,FALSE))</f>
        <v>0</v>
      </c>
      <c r="M95" s="110">
        <f>IF(ISERROR(VLOOKUP(CONCATENATE(INDIRECT(ADDRESS(2,COLUMN()-2)),"I3","iný"),DATA!D2:L872,4,FALSE)),0,VLOOKUP(CONCATENATE(INDIRECT(ADDRESS(2,COLUMN()-2)),"I3","iný"),DATA!D2:L872,4,FALSE))</f>
        <v>0</v>
      </c>
      <c r="N95" s="110">
        <f>IF(ISERROR(VLOOKUP(CONCATENATE(INDIRECT(ADDRESS(2,COLUMN())),"I3","iný"),DATA!D2:L872,2,FALSE)),0,VLOOKUP(CONCATENATE(INDIRECT(ADDRESS(2,COLUMN())),"I3","iný"),DATA!D2:L872,2,FALSE))</f>
        <v>24.94</v>
      </c>
      <c r="O95" s="110">
        <f>IF(ISERROR(VLOOKUP(CONCATENATE(INDIRECT(ADDRESS(2,COLUMN()-1)),"I3","iný"),DATA!D2:L872,3,FALSE)),0,VLOOKUP(CONCATENATE(INDIRECT(ADDRESS(2,COLUMN()-1)),"I3","iný"),DATA!D2:L872,3,FALSE))</f>
        <v>0</v>
      </c>
      <c r="P95" s="110">
        <f>IF(ISERROR(VLOOKUP(CONCATENATE(INDIRECT(ADDRESS(2,COLUMN()-2)),"I3","iný"),DATA!D2:L872,4,FALSE)),0,VLOOKUP(CONCATENATE(INDIRECT(ADDRESS(2,COLUMN()-2)),"I3","iný"),DATA!D2:L872,4,FALSE))</f>
        <v>0</v>
      </c>
      <c r="Q95" s="110">
        <f>IF(ISERROR(VLOOKUP(CONCATENATE(INDIRECT(ADDRESS(2,COLUMN())),"I3","iný"),DATA!D2:L872,2,FALSE)),0,VLOOKUP(CONCATENATE(INDIRECT(ADDRESS(2,COLUMN())),"I3","iný"),DATA!D2:L872,2,FALSE))</f>
        <v>44.9</v>
      </c>
      <c r="R95" s="110">
        <f>IF(ISERROR(VLOOKUP(CONCATENATE(INDIRECT(ADDRESS(2,COLUMN()-1)),"I3","iný"),DATA!D2:L872,3,FALSE)),0,VLOOKUP(CONCATENATE(INDIRECT(ADDRESS(2,COLUMN()-1)),"I3","iný"),DATA!D2:L872,3,FALSE))</f>
        <v>0</v>
      </c>
      <c r="S95" s="110">
        <f>IF(ISERROR(VLOOKUP(CONCATENATE(INDIRECT(ADDRESS(2,COLUMN()-2)),"I3","iný"),DATA!D2:L872,4,FALSE)),0,VLOOKUP(CONCATENATE(INDIRECT(ADDRESS(2,COLUMN()-2)),"I3","iný"),DATA!D2:L872,4,FALSE))</f>
        <v>0</v>
      </c>
      <c r="T95" s="110">
        <f>IF(ISERROR(VLOOKUP(CONCATENATE(INDIRECT(ADDRESS(2,COLUMN())),"I3","iný"),DATA!D2:L872,2,FALSE)),0,VLOOKUP(CONCATENATE(INDIRECT(ADDRESS(2,COLUMN())),"I3","iný"),DATA!D2:L872,2,FALSE))</f>
        <v>91.73333</v>
      </c>
      <c r="U95" s="110">
        <f>IF(ISERROR(VLOOKUP(CONCATENATE(INDIRECT(ADDRESS(2,COLUMN()-1)),"I3","iný"),DATA!D2:L872,3,FALSE)),0,VLOOKUP(CONCATENATE(INDIRECT(ADDRESS(2,COLUMN()-1)),"I3","iný"),DATA!D2:L872,3,FALSE))</f>
        <v>0</v>
      </c>
      <c r="V95" s="110">
        <f>IF(ISERROR(VLOOKUP(CONCATENATE(INDIRECT(ADDRESS(2,COLUMN()-2)),"I3","iný"),DATA!D2:L872,4,FALSE)),0,VLOOKUP(CONCATENATE(INDIRECT(ADDRESS(2,COLUMN()-2)),"I3","iný"),DATA!D2:L872,4,FALSE))</f>
        <v>0</v>
      </c>
      <c r="W95" s="110">
        <f>IF(ISERROR(VLOOKUP(CONCATENATE(INDIRECT(ADDRESS(2,COLUMN())),"I3","iný"),DATA!D2:L872,2,FALSE)),0,VLOOKUP(CONCATENATE(INDIRECT(ADDRESS(2,COLUMN())),"I3","iný"),DATA!D2:L872,2,FALSE))</f>
        <v>75.0709</v>
      </c>
      <c r="X95" s="110">
        <f>IF(ISERROR(VLOOKUP(CONCATENATE(INDIRECT(ADDRESS(2,COLUMN()-1)),"I3","iný"),DATA!D2:L872,3,FALSE)),0,VLOOKUP(CONCATENATE(INDIRECT(ADDRESS(2,COLUMN()-1)),"I3","iný"),DATA!D2:L872,3,FALSE))</f>
        <v>0</v>
      </c>
      <c r="Y95" s="110">
        <f>IF(ISERROR(VLOOKUP(CONCATENATE(INDIRECT(ADDRESS(2,COLUMN()-2)),"I3","iný"),DATA!D2:L872,4,FALSE)),0,VLOOKUP(CONCATENATE(INDIRECT(ADDRESS(2,COLUMN()-2)),"I3","iný"),DATA!D2:L872,4,FALSE))</f>
        <v>0</v>
      </c>
      <c r="Z95" s="110">
        <f>IF(ISERROR(VLOOKUP(CONCATENATE(INDIRECT(ADDRESS(2,COLUMN())),"I3","iný"),DATA!D2:L872,2,FALSE)),0,VLOOKUP(CONCATENATE(INDIRECT(ADDRESS(2,COLUMN())),"I3","iný"),DATA!D2:L872,2,FALSE))</f>
        <v>14.9</v>
      </c>
      <c r="AA95" s="110">
        <f>IF(ISERROR(VLOOKUP(CONCATENATE(INDIRECT(ADDRESS(2,COLUMN()-1)),"I3","iný"),DATA!D2:L872,3,FALSE)),0,VLOOKUP(CONCATENATE(INDIRECT(ADDRESS(2,COLUMN()-1)),"I3","iný"),DATA!D2:L872,3,FALSE))</f>
        <v>12</v>
      </c>
      <c r="AB95" s="110">
        <f>IF(ISERROR(VLOOKUP(CONCATENATE(INDIRECT(ADDRESS(2,COLUMN()-2)),"I3","iný"),DATA!D2:L872,4,FALSE)),0,VLOOKUP(CONCATENATE(INDIRECT(ADDRESS(2,COLUMN()-2)),"I3","iný"),DATA!D2:L872,4,FALSE))</f>
        <v>0</v>
      </c>
      <c r="AC95" s="110">
        <f>IF(ISERROR(VLOOKUP(CONCATENATE(INDIRECT(ADDRESS(2,COLUMN())),"I3","iný"),DATA!D2:L872,2,FALSE)),0,VLOOKUP(CONCATENATE(INDIRECT(ADDRESS(2,COLUMN())),"I3","iný"),DATA!D2:L872,2,FALSE))</f>
        <v>11.25</v>
      </c>
      <c r="AD95" s="110">
        <f>IF(ISERROR(VLOOKUP(CONCATENATE(INDIRECT(ADDRESS(2,COLUMN()-1)),"I3","iný"),DATA!D2:L872,3,FALSE)),0,VLOOKUP(CONCATENATE(INDIRECT(ADDRESS(2,COLUMN()-1)),"I3","iný"),DATA!D2:L872,3,FALSE))</f>
        <v>0</v>
      </c>
      <c r="AE95" s="110">
        <f>IF(ISERROR(VLOOKUP(CONCATENATE(INDIRECT(ADDRESS(2,COLUMN()-2)),"I3","iný"),DATA!D2:L872,4,FALSE)),0,VLOOKUP(CONCATENATE(INDIRECT(ADDRESS(2,COLUMN()-2)),"I3","iný"),DATA!D2:L872,4,FALSE))</f>
        <v>0</v>
      </c>
      <c r="AF95" s="110">
        <f>IF(ISERROR(VLOOKUP(CONCATENATE(INDIRECT(ADDRESS(2,COLUMN())),"I3","iný"),DATA!D2:L872,2,FALSE)),0,VLOOKUP(CONCATENATE(INDIRECT(ADDRESS(2,COLUMN())),"I3","iný"),DATA!D2:L872,2,FALSE))</f>
        <v>2.5</v>
      </c>
      <c r="AG95" s="110">
        <f>IF(ISERROR(VLOOKUP(CONCATENATE(INDIRECT(ADDRESS(2,COLUMN()-1)),"I3","iný"),DATA!D2:L872,3,FALSE)),0,VLOOKUP(CONCATENATE(INDIRECT(ADDRESS(2,COLUMN()-1)),"I3","iný"),DATA!D2:L872,3,FALSE))</f>
        <v>0</v>
      </c>
      <c r="AH95" s="110">
        <f>IF(ISERROR(VLOOKUP(CONCATENATE(INDIRECT(ADDRESS(2,COLUMN()-2)),"I3","iný"),DATA!D2:L872,4,FALSE)),0,VLOOKUP(CONCATENATE(INDIRECT(ADDRESS(2,COLUMN()-2)),"I3","iný"),DATA!D2:L872,4,FALSE))</f>
        <v>0</v>
      </c>
      <c r="AI95" s="110">
        <f>IF(ISERROR(VLOOKUP(CONCATENATE(INDIRECT(ADDRESS(2,COLUMN())),"I3","iný"),DATA!D2:L872,2,FALSE)),0,VLOOKUP(CONCATENATE(INDIRECT(ADDRESS(2,COLUMN())),"I3","iný"),DATA!D2:L872,2,FALSE))</f>
        <v>7.27</v>
      </c>
      <c r="AJ95" s="110">
        <f>IF(ISERROR(VLOOKUP(CONCATENATE(INDIRECT(ADDRESS(2,COLUMN()-1)),"I3","iný"),DATA!D2:L872,3,FALSE)),0,VLOOKUP(CONCATENATE(INDIRECT(ADDRESS(2,COLUMN()-1)),"I3","iný"),DATA!D2:L872,3,FALSE))</f>
        <v>0</v>
      </c>
      <c r="AK95" s="110">
        <f>IF(ISERROR(VLOOKUP(CONCATENATE(INDIRECT(ADDRESS(2,COLUMN()-2)),"I3","iný"),DATA!D2:L872,4,FALSE)),0,VLOOKUP(CONCATENATE(INDIRECT(ADDRESS(2,COLUMN()-2)),"I3","iný"),DATA!D2:L872,4,FALSE))</f>
        <v>0</v>
      </c>
      <c r="AL95" s="110">
        <f>IF(ISERROR(VLOOKUP(CONCATENATE(INDIRECT(ADDRESS(2,COLUMN())),"I3","iný"),DATA!D2:L872,2,FALSE)),0,VLOOKUP(CONCATENATE(INDIRECT(ADDRESS(2,COLUMN())),"I3","iný"),DATA!D2:L872,2,FALSE))</f>
        <v>7.91</v>
      </c>
      <c r="AM95" s="110">
        <f>IF(ISERROR(VLOOKUP(CONCATENATE(INDIRECT(ADDRESS(2,COLUMN()-1)),"I3","iný"),DATA!D2:L872,3,FALSE)),0,VLOOKUP(CONCATENATE(INDIRECT(ADDRESS(2,COLUMN()-1)),"I3","iný"),DATA!D2:L872,3,FALSE))</f>
        <v>0</v>
      </c>
      <c r="AN95" s="110">
        <f>IF(ISERROR(VLOOKUP(CONCATENATE(INDIRECT(ADDRESS(2,COLUMN()-2)),"I3","iný"),DATA!D2:L872,4,FALSE)),0,VLOOKUP(CONCATENATE(INDIRECT(ADDRESS(2,COLUMN()-2)),"I3","iný"),DATA!D2:L872,4,FALSE))</f>
        <v>0</v>
      </c>
      <c r="AO95" s="110">
        <f>IF(ISERROR(VLOOKUP(CONCATENATE(INDIRECT(ADDRESS(2,COLUMN())),"I3","iný"),DATA!D2:L872,2,FALSE)),0,VLOOKUP(CONCATENATE(INDIRECT(ADDRESS(2,COLUMN())),"I3","iný"),DATA!D2:L872,2,FALSE))</f>
        <v>13.8</v>
      </c>
      <c r="AP95" s="110">
        <f>IF(ISERROR(VLOOKUP(CONCATENATE(INDIRECT(ADDRESS(2,COLUMN()-1)),"I3","iný"),DATA!D2:L872,3,FALSE)),0,VLOOKUP(CONCATENATE(INDIRECT(ADDRESS(2,COLUMN()-1)),"I3","iný"),DATA!D2:L872,3,FALSE))</f>
        <v>0</v>
      </c>
      <c r="AQ95" s="110">
        <f>IF(ISERROR(VLOOKUP(CONCATENATE(INDIRECT(ADDRESS(2,COLUMN()-2)),"I3","iný"),DATA!D2:L872,4,FALSE)),0,VLOOKUP(CONCATENATE(INDIRECT(ADDRESS(2,COLUMN()-2)),"I3","iný"),DATA!D2:L872,4,FALSE))</f>
        <v>0</v>
      </c>
      <c r="AR95" s="110">
        <f>IF(ISERROR(VLOOKUP(CONCATENATE(INDIRECT(ADDRESS(2,COLUMN())),"I3","iný"),DATA!D2:L872,2,FALSE)),0,VLOOKUP(CONCATENATE(INDIRECT(ADDRESS(2,COLUMN())),"I3","iný"),DATA!D2:L872,2,FALSE))</f>
        <v>9.83333</v>
      </c>
      <c r="AS95" s="110">
        <f>IF(ISERROR(VLOOKUP(CONCATENATE(INDIRECT(ADDRESS(2,COLUMN()-1)),"I3","iný"),DATA!D2:L872,3,FALSE)),0,VLOOKUP(CONCATENATE(INDIRECT(ADDRESS(2,COLUMN()-1)),"I3","iný"),DATA!D2:L872,3,FALSE))</f>
        <v>0</v>
      </c>
      <c r="AT95" s="110">
        <f>IF(ISERROR(VLOOKUP(CONCATENATE(INDIRECT(ADDRESS(2,COLUMN()-2)),"I3","iný"),DATA!D2:L872,4,FALSE)),0,VLOOKUP(CONCATENATE(INDIRECT(ADDRESS(2,COLUMN()-2)),"I3","iný"),DATA!D2:L872,4,FALSE))</f>
        <v>0</v>
      </c>
      <c r="AU95" s="110">
        <f>IF(ISERROR(VLOOKUP(CONCATENATE(INDIRECT(ADDRESS(2,COLUMN())),"I3","iný"),DATA!D2:L872,2,FALSE)),0,VLOOKUP(CONCATENATE(INDIRECT(ADDRESS(2,COLUMN())),"I3","iný"),DATA!D2:L872,2,FALSE))</f>
        <v>35.16666</v>
      </c>
      <c r="AV95" s="110">
        <f>IF(ISERROR(VLOOKUP(CONCATENATE(INDIRECT(ADDRESS(2,COLUMN()-1)),"I3","iný"),DATA!D2:L872,3,FALSE)),0,VLOOKUP(CONCATENATE(INDIRECT(ADDRESS(2,COLUMN()-1)),"I3","iný"),DATA!D2:L872,3,FALSE))</f>
        <v>0</v>
      </c>
      <c r="AW95" s="110">
        <f>IF(ISERROR(VLOOKUP(CONCATENATE(INDIRECT(ADDRESS(2,COLUMN()-2)),"I3","iný"),DATA!D2:L872,4,FALSE)),0,VLOOKUP(CONCATENATE(INDIRECT(ADDRESS(2,COLUMN()-2)),"I3","iný"),DATA!D2:L872,4,FALSE))</f>
        <v>0</v>
      </c>
      <c r="AX95" s="110">
        <f>IF(ISERROR(VLOOKUP(CONCATENATE(INDIRECT(ADDRESS(2,COLUMN())),"I3","iný"),DATA!D2:L872,2,FALSE)),0,VLOOKUP(CONCATENATE(INDIRECT(ADDRESS(2,COLUMN())),"I3","iný"),DATA!D2:L872,2,FALSE))</f>
        <v>10.5</v>
      </c>
      <c r="AY95" s="110">
        <f>IF(ISERROR(VLOOKUP(CONCATENATE(INDIRECT(ADDRESS(2,COLUMN()-1)),"I3","iný"),DATA!D2:L872,3,FALSE)),0,VLOOKUP(CONCATENATE(INDIRECT(ADDRESS(2,COLUMN()-1)),"I3","iný"),DATA!D2:L872,3,FALSE))</f>
        <v>0</v>
      </c>
      <c r="AZ95" s="110">
        <f>IF(ISERROR(VLOOKUP(CONCATENATE(INDIRECT(ADDRESS(2,COLUMN()-2)),"I3","iný"),DATA!D2:L872,4,FALSE)),0,VLOOKUP(CONCATENATE(INDIRECT(ADDRESS(2,COLUMN()-2)),"I3","iný"),DATA!D2:L872,4,FALSE))</f>
        <v>0</v>
      </c>
      <c r="BA95" s="110">
        <f>IF(ISERROR(VLOOKUP(CONCATENATE(INDIRECT(ADDRESS(2,COLUMN())),"I3","iný"),DATA!D2:L872,2,FALSE)),0,VLOOKUP(CONCATENATE(INDIRECT(ADDRESS(2,COLUMN())),"I3","iný"),DATA!D2:L872,2,FALSE))</f>
        <v>32.5</v>
      </c>
      <c r="BB95" s="110">
        <f>IF(ISERROR(VLOOKUP(CONCATENATE(INDIRECT(ADDRESS(2,COLUMN()-1)),"I3","iný"),DATA!D2:L872,3,FALSE)),0,VLOOKUP(CONCATENATE(INDIRECT(ADDRESS(2,COLUMN()-1)),"I3","iný"),DATA!D2:L872,3,FALSE))</f>
        <v>0</v>
      </c>
      <c r="BC95" s="110">
        <f>IF(ISERROR(VLOOKUP(CONCATENATE(INDIRECT(ADDRESS(2,COLUMN()-2)),"I3","iný"),DATA!D2:L872,4,FALSE)),0,VLOOKUP(CONCATENATE(INDIRECT(ADDRESS(2,COLUMN()-2)),"I3","iný"),DATA!D2:L872,4,FALSE))</f>
        <v>0</v>
      </c>
      <c r="BD95" s="110">
        <f>IF(ISERROR(VLOOKUP(CONCATENATE(INDIRECT(ADDRESS(2,COLUMN())),"I3","iný"),DATA!D2:L872,2,FALSE)),0,VLOOKUP(CONCATENATE(INDIRECT(ADDRESS(2,COLUMN())),"I3","iný"),DATA!D2:L872,2,FALSE))</f>
        <v>4.5</v>
      </c>
      <c r="BE95" s="110">
        <f>IF(ISERROR(VLOOKUP(CONCATENATE(INDIRECT(ADDRESS(2,COLUMN()-1)),"I3","iný"),DATA!D2:L872,3,FALSE)),0,VLOOKUP(CONCATENATE(INDIRECT(ADDRESS(2,COLUMN()-1)),"I3","iný"),DATA!D2:L872,3,FALSE))</f>
        <v>0</v>
      </c>
      <c r="BF95" s="110">
        <f>IF(ISERROR(VLOOKUP(CONCATENATE(INDIRECT(ADDRESS(2,COLUMN()-2)),"I3","iný"),DATA!D2:L872,4,FALSE)),0,VLOOKUP(CONCATENATE(INDIRECT(ADDRESS(2,COLUMN()-2)),"I3","iný"),DATA!D2:L872,4,FALSE))</f>
        <v>0</v>
      </c>
      <c r="BG95" s="110">
        <f>IF(ISERROR(VLOOKUP(CONCATENATE(INDIRECT(ADDRESS(2,COLUMN())),"I3","iný"),DATA!D2:L872,2,FALSE)),0,VLOOKUP(CONCATENATE(INDIRECT(ADDRESS(2,COLUMN())),"I3","iný"),DATA!D2:L872,2,FALSE))</f>
        <v>19.29999</v>
      </c>
      <c r="BH95" s="110">
        <f>IF(ISERROR(VLOOKUP(CONCATENATE(INDIRECT(ADDRESS(2,COLUMN()-1)),"I3","iný"),DATA!D2:L872,3,FALSE)),0,VLOOKUP(CONCATENATE(INDIRECT(ADDRESS(2,COLUMN()-1)),"I3","iný"),DATA!D2:L872,3,FALSE))</f>
        <v>0</v>
      </c>
      <c r="BI95" s="110">
        <f>IF(ISERROR(VLOOKUP(CONCATENATE(INDIRECT(ADDRESS(2,COLUMN()-2)),"I3","iný"),DATA!D2:L872,4,FALSE)),0,VLOOKUP(CONCATENATE(INDIRECT(ADDRESS(2,COLUMN()-2)),"I3","iný"),DATA!D2:L872,4,FALSE))</f>
        <v>0</v>
      </c>
      <c r="BJ95" s="110">
        <f>IF(ISERROR(VLOOKUP(CONCATENATE(INDIRECT(ADDRESS(2,COLUMN())),"I3","iný"),DATA!D2:L872,2,FALSE)),0,VLOOKUP(CONCATENATE(INDIRECT(ADDRESS(2,COLUMN())),"I3","iný"),DATA!D2:L872,2,FALSE))</f>
        <v>0</v>
      </c>
      <c r="BK95" s="110">
        <f>IF(ISERROR(VLOOKUP(CONCATENATE(INDIRECT(ADDRESS(2,COLUMN()-1)),"I3","iný"),DATA!D2:L872,3,FALSE)),0,VLOOKUP(CONCATENATE(INDIRECT(ADDRESS(2,COLUMN()-1)),"I3","iný"),DATA!D2:L872,3,FALSE))</f>
        <v>0</v>
      </c>
      <c r="BL95" s="110">
        <f>IF(ISERROR(VLOOKUP(CONCATENATE(INDIRECT(ADDRESS(2,COLUMN()-2)),"I3","iný"),DATA!D2:L872,4,FALSE)),0,VLOOKUP(CONCATENATE(INDIRECT(ADDRESS(2,COLUMN()-2)),"I3","iný"),DATA!D2:L872,4,FALSE))</f>
        <v>0</v>
      </c>
      <c r="BM95" s="110">
        <f>IF(ISERROR(VLOOKUP(CONCATENATE(INDIRECT(ADDRESS(2,COLUMN())),"I3","iný"),DATA!D2:L872,2,FALSE)),0,VLOOKUP(CONCATENATE(INDIRECT(ADDRESS(2,COLUMN())),"I3","iný"),DATA!D2:L872,2,FALSE))</f>
        <v>0</v>
      </c>
      <c r="BN95" s="110">
        <f>IF(ISERROR(VLOOKUP(CONCATENATE(INDIRECT(ADDRESS(2,COLUMN()-1)),"I3","iný"),DATA!D2:L872,3,FALSE)),0,VLOOKUP(CONCATENATE(INDIRECT(ADDRESS(2,COLUMN()-1)),"I3","iný"),DATA!D2:L872,3,FALSE))</f>
        <v>0</v>
      </c>
      <c r="BO95" s="110">
        <f>IF(ISERROR(VLOOKUP(CONCATENATE(INDIRECT(ADDRESS(2,COLUMN()-2)),"I3","iný"),DATA!D2:L872,4,FALSE)),0,VLOOKUP(CONCATENATE(INDIRECT(ADDRESS(2,COLUMN()-2)),"I3","iný"),DATA!D2:L872,4,FALSE))</f>
        <v>0</v>
      </c>
      <c r="BP95" s="110">
        <f>IF(ISERROR(VLOOKUP(CONCATENATE(INDIRECT(ADDRESS(2,COLUMN())),"I3","iný"),DATA!D2:L872,2,FALSE)),0,VLOOKUP(CONCATENATE(INDIRECT(ADDRESS(2,COLUMN())),"I3","iný"),DATA!D2:L872,2,FALSE))</f>
        <v>0</v>
      </c>
      <c r="BQ95" s="110">
        <f>IF(ISERROR(VLOOKUP(CONCATENATE(INDIRECT(ADDRESS(2,COLUMN()-1)),"I3","iný"),DATA!D2:L872,3,FALSE)),0,VLOOKUP(CONCATENATE(INDIRECT(ADDRESS(2,COLUMN()-1)),"I3","iný"),DATA!D2:L872,3,FALSE))</f>
        <v>0</v>
      </c>
      <c r="BR95" s="110">
        <f>IF(ISERROR(VLOOKUP(CONCATENATE(INDIRECT(ADDRESS(2,COLUMN()-2)),"I3","iný"),DATA!D2:L872,4,FALSE)),0,VLOOKUP(CONCATENATE(INDIRECT(ADDRESS(2,COLUMN()-2)),"I3","iný"),DATA!D2:L872,4,FALSE))</f>
        <v>0</v>
      </c>
      <c r="BS95" s="110">
        <f>IF(ISERROR(VLOOKUP(CONCATENATE(INDIRECT(ADDRESS(2,COLUMN())),"I3","iný"),DATA!D2:L872,2,FALSE)),0,VLOOKUP(CONCATENATE(INDIRECT(ADDRESS(2,COLUMN())),"I3","iný"),DATA!D2:L872,2,FALSE))</f>
        <v>6</v>
      </c>
      <c r="BT95" s="110">
        <f>IF(ISERROR(VLOOKUP(CONCATENATE(INDIRECT(ADDRESS(2,COLUMN()-1)),"I3","iný"),DATA!D2:L872,3,FALSE)),0,VLOOKUP(CONCATENATE(INDIRECT(ADDRESS(2,COLUMN()-1)),"I3","iný"),DATA!D2:L872,3,FALSE))</f>
        <v>0</v>
      </c>
      <c r="BU95" s="110">
        <f>IF(ISERROR(VLOOKUP(CONCATENATE(INDIRECT(ADDRESS(2,COLUMN()-2)),"I3","iný"),DATA!D2:L872,4,FALSE)),0,VLOOKUP(CONCATENATE(INDIRECT(ADDRESS(2,COLUMN()-2)),"I3","iný"),DATA!D2:L872,4,FALSE))</f>
        <v>0</v>
      </c>
      <c r="BV95" s="110">
        <f>IF(ISERROR(VLOOKUP(CONCATENATE(INDIRECT(ADDRESS(2,COLUMN())),"I3","iný"),DATA!D2:L872,2,FALSE)),0,VLOOKUP(CONCATENATE(INDIRECT(ADDRESS(2,COLUMN())),"I3","iný"),DATA!D2:L872,2,FALSE))</f>
        <v>1.5</v>
      </c>
      <c r="BW95" s="110">
        <f>IF(ISERROR(VLOOKUP(CONCATENATE(INDIRECT(ADDRESS(2,COLUMN()-1)),"I3","iný"),DATA!D2:L872,3,FALSE)),0,VLOOKUP(CONCATENATE(INDIRECT(ADDRESS(2,COLUMN()-1)),"I3","iný"),DATA!D2:L872,3,FALSE))</f>
        <v>0</v>
      </c>
      <c r="BX95" s="110">
        <f>IF(ISERROR(VLOOKUP(CONCATENATE(INDIRECT(ADDRESS(2,COLUMN()-2)),"I3","iný"),DATA!D2:L872,4,FALSE)),0,VLOOKUP(CONCATENATE(INDIRECT(ADDRESS(2,COLUMN()-2)),"I3","iný"),DATA!D2:L872,4,FALSE))</f>
        <v>0</v>
      </c>
      <c r="BY95" s="110">
        <f>IF(ISERROR(VLOOKUP(CONCATENATE(INDIRECT(ADDRESS(2,COLUMN())),"I3","iný"),DATA!D2:L872,2,FALSE)),0,VLOOKUP(CONCATENATE(INDIRECT(ADDRESS(2,COLUMN())),"I3","iný"),DATA!D2:L872,2,FALSE))</f>
        <v>2.2909</v>
      </c>
      <c r="BZ95" s="110">
        <f>IF(ISERROR(VLOOKUP(CONCATENATE(INDIRECT(ADDRESS(2,COLUMN()-1)),"I3","iný"),DATA!D2:L872,3,FALSE)),0,VLOOKUP(CONCATENATE(INDIRECT(ADDRESS(2,COLUMN()-1)),"I3","iný"),DATA!D2:L872,3,FALSE))</f>
        <v>0</v>
      </c>
      <c r="CA95" s="110">
        <f>IF(ISERROR(VLOOKUP(CONCATENATE(INDIRECT(ADDRESS(2,COLUMN()-2)),"I3","iný"),DATA!D2:L872,4,FALSE)),0,VLOOKUP(CONCATENATE(INDIRECT(ADDRESS(2,COLUMN()-2)),"I3","iný"),DATA!D2:L872,4,FALSE))</f>
        <v>0</v>
      </c>
      <c r="CB95" s="110">
        <f>IF(ISERROR(VLOOKUP(CONCATENATE(INDIRECT(ADDRESS(2,COLUMN())),"I3","iný"),DATA!D2:L872,2,FALSE)),0,VLOOKUP(CONCATENATE(INDIRECT(ADDRESS(2,COLUMN())),"I3","iný"),DATA!D2:L872,2,FALSE))</f>
        <v>0</v>
      </c>
      <c r="CC95" s="110">
        <f>IF(ISERROR(VLOOKUP(CONCATENATE(INDIRECT(ADDRESS(2,COLUMN()-1)),"I3","iný"),DATA!D2:L872,3,FALSE)),0,VLOOKUP(CONCATENATE(INDIRECT(ADDRESS(2,COLUMN()-1)),"I3","iný"),DATA!D2:L872,3,FALSE))</f>
        <v>0</v>
      </c>
      <c r="CD95" s="110">
        <f>IF(ISERROR(VLOOKUP(CONCATENATE(INDIRECT(ADDRESS(2,COLUMN()-2)),"I3","iný"),DATA!D2:L872,4,FALSE)),0,VLOOKUP(CONCATENATE(INDIRECT(ADDRESS(2,COLUMN()-2)),"I3","iný"),DATA!D2:L872,4,FALSE))</f>
        <v>0</v>
      </c>
      <c r="CE95" s="110">
        <f>IF(ISERROR(VLOOKUP(CONCATENATE(INDIRECT(ADDRESS(2,COLUMN())),"I3","iný"),DATA!D2:L872,2,FALSE)),0,VLOOKUP(CONCATENATE(INDIRECT(ADDRESS(2,COLUMN())),"I3","iný"),DATA!D2:L872,2,FALSE))</f>
        <v>0</v>
      </c>
      <c r="CF95" s="110">
        <f>IF(ISERROR(VLOOKUP(CONCATENATE(INDIRECT(ADDRESS(2,COLUMN()-1)),"I3","iný"),DATA!D2:L872,3,FALSE)),0,VLOOKUP(CONCATENATE(INDIRECT(ADDRESS(2,COLUMN()-1)),"I3","iný"),DATA!D2:L872,3,FALSE))</f>
        <v>0</v>
      </c>
      <c r="CG95" s="110">
        <f>IF(ISERROR(VLOOKUP(CONCATENATE(INDIRECT(ADDRESS(2,COLUMN()-2)),"I3","iný"),DATA!D2:L872,4,FALSE)),0,VLOOKUP(CONCATENATE(INDIRECT(ADDRESS(2,COLUMN()-2)),"I3","iný"),DATA!D2:L872,4,FALSE))</f>
        <v>0</v>
      </c>
      <c r="CH95" s="110">
        <f>IF(ISERROR(VLOOKUP(CONCATENATE(INDIRECT(ADDRESS(2,COLUMN())),"I3","iný"),DATA!D2:L872,2,FALSE)),0,VLOOKUP(CONCATENATE(INDIRECT(ADDRESS(2,COLUMN())),"I3","iný"),DATA!D2:L872,2,FALSE))</f>
        <v>0.33</v>
      </c>
      <c r="CI95" s="110">
        <f>IF(ISERROR(VLOOKUP(CONCATENATE(INDIRECT(ADDRESS(2,COLUMN()-1)),"I3","iný"),DATA!D2:L872,3,FALSE)),0,VLOOKUP(CONCATENATE(INDIRECT(ADDRESS(2,COLUMN()-1)),"I3","iný"),DATA!D2:L872,3,FALSE))</f>
        <v>0</v>
      </c>
      <c r="CJ95" s="110">
        <f>IF(ISERROR(VLOOKUP(CONCATENATE(INDIRECT(ADDRESS(2,COLUMN()-2)),"I3","iný"),DATA!D2:L872,4,FALSE)),0,VLOOKUP(CONCATENATE(INDIRECT(ADDRESS(2,COLUMN()-2)),"I3","iný"),DATA!D2:L872,4,FALSE))</f>
        <v>0</v>
      </c>
      <c r="CK95" s="110">
        <f>IF(ISERROR(VLOOKUP(CONCATENATE(INDIRECT(ADDRESS(2,COLUMN())),"I3","iný"),DATA!D2:L872,2,FALSE)),0,VLOOKUP(CONCATENATE(INDIRECT(ADDRESS(2,COLUMN())),"I3","iný"),DATA!D2:L872,2,FALSE))</f>
        <v>1</v>
      </c>
      <c r="CL95" s="110">
        <f>IF(ISERROR(VLOOKUP(CONCATENATE(INDIRECT(ADDRESS(2,COLUMN()-1)),"I3","iný"),DATA!D2:L872,3,FALSE)),0,VLOOKUP(CONCATENATE(INDIRECT(ADDRESS(2,COLUMN()-1)),"I3","iný"),DATA!D2:L872,3,FALSE))</f>
        <v>0</v>
      </c>
      <c r="CM95" s="110">
        <f>IF(ISERROR(VLOOKUP(CONCATENATE(INDIRECT(ADDRESS(2,COLUMN()-2)),"I3","iný"),DATA!D2:L872,4,FALSE)),0,VLOOKUP(CONCATENATE(INDIRECT(ADDRESS(2,COLUMN()-2)),"I3","iný"),DATA!D2:L872,4,FALSE))</f>
        <v>0</v>
      </c>
      <c r="CN95" s="110">
        <f>IF(ISERROR(VLOOKUP(CONCATENATE(INDIRECT(ADDRESS(2,COLUMN())),"I3","iný"),DATA!D2:L872,2,FALSE)),0,VLOOKUP(CONCATENATE(INDIRECT(ADDRESS(2,COLUMN())),"I3","iný"),DATA!D2:L872,2,FALSE))</f>
        <v>7.5718</v>
      </c>
      <c r="CO95" s="110">
        <f>IF(ISERROR(VLOOKUP(CONCATENATE(INDIRECT(ADDRESS(2,COLUMN()-1)),"I3","iný"),DATA!D2:L872,3,FALSE)),0,VLOOKUP(CONCATENATE(INDIRECT(ADDRESS(2,COLUMN()-1)),"I3","iný"),DATA!D2:L872,3,FALSE))</f>
        <v>0</v>
      </c>
      <c r="CP95" s="110">
        <f>IF(ISERROR(VLOOKUP(CONCATENATE(INDIRECT(ADDRESS(2,COLUMN()-2)),"I3","iný"),DATA!D2:L872,4,FALSE)),0,VLOOKUP(CONCATENATE(INDIRECT(ADDRESS(2,COLUMN()-2)),"I3","iný"),DATA!D2:L872,4,FALSE))</f>
        <v>0</v>
      </c>
      <c r="CQ95" s="110">
        <f>IF(ISERROR(VLOOKUP(CONCATENATE(INDIRECT(ADDRESS(2,COLUMN())),"I3","iný"),DATA!D2:L872,2,FALSE)),0,VLOOKUP(CONCATENATE(INDIRECT(ADDRESS(2,COLUMN())),"I3","iný"),DATA!D2:L872,2,FALSE))</f>
        <v>0</v>
      </c>
      <c r="CR95" s="110">
        <f>IF(ISERROR(VLOOKUP(CONCATENATE(INDIRECT(ADDRESS(2,COLUMN()-1)),"I3","iný"),DATA!D2:L872,3,FALSE)),0,VLOOKUP(CONCATENATE(INDIRECT(ADDRESS(2,COLUMN()-1)),"I3","iný"),DATA!D2:L872,3,FALSE))</f>
        <v>0</v>
      </c>
      <c r="CS95" s="110">
        <f>IF(ISERROR(VLOOKUP(CONCATENATE(INDIRECT(ADDRESS(2,COLUMN()-2)),"I3","iný"),DATA!D2:L872,4,FALSE)),0,VLOOKUP(CONCATENATE(INDIRECT(ADDRESS(2,COLUMN()-2)),"I3","iný"),DATA!D2:L872,4,FALSE))</f>
        <v>0</v>
      </c>
      <c r="CT95" s="110">
        <f>IF(ISERROR(VLOOKUP(CONCATENATE(INDIRECT(ADDRESS(2,COLUMN())),"I3","iný"),DATA!D2:L872,2,FALSE)),0,VLOOKUP(CONCATENATE(INDIRECT(ADDRESS(2,COLUMN())),"I3","iný"),DATA!D2:L872,2,FALSE))</f>
        <v>0</v>
      </c>
      <c r="CU95" s="110">
        <f>IF(ISERROR(VLOOKUP(CONCATENATE(INDIRECT(ADDRESS(2,COLUMN()-1)),"I3","iný"),DATA!D2:L872,3,FALSE)),0,VLOOKUP(CONCATENATE(INDIRECT(ADDRESS(2,COLUMN()-1)),"I3","iný"),DATA!D2:L872,3,FALSE))</f>
        <v>0</v>
      </c>
      <c r="CV95" s="110">
        <f>IF(ISERROR(VLOOKUP(CONCATENATE(INDIRECT(ADDRESS(2,COLUMN()-2)),"I3","iný"),DATA!D2:L872,4,FALSE)),0,VLOOKUP(CONCATENATE(INDIRECT(ADDRESS(2,COLUMN()-2)),"I3","iný"),DATA!D2:L872,4,FALSE))</f>
        <v>0</v>
      </c>
      <c r="CW95" s="110">
        <f>IF(ISERROR(VLOOKUP(CONCATENATE(INDIRECT(ADDRESS(2,COLUMN())),"I3","iný"),DATA!D2:L872,2,FALSE)),0,VLOOKUP(CONCATENATE(INDIRECT(ADDRESS(2,COLUMN())),"I3","iný"),DATA!D2:L872,2,FALSE))</f>
        <v>0</v>
      </c>
      <c r="CX95" s="110">
        <f>IF(ISERROR(VLOOKUP(CONCATENATE(INDIRECT(ADDRESS(2,COLUMN()-1)),"I3","iný"),DATA!D2:L872,3,FALSE)),0,VLOOKUP(CONCATENATE(INDIRECT(ADDRESS(2,COLUMN()-1)),"I3","iný"),DATA!D2:L872,3,FALSE))</f>
        <v>0</v>
      </c>
      <c r="CY95" s="110">
        <f>IF(ISERROR(VLOOKUP(CONCATENATE(INDIRECT(ADDRESS(2,COLUMN()-2)),"I3","iný"),DATA!D2:L872,4,FALSE)),0,VLOOKUP(CONCATENATE(INDIRECT(ADDRESS(2,COLUMN()-2)),"I3","iný"),DATA!D2:L872,4,FALSE))</f>
        <v>0</v>
      </c>
      <c r="CZ95" s="110">
        <f>IF(ISERROR(VLOOKUP(CONCATENATE(INDIRECT(ADDRESS(2,COLUMN())),"I3","iný"),DATA!D2:L872,2,FALSE)),0,VLOOKUP(CONCATENATE(INDIRECT(ADDRESS(2,COLUMN())),"I3","iný"),DATA!D2:L872,2,FALSE))</f>
        <v>0</v>
      </c>
      <c r="DA95" s="110">
        <f>IF(ISERROR(VLOOKUP(CONCATENATE(INDIRECT(ADDRESS(2,COLUMN()-1)),"I3","iný"),DATA!D2:L872,3,FALSE)),0,VLOOKUP(CONCATENATE(INDIRECT(ADDRESS(2,COLUMN()-1)),"I3","iný"),DATA!D2:L872,3,FALSE))</f>
        <v>0</v>
      </c>
      <c r="DB95" s="110">
        <f>IF(ISERROR(VLOOKUP(CONCATENATE(INDIRECT(ADDRESS(2,COLUMN()-2)),"I3","iný"),DATA!D2:L872,4,FALSE)),0,VLOOKUP(CONCATENATE(INDIRECT(ADDRESS(2,COLUMN()-2)),"I3","iný"),DATA!D2:L872,4,FALSE))</f>
        <v>0</v>
      </c>
      <c r="DC95" s="110">
        <f>IF(ISERROR(VLOOKUP(CONCATENATE(INDIRECT(ADDRESS(2,COLUMN())),"I3","iný"),DATA!D2:L872,2,FALSE)),0,VLOOKUP(CONCATENATE(INDIRECT(ADDRESS(2,COLUMN())),"I3","iný"),DATA!D2:L872,2,FALSE))</f>
        <v>0</v>
      </c>
      <c r="DD95" s="110">
        <f>IF(ISERROR(VLOOKUP(CONCATENATE(INDIRECT(ADDRESS(2,COLUMN()-1)),"I3","iný"),DATA!D2:L872,3,FALSE)),0,VLOOKUP(CONCATENATE(INDIRECT(ADDRESS(2,COLUMN()-1)),"I3","iný"),DATA!D2:L872,3,FALSE))</f>
        <v>0</v>
      </c>
      <c r="DE95" s="110">
        <f>IF(ISERROR(VLOOKUP(CONCATENATE(INDIRECT(ADDRESS(2,COLUMN()-2)),"I3","iný"),DATA!D2:L872,4,FALSE)),0,VLOOKUP(CONCATENATE(INDIRECT(ADDRESS(2,COLUMN()-2)),"I3","iný"),DATA!D2:L872,4,FALSE))</f>
        <v>0</v>
      </c>
      <c r="DF95" s="110">
        <f>IF(ISERROR(VLOOKUP(CONCATENATE(INDIRECT(ADDRESS(2,COLUMN())),"I3","iný"),DATA!D2:L872,2,FALSE)),0,VLOOKUP(CONCATENATE(INDIRECT(ADDRESS(2,COLUMN())),"I3","iný"),DATA!D2:L872,2,FALSE))</f>
        <v>0</v>
      </c>
      <c r="DG95" s="110">
        <f>IF(ISERROR(VLOOKUP(CONCATENATE(INDIRECT(ADDRESS(2,COLUMN()-1)),"I3","iný"),DATA!D2:L872,3,FALSE)),0,VLOOKUP(CONCATENATE(INDIRECT(ADDRESS(2,COLUMN()-1)),"I3","iný"),DATA!D2:L872,3,FALSE))</f>
        <v>0</v>
      </c>
      <c r="DH95" s="110">
        <f>IF(ISERROR(VLOOKUP(CONCATENATE(INDIRECT(ADDRESS(2,COLUMN()-2)),"I3","iný"),DATA!D2:L872,4,FALSE)),0,VLOOKUP(CONCATENATE(INDIRECT(ADDRESS(2,COLUMN()-2)),"I3","iný"),DATA!D2:L872,4,FALSE))</f>
        <v>0</v>
      </c>
      <c r="DI95" s="110">
        <f>IF(ISERROR(VLOOKUP(CONCATENATE(INDIRECT(ADDRESS(2,COLUMN())),"I3","iný"),DATA!D2:L872,2,FALSE)),0,VLOOKUP(CONCATENATE(INDIRECT(ADDRESS(2,COLUMN())),"I3","iný"),DATA!D2:L872,2,FALSE))</f>
        <v>0</v>
      </c>
      <c r="DJ95" s="110">
        <f>IF(ISERROR(VLOOKUP(CONCATENATE(INDIRECT(ADDRESS(2,COLUMN()-1)),"I3","iný"),DATA!D2:L872,3,FALSE)),0,VLOOKUP(CONCATENATE(INDIRECT(ADDRESS(2,COLUMN()-1)),"I3","iný"),DATA!D2:L872,3,FALSE))</f>
        <v>0</v>
      </c>
      <c r="DK95" s="110">
        <f>IF(ISERROR(VLOOKUP(CONCATENATE(INDIRECT(ADDRESS(2,COLUMN()-2)),"I3","iný"),DATA!D2:L872,4,FALSE)),0,VLOOKUP(CONCATENATE(INDIRECT(ADDRESS(2,COLUMN()-2)),"I3","iný"),DATA!D2:L872,4,FALSE))</f>
        <v>0</v>
      </c>
      <c r="DL95" s="110">
        <f>IF(ISERROR(VLOOKUP(CONCATENATE(INDIRECT(ADDRESS(2,COLUMN())),"I3","iný"),DATA!D2:L872,2,FALSE)),0,VLOOKUP(CONCATENATE(INDIRECT(ADDRESS(2,COLUMN())),"I3","iný"),DATA!D2:L872,2,FALSE))</f>
        <v>0</v>
      </c>
      <c r="DM95" s="110">
        <f>IF(ISERROR(VLOOKUP(CONCATENATE(INDIRECT(ADDRESS(2,COLUMN()-1)),"I3","iný"),DATA!D2:L872,3,FALSE)),0,VLOOKUP(CONCATENATE(INDIRECT(ADDRESS(2,COLUMN()-1)),"I3","iný"),DATA!D2:L872,3,FALSE))</f>
        <v>0</v>
      </c>
      <c r="DN95" s="110">
        <f>IF(ISERROR(VLOOKUP(CONCATENATE(INDIRECT(ADDRESS(2,COLUMN()-2)),"I3","iný"),DATA!D2:L872,4,FALSE)),0,VLOOKUP(CONCATENATE(INDIRECT(ADDRESS(2,COLUMN()-2)),"I3","iný"),DATA!D2:L872,4,FALSE))</f>
        <v>0</v>
      </c>
      <c r="DO95" s="110">
        <f>IF(ISERROR(VLOOKUP(CONCATENATE(INDIRECT(ADDRESS(2,COLUMN())),"I3","iný"),DATA!D2:L872,2,FALSE)),0,VLOOKUP(CONCATENATE(INDIRECT(ADDRESS(2,COLUMN())),"I3","iný"),DATA!D2:L872,2,FALSE))</f>
        <v>0</v>
      </c>
      <c r="DP95" s="110">
        <f>IF(ISERROR(VLOOKUP(CONCATENATE(INDIRECT(ADDRESS(2,COLUMN()-1)),"I3","iný"),DATA!D2:L872,3,FALSE)),0,VLOOKUP(CONCATENATE(INDIRECT(ADDRESS(2,COLUMN()-1)),"I3","iný"),DATA!D2:L872,3,FALSE))</f>
        <v>0</v>
      </c>
      <c r="DQ95" s="110">
        <f>IF(ISERROR(VLOOKUP(CONCATENATE(INDIRECT(ADDRESS(2,COLUMN()-2)),"I3","iný"),DATA!D2:L872,4,FALSE)),0,VLOOKUP(CONCATENATE(INDIRECT(ADDRESS(2,COLUMN()-2)),"I3","iný"),DATA!D2:L872,4,FALSE))</f>
        <v>0</v>
      </c>
      <c r="DR95" s="110">
        <f>IF(ISERROR(VLOOKUP(CONCATENATE(INDIRECT(ADDRESS(2,COLUMN())),"I3","iný"),DATA!D2:L872,2,FALSE)),0,VLOOKUP(CONCATENATE(INDIRECT(ADDRESS(2,COLUMN())),"I3","iný"),DATA!D2:L872,2,FALSE))</f>
        <v>0</v>
      </c>
      <c r="DS95" s="110">
        <f>IF(ISERROR(VLOOKUP(CONCATENATE(INDIRECT(ADDRESS(2,COLUMN()-1)),"I3","iný"),DATA!D2:L872,3,FALSE)),0,VLOOKUP(CONCATENATE(INDIRECT(ADDRESS(2,COLUMN()-1)),"I3","iný"),DATA!D2:L872,3,FALSE))</f>
        <v>0</v>
      </c>
      <c r="DT95" s="110">
        <f>IF(ISERROR(VLOOKUP(CONCATENATE(INDIRECT(ADDRESS(2,COLUMN()-2)),"I3","iný"),DATA!D2:L872,4,FALSE)),0,VLOOKUP(CONCATENATE(INDIRECT(ADDRESS(2,COLUMN()-2)),"I3","iný"),DATA!D2:L872,4,FALSE))</f>
        <v>0</v>
      </c>
      <c r="DU95" s="110">
        <f>IF(ISERROR(VLOOKUP(CONCATENATE(INDIRECT(ADDRESS(2,COLUMN())),"I3","iný"),DATA!D2:L872,2,FALSE)),0,VLOOKUP(CONCATENATE(INDIRECT(ADDRESS(2,COLUMN())),"I3","iný"),DATA!D2:L872,2,FALSE))</f>
        <v>0.33</v>
      </c>
      <c r="DV95" s="110">
        <f>IF(ISERROR(VLOOKUP(CONCATENATE(INDIRECT(ADDRESS(2,COLUMN()-1)),"I3","iný"),DATA!D2:L872,3,FALSE)),0,VLOOKUP(CONCATENATE(INDIRECT(ADDRESS(2,COLUMN()-1)),"I3","iný"),DATA!D2:L872,3,FALSE))</f>
        <v>0</v>
      </c>
      <c r="DW95" s="110">
        <f>IF(ISERROR(VLOOKUP(CONCATENATE(INDIRECT(ADDRESS(2,COLUMN()-2)),"I3","iný"),DATA!D2:L872,4,FALSE)),0,VLOOKUP(CONCATENATE(INDIRECT(ADDRESS(2,COLUMN()-2)),"I3","iný"),DATA!D2:L872,4,FALSE))</f>
        <v>0</v>
      </c>
      <c r="DX95" s="110">
        <f>SUM(B95:INDIRECT(ADDRESS(95,127)))</f>
        <v>840.04035000000013</v>
      </c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</row>
    <row r="96" s="5" customFormat="1" ht="16.5" thickBot="1">
      <c r="A96" s="32" t="s">
        <v>16</v>
      </c>
      <c r="B96" s="105">
        <f>IF(COLUMN()&lt;DATA!$O$1*3+3,SUM(B92,B81,B64,B53,B26,B4)," ")</f>
        <v>5728.8099899999987</v>
      </c>
      <c r="C96" s="105">
        <f>IF(COLUMN()&lt;DATA!$O$1*3+3,SUM(C92,C81,C64,C53,C26,C4)," ")</f>
        <v>44.292500000000006</v>
      </c>
      <c r="D96" s="105">
        <f>IF(COLUMN()&lt;DATA!$O$1*3+3,SUM(D92,D81,D64,D53,D26,D4)," ")</f>
        <v>135.43133</v>
      </c>
      <c r="E96" s="105">
        <f>IF(COLUMN()&lt;DATA!$O$1*3+3,SUM(E92,E81,E64,E53,E26,E4)," ")</f>
        <v>1865.35457</v>
      </c>
      <c r="F96" s="105">
        <f>IF(COLUMN()&lt;DATA!$O$1*3+3,SUM(F92,F81,F64,F53,F26,F4)," ")</f>
        <v>3</v>
      </c>
      <c r="G96" s="105">
        <f>IF(COLUMN()&lt;DATA!$O$1*3+3,SUM(G92,G81,G64,G53,G26,G4)," ")</f>
        <v>38.58748</v>
      </c>
      <c r="H96" s="105">
        <f>IF(COLUMN()&lt;DATA!$O$1*3+3,SUM(H92,H81,H64,H53,H26,H4)," ")</f>
        <v>1747.59492</v>
      </c>
      <c r="I96" s="105">
        <f>IF(COLUMN()&lt;DATA!$O$1*3+3,SUM(I92,I81,I64,I53,I26,I4)," ")</f>
        <v>6</v>
      </c>
      <c r="J96" s="105">
        <f>IF(COLUMN()&lt;DATA!$O$1*3+3,SUM(J92,J81,J64,J53,J26,J4)," ")</f>
        <v>95.77</v>
      </c>
      <c r="K96" s="105">
        <f>IF(COLUMN()&lt;DATA!$O$1*3+3,SUM(K92,K81,K64,K53,K26,K4)," ")</f>
        <v>960.71098</v>
      </c>
      <c r="L96" s="105">
        <f>IF(COLUMN()&lt;DATA!$O$1*3+3,SUM(L92,L81,L64,L53,L26,L4)," ")</f>
        <v>3.5</v>
      </c>
      <c r="M96" s="105">
        <f>IF(COLUMN()&lt;DATA!$O$1*3+3,SUM(M92,M81,M64,M53,M26,M4)," ")</f>
        <v>37.54334</v>
      </c>
      <c r="N96" s="105">
        <f>IF(COLUMN()&lt;DATA!$O$1*3+3,SUM(N92,N81,N64,N53,N26,N4)," ")</f>
        <v>717.99927</v>
      </c>
      <c r="O96" s="105">
        <f>IF(COLUMN()&lt;DATA!$O$1*3+3,SUM(O92,O81,O64,O53,O26,O4)," ")</f>
        <v>0.9</v>
      </c>
      <c r="P96" s="105">
        <f>IF(COLUMN()&lt;DATA!$O$1*3+3,SUM(P92,P81,P64,P53,P26,P4)," ")</f>
        <v>7</v>
      </c>
      <c r="Q96" s="105">
        <f>IF(COLUMN()&lt;DATA!$O$1*3+3,SUM(Q92,Q81,Q64,Q53,Q26,Q4)," ")</f>
        <v>1160.15968</v>
      </c>
      <c r="R96" s="105">
        <f>IF(COLUMN()&lt;DATA!$O$1*3+3,SUM(R92,R81,R64,R53,R26,R4)," ")</f>
        <v>11.5</v>
      </c>
      <c r="S96" s="105">
        <f>IF(COLUMN()&lt;DATA!$O$1*3+3,SUM(S92,S81,S64,S53,S26,S4)," ")</f>
        <v>25.810000000000003</v>
      </c>
      <c r="T96" s="105">
        <f>IF(COLUMN()&lt;DATA!$O$1*3+3,SUM(T92,T81,T64,T53,T26,T4)," ")</f>
        <v>1074.53225</v>
      </c>
      <c r="U96" s="105">
        <f>IF(COLUMN()&lt;DATA!$O$1*3+3,SUM(U92,U81,U64,U53,U26,U4)," ")</f>
        <v>12</v>
      </c>
      <c r="V96" s="105">
        <f>IF(COLUMN()&lt;DATA!$O$1*3+3,SUM(V92,V81,V64,V53,V26,V4)," ")</f>
        <v>31.899999999999994</v>
      </c>
      <c r="W96" s="105">
        <f>IF(COLUMN()&lt;DATA!$O$1*3+3,SUM(W92,W81,W64,W53,W26,W4)," ")</f>
        <v>1072.30379</v>
      </c>
      <c r="X96" s="105">
        <f>IF(COLUMN()&lt;DATA!$O$1*3+3,SUM(X92,X81,X64,X53,X26,X4)," ")</f>
        <v>1.55</v>
      </c>
      <c r="Y96" s="105">
        <f>IF(COLUMN()&lt;DATA!$O$1*3+3,SUM(Y92,Y81,Y64,Y53,Y26,Y4)," ")</f>
        <v>48.4902</v>
      </c>
      <c r="Z96" s="105">
        <f>IF(COLUMN()&lt;DATA!$O$1*3+3,SUM(Z92,Z81,Z64,Z53,Z26,Z4)," ")</f>
        <v>2070.46745</v>
      </c>
      <c r="AA96" s="105">
        <f>IF(COLUMN()&lt;DATA!$O$1*3+3,SUM(AA92,AA81,AA64,AA53,AA26,AA4)," ")</f>
        <v>12</v>
      </c>
      <c r="AB96" s="105">
        <f>IF(COLUMN()&lt;DATA!$O$1*3+3,SUM(AB92,AB81,AB64,AB53,AB26,AB4)," ")</f>
        <v>32.4067</v>
      </c>
      <c r="AC96" s="105">
        <f>IF(COLUMN()&lt;DATA!$O$1*3+3,SUM(AC92,AC81,AC64,AC53,AC26,AC4)," ")</f>
        <v>1524.29254</v>
      </c>
      <c r="AD96" s="105">
        <f>IF(COLUMN()&lt;DATA!$O$1*3+3,SUM(AD92,AD81,AD64,AD53,AD26,AD4)," ")</f>
        <v>0</v>
      </c>
      <c r="AE96" s="105">
        <f>IF(COLUMN()&lt;DATA!$O$1*3+3,SUM(AE92,AE81,AE64,AE53,AE26,AE4)," ")</f>
        <v>19.41665</v>
      </c>
      <c r="AF96" s="105">
        <f>IF(COLUMN()&lt;DATA!$O$1*3+3,SUM(AF92,AF81,AF64,AF53,AF26,AF4)," ")</f>
        <v>364.05463</v>
      </c>
      <c r="AG96" s="105">
        <f>IF(COLUMN()&lt;DATA!$O$1*3+3,SUM(AG92,AG81,AG64,AG53,AG26,AG4)," ")</f>
        <v>0</v>
      </c>
      <c r="AH96" s="105">
        <f>IF(COLUMN()&lt;DATA!$O$1*3+3,SUM(AH92,AH81,AH64,AH53,AH26,AH4)," ")</f>
        <v>5.66666</v>
      </c>
      <c r="AI96" s="105">
        <f>IF(COLUMN()&lt;DATA!$O$1*3+3,SUM(AI92,AI81,AI64,AI53,AI26,AI4)," ")</f>
        <v>1339.3913100000002</v>
      </c>
      <c r="AJ96" s="105">
        <f>IF(COLUMN()&lt;DATA!$O$1*3+3,SUM(AJ92,AJ81,AJ64,AJ53,AJ26,AJ4)," ")</f>
        <v>0</v>
      </c>
      <c r="AK96" s="105">
        <f>IF(COLUMN()&lt;DATA!$O$1*3+3,SUM(AK92,AK81,AK64,AK53,AK26,AK4)," ")</f>
        <v>33.8</v>
      </c>
      <c r="AL96" s="105">
        <f>IF(COLUMN()&lt;DATA!$O$1*3+3,SUM(AL92,AL81,AL64,AL53,AL26,AL4)," ")</f>
        <v>1179.8870499999998</v>
      </c>
      <c r="AM96" s="105">
        <f>IF(COLUMN()&lt;DATA!$O$1*3+3,SUM(AM92,AM81,AM64,AM53,AM26,AM4)," ")</f>
        <v>0</v>
      </c>
      <c r="AN96" s="105">
        <f>IF(COLUMN()&lt;DATA!$O$1*3+3,SUM(AN92,AN81,AN64,AN53,AN26,AN4)," ")</f>
        <v>22.91667</v>
      </c>
      <c r="AO96" s="105">
        <f>IF(COLUMN()&lt;DATA!$O$1*3+3,SUM(AO92,AO81,AO64,AO53,AO26,AO4)," ")</f>
        <v>497.37770000000006</v>
      </c>
      <c r="AP96" s="105">
        <f>IF(COLUMN()&lt;DATA!$O$1*3+3,SUM(AP92,AP81,AP64,AP53,AP26,AP4)," ")</f>
        <v>1</v>
      </c>
      <c r="AQ96" s="105">
        <f>IF(COLUMN()&lt;DATA!$O$1*3+3,SUM(AQ92,AQ81,AQ64,AQ53,AQ26,AQ4)," ")</f>
        <v>24.07</v>
      </c>
      <c r="AR96" s="105">
        <f>IF(COLUMN()&lt;DATA!$O$1*3+3,SUM(AR92,AR81,AR64,AR53,AR26,AR4)," ")</f>
        <v>139.03475</v>
      </c>
      <c r="AS96" s="105">
        <f>IF(COLUMN()&lt;DATA!$O$1*3+3,SUM(AS92,AS81,AS64,AS53,AS26,AS4)," ")</f>
        <v>2</v>
      </c>
      <c r="AT96" s="105">
        <f>IF(COLUMN()&lt;DATA!$O$1*3+3,SUM(AT92,AT81,AT64,AT53,AT26,AT4)," ")</f>
        <v>5.5</v>
      </c>
      <c r="AU96" s="105">
        <f>IF(COLUMN()&lt;DATA!$O$1*3+3,SUM(AU92,AU81,AU64,AU53,AU26,AU4)," ")</f>
        <v>121.30663</v>
      </c>
      <c r="AV96" s="105">
        <f>IF(COLUMN()&lt;DATA!$O$1*3+3,SUM(AV92,AV81,AV64,AV53,AV26,AV4)," ")</f>
        <v>2.45</v>
      </c>
      <c r="AW96" s="105">
        <f>IF(COLUMN()&lt;DATA!$O$1*3+3,SUM(AW92,AW81,AW64,AW53,AW26,AW4)," ")</f>
        <v>2.83333</v>
      </c>
      <c r="AX96" s="105">
        <f>IF(COLUMN()&lt;DATA!$O$1*3+3,SUM(AX92,AX81,AX64,AX53,AX26,AX4)," ")</f>
        <v>194.88448</v>
      </c>
      <c r="AY96" s="105">
        <f>IF(COLUMN()&lt;DATA!$O$1*3+3,SUM(AY92,AY81,AY64,AY53,AY26,AY4)," ")</f>
        <v>2</v>
      </c>
      <c r="AZ96" s="105">
        <f>IF(COLUMN()&lt;DATA!$O$1*3+3,SUM(AZ92,AZ81,AZ64,AZ53,AZ26,AZ4)," ")</f>
        <v>9.58333</v>
      </c>
      <c r="BA96" s="105">
        <f>IF(COLUMN()&lt;DATA!$O$1*3+3,SUM(BA92,BA81,BA64,BA53,BA26,BA4)," ")</f>
        <v>599.59697999999987</v>
      </c>
      <c r="BB96" s="105">
        <f>IF(COLUMN()&lt;DATA!$O$1*3+3,SUM(BB92,BB81,BB64,BB53,BB26,BB4)," ")</f>
        <v>0</v>
      </c>
      <c r="BC96" s="105">
        <f>IF(COLUMN()&lt;DATA!$O$1*3+3,SUM(BC92,BC81,BC64,BC53,BC26,BC4)," ")</f>
        <v>20.32</v>
      </c>
      <c r="BD96" s="105">
        <f>IF(COLUMN()&lt;DATA!$O$1*3+3,SUM(BD92,BD81,BD64,BD53,BD26,BD4)," ")</f>
        <v>476.07068</v>
      </c>
      <c r="BE96" s="105">
        <f>IF(COLUMN()&lt;DATA!$O$1*3+3,SUM(BE92,BE81,BE64,BE53,BE26,BE4)," ")</f>
        <v>1</v>
      </c>
      <c r="BF96" s="105">
        <f>IF(COLUMN()&lt;DATA!$O$1*3+3,SUM(BF92,BF81,BF64,BF53,BF26,BF4)," ")</f>
        <v>22.35</v>
      </c>
      <c r="BG96" s="105">
        <f>IF(COLUMN()&lt;DATA!$O$1*3+3,SUM(BG92,BG81,BG64,BG53,BG26,BG4)," ")</f>
        <v>2314.7391300000003</v>
      </c>
      <c r="BH96" s="105">
        <f>IF(COLUMN()&lt;DATA!$O$1*3+3,SUM(BH92,BH81,BH64,BH53,BH26,BH4)," ")</f>
        <v>1</v>
      </c>
      <c r="BI96" s="105">
        <f>IF(COLUMN()&lt;DATA!$O$1*3+3,SUM(BI92,BI81,BI64,BI53,BI26,BI4)," ")</f>
        <v>42.89667</v>
      </c>
      <c r="BJ96" s="105">
        <f>IF(COLUMN()&lt;DATA!$O$1*3+3,SUM(BJ92,BJ81,BJ64,BJ53,BJ26,BJ4)," ")</f>
        <v>135.67</v>
      </c>
      <c r="BK96" s="105">
        <f>IF(COLUMN()&lt;DATA!$O$1*3+3,SUM(BK92,BK81,BK64,BK53,BK26,BK4)," ")</f>
        <v>0</v>
      </c>
      <c r="BL96" s="105">
        <f>IF(COLUMN()&lt;DATA!$O$1*3+3,SUM(BL92,BL81,BL64,BL53,BL26,BL4)," ")</f>
        <v>6</v>
      </c>
      <c r="BM96" s="105">
        <f>IF(COLUMN()&lt;DATA!$O$1*3+3,SUM(BM92,BM81,BM64,BM53,BM26,BM4)," ")</f>
        <v>0</v>
      </c>
      <c r="BN96" s="105">
        <f>IF(COLUMN()&lt;DATA!$O$1*3+3,SUM(BN92,BN81,BN64,BN53,BN26,BN4)," ")</f>
        <v>0</v>
      </c>
      <c r="BO96" s="105">
        <f>IF(COLUMN()&lt;DATA!$O$1*3+3,SUM(BO92,BO81,BO64,BO53,BO26,BO4)," ")</f>
        <v>0</v>
      </c>
      <c r="BP96" s="105">
        <f>IF(COLUMN()&lt;DATA!$O$1*3+3,SUM(BP92,BP81,BP64,BP53,BP26,BP4)," ")</f>
        <v>6.34</v>
      </c>
      <c r="BQ96" s="105">
        <f>IF(COLUMN()&lt;DATA!$O$1*3+3,SUM(BQ92,BQ81,BQ64,BQ53,BQ26,BQ4)," ")</f>
        <v>0</v>
      </c>
      <c r="BR96" s="105">
        <f>IF(COLUMN()&lt;DATA!$O$1*3+3,SUM(BR92,BR81,BR64,BR53,BR26,BR4)," ")</f>
        <v>0</v>
      </c>
      <c r="BS96" s="105">
        <f>IF(COLUMN()&lt;DATA!$O$1*3+3,SUM(BS92,BS81,BS64,BS53,BS26,BS4)," ")</f>
        <v>326.60911</v>
      </c>
      <c r="BT96" s="105">
        <f>IF(COLUMN()&lt;DATA!$O$1*3+3,SUM(BT92,BT81,BT64,BT53,BT26,BT4)," ")</f>
        <v>0</v>
      </c>
      <c r="BU96" s="105">
        <f>IF(COLUMN()&lt;DATA!$O$1*3+3,SUM(BU92,BU81,BU64,BU53,BU26,BU4)," ")</f>
        <v>12.5</v>
      </c>
      <c r="BV96" s="105">
        <f>IF(COLUMN()&lt;DATA!$O$1*3+3,SUM(BV92,BV81,BV64,BV53,BV26,BV4)," ")</f>
        <v>182.327</v>
      </c>
      <c r="BW96" s="105">
        <f>IF(COLUMN()&lt;DATA!$O$1*3+3,SUM(BW92,BW81,BW64,BW53,BW26,BW4)," ")</f>
        <v>1</v>
      </c>
      <c r="BX96" s="105">
        <f>IF(COLUMN()&lt;DATA!$O$1*3+3,SUM(BX92,BX81,BX64,BX53,BX26,BX4)," ")</f>
        <v>7.33</v>
      </c>
      <c r="BY96" s="105">
        <f>IF(COLUMN()&lt;DATA!$O$1*3+3,SUM(BY92,BY81,BY64,BY53,BY26,BY4)," ")</f>
        <v>121.1748</v>
      </c>
      <c r="BZ96" s="105">
        <f>IF(COLUMN()&lt;DATA!$O$1*3+3,SUM(BZ92,BZ81,BZ64,BZ53,BZ26,BZ4)," ")</f>
        <v>0</v>
      </c>
      <c r="CA96" s="105">
        <f>IF(COLUMN()&lt;DATA!$O$1*3+3,SUM(CA92,CA81,CA64,CA53,CA26,CA4)," ")</f>
        <v>3.93334</v>
      </c>
      <c r="CB96" s="105">
        <f>IF(COLUMN()&lt;DATA!$O$1*3+3,SUM(CB92,CB81,CB64,CB53,CB26,CB4)," ")</f>
        <v>17.23554</v>
      </c>
      <c r="CC96" s="105">
        <f>IF(COLUMN()&lt;DATA!$O$1*3+3,SUM(CC92,CC81,CC64,CC53,CC26,CC4)," ")</f>
        <v>0</v>
      </c>
      <c r="CD96" s="105">
        <f>IF(COLUMN()&lt;DATA!$O$1*3+3,SUM(CD92,CD81,CD64,CD53,CD26,CD4)," ")</f>
        <v>1</v>
      </c>
      <c r="CE96" s="105">
        <f>IF(COLUMN()&lt;DATA!$O$1*3+3,SUM(CE92,CE81,CE64,CE53,CE26,CE4)," ")</f>
        <v>1</v>
      </c>
      <c r="CF96" s="105">
        <f>IF(COLUMN()&lt;DATA!$O$1*3+3,SUM(CF92,CF81,CF64,CF53,CF26,CF4)," ")</f>
        <v>0</v>
      </c>
      <c r="CG96" s="105">
        <f>IF(COLUMN()&lt;DATA!$O$1*3+3,SUM(CG92,CG81,CG64,CG53,CG26,CG4)," ")</f>
        <v>0</v>
      </c>
      <c r="CH96" s="105">
        <f>IF(COLUMN()&lt;DATA!$O$1*3+3,SUM(CH92,CH81,CH64,CH53,CH26,CH4)," ")</f>
        <v>48.65326</v>
      </c>
      <c r="CI96" s="105">
        <f>IF(COLUMN()&lt;DATA!$O$1*3+3,SUM(CI92,CI81,CI64,CI53,CI26,CI4)," ")</f>
        <v>0</v>
      </c>
      <c r="CJ96" s="105">
        <f>IF(COLUMN()&lt;DATA!$O$1*3+3,SUM(CJ92,CJ81,CJ64,CJ53,CJ26,CJ4)," ")</f>
        <v>0.66667</v>
      </c>
      <c r="CK96" s="105">
        <f>IF(COLUMN()&lt;DATA!$O$1*3+3,SUM(CK92,CK81,CK64,CK53,CK26,CK4)," ")</f>
        <v>25.509999999999997</v>
      </c>
      <c r="CL96" s="105">
        <f>IF(COLUMN()&lt;DATA!$O$1*3+3,SUM(CL92,CL81,CL64,CL53,CL26,CL4)," ")</f>
        <v>0</v>
      </c>
      <c r="CM96" s="105">
        <f>IF(COLUMN()&lt;DATA!$O$1*3+3,SUM(CM92,CM81,CM64,CM53,CM26,CM4)," ")</f>
        <v>0</v>
      </c>
      <c r="CN96" s="105">
        <f>IF(COLUMN()&lt;DATA!$O$1*3+3,SUM(CN92,CN81,CN64,CN53,CN26,CN4)," ")</f>
        <v>217.79017000000003</v>
      </c>
      <c r="CO96" s="105">
        <f>IF(COLUMN()&lt;DATA!$O$1*3+3,SUM(CO92,CO81,CO64,CO53,CO26,CO4)," ")</f>
        <v>0</v>
      </c>
      <c r="CP96" s="105">
        <f>IF(COLUMN()&lt;DATA!$O$1*3+3,SUM(CP92,CP81,CP64,CP53,CP26,CP4)," ")</f>
        <v>1.3053</v>
      </c>
      <c r="CQ96" s="105">
        <f>IF(COLUMN()&lt;DATA!$O$1*3+3,SUM(CQ92,CQ81,CQ64,CQ53,CQ26,CQ4)," ")</f>
        <v>177.51951</v>
      </c>
      <c r="CR96" s="105">
        <f>IF(COLUMN()&lt;DATA!$O$1*3+3,SUM(CR92,CR81,CR64,CR53,CR26,CR4)," ")</f>
        <v>0</v>
      </c>
      <c r="CS96" s="105">
        <f>IF(COLUMN()&lt;DATA!$O$1*3+3,SUM(CS92,CS81,CS64,CS53,CS26,CS4)," ")</f>
        <v>5.4666700000000006</v>
      </c>
      <c r="CT96" s="105">
        <f>IF(COLUMN()&lt;DATA!$O$1*3+3,SUM(CT92,CT81,CT64,CT53,CT26,CT4)," ")</f>
        <v>33.255</v>
      </c>
      <c r="CU96" s="105">
        <f>IF(COLUMN()&lt;DATA!$O$1*3+3,SUM(CU92,CU81,CU64,CU53,CU26,CU4)," ")</f>
        <v>0</v>
      </c>
      <c r="CV96" s="105">
        <f>IF(COLUMN()&lt;DATA!$O$1*3+3,SUM(CV92,CV81,CV64,CV53,CV26,CV4)," ")</f>
        <v>0.5</v>
      </c>
      <c r="CW96" s="105">
        <f>IF(COLUMN()&lt;DATA!$O$1*3+3,SUM(CW92,CW81,CW64,CW53,CW26,CW4)," ")</f>
        <v>0</v>
      </c>
      <c r="CX96" s="105">
        <f>IF(COLUMN()&lt;DATA!$O$1*3+3,SUM(CX92,CX81,CX64,CX53,CX26,CX4)," ")</f>
        <v>0</v>
      </c>
      <c r="CY96" s="105">
        <f>IF(COLUMN()&lt;DATA!$O$1*3+3,SUM(CY92,CY81,CY64,CY53,CY26,CY4)," ")</f>
        <v>0</v>
      </c>
      <c r="CZ96" s="105">
        <f>IF(COLUMN()&lt;DATA!$O$1*3+3,SUM(CZ92,CZ81,CZ64,CZ53,CZ26,CZ4)," ")</f>
        <v>0.28625</v>
      </c>
      <c r="DA96" s="105">
        <f>IF(COLUMN()&lt;DATA!$O$1*3+3,SUM(DA92,DA81,DA64,DA53,DA26,DA4)," ")</f>
        <v>0</v>
      </c>
      <c r="DB96" s="105">
        <f>IF(COLUMN()&lt;DATA!$O$1*3+3,SUM(DB92,DB81,DB64,DB53,DB26,DB4)," ")</f>
        <v>0</v>
      </c>
      <c r="DC96" s="105">
        <f>IF(COLUMN()&lt;DATA!$O$1*3+3,SUM(DC92,DC81,DC64,DC53,DC26,DC4)," ")</f>
        <v>0</v>
      </c>
      <c r="DD96" s="105">
        <f>IF(COLUMN()&lt;DATA!$O$1*3+3,SUM(DD92,DD81,DD64,DD53,DD26,DD4)," ")</f>
        <v>0</v>
      </c>
      <c r="DE96" s="105">
        <f>IF(COLUMN()&lt;DATA!$O$1*3+3,SUM(DE92,DE81,DE64,DE53,DE26,DE4)," ")</f>
        <v>0</v>
      </c>
      <c r="DF96" s="105">
        <f>IF(COLUMN()&lt;DATA!$O$1*3+3,SUM(DF92,DF81,DF64,DF53,DF26,DF4)," ")</f>
        <v>9.0333399999999987</v>
      </c>
      <c r="DG96" s="105">
        <f>IF(COLUMN()&lt;DATA!$O$1*3+3,SUM(DG92,DG81,DG64,DG53,DG26,DG4)," ")</f>
        <v>0</v>
      </c>
      <c r="DH96" s="105">
        <f>IF(COLUMN()&lt;DATA!$O$1*3+3,SUM(DH92,DH81,DH64,DH53,DH26,DH4)," ")</f>
        <v>0</v>
      </c>
      <c r="DI96" s="105">
        <f>IF(COLUMN()&lt;DATA!$O$1*3+3,SUM(DI92,DI81,DI64,DI53,DI26,DI4)," ")</f>
        <v>0</v>
      </c>
      <c r="DJ96" s="105">
        <f>IF(COLUMN()&lt;DATA!$O$1*3+3,SUM(DJ92,DJ81,DJ64,DJ53,DJ26,DJ4)," ")</f>
        <v>0</v>
      </c>
      <c r="DK96" s="105">
        <f>IF(COLUMN()&lt;DATA!$O$1*3+3,SUM(DK92,DK81,DK64,DK53,DK26,DK4)," ")</f>
        <v>0</v>
      </c>
      <c r="DL96" s="105">
        <f>IF(COLUMN()&lt;DATA!$O$1*3+3,SUM(DL92,DL81,DL64,DL53,DL26,DL4)," ")</f>
        <v>0</v>
      </c>
      <c r="DM96" s="105">
        <f>IF(COLUMN()&lt;DATA!$O$1*3+3,SUM(DM92,DM81,DM64,DM53,DM26,DM4)," ")</f>
        <v>0</v>
      </c>
      <c r="DN96" s="105">
        <f>IF(COLUMN()&lt;DATA!$O$1*3+3,SUM(DN92,DN81,DN64,DN53,DN26,DN4)," ")</f>
        <v>0</v>
      </c>
      <c r="DO96" s="105">
        <f>IF(COLUMN()&lt;DATA!$O$1*3+3,SUM(DO92,DO81,DO64,DO53,DO26,DO4)," ")</f>
        <v>0</v>
      </c>
      <c r="DP96" s="105">
        <f>IF(COLUMN()&lt;DATA!$O$1*3+3,SUM(DP92,DP81,DP64,DP53,DP26,DP4)," ")</f>
        <v>0</v>
      </c>
      <c r="DQ96" s="105">
        <f>IF(COLUMN()&lt;DATA!$O$1*3+3,SUM(DQ92,DQ81,DQ64,DQ53,DQ26,DQ4)," ")</f>
        <v>0</v>
      </c>
      <c r="DR96" s="105">
        <f>IF(COLUMN()&lt;DATA!$O$1*3+3,SUM(DR92,DR81,DR64,DR53,DR26,DR4)," ")</f>
        <v>0</v>
      </c>
      <c r="DS96" s="105">
        <f>IF(COLUMN()&lt;DATA!$O$1*3+3,SUM(DS92,DS81,DS64,DS53,DS26,DS4)," ")</f>
        <v>0</v>
      </c>
      <c r="DT96" s="105">
        <f>IF(COLUMN()&lt;DATA!$O$1*3+3,SUM(DT92,DT81,DT64,DT53,DT26,DT4)," ")</f>
        <v>0</v>
      </c>
      <c r="DU96" s="105">
        <f>IF(COLUMN()&lt;DATA!$O$1*3+3,SUM(DU92,DU81,DU64,DU53,DU26,DU4)," ")</f>
        <v>28.773400000000003</v>
      </c>
      <c r="DV96" s="105">
        <f>IF(COLUMN()&lt;DATA!$O$1*3+3,SUM(DV92,DV81,DV64,DV53,DV26,DV4)," ")</f>
        <v>0</v>
      </c>
      <c r="DW96" s="105">
        <f>IF(COLUMN()&lt;DATA!$O$1*3+3,SUM(DW92,DW81,DW64,DW53,DW26,DW4)," ")</f>
        <v>0</v>
      </c>
      <c r="DX96" s="105">
        <f>IF(COLUMN()&lt;DATA!$O$1*3+3,SUM(DX92,DX81,DX64,DX53,DX26,DX4)," ")</f>
        <v>27285.933</v>
      </c>
      <c r="DY96" s="38" t="str">
        <f>IF(COLUMN()&lt;DATA!$O$1*3+3,SUM(DY92,DY81,DY64,DY53,DY26,DY4)," ")</f>
        <v xml:space="preserve"> </v>
      </c>
      <c r="DZ96" s="38" t="str">
        <f>IF(COLUMN()&lt;DATA!$O$1*3+3,SUM(DZ92,DZ81,DZ64,DZ53,DZ26,DZ4)," ")</f>
        <v xml:space="preserve"> </v>
      </c>
      <c r="EA96" s="38" t="str">
        <f>IF(COLUMN()&lt;DATA!$O$1*3+3,SUM(EA92,EA81,EA64,EA53,EA26,EA4)," ")</f>
        <v xml:space="preserve"> </v>
      </c>
      <c r="EB96" s="38" t="str">
        <f>IF(COLUMN()&lt;DATA!$O$1*3+3,SUM(EB92,EB81,EB64,EB53,EB26,EB4)," ")</f>
        <v xml:space="preserve"> </v>
      </c>
      <c r="EC96" s="38" t="str">
        <f>IF(COLUMN()&lt;DATA!$O$1*3+3,SUM(EC92,EC81,EC64,EC53,EC26,EC4)," ")</f>
        <v xml:space="preserve"> </v>
      </c>
      <c r="ED96" s="38" t="str">
        <f>IF(COLUMN()&lt;DATA!$O$1*3+3,SUM(ED92,ED81,ED64,ED53,ED26,ED4)," ")</f>
        <v xml:space="preserve"> </v>
      </c>
      <c r="EE96" s="38" t="str">
        <f>IF(COLUMN()&lt;DATA!$O$1*3+3,SUM(EE92,EE81,EE64,EE53,EE26,EE4)," ")</f>
        <v xml:space="preserve"> </v>
      </c>
      <c r="EF96" s="38" t="str">
        <f>IF(COLUMN()&lt;DATA!$O$1*3+3,SUM(EF92,EF81,EF64,EF53,EF26,EF4)," ")</f>
        <v xml:space="preserve"> </v>
      </c>
      <c r="EG96" s="38" t="str">
        <f>IF(COLUMN()&lt;DATA!$O$1*3+3,SUM(EG92,EG81,EG64,EG53,EG26,EG4)," ")</f>
        <v xml:space="preserve"> </v>
      </c>
      <c r="EH96" s="38" t="str">
        <f>IF(COLUMN()&lt;DATA!$O$1*3+3,SUM(EH92,EH81,EH64,EH53,EH26,EH4)," ")</f>
        <v xml:space="preserve"> </v>
      </c>
      <c r="EI96" s="38" t="str">
        <f>IF(COLUMN()&lt;DATA!$O$1*3+3,SUM(EI92,EI81,EI64,EI53,EI26,EI4)," ")</f>
        <v xml:space="preserve"> </v>
      </c>
      <c r="EJ96" s="38" t="str">
        <f>IF(COLUMN()&lt;DATA!$O$1*3+3,SUM(EJ92,EJ81,EJ64,EJ53,EJ26,EJ4)," ")</f>
        <v xml:space="preserve"> </v>
      </c>
      <c r="EK96" s="38" t="str">
        <f>IF(COLUMN()&lt;DATA!$O$1*3+3,SUM(EK92,EK81,EK64,EK53,EK26,EK4)," ")</f>
        <v xml:space="preserve"> </v>
      </c>
      <c r="EL96" s="38" t="str">
        <f>IF(COLUMN()&lt;DATA!$O$1*3+3,SUM(EL92,EL81,EL64,EL53,EL26,EL4)," ")</f>
        <v xml:space="preserve"> </v>
      </c>
      <c r="EM96" s="38" t="str">
        <f>IF(COLUMN()&lt;DATA!$O$1*3+3,SUM(EM92,EM81,EM64,EM53,EM26,EM4)," ")</f>
        <v xml:space="preserve"> </v>
      </c>
      <c r="EN96" s="38" t="str">
        <f>IF(COLUMN()&lt;DATA!$O$1*3+3,SUM(EN92,EN81,EN64,EN53,EN26,EN4)," ")</f>
        <v xml:space="preserve"> </v>
      </c>
      <c r="EO96" s="38" t="str">
        <f>IF(COLUMN()&lt;DATA!$O$1*3+3,SUM(EO92,EO81,EO64,EO53,EO26,EO4)," ")</f>
        <v xml:space="preserve"> </v>
      </c>
      <c r="EP96" s="38" t="str">
        <f>IF(COLUMN()&lt;DATA!$O$1*3+3,SUM(EP92,EP81,EP64,EP53,EP26,EP4)," ")</f>
        <v xml:space="preserve"> </v>
      </c>
      <c r="EQ96" s="38" t="str">
        <f>IF(COLUMN()&lt;DATA!$O$1*3+3,SUM(EQ92,EQ81,EQ64,EQ53,EQ26,EQ4)," ")</f>
        <v xml:space="preserve"> </v>
      </c>
      <c r="ER96" s="38" t="str">
        <f>IF(COLUMN()&lt;DATA!$O$1*3+3,SUM(ER92,ER81,ER64,ER53,ER26,ER4)," ")</f>
        <v xml:space="preserve"> </v>
      </c>
      <c r="ES96" s="38" t="str">
        <f>IF(COLUMN()&lt;DATA!$O$1*3+3,SUM(ES92,ES81,ES64,ES53,ES26,ES4)," ")</f>
        <v xml:space="preserve"> </v>
      </c>
      <c r="ET96" s="38" t="str">
        <f>IF(COLUMN()&lt;DATA!$O$1*3+3,SUM(ET92,ET81,ET64,ET53,ET26,ET4)," ")</f>
        <v xml:space="preserve"> </v>
      </c>
      <c r="EU96" s="38" t="str">
        <f>IF(COLUMN()&lt;DATA!$O$1*3+3,SUM(EU92,EU81,EU64,EU53,EU26,EU4)," ")</f>
        <v xml:space="preserve"> </v>
      </c>
      <c r="EV96" s="38" t="str">
        <f>IF(COLUMN()&lt;DATA!$O$1*3+3,SUM(EV92,EV81,EV64,EV53,EV26,EV4)," ")</f>
        <v xml:space="preserve"> </v>
      </c>
      <c r="EW96" s="38" t="str">
        <f>IF(COLUMN()&lt;DATA!$O$1*3+3,SUM(EW92,EW81,EW64,EW53,EW26,EW4)," ")</f>
        <v xml:space="preserve"> </v>
      </c>
      <c r="EX96" s="38" t="str">
        <f>IF(COLUMN()&lt;DATA!$O$1*3+3,SUM(EX92,EX81,EX64,EX53,EX26,EX4)," ")</f>
        <v xml:space="preserve"> </v>
      </c>
      <c r="EY96" s="38" t="str">
        <f>IF(COLUMN()&lt;DATA!$O$1*3+3,SUM(EY92,EY81,EY64,EY53,EY26,EY4)," ")</f>
        <v xml:space="preserve"> </v>
      </c>
      <c r="EZ96" s="38" t="str">
        <f>IF(COLUMN()&lt;DATA!$O$1*3+3,SUM(EZ92,EZ81,EZ64,EZ53,EZ26,EZ4)," ")</f>
        <v xml:space="preserve"> </v>
      </c>
      <c r="FA96" s="38" t="str">
        <f>IF(COLUMN()&lt;DATA!$O$1*3+3,SUM(FA92,FA81,FA64,FA53,FA26,FA4)," ")</f>
        <v xml:space="preserve"> </v>
      </c>
      <c r="FB96" s="38" t="str">
        <f>IF(COLUMN()&lt;DATA!$O$1*3+3,SUM(FB92,FB81,FB64,FB53,FB26,FB4)," ")</f>
        <v xml:space="preserve"> </v>
      </c>
      <c r="FC96" s="38" t="str">
        <f>IF(COLUMN()&lt;DATA!$O$1*3+3,SUM(FC92,FC81,FC64,FC53,FC26,FC4)," ")</f>
        <v xml:space="preserve"> </v>
      </c>
      <c r="FD96" s="38" t="str">
        <f>IF(COLUMN()&lt;DATA!$O$1*3+3,SUM(FD92,FD81,FD64,FD53,FD26,FD4)," ")</f>
        <v xml:space="preserve"> </v>
      </c>
      <c r="FE96" s="38" t="str">
        <f>IF(COLUMN()&lt;DATA!$O$1*3+3,SUM(FE92,FE81,FE64,FE53,FE26,FE4)," ")</f>
        <v xml:space="preserve"> </v>
      </c>
      <c r="FF96" s="38" t="str">
        <f>IF(COLUMN()&lt;DATA!$O$1*3+3,SUM(FF92,FF81,FF64,FF53,FF26,FF4)," ")</f>
        <v xml:space="preserve"> </v>
      </c>
      <c r="FG96" s="38" t="str">
        <f>IF(COLUMN()&lt;DATA!$O$1*3+3,SUM(FG92,FG81,FG64,FG53,FG26,FG4)," ")</f>
        <v xml:space="preserve"> </v>
      </c>
      <c r="FH96" s="38" t="str">
        <f>IF(COLUMN()&lt;DATA!$O$1*3+3,SUM(FH92,FH81,FH64,FH53,FH26,FH4)," ")</f>
        <v xml:space="preserve"> </v>
      </c>
      <c r="FI96" s="38" t="str">
        <f>IF(COLUMN()&lt;DATA!$O$1*3+3,SUM(FI92,FI81,FI64,FI53,FI26,FI4)," ")</f>
        <v xml:space="preserve"> </v>
      </c>
      <c r="FJ96" s="38" t="str">
        <f>IF(COLUMN()&lt;DATA!$O$1*3+3,SUM(FJ92,FJ81,FJ64,FJ53,FJ26,FJ4)," ")</f>
        <v xml:space="preserve"> </v>
      </c>
      <c r="FK96" s="38" t="str">
        <f>IF(COLUMN()&lt;DATA!$O$1*3+3,SUM(FK92,FK81,FK64,FK53,FK26,FK4)," ")</f>
        <v xml:space="preserve"> </v>
      </c>
      <c r="FL96" s="38" t="str">
        <f>IF(COLUMN()&lt;DATA!$O$1*3+3,SUM(FL92,FL81,FL64,FL53,FL26,FL4)," ")</f>
        <v xml:space="preserve"> </v>
      </c>
      <c r="FM96" s="37" t="str">
        <f>IF(COLUMN()&lt;DATA!$O$1*3+3,SUM(FM92,FM81,FM64,FM53,FM26,FM4)," ")</f>
        <v xml:space="preserve"> </v>
      </c>
      <c r="FN96" s="37" t="str">
        <f>IF(COLUMN()&lt;DATA!$O$1*3+3,SUM(FN92,FN81,FN64,FN53,FN26,FN4)," ")</f>
        <v xml:space="preserve"> </v>
      </c>
      <c r="FO96" s="37" t="str">
        <f>IF(COLUMN()&lt;DATA!$O$1*3+3,SUM(FO92,FO81,FO64,FO53,FO26,FO4)," ")</f>
        <v xml:space="preserve"> </v>
      </c>
      <c r="FP96" s="37" t="str">
        <f>IF(COLUMN()&lt;DATA!$O$1*3+3,SUM(FP92,FP81,FP64,FP53,FP26,FP4)," ")</f>
        <v xml:space="preserve"> </v>
      </c>
      <c r="FQ96" s="37" t="str">
        <f>IF(COLUMN()&lt;DATA!$O$1*3+3,SUM(FQ92,FQ81,FQ64,FQ53,FQ26,FQ4)," ")</f>
        <v xml:space="preserve"> </v>
      </c>
      <c r="FR96" s="37" t="str">
        <f>IF(COLUMN()&lt;DATA!$O$1*3+3,SUM(FR92,FR81,FR64,FR53,FR26,FR4)," ")</f>
        <v xml:space="preserve"> </v>
      </c>
      <c r="FS96" s="37" t="str">
        <f>IF(COLUMN()&lt;DATA!$O$1*3+3,SUM(FS92,FS81,FS64,FS53,FS26,FS4)," ")</f>
        <v xml:space="preserve"> </v>
      </c>
      <c r="FT96" s="37" t="str">
        <f>IF(COLUMN()&lt;DATA!$O$1*3+3,SUM(FT92,FT81,FT64,FT53,FT26,FT4)," ")</f>
        <v xml:space="preserve"> </v>
      </c>
      <c r="FU96" s="37" t="str">
        <f>IF(COLUMN()&lt;DATA!$O$1*3+3,SUM(FU92,FU81,FU64,FU53,FU26,FU4)," ")</f>
        <v xml:space="preserve"> </v>
      </c>
      <c r="FV96" s="37" t="str">
        <f>IF(COLUMN()&lt;DATA!$O$1*3+3,SUM(FV92,FV81,FV64,FV53,FV26,FV4)," ")</f>
        <v xml:space="preserve"> </v>
      </c>
      <c r="FW96" s="37" t="str">
        <f>IF(COLUMN()&lt;DATA!$O$1*3+3,SUM(FW92,FW81,FW64,FW53,FW26,FW4)," ")</f>
        <v xml:space="preserve"> </v>
      </c>
      <c r="FX96" s="37" t="str">
        <f>IF(COLUMN()&lt;DATA!$O$1*3+3,SUM(FX92,FX81,FX64,FX53,FX26,FX4)," ")</f>
        <v xml:space="preserve"> </v>
      </c>
      <c r="FY96" s="5" t="str">
        <f>IF(COLUMN()&lt;DATA!$O$1*3+3,SUM(FY92,FY81,FY64,FY53,FY26,FY4)," ")</f>
        <v xml:space="preserve"> </v>
      </c>
      <c r="FZ96" s="5" t="str">
        <f>IF(COLUMN()&lt;DATA!$O$1*3+3,SUM(FZ92,FZ81,FZ64,FZ53,FZ26,FZ4)," ")</f>
        <v xml:space="preserve"> </v>
      </c>
      <c r="GA96" s="5" t="str">
        <f>IF(COLUMN()&lt;DATA!$O$1*3+3,SUM(GA92,GA81,GA64,GA53,GA26,GA4)," ")</f>
        <v xml:space="preserve"> </v>
      </c>
      <c r="GB96" s="5" t="str">
        <f>IF(COLUMN()&lt;DATA!$O$1*3+3,SUM(GB92,GB81,GB64,GB53,GB26,GB4)," ")</f>
        <v xml:space="preserve"> </v>
      </c>
      <c r="GC96" s="5" t="str">
        <f>IF(COLUMN()&lt;DATA!$O$1*3+3,SUM(GC92,GC81,GC64,GC53,GC26,GC4)," ")</f>
        <v xml:space="preserve"> </v>
      </c>
      <c r="GD96" s="5" t="str">
        <f>IF(COLUMN()&lt;DATA!$O$1*3+3,SUM(GD92,GD81,GD64,GD53,GD26,GD4)," ")</f>
        <v xml:space="preserve"> </v>
      </c>
      <c r="GE96" s="5" t="str">
        <f>IF(COLUMN()&lt;DATA!$O$1*3+3,SUM(GE92,GE81,GE64,GE53,GE26,GE4)," ")</f>
        <v xml:space="preserve"> </v>
      </c>
      <c r="GF96" s="5" t="str">
        <f>IF(COLUMN()&lt;DATA!$O$1*3+3,SUM(GF92,GF81,GF64,GF53,GF26,GF4)," ")</f>
        <v xml:space="preserve"> </v>
      </c>
      <c r="GG96" s="5" t="str">
        <f>IF(COLUMN()&lt;DATA!$O$1*3+3,SUM(GG92,GG81,GG64,GG53,GG26,GG4)," ")</f>
        <v xml:space="preserve"> </v>
      </c>
      <c r="GH96" s="5" t="str">
        <f>IF(COLUMN()&lt;DATA!$O$1*3+3,SUM(GH92,GH81,GH64,GH53,GH26,GH4)," ")</f>
        <v xml:space="preserve"> </v>
      </c>
      <c r="GI96" s="5" t="str">
        <f>IF(COLUMN()&lt;DATA!$O$1*3+3,SUM(GI92,GI81,GI64,GI53,GI26,GI4)," ")</f>
        <v xml:space="preserve"> </v>
      </c>
      <c r="GJ96" s="5" t="str">
        <f>IF(COLUMN()&lt;DATA!$O$1*3+3,SUM(GJ92,GJ81,GJ64,GJ53,GJ26,GJ4)," ")</f>
        <v xml:space="preserve"> </v>
      </c>
      <c r="GK96" s="5" t="str">
        <f>IF(COLUMN()&lt;DATA!$O$1*3+3,SUM(GK92,GK81,GK64,GK53,GK26,GK4)," ")</f>
        <v xml:space="preserve"> </v>
      </c>
      <c r="GL96" s="5" t="str">
        <f>IF(COLUMN()&lt;DATA!$O$1*3+3,SUM(GL92,GL81,GL64,GL53,GL26,GL4)," ")</f>
        <v xml:space="preserve"> </v>
      </c>
      <c r="GM96" s="5" t="str">
        <f>IF(COLUMN()&lt;DATA!$O$1*3+3,SUM(GM92,GM81,GM64,GM53,GM26,GM4)," ")</f>
        <v xml:space="preserve"> </v>
      </c>
      <c r="GN96" s="5" t="str">
        <f>IF(COLUMN()&lt;DATA!$O$1*3+3,SUM(GN92,GN81,GN64,GN53,GN26,GN4)," ")</f>
        <v xml:space="preserve"> </v>
      </c>
      <c r="GO96" s="5" t="str">
        <f>IF(COLUMN()&lt;DATA!$O$1*3+3,SUM(GO92,GO81,GO64,GO53,GO26,GO4)," ")</f>
        <v xml:space="preserve"> </v>
      </c>
      <c r="GP96" s="5" t="str">
        <f>IF(COLUMN()&lt;DATA!$O$1*3+3,SUM(GP92,GP81,GP64,GP53,GP26,GP4)," ")</f>
        <v xml:space="preserve"> </v>
      </c>
      <c r="GQ96" s="5" t="str">
        <f>IF(COLUMN()&lt;DATA!$O$1*3+3,SUM(GQ92,GQ81,GQ64,GQ53,GQ26,GQ4)," ")</f>
        <v xml:space="preserve"> </v>
      </c>
      <c r="GR96" s="5" t="str">
        <f>IF(COLUMN()&lt;DATA!$O$1*3+3,SUM(GR92,GR81,GR64,GR53,GR26,GR4)," ")</f>
        <v xml:space="preserve"> </v>
      </c>
      <c r="GS96" s="5" t="str">
        <f>IF(COLUMN()&lt;DATA!$O$1*3+3,SUM(GS92,GS81,GS64,GS53,GS26,GS4)," ")</f>
        <v xml:space="preserve"> </v>
      </c>
      <c r="GT96" s="5" t="str">
        <f>IF(COLUMN()&lt;DATA!$O$1*3+3,SUM(GT92,GT81,GT64,GT53,GT26,GT4)," ")</f>
        <v xml:space="preserve"> </v>
      </c>
      <c r="GU96" s="5" t="str">
        <f>IF(COLUMN()&lt;DATA!$O$1*3+3,SUM(GU92,GU81,GU64,GU53,GU26,GU4)," ")</f>
        <v xml:space="preserve"> </v>
      </c>
      <c r="GV96" s="5" t="str">
        <f>IF(COLUMN()&lt;DATA!$O$1*3+3,SUM(GV92,GV81,GV64,GV53,GV26,GV4)," ")</f>
        <v xml:space="preserve"> </v>
      </c>
      <c r="GW96" s="5" t="str">
        <f>IF(COLUMN()&lt;DATA!$O$1*3+3,SUM(GW92,GW81,GW64,GW53,GW26,GW4)," ")</f>
        <v xml:space="preserve"> </v>
      </c>
      <c r="GX96" s="5" t="str">
        <f>IF(COLUMN()&lt;DATA!$O$1*3+3,SUM(GX92,GX81,GX64,GX53,GX26,GX4)," ")</f>
        <v xml:space="preserve"> </v>
      </c>
      <c r="GY96" s="5" t="str">
        <f>IF(COLUMN()&lt;DATA!$O$1*3+3,SUM(GY92,GY81,GY64,GY53,GY26,GY4)," ")</f>
        <v xml:space="preserve"> </v>
      </c>
      <c r="GZ96" s="5" t="str">
        <f>IF(COLUMN()&lt;DATA!$O$1*3+3,SUM(GZ92,GZ81,GZ64,GZ53,GZ26,GZ4)," ")</f>
        <v xml:space="preserve"> </v>
      </c>
      <c r="HA96" s="5" t="str">
        <f>IF(COLUMN()&lt;DATA!$O$1*3+3,SUM(HA92,HA81,HA64,HA53,HA26,HA4)," ")</f>
        <v xml:space="preserve"> </v>
      </c>
      <c r="HB96" s="5" t="str">
        <f>IF(COLUMN()&lt;DATA!$O$1*3+3,SUM(HB92,HB81,HB64,HB53,HB26,HB4)," ")</f>
        <v xml:space="preserve"> </v>
      </c>
      <c r="HC96" s="5" t="str">
        <f>IF(COLUMN()&lt;DATA!$O$1*3+3,SUM(HC92,HC81,HC64,HC53,HC26,HC4)," ")</f>
        <v xml:space="preserve"> </v>
      </c>
      <c r="HD96" s="5" t="str">
        <f>IF(COLUMN()&lt;DATA!$O$1*3+3,SUM(HD92,HD81,HD64,HD53,HD26,HD4)," ")</f>
        <v xml:space="preserve"> </v>
      </c>
      <c r="HE96" s="5" t="str">
        <f>IF(COLUMN()&lt;DATA!$O$1*3+3,SUM(HE92,HE81,HE64,HE53,HE26,HE4)," ")</f>
        <v xml:space="preserve"> </v>
      </c>
      <c r="HF96" s="5" t="str">
        <f>IF(COLUMN()&lt;DATA!$O$1*3+3,SUM(HF92,HF81,HF64,HF53,HF26,HF4)," ")</f>
        <v xml:space="preserve"> </v>
      </c>
      <c r="HG96" s="5" t="str">
        <f>IF(COLUMN()&lt;DATA!$O$1*3+3,SUM(HG92,HG81,HG64,HG53,HG26,HG4)," ")</f>
        <v xml:space="preserve"> </v>
      </c>
      <c r="HH96" s="5" t="str">
        <f>IF(COLUMN()&lt;DATA!$O$1*3+3,SUM(HH92,HH81,HH64,HH53,HH26,HH4)," ")</f>
        <v xml:space="preserve"> </v>
      </c>
      <c r="HI96" s="5" t="str">
        <f>IF(COLUMN()&lt;DATA!$O$1*3+3,SUM(HI92,HI81,HI64,HI53,HI26,HI4)," ")</f>
        <v xml:space="preserve"> </v>
      </c>
      <c r="HJ96" s="5" t="str">
        <f>IF(COLUMN()&lt;DATA!$O$1*3+3,SUM(HJ92,HJ81,HJ64,HJ53,HJ26,HJ4)," ")</f>
        <v xml:space="preserve"> </v>
      </c>
      <c r="HK96" s="5" t="str">
        <f>IF(COLUMN()&lt;DATA!$O$1*3+3,SUM(HK92,HK81,HK64,HK53,HK26,HK4)," ")</f>
        <v xml:space="preserve"> </v>
      </c>
      <c r="HL96" s="5" t="str">
        <f>IF(COLUMN()&lt;DATA!$O$1*3+3,SUM(HL92,HL81,HL64,HL53,HL26,HL4)," ")</f>
        <v xml:space="preserve"> </v>
      </c>
      <c r="HM96" s="5" t="str">
        <f>IF(COLUMN()&lt;DATA!$O$1*3+3,SUM(HM92,HM81,HM64,HM53,HM26,HM4)," ")</f>
        <v xml:space="preserve"> </v>
      </c>
      <c r="HN96" s="5" t="str">
        <f>IF(COLUMN()&lt;DATA!$O$1*3+3,SUM(HN92,HN81,HN64,HN53,HN26,HN4)," ")</f>
        <v xml:space="preserve"> </v>
      </c>
      <c r="HO96" s="5" t="str">
        <f>IF(COLUMN()&lt;DATA!$O$1*3+3,SUM(HO92,HO81,HO64,HO53,HO26,HO4)," ")</f>
        <v xml:space="preserve"> </v>
      </c>
      <c r="HP96" s="5" t="str">
        <f>IF(COLUMN()&lt;DATA!$O$1*3+3,SUM(HP92,HP81,HP64,HP53,HP26,HP4)," ")</f>
        <v xml:space="preserve"> </v>
      </c>
      <c r="HQ96" s="5" t="str">
        <f>IF(COLUMN()&lt;DATA!$O$1*3+3,SUM(HQ92,HQ81,HQ64,HQ53,HQ26,HQ4)," ")</f>
        <v xml:space="preserve"> </v>
      </c>
      <c r="HR96" s="5" t="str">
        <f>IF(COLUMN()&lt;DATA!$O$1*3+3,SUM(HR92,HR81,HR64,HR53,HR26,HR4)," ")</f>
        <v xml:space="preserve"> </v>
      </c>
      <c r="HS96" s="5" t="str">
        <f>IF(COLUMN()&lt;DATA!$O$1*3+3,SUM(HS92,HS81,HS64,HS53,HS26,HS4)," ")</f>
        <v xml:space="preserve"> </v>
      </c>
      <c r="HT96" s="5" t="str">
        <f>IF(COLUMN()&lt;DATA!$O$1*3+3,SUM(HT92,HT81,HT64,HT53,HT26,HT4)," ")</f>
        <v xml:space="preserve"> </v>
      </c>
      <c r="HU96" s="5" t="str">
        <f>IF(COLUMN()&lt;DATA!$O$1*3+3,SUM(HU92,HU81,HU64,HU53,HU26,HU4)," ")</f>
        <v xml:space="preserve"> </v>
      </c>
      <c r="HV96" s="5" t="str">
        <f>IF(COLUMN()&lt;DATA!$O$1*3+3,SUM(HV92,HV81,HV64,HV53,HV26,HV4)," ")</f>
        <v xml:space="preserve"> </v>
      </c>
      <c r="HW96" s="5" t="str">
        <f>IF(COLUMN()&lt;DATA!$O$1*3+3,SUM(HW92,HW81,HW64,HW53,HW26,HW4)," ")</f>
        <v xml:space="preserve"> </v>
      </c>
      <c r="HX96" s="5" t="str">
        <f>IF(COLUMN()&lt;DATA!$O$1*3+3,SUM(HX92,HX81,HX64,HX53,HX26,HX4)," ")</f>
        <v xml:space="preserve"> </v>
      </c>
      <c r="HY96" s="5" t="str">
        <f>IF(COLUMN()&lt;DATA!$O$1*3+3,SUM(HY92,HY81,HY64,HY53,HY26,HY4)," ")</f>
        <v xml:space="preserve"> </v>
      </c>
      <c r="HZ96" s="5" t="str">
        <f>IF(COLUMN()&lt;DATA!$O$1*3+3,SUM(HZ92,HZ81,HZ64,HZ53,HZ26,HZ4)," ")</f>
        <v xml:space="preserve"> </v>
      </c>
      <c r="IA96" s="5" t="str">
        <f>IF(COLUMN()&lt;DATA!$O$1*3+3,SUM(IA92,IA81,IA64,IA53,IA26,IA4)," ")</f>
        <v xml:space="preserve"> </v>
      </c>
      <c r="IB96" s="5" t="str">
        <f>IF(COLUMN()&lt;DATA!$O$1*3+3,SUM(IB92,IB81,IB64,IB53,IB26,IB4)," ")</f>
        <v xml:space="preserve"> </v>
      </c>
      <c r="IC96" s="5" t="str">
        <f>IF(COLUMN()&lt;DATA!$O$1*3+3,SUM(IC92,IC81,IC64,IC53,IC26,IC4)," ")</f>
        <v xml:space="preserve"> </v>
      </c>
      <c r="ID96" s="5" t="str">
        <f>IF(COLUMN()&lt;DATA!$O$1*3+3,SUM(ID92,ID81,ID64,ID53,ID26,ID4)," ")</f>
        <v xml:space="preserve"> </v>
      </c>
      <c r="IE96" s="5" t="str">
        <f>IF(COLUMN()&lt;DATA!$O$1*3+3,SUM(IE92,IE81,IE64,IE53,IE26,IE4)," ")</f>
        <v xml:space="preserve"> </v>
      </c>
      <c r="IF96" s="5" t="str">
        <f>IF(COLUMN()&lt;DATA!$O$1*3+3,SUM(IF92,IF81,IF64,IF53,IF26,IF4)," ")</f>
        <v xml:space="preserve"> </v>
      </c>
      <c r="IG96" s="5" t="str">
        <f>IF(COLUMN()&lt;DATA!$O$1*3+3,SUM(IG92,IG81,IG64,IG53,IG26,IG4)," ")</f>
        <v xml:space="preserve"> </v>
      </c>
      <c r="IH96" s="5" t="str">
        <f>IF(COLUMN()&lt;DATA!$O$1*3+3,SUM(IH92,IH81,IH64,IH53,IH26,IH4)," ")</f>
        <v xml:space="preserve"> </v>
      </c>
      <c r="II96" s="5" t="str">
        <f>IF(COLUMN()&lt;DATA!$O$1*3+3,SUM(II92,II81,II64,II53,II26,II4)," ")</f>
        <v xml:space="preserve"> </v>
      </c>
      <c r="IJ96" s="5" t="str">
        <f>IF(COLUMN()&lt;DATA!$O$1*3+3,SUM(IJ92,IJ81,IJ64,IJ53,IJ26,IJ4)," ")</f>
        <v xml:space="preserve"> </v>
      </c>
      <c r="IK96" s="5" t="str">
        <f>IF(COLUMN()&lt;DATA!$O$1*3+3,SUM(IK92,IK81,IK64,IK53,IK26,IK4)," ")</f>
        <v xml:space="preserve"> </v>
      </c>
      <c r="IL96" s="5" t="str">
        <f>IF(COLUMN()&lt;DATA!$O$1*3+3,SUM(IL92,IL81,IL64,IL53,IL26,IL4)," ")</f>
        <v xml:space="preserve"> </v>
      </c>
      <c r="IM96" s="5" t="str">
        <f>IF(COLUMN()&lt;DATA!$O$1*3+3,SUM(IM92,IM81,IM64,IM53,IM26,IM4)," ")</f>
        <v xml:space="preserve"> </v>
      </c>
      <c r="IN96" s="5" t="str">
        <f>IF(COLUMN()&lt;DATA!$O$1*3+3,SUM(IN92,IN81,IN64,IN53,IN26,IN4)," ")</f>
        <v xml:space="preserve"> </v>
      </c>
      <c r="IO96" s="5" t="str">
        <f>IF(COLUMN()&lt;DATA!$O$1*3+3,SUM(IO92,IO81,IO64,IO53,IO26,IO4)," ")</f>
        <v xml:space="preserve"> </v>
      </c>
      <c r="IP96" s="5" t="str">
        <f>IF(COLUMN()&lt;DATA!$O$1*3+3,SUM(IP92,IP81,IP64,IP53,IP26,IP4)," ")</f>
        <v xml:space="preserve"> </v>
      </c>
      <c r="IQ96" s="5" t="str">
        <f>IF(COLUMN()&lt;DATA!$O$1*3+3,SUM(IQ92,IQ81,IQ64,IQ53,IQ26,IQ4)," ")</f>
        <v xml:space="preserve"> </v>
      </c>
      <c r="IR96" s="5" t="str">
        <f>IF(COLUMN()&lt;DATA!$O$1*3+3,SUM(IR92,IR81,IR64,IR53,IR26,IR4)," ")</f>
        <v xml:space="preserve"> </v>
      </c>
      <c r="IS96" s="5" t="str">
        <f>IF(COLUMN()&lt;DATA!$O$1*3+3,SUM(IS92,IS81,IS64,IS53,IS26,IS4)," ")</f>
        <v xml:space="preserve"> </v>
      </c>
      <c r="IT96" s="5" t="str">
        <f>IF(COLUMN()&lt;DATA!$O$1*3+3,SUM(IT92,IT81,IT64,IT53,IT26,IT4)," ")</f>
        <v xml:space="preserve"> </v>
      </c>
      <c r="IU96" s="5" t="str">
        <f>IF(COLUMN()&lt;DATA!$O$1*3+3,SUM(IU92,IU81,IU64,IU53,IU26,IU4)," ")</f>
        <v xml:space="preserve"> </v>
      </c>
      <c r="IV96" s="5" t="str">
        <f>IF(COLUMN()&lt;DATA!$O$1*3+3,SUM(IV92,IV81,IV64,IV53,IV26,IV4)," ")</f>
        <v xml:space="preserve"> </v>
      </c>
      <c r="IW96" s="5" t="str">
        <f>IF(COLUMN()&lt;DATA!$O$1*3+3,SUM(IW92,IW81,IW64,IW53,IW26,IW4)," ")</f>
        <v xml:space="preserve"> </v>
      </c>
      <c r="IX96" s="5" t="str">
        <f>IF(COLUMN()&lt;DATA!$O$1*3+3,SUM(IX92,IX81,IX64,IX53,IX26,IX4)," ")</f>
        <v xml:space="preserve"> </v>
      </c>
      <c r="IY96" s="5" t="str">
        <f>IF(COLUMN()&lt;DATA!$O$1*3+3,SUM(IY92,IY81,IY64,IY53,IY26,IY4)," ")</f>
        <v xml:space="preserve"> </v>
      </c>
      <c r="IZ96" s="5" t="str">
        <f>IF(COLUMN()&lt;DATA!$O$1*3+3,SUM(IZ92,IZ81,IZ64,IZ53,IZ26,IZ4)," ")</f>
        <v xml:space="preserve"> </v>
      </c>
      <c r="JA96" s="5" t="str">
        <f>IF(COLUMN()&lt;DATA!$O$1*3+3,SUM(JA92,JA81,JA64,JA53,JA26,JA4)," ")</f>
        <v xml:space="preserve"> </v>
      </c>
      <c r="JB96" s="5" t="str">
        <f>IF(COLUMN()&lt;DATA!$O$1*3+3,SUM(JB92,JB81,JB64,JB53,JB26,JB4)," ")</f>
        <v xml:space="preserve"> </v>
      </c>
      <c r="JC96" s="5" t="str">
        <f>IF(COLUMN()&lt;DATA!$O$1*3+3,SUM(JC92,JC81,JC64,JC53,JC26,JC4)," ")</f>
        <v xml:space="preserve"> </v>
      </c>
      <c r="JD96" s="5" t="str">
        <f>IF(COLUMN()&lt;DATA!$O$1*3+3,SUM(JD92,JD81,JD64,JD53,JD26,JD4)," ")</f>
        <v xml:space="preserve"> </v>
      </c>
      <c r="JE96" s="5" t="str">
        <f>IF(COLUMN()&lt;DATA!$O$1*3+3,SUM(JE92,JE81,JE64,JE53,JE26,JE4)," ")</f>
        <v xml:space="preserve"> </v>
      </c>
      <c r="JF96" s="5" t="str">
        <f>IF(COLUMN()&lt;DATA!$O$1*3+3,SUM(JF92,JF81,JF64,JF53,JF26,JF4)," ")</f>
        <v xml:space="preserve"> </v>
      </c>
      <c r="JG96" s="5" t="str">
        <f>IF(COLUMN()&lt;DATA!$O$1*3+3,SUM(JG92,JG81,JG64,JG53,JG26,JG4)," ")</f>
        <v xml:space="preserve"> </v>
      </c>
      <c r="JH96" s="5" t="str">
        <f>IF(COLUMN()&lt;DATA!$O$1*3+3,SUM(JH92,JH81,JH64,JH53,JH26,JH4)," ")</f>
        <v xml:space="preserve"> </v>
      </c>
      <c r="JI96" s="5" t="str">
        <f>IF(COLUMN()&lt;DATA!$O$1*3+3,SUM(JI92,JI81,JI64,JI53,JI26,JI4)," ")</f>
        <v xml:space="preserve"> </v>
      </c>
      <c r="JJ96" s="5" t="str">
        <f>IF(COLUMN()&lt;DATA!$O$1*3+3,SUM(JJ92,JJ81,JJ64,JJ53,JJ26,JJ4)," ")</f>
        <v xml:space="preserve"> </v>
      </c>
      <c r="JK96" s="5" t="str">
        <f>IF(COLUMN()&lt;DATA!$O$1*3+3,SUM(JK92,JK81,JK64,JK53,JK26,JK4)," ")</f>
        <v xml:space="preserve"> </v>
      </c>
      <c r="JL96" s="5" t="str">
        <f>IF(COLUMN()&lt;DATA!$O$1*3+3,SUM(JL92,JL81,JL64,JL53,JL26,JL4)," ")</f>
        <v xml:space="preserve"> </v>
      </c>
      <c r="JM96" s="5" t="str">
        <f>IF(COLUMN()&lt;DATA!$O$1*3+3,SUM(JM92,JM81,JM64,JM53,JM26,JM4)," ")</f>
        <v xml:space="preserve"> </v>
      </c>
      <c r="JN96" s="5" t="str">
        <f>IF(COLUMN()&lt;DATA!$O$1*3+3,SUM(JN92,JN81,JN64,JN53,JN26,JN4)," ")</f>
        <v xml:space="preserve"> </v>
      </c>
      <c r="JO96" s="5" t="str">
        <f>IF(COLUMN()&lt;DATA!$O$1*3+3,SUM(JO92,JO81,JO64,JO53,JO26,JO4)," ")</f>
        <v xml:space="preserve"> </v>
      </c>
      <c r="JP96" s="5" t="str">
        <f>IF(COLUMN()&lt;DATA!$O$1*3+3,SUM(JP92,JP81,JP64,JP53,JP26,JP4)," ")</f>
        <v xml:space="preserve"> </v>
      </c>
      <c r="JQ96" s="5" t="str">
        <f>IF(COLUMN()&lt;DATA!$O$1*3+3,SUM(JQ92,JQ81,JQ64,JQ53,JQ26,JQ4)," ")</f>
        <v xml:space="preserve"> </v>
      </c>
      <c r="JR96" s="5" t="str">
        <f>IF(COLUMN()&lt;DATA!$O$1*3+3,SUM(JR92,JR81,JR64,JR53,JR26,JR4)," ")</f>
        <v xml:space="preserve"> </v>
      </c>
      <c r="JS96" s="5" t="str">
        <f>IF(COLUMN()&lt;DATA!$O$1*3+3,SUM(JS92,JS81,JS64,JS53,JS26,JS4)," ")</f>
        <v xml:space="preserve"> </v>
      </c>
      <c r="JT96" s="5" t="str">
        <f>IF(COLUMN()&lt;DATA!$O$1*3+3,SUM(JT92,JT81,JT64,JT53,JT26,JT4)," ")</f>
        <v xml:space="preserve"> </v>
      </c>
      <c r="JU96" s="5" t="str">
        <f>IF(COLUMN()&lt;DATA!$O$1*3+3,SUM(JU92,JU81,JU64,JU53,JU26,JU4)," ")</f>
        <v xml:space="preserve"> </v>
      </c>
      <c r="JV96" s="5" t="str">
        <f>IF(COLUMN()&lt;DATA!$O$1*3+3,SUM(JV92,JV81,JV64,JV53,JV26,JV4)," ")</f>
        <v xml:space="preserve"> </v>
      </c>
      <c r="JW96" s="5" t="str">
        <f>IF(COLUMN()&lt;DATA!$O$1*3+3,SUM(JW92,JW81,JW64,JW53,JW26,JW4)," ")</f>
        <v xml:space="preserve"> </v>
      </c>
      <c r="JX96" s="5" t="str">
        <f>IF(COLUMN()&lt;DATA!$O$1*3+3,SUM(JX92,JX81,JX64,JX53,JX26,JX4)," ")</f>
        <v xml:space="preserve"> </v>
      </c>
      <c r="JY96" s="5" t="str">
        <f>IF(COLUMN()&lt;DATA!$O$1*3+3,SUM(JY92,JY81,JY64,JY53,JY26,JY4)," ")</f>
        <v xml:space="preserve"> </v>
      </c>
      <c r="JZ96" s="5" t="str">
        <f>IF(COLUMN()&lt;DATA!$O$1*3+3,SUM(JZ92,JZ81,JZ64,JZ53,JZ26,JZ4)," ")</f>
        <v xml:space="preserve"> </v>
      </c>
      <c r="KA96" s="5" t="str">
        <f>IF(COLUMN()&lt;DATA!$O$1*3+3,SUM(KA92,KA81,KA64,KA53,KA26,KA4)," ")</f>
        <v xml:space="preserve"> </v>
      </c>
      <c r="KB96" s="5" t="str">
        <f>IF(COLUMN()&lt;DATA!$O$1*3+3,SUM(KB92,KB81,KB64,KB53,KB26,KB4)," ")</f>
        <v xml:space="preserve"> </v>
      </c>
      <c r="KC96" s="5" t="str">
        <f>IF(COLUMN()&lt;DATA!$O$1*3+3,SUM(KC92,KC81,KC64,KC53,KC26,KC4)," ")</f>
        <v xml:space="preserve"> </v>
      </c>
      <c r="KD96" s="5" t="str">
        <f>IF(COLUMN()&lt;DATA!$O$1*3+3,SUM(KD92,KD81,KD64,KD53,KD26,KD4)," ")</f>
        <v xml:space="preserve"> </v>
      </c>
      <c r="KE96" s="5" t="str">
        <f>IF(COLUMN()&lt;DATA!$O$1*3+3,SUM(KE92,KE81,KE64,KE53,KE26,KE4)," ")</f>
        <v xml:space="preserve"> </v>
      </c>
      <c r="KF96" s="5" t="str">
        <f>IF(COLUMN()&lt;DATA!$O$1*3+3,SUM(KF92,KF81,KF64,KF53,KF26,KF4)," ")</f>
        <v xml:space="preserve"> </v>
      </c>
      <c r="KG96" s="5" t="str">
        <f>IF(COLUMN()&lt;DATA!$O$1*3+3,SUM(KG92,KG81,KG64,KG53,KG26,KG4)," ")</f>
        <v xml:space="preserve"> </v>
      </c>
      <c r="KH96" s="5" t="str">
        <f>IF(COLUMN()&lt;DATA!$O$1*3+3,SUM(KH92,KH81,KH64,KH53,KH26,KH4)," ")</f>
        <v xml:space="preserve"> </v>
      </c>
      <c r="KI96" s="5" t="str">
        <f>IF(COLUMN()&lt;DATA!$O$1*3+3,SUM(KI92,KI81,KI64,KI53,KI26,KI4)," ")</f>
        <v xml:space="preserve"> </v>
      </c>
      <c r="KJ96" s="5" t="str">
        <f>IF(COLUMN()&lt;DATA!$O$1*3+3,SUM(KJ92,KJ81,KJ64,KJ53,KJ26,KJ4)," ")</f>
        <v xml:space="preserve"> </v>
      </c>
      <c r="KK96" s="5" t="str">
        <f>IF(COLUMN()&lt;DATA!$O$1*3+3,SUM(KK92,KK81,KK64,KK53,KK26,KK4)," ")</f>
        <v xml:space="preserve"> </v>
      </c>
      <c r="KL96" s="5" t="str">
        <f>IF(COLUMN()&lt;DATA!$O$1*3+3,SUM(KL92,KL81,KL64,KL53,KL26,KL4)," ")</f>
        <v xml:space="preserve"> </v>
      </c>
      <c r="KM96" s="5" t="str">
        <f>IF(COLUMN()&lt;DATA!$O$1*3+3,SUM(KM92,KM81,KM64,KM53,KM26,KM4)," ")</f>
        <v xml:space="preserve"> </v>
      </c>
      <c r="KN96" s="5" t="str">
        <f>IF(COLUMN()&lt;DATA!$O$1*3+3,SUM(KN92,KN81,KN64,KN53,KN26,KN4)," ")</f>
        <v xml:space="preserve"> </v>
      </c>
      <c r="KO96" s="5" t="str">
        <f>IF(COLUMN()&lt;DATA!$O$1*3+3,SUM(KO92,KO81,KO64,KO53,KO26,KO4)," ")</f>
        <v xml:space="preserve"> </v>
      </c>
      <c r="KP96" s="5" t="str">
        <f>IF(COLUMN()&lt;DATA!$O$1*3+3,SUM(KP92,KP81,KP64,KP53,KP26,KP4)," ")</f>
        <v xml:space="preserve"> </v>
      </c>
      <c r="KQ96" s="5" t="str">
        <f>IF(COLUMN()&lt;DATA!$O$1*3+3,SUM(KQ92,KQ81,KQ64,KQ53,KQ26,KQ4)," ")</f>
        <v xml:space="preserve"> </v>
      </c>
      <c r="KR96" s="5" t="str">
        <f>IF(COLUMN()&lt;DATA!$O$1*3+3,SUM(KR92,KR81,KR64,KR53,KR26,KR4)," ")</f>
        <v xml:space="preserve"> </v>
      </c>
      <c r="KS96" s="5" t="str">
        <f>IF(COLUMN()&lt;DATA!$O$1*3+3,SUM(KS92,KS81,KS64,KS53,KS26,KS4)," ")</f>
        <v xml:space="preserve"> </v>
      </c>
      <c r="KT96" s="5" t="str">
        <f>IF(COLUMN()&lt;DATA!$O$1*3+3,SUM(KT92,KT81,KT64,KT53,KT26,KT4)," ")</f>
        <v xml:space="preserve"> </v>
      </c>
      <c r="KU96" s="5" t="str">
        <f>IF(COLUMN()&lt;DATA!$O$1*3+3,SUM(KU92,KU81,KU64,KU53,KU26,KU4)," ")</f>
        <v xml:space="preserve"> </v>
      </c>
      <c r="KV96" s="5" t="str">
        <f>IF(COLUMN()&lt;DATA!$O$1*3+3,SUM(KV92,KV81,KV64,KV53,KV26,KV4)," ")</f>
        <v xml:space="preserve"> </v>
      </c>
      <c r="KW96" s="5" t="str">
        <f>IF(COLUMN()&lt;DATA!$O$1*3+3,SUM(KW92,KW81,KW64,KW53,KW26,KW4)," ")</f>
        <v xml:space="preserve"> </v>
      </c>
      <c r="KX96" s="5" t="str">
        <f>IF(COLUMN()&lt;DATA!$O$1*3+3,SUM(KX92,KX81,KX64,KX53,KX26,KX4)," ")</f>
        <v xml:space="preserve"> </v>
      </c>
      <c r="KY96" s="5" t="str">
        <f>IF(COLUMN()&lt;DATA!$O$1*3+3,SUM(KY92,KY81,KY64,KY53,KY26,KY4)," ")</f>
        <v xml:space="preserve"> </v>
      </c>
      <c r="KZ96" s="5" t="str">
        <f>IF(COLUMN()&lt;DATA!$O$1*3+3,SUM(KZ92,KZ81,KZ64,KZ53,KZ26,KZ4)," ")</f>
        <v xml:space="preserve"> </v>
      </c>
    </row>
    <row r="97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24"/>
      <c r="FN97" s="24"/>
      <c r="FO97" s="24"/>
      <c r="FP97" s="24"/>
      <c r="FQ97" s="24"/>
      <c r="FR97" s="24"/>
      <c r="FS97" s="24"/>
      <c r="FT97" s="24"/>
      <c r="FU97" s="24"/>
      <c r="FV97" s="24"/>
    </row>
    <row r="98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24"/>
      <c r="FN98" s="24"/>
      <c r="FO98" s="24"/>
      <c r="FP98" s="24"/>
      <c r="FQ98" s="24"/>
      <c r="FR98" s="24"/>
      <c r="FS98" s="24"/>
      <c r="FT98" s="24"/>
      <c r="FU98" s="24"/>
      <c r="FV98" s="24"/>
    </row>
    <row r="99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</row>
    <row r="100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</row>
  </sheetData>
  <mergeCells>
    <mergeCell ref="A1:D1"/>
    <mergeCell ref="E1:G1"/>
    <mergeCell ref="A2:A3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BA2:BC2"/>
    <mergeCell ref="BD2:BF2"/>
    <mergeCell ref="BG2:BI2"/>
    <mergeCell ref="BJ2:BL2"/>
    <mergeCell ref="BM2:BO2"/>
    <mergeCell ref="BP2:BR2"/>
    <mergeCell ref="BS2:BU2"/>
    <mergeCell ref="BV2:BX2"/>
    <mergeCell ref="BY2:CA2"/>
    <mergeCell ref="CB2:CD2"/>
    <mergeCell ref="CE2:CG2"/>
    <mergeCell ref="CH2:CJ2"/>
    <mergeCell ref="CK2:CM2"/>
    <mergeCell ref="CN2:CP2"/>
    <mergeCell ref="CQ2:CS2"/>
    <mergeCell ref="CT2:CV2"/>
    <mergeCell ref="CW2:CY2"/>
    <mergeCell ref="CZ2:DB2"/>
    <mergeCell ref="DC2:DE2"/>
    <mergeCell ref="DF2:DH2"/>
    <mergeCell ref="DI2:DK2"/>
    <mergeCell ref="DL2:DN2"/>
    <mergeCell ref="DO2:DQ2"/>
    <mergeCell ref="DR2:DT2"/>
    <mergeCell ref="DU2:DW2"/>
    <mergeCell ref="DX2:DX3"/>
  </mergeCells>
  <pageMargins left="0.7" right="0.7" top="0.75" bottom="0.75" header="0.3" footer="0.3"/>
  <pageSetup paperSize="9" orientation="portrait" r:id="fl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71"/>
  <sheetViews>
    <sheetView topLeftCell="A1" workbookViewId="0">
      <selection activeCell="M1" sqref="M1"/>
    </sheetView>
  </sheetViews>
  <sheetFormatPr defaultColWidth="15.7109375" defaultRowHeight="15"/>
  <cols>
    <col min="1" max="1" width="15.7109375" style="11"/>
    <col min="5" max="12" width="15.7109375" style="39"/>
    <col min="15" max="15" width="15.7109375" style="8"/>
    <col min="17" max="17" width="15.7109375" style="8"/>
  </cols>
  <sheetData>
    <row r="1">
      <c r="A1" s="11" t="s">
        <v>4</v>
      </c>
      <c r="B1" t="s">
        <v>5</v>
      </c>
      <c r="C1" t="s">
        <v>62</v>
      </c>
      <c r="D1" s="24" t="s">
        <v>81</v>
      </c>
      <c r="E1" s="11" t="s">
        <v>59</v>
      </c>
      <c r="F1" s="11" t="s">
        <v>60</v>
      </c>
      <c r="G1" s="11" t="s">
        <v>61</v>
      </c>
      <c r="H1" s="11" t="s">
        <v>6</v>
      </c>
      <c r="I1" s="11" t="s">
        <v>78</v>
      </c>
      <c r="J1" s="11" t="s">
        <v>79</v>
      </c>
      <c r="K1" s="11" t="s">
        <v>80</v>
      </c>
      <c r="L1" s="11" t="s">
        <v>7</v>
      </c>
      <c r="M1" s="7">
        <f ca="1">TODAY()</f>
        <v>45595</v>
      </c>
      <c r="O1" s="13">
        <f>COUNTA(N:N)</f>
        <v>42</v>
      </c>
    </row>
    <row r="2">
      <c r="A2" s="11" t="str">
        <f>VLOOKUP(24712,$M$2:$N$43,2,FALSE)</f>
        <v>UK (UKO)</v>
      </c>
      <c r="B2" t="s">
        <v>144</v>
      </c>
      <c r="C2" t="s">
        <v>145</v>
      </c>
      <c r="D2" t="str">
        <f>CONCATENATE(A2,B2,C2)</f>
        <v>UK (UKO)D1Patentová prihláška</v>
      </c>
      <c r="E2" s="39">
        <v>1.225</v>
      </c>
      <c r="F2" s="39">
        <v>0</v>
      </c>
      <c r="G2" s="39">
        <v>0</v>
      </c>
      <c r="H2" s="39">
        <v>1.225</v>
      </c>
      <c r="I2" s="39">
        <v>3</v>
      </c>
      <c r="J2" s="39">
        <v>0</v>
      </c>
      <c r="K2" s="39">
        <v>0</v>
      </c>
      <c r="L2" s="39">
        <v>3</v>
      </c>
      <c r="M2" s="5">
        <v>24712</v>
      </c>
      <c r="N2" t="s">
        <v>102</v>
      </c>
    </row>
    <row r="3">
      <c r="A3" s="11" t="str">
        <f>VLOOKUP(24712,$M$2:$N$43,2,FALSE)</f>
        <v>UK (UKO)</v>
      </c>
      <c r="B3" t="s">
        <v>144</v>
      </c>
      <c r="C3" t="s">
        <v>146</v>
      </c>
      <c r="D3" t="str">
        <f>CONCATENATE(A3,B3,C3)</f>
        <v>UK (UKO)D1Patent</v>
      </c>
      <c r="E3" s="39">
        <v>0.16666</v>
      </c>
      <c r="F3" s="39">
        <v>0</v>
      </c>
      <c r="G3" s="39">
        <v>0</v>
      </c>
      <c r="H3" s="39">
        <v>0.16666</v>
      </c>
      <c r="I3" s="39">
        <v>1</v>
      </c>
      <c r="J3" s="39">
        <v>0</v>
      </c>
      <c r="K3" s="39">
        <v>0</v>
      </c>
      <c r="L3" s="39">
        <v>1</v>
      </c>
      <c r="M3">
        <v>24757</v>
      </c>
      <c r="N3" t="s">
        <v>103</v>
      </c>
    </row>
    <row r="4">
      <c r="A4" s="11" t="str">
        <f>VLOOKUP(24712,$M$2:$N$43,2,FALSE)</f>
        <v>UK (UKO)</v>
      </c>
      <c r="B4" t="s">
        <v>144</v>
      </c>
      <c r="C4" t="s">
        <v>147</v>
      </c>
      <c r="D4" t="str">
        <f>CONCATENATE(A4,B4,C4)</f>
        <v>UK (UKO)D1Úžitkový vzor</v>
      </c>
      <c r="E4" s="39">
        <v>1.1</v>
      </c>
      <c r="F4" s="39">
        <v>0</v>
      </c>
      <c r="G4" s="39">
        <v>0</v>
      </c>
      <c r="H4" s="39">
        <v>1.1</v>
      </c>
      <c r="I4" s="39">
        <v>2</v>
      </c>
      <c r="J4" s="39">
        <v>0</v>
      </c>
      <c r="K4" s="39">
        <v>0</v>
      </c>
      <c r="L4" s="39">
        <v>2</v>
      </c>
      <c r="M4">
        <v>24760</v>
      </c>
      <c r="N4" t="s">
        <v>104</v>
      </c>
    </row>
    <row r="5">
      <c r="A5" s="11" t="str">
        <f>VLOOKUP(24712,$M$2:$N$43,2,FALSE)</f>
        <v>UK (UKO)</v>
      </c>
      <c r="B5" t="s">
        <v>148</v>
      </c>
      <c r="C5" t="s">
        <v>149</v>
      </c>
      <c r="D5" t="str">
        <f>CONCATENATE(A5,B5,C5)</f>
        <v>UK (UKO)I1iný</v>
      </c>
      <c r="E5" s="39">
        <v>19.99408</v>
      </c>
      <c r="F5" s="39">
        <v>2.5</v>
      </c>
      <c r="G5" s="39">
        <v>17.5</v>
      </c>
      <c r="H5" s="39">
        <v>39.99408</v>
      </c>
      <c r="I5" s="39">
        <v>44</v>
      </c>
      <c r="J5" s="39">
        <v>3</v>
      </c>
      <c r="K5" s="39">
        <v>20</v>
      </c>
      <c r="L5" s="39">
        <v>67</v>
      </c>
      <c r="M5">
        <v>24761</v>
      </c>
      <c r="N5" t="s">
        <v>105</v>
      </c>
    </row>
    <row r="6">
      <c r="A6" s="11" t="str">
        <f>VLOOKUP(24712,$M$2:$N$43,2,FALSE)</f>
        <v>UK (UKO)</v>
      </c>
      <c r="B6" t="s">
        <v>150</v>
      </c>
      <c r="C6" t="s">
        <v>149</v>
      </c>
      <c r="D6" t="str">
        <f>CONCATENATE(A6,B6,C6)</f>
        <v>UK (UKO)I2iný</v>
      </c>
      <c r="E6" s="39">
        <v>83.83296</v>
      </c>
      <c r="F6" s="39">
        <v>0</v>
      </c>
      <c r="G6" s="39">
        <v>0</v>
      </c>
      <c r="H6" s="39">
        <v>83.83296</v>
      </c>
      <c r="I6" s="39">
        <v>98</v>
      </c>
      <c r="J6" s="39">
        <v>0</v>
      </c>
      <c r="K6" s="39">
        <v>0</v>
      </c>
      <c r="L6" s="39">
        <v>98</v>
      </c>
      <c r="M6">
        <v>24779</v>
      </c>
      <c r="N6" t="s">
        <v>106</v>
      </c>
    </row>
    <row r="7">
      <c r="A7" s="11" t="str">
        <f>VLOOKUP(24712,$M$2:$N$43,2,FALSE)</f>
        <v>UK (UKO)</v>
      </c>
      <c r="B7" t="s">
        <v>151</v>
      </c>
      <c r="C7" t="s">
        <v>149</v>
      </c>
      <c r="D7" t="str">
        <f>CONCATENATE(A7,B7,C7)</f>
        <v>UK (UKO)I3iný</v>
      </c>
      <c r="E7" s="39">
        <v>185.80344</v>
      </c>
      <c r="F7" s="39">
        <v>0</v>
      </c>
      <c r="G7" s="39">
        <v>0</v>
      </c>
      <c r="H7" s="39">
        <v>185.80344</v>
      </c>
      <c r="I7" s="39">
        <v>232</v>
      </c>
      <c r="J7" s="39">
        <v>0</v>
      </c>
      <c r="K7" s="39">
        <v>0</v>
      </c>
      <c r="L7" s="39">
        <v>232</v>
      </c>
      <c r="M7">
        <v>24780</v>
      </c>
      <c r="N7" t="s">
        <v>107</v>
      </c>
    </row>
    <row r="8">
      <c r="A8" s="11" t="str">
        <f>VLOOKUP(24712,$M$2:$N$43,2,FALSE)</f>
        <v>UK (UKO)</v>
      </c>
      <c r="B8" t="s">
        <v>152</v>
      </c>
      <c r="C8" t="s">
        <v>32</v>
      </c>
      <c r="D8" t="str">
        <f>CONCATENATE(A8,B8,C8)</f>
        <v>UK (UKO)O1komentovaný výklad</v>
      </c>
      <c r="E8" s="39">
        <v>3.33</v>
      </c>
      <c r="F8" s="39">
        <v>0</v>
      </c>
      <c r="G8" s="39">
        <v>0</v>
      </c>
      <c r="H8" s="39">
        <v>3.33</v>
      </c>
      <c r="I8" s="39">
        <v>4</v>
      </c>
      <c r="J8" s="39">
        <v>0</v>
      </c>
      <c r="K8" s="39">
        <v>0</v>
      </c>
      <c r="L8" s="39">
        <v>4</v>
      </c>
      <c r="M8">
        <v>24783</v>
      </c>
      <c r="N8" t="s">
        <v>108</v>
      </c>
    </row>
    <row r="9">
      <c r="A9" s="11" t="str">
        <f>VLOOKUP(24712,$M$2:$N$43,2,FALSE)</f>
        <v>UK (UKO)</v>
      </c>
      <c r="B9" t="s">
        <v>152</v>
      </c>
      <c r="C9" t="s">
        <v>93</v>
      </c>
      <c r="D9" t="str">
        <f>CONCATENATE(A9,B9,C9)</f>
        <v>UK (UKO)O1katalóg umeleckých diel - odborný</v>
      </c>
      <c r="E9" s="39">
        <v>1</v>
      </c>
      <c r="F9" s="39">
        <v>0</v>
      </c>
      <c r="G9" s="39">
        <v>1</v>
      </c>
      <c r="H9" s="39">
        <v>2</v>
      </c>
      <c r="I9" s="39">
        <v>2</v>
      </c>
      <c r="J9" s="39">
        <v>0</v>
      </c>
      <c r="K9" s="39">
        <v>1</v>
      </c>
      <c r="L9" s="39">
        <v>3</v>
      </c>
      <c r="M9">
        <v>24791</v>
      </c>
      <c r="N9" t="s">
        <v>109</v>
      </c>
    </row>
    <row r="10">
      <c r="A10" s="11" t="str">
        <f>VLOOKUP(24712,$M$2:$N$43,2,FALSE)</f>
        <v>UK (UKO)</v>
      </c>
      <c r="B10" t="s">
        <v>152</v>
      </c>
      <c r="C10" t="s">
        <v>91</v>
      </c>
      <c r="D10" t="str">
        <f>CONCATENATE(A10,B10,C10)</f>
        <v>UK (UKO)O1knižná publikácia - odborná</v>
      </c>
      <c r="E10" s="39">
        <v>23.15556</v>
      </c>
      <c r="F10" s="39">
        <v>8.5</v>
      </c>
      <c r="G10" s="39">
        <v>5.9</v>
      </c>
      <c r="H10" s="39">
        <v>37.55556</v>
      </c>
      <c r="I10" s="39">
        <v>37</v>
      </c>
      <c r="J10" s="39">
        <v>9</v>
      </c>
      <c r="K10" s="39">
        <v>6</v>
      </c>
      <c r="L10" s="39">
        <v>52</v>
      </c>
      <c r="M10">
        <v>24792</v>
      </c>
      <c r="N10" t="s">
        <v>110</v>
      </c>
    </row>
    <row r="11">
      <c r="A11" s="11" t="str">
        <f>VLOOKUP(24712,$M$2:$N$43,2,FALSE)</f>
        <v>UK (UKO)</v>
      </c>
      <c r="B11" t="s">
        <v>152</v>
      </c>
      <c r="C11" t="s">
        <v>33</v>
      </c>
      <c r="D11" t="str">
        <f>CONCATENATE(A11,B11,C11)</f>
        <v>UK (UKO)O1slovník</v>
      </c>
      <c r="E11" s="39">
        <v>0.12</v>
      </c>
      <c r="F11" s="39">
        <v>0</v>
      </c>
      <c r="G11" s="39">
        <v>0</v>
      </c>
      <c r="H11" s="39">
        <v>0.12</v>
      </c>
      <c r="I11" s="39">
        <v>2</v>
      </c>
      <c r="J11" s="39">
        <v>0</v>
      </c>
      <c r="K11" s="39">
        <v>0</v>
      </c>
      <c r="L11" s="39">
        <v>2</v>
      </c>
      <c r="M11">
        <v>24793</v>
      </c>
      <c r="N11" t="s">
        <v>111</v>
      </c>
    </row>
    <row r="12">
      <c r="A12" s="11" t="str">
        <f>VLOOKUP(24712,$M$2:$N$43,2,FALSE)</f>
        <v>UK (UKO)</v>
      </c>
      <c r="B12" t="s">
        <v>152</v>
      </c>
      <c r="C12" t="s">
        <v>101</v>
      </c>
      <c r="D12" t="str">
        <f>CONCATENATE(A12,B12,C12)</f>
        <v>UK (UKO)O1zborník - odborný</v>
      </c>
      <c r="E12" s="39">
        <v>0</v>
      </c>
      <c r="F12" s="39">
        <v>0</v>
      </c>
      <c r="G12" s="39">
        <v>14.37381</v>
      </c>
      <c r="H12" s="39">
        <v>14.37381</v>
      </c>
      <c r="I12" s="39">
        <v>0</v>
      </c>
      <c r="J12" s="39">
        <v>0</v>
      </c>
      <c r="K12" s="39">
        <v>18</v>
      </c>
      <c r="L12" s="39">
        <v>18</v>
      </c>
      <c r="M12">
        <v>24796</v>
      </c>
      <c r="N12" t="s">
        <v>112</v>
      </c>
    </row>
    <row r="13">
      <c r="A13" s="11" t="str">
        <f>VLOOKUP(24712,$M$2:$N$43,2,FALSE)</f>
        <v>UK (UKO)</v>
      </c>
      <c r="B13" t="s">
        <v>152</v>
      </c>
      <c r="C13" t="s">
        <v>31</v>
      </c>
      <c r="D13" t="str">
        <f>CONCATENATE(A13,B13,C13)</f>
        <v>UK (UKO)O1prehľadová práca</v>
      </c>
      <c r="E13" s="39">
        <v>1.18</v>
      </c>
      <c r="F13" s="39">
        <v>0</v>
      </c>
      <c r="G13" s="39">
        <v>1</v>
      </c>
      <c r="H13" s="39">
        <v>2.18</v>
      </c>
      <c r="I13" s="39">
        <v>2</v>
      </c>
      <c r="J13" s="39">
        <v>0</v>
      </c>
      <c r="K13" s="39">
        <v>1</v>
      </c>
      <c r="L13" s="39">
        <v>3</v>
      </c>
      <c r="M13">
        <v>24800</v>
      </c>
      <c r="N13" t="s">
        <v>113</v>
      </c>
    </row>
    <row r="14">
      <c r="A14" s="11" t="str">
        <f>VLOOKUP(24712,$M$2:$N$43,2,FALSE)</f>
        <v>UK (UKO)</v>
      </c>
      <c r="B14" t="s">
        <v>153</v>
      </c>
      <c r="C14" t="s">
        <v>27</v>
      </c>
      <c r="D14" t="str">
        <f>CONCATENATE(A14,B14,C14)</f>
        <v>UK (UKO)O2príspevok</v>
      </c>
      <c r="E14" s="39">
        <v>91.93333</v>
      </c>
      <c r="F14" s="39">
        <v>0</v>
      </c>
      <c r="G14" s="39">
        <v>0</v>
      </c>
      <c r="H14" s="39">
        <v>91.93333</v>
      </c>
      <c r="I14" s="39">
        <v>101</v>
      </c>
      <c r="J14" s="39">
        <v>0</v>
      </c>
      <c r="K14" s="39">
        <v>0</v>
      </c>
      <c r="L14" s="39">
        <v>101</v>
      </c>
      <c r="M14">
        <v>24801</v>
      </c>
      <c r="N14" t="s">
        <v>114</v>
      </c>
    </row>
    <row r="15">
      <c r="A15" s="11" t="str">
        <f>VLOOKUP(24712,$M$2:$N$43,2,FALSE)</f>
        <v>UK (UKO)</v>
      </c>
      <c r="B15" t="s">
        <v>153</v>
      </c>
      <c r="C15" t="s">
        <v>85</v>
      </c>
      <c r="D15" t="str">
        <f>CONCATENATE(A15,B15,C15)</f>
        <v>UK (UKO)O2abstrakt - KP</v>
      </c>
      <c r="E15" s="39">
        <v>2</v>
      </c>
      <c r="F15" s="39">
        <v>0</v>
      </c>
      <c r="G15" s="39">
        <v>0</v>
      </c>
      <c r="H15" s="39">
        <v>2</v>
      </c>
      <c r="I15" s="39">
        <v>2</v>
      </c>
      <c r="J15" s="39">
        <v>0</v>
      </c>
      <c r="K15" s="39">
        <v>0</v>
      </c>
      <c r="L15" s="39">
        <v>2</v>
      </c>
      <c r="M15">
        <v>24803</v>
      </c>
      <c r="N15" t="s">
        <v>115</v>
      </c>
    </row>
    <row r="16">
      <c r="A16" s="11" t="str">
        <f>VLOOKUP(24712,$M$2:$N$43,2,FALSE)</f>
        <v>UK (UKO)</v>
      </c>
      <c r="B16" t="s">
        <v>153</v>
      </c>
      <c r="C16" t="s">
        <v>35</v>
      </c>
      <c r="D16" t="str">
        <f>CONCATENATE(A16,B16,C16)</f>
        <v>UK (UKO)O2heslo</v>
      </c>
      <c r="E16" s="39">
        <v>6.5</v>
      </c>
      <c r="F16" s="39">
        <v>0</v>
      </c>
      <c r="G16" s="39">
        <v>0</v>
      </c>
      <c r="H16" s="39">
        <v>6.5</v>
      </c>
      <c r="I16" s="39">
        <v>7</v>
      </c>
      <c r="J16" s="39">
        <v>0</v>
      </c>
      <c r="K16" s="39">
        <v>0</v>
      </c>
      <c r="L16" s="39">
        <v>7</v>
      </c>
      <c r="M16">
        <v>24805</v>
      </c>
      <c r="N16" t="s">
        <v>116</v>
      </c>
    </row>
    <row r="17">
      <c r="A17" s="11" t="str">
        <f>VLOOKUP(24712,$M$2:$N$43,2,FALSE)</f>
        <v>UK (UKO)</v>
      </c>
      <c r="B17" t="s">
        <v>153</v>
      </c>
      <c r="C17" t="s">
        <v>28</v>
      </c>
      <c r="D17" t="str">
        <f>CONCATENATE(A17,B17,C17)</f>
        <v>UK (UKO)O2príspevok z podujatia</v>
      </c>
      <c r="E17" s="39">
        <v>134.88634</v>
      </c>
      <c r="F17" s="39">
        <v>0</v>
      </c>
      <c r="G17" s="39">
        <v>0</v>
      </c>
      <c r="H17" s="39">
        <v>134.88634</v>
      </c>
      <c r="I17" s="39">
        <v>177</v>
      </c>
      <c r="J17" s="39">
        <v>0</v>
      </c>
      <c r="K17" s="39">
        <v>0</v>
      </c>
      <c r="L17" s="39">
        <v>177</v>
      </c>
      <c r="M17">
        <v>24806</v>
      </c>
      <c r="N17" t="s">
        <v>117</v>
      </c>
    </row>
    <row r="18">
      <c r="A18" s="11" t="str">
        <f>VLOOKUP(24712,$M$2:$N$43,2,FALSE)</f>
        <v>UK (UKO)</v>
      </c>
      <c r="B18" t="s">
        <v>153</v>
      </c>
      <c r="C18" t="s">
        <v>86</v>
      </c>
      <c r="D18" t="str">
        <f>CONCATENATE(A18,B18,C18)</f>
        <v>UK (UKO)O2abstrakt z podujatia - KP</v>
      </c>
      <c r="E18" s="39">
        <v>774.34587</v>
      </c>
      <c r="F18" s="39">
        <v>0</v>
      </c>
      <c r="G18" s="39">
        <v>0</v>
      </c>
      <c r="H18" s="39">
        <v>774.34587</v>
      </c>
      <c r="I18" s="39">
        <v>1230</v>
      </c>
      <c r="J18" s="39">
        <v>0</v>
      </c>
      <c r="K18" s="39">
        <v>0</v>
      </c>
      <c r="L18" s="39">
        <v>1230</v>
      </c>
      <c r="M18">
        <v>24807</v>
      </c>
      <c r="N18" t="s">
        <v>118</v>
      </c>
    </row>
    <row r="19">
      <c r="A19" s="11" t="str">
        <f>VLOOKUP(24712,$M$2:$N$43,2,FALSE)</f>
        <v>UK (UKO)</v>
      </c>
      <c r="B19" t="s">
        <v>153</v>
      </c>
      <c r="C19" t="s">
        <v>87</v>
      </c>
      <c r="D19" t="str">
        <f>CONCATENATE(A19,B19,C19)</f>
        <v>UK (UKO)O2poster z podujatia - KP</v>
      </c>
      <c r="E19" s="39">
        <v>47.82095</v>
      </c>
      <c r="F19" s="39">
        <v>0</v>
      </c>
      <c r="G19" s="39">
        <v>0</v>
      </c>
      <c r="H19" s="39">
        <v>47.82095</v>
      </c>
      <c r="I19" s="39">
        <v>74</v>
      </c>
      <c r="J19" s="39">
        <v>0</v>
      </c>
      <c r="K19" s="39">
        <v>0</v>
      </c>
      <c r="L19" s="39">
        <v>74</v>
      </c>
      <c r="M19">
        <v>24808</v>
      </c>
      <c r="N19" t="s">
        <v>119</v>
      </c>
    </row>
    <row r="20">
      <c r="A20" s="11" t="str">
        <f>VLOOKUP(24712,$M$2:$N$43,2,FALSE)</f>
        <v>UK (UKO)</v>
      </c>
      <c r="B20" t="s">
        <v>153</v>
      </c>
      <c r="C20" t="s">
        <v>26</v>
      </c>
      <c r="D20" t="str">
        <f>CONCATENATE(A20,B20,C20)</f>
        <v>UK (UKO)O2kapitola</v>
      </c>
      <c r="E20" s="39">
        <v>90.5454</v>
      </c>
      <c r="F20" s="39">
        <v>0</v>
      </c>
      <c r="G20" s="39">
        <v>0</v>
      </c>
      <c r="H20" s="39">
        <v>90.5454</v>
      </c>
      <c r="I20" s="39">
        <v>95</v>
      </c>
      <c r="J20" s="39">
        <v>0</v>
      </c>
      <c r="K20" s="39">
        <v>0</v>
      </c>
      <c r="L20" s="39">
        <v>95</v>
      </c>
      <c r="M20">
        <v>24811</v>
      </c>
      <c r="N20" t="s">
        <v>120</v>
      </c>
    </row>
    <row r="21">
      <c r="A21" s="11" t="str">
        <f>VLOOKUP(24712,$M$2:$N$43,2,FALSE)</f>
        <v>UK (UKO)</v>
      </c>
      <c r="B21" t="s">
        <v>153</v>
      </c>
      <c r="C21" t="s">
        <v>95</v>
      </c>
      <c r="D21" t="str">
        <f>CONCATENATE(A21,B21,C21)</f>
        <v>UK (UKO)O2recenzia - KP</v>
      </c>
      <c r="E21" s="39">
        <v>24</v>
      </c>
      <c r="F21" s="39">
        <v>0</v>
      </c>
      <c r="G21" s="39">
        <v>0</v>
      </c>
      <c r="H21" s="39">
        <v>24</v>
      </c>
      <c r="I21" s="39">
        <v>24</v>
      </c>
      <c r="J21" s="39">
        <v>0</v>
      </c>
      <c r="K21" s="39">
        <v>0</v>
      </c>
      <c r="L21" s="39">
        <v>24</v>
      </c>
      <c r="M21">
        <v>26489</v>
      </c>
      <c r="N21" t="s">
        <v>121</v>
      </c>
    </row>
    <row r="22">
      <c r="A22" s="11" t="str">
        <f>VLOOKUP(24712,$M$2:$N$43,2,FALSE)</f>
        <v>UK (UKO)</v>
      </c>
      <c r="B22" t="s">
        <v>154</v>
      </c>
      <c r="C22" t="s">
        <v>88</v>
      </c>
      <c r="D22" t="str">
        <f>CONCATENATE(A22,B22,C22)</f>
        <v>UK (UKO)O3abstrakt - ČL</v>
      </c>
      <c r="E22" s="39">
        <v>1.65</v>
      </c>
      <c r="F22" s="39">
        <v>0</v>
      </c>
      <c r="G22" s="39">
        <v>0</v>
      </c>
      <c r="H22" s="39">
        <v>1.65</v>
      </c>
      <c r="I22" s="39">
        <v>2</v>
      </c>
      <c r="J22" s="39">
        <v>0</v>
      </c>
      <c r="K22" s="39">
        <v>0</v>
      </c>
      <c r="L22" s="39">
        <v>2</v>
      </c>
      <c r="M22">
        <v>27411</v>
      </c>
      <c r="N22" t="s">
        <v>122</v>
      </c>
    </row>
    <row r="23">
      <c r="A23" s="11" t="str">
        <f>VLOOKUP(24712,$M$2:$N$43,2,FALSE)</f>
        <v>UK (UKO)</v>
      </c>
      <c r="B23" t="s">
        <v>154</v>
      </c>
      <c r="C23" t="s">
        <v>29</v>
      </c>
      <c r="D23" t="str">
        <f>CONCATENATE(A23,B23,C23)</f>
        <v>UK (UKO)O3článok</v>
      </c>
      <c r="E23" s="39">
        <v>356.7459</v>
      </c>
      <c r="F23" s="39">
        <v>5</v>
      </c>
      <c r="G23" s="39">
        <v>0</v>
      </c>
      <c r="H23" s="39">
        <v>361.7459</v>
      </c>
      <c r="I23" s="39">
        <v>451</v>
      </c>
      <c r="J23" s="39">
        <v>5</v>
      </c>
      <c r="K23" s="39">
        <v>0</v>
      </c>
      <c r="L23" s="39">
        <v>456</v>
      </c>
      <c r="M23">
        <v>27434</v>
      </c>
      <c r="N23" t="s">
        <v>123</v>
      </c>
    </row>
    <row r="24">
      <c r="A24" s="11" t="str">
        <f>VLOOKUP(24712,$M$2:$N$43,2,FALSE)</f>
        <v>UK (UKO)</v>
      </c>
      <c r="B24" t="s">
        <v>154</v>
      </c>
      <c r="C24" t="s">
        <v>89</v>
      </c>
      <c r="D24" t="str">
        <f>CONCATENATE(A24,B24,C24)</f>
        <v>UK (UKO)O3abstrakt z podujatia - ČL</v>
      </c>
      <c r="E24" s="39">
        <v>91.82505</v>
      </c>
      <c r="F24" s="39">
        <v>0</v>
      </c>
      <c r="G24" s="39">
        <v>0</v>
      </c>
      <c r="H24" s="39">
        <v>91.82505</v>
      </c>
      <c r="I24" s="39">
        <v>139</v>
      </c>
      <c r="J24" s="39">
        <v>0</v>
      </c>
      <c r="K24" s="39">
        <v>0</v>
      </c>
      <c r="L24" s="39">
        <v>139</v>
      </c>
      <c r="M24">
        <v>27441</v>
      </c>
      <c r="N24" t="s">
        <v>124</v>
      </c>
    </row>
    <row r="25">
      <c r="A25" s="11" t="str">
        <f>VLOOKUP(24712,$M$2:$N$43,2,FALSE)</f>
        <v>UK (UKO)</v>
      </c>
      <c r="B25" t="s">
        <v>154</v>
      </c>
      <c r="C25" t="s">
        <v>90</v>
      </c>
      <c r="D25" t="str">
        <f>CONCATENATE(A25,B25,C25)</f>
        <v>UK (UKO)O3poster z podujatia - ČL</v>
      </c>
      <c r="E25" s="39">
        <v>0.85</v>
      </c>
      <c r="F25" s="39">
        <v>0</v>
      </c>
      <c r="G25" s="39">
        <v>0</v>
      </c>
      <c r="H25" s="39">
        <v>0.85</v>
      </c>
      <c r="I25" s="39">
        <v>1</v>
      </c>
      <c r="J25" s="39">
        <v>0</v>
      </c>
      <c r="K25" s="39">
        <v>0</v>
      </c>
      <c r="L25" s="39">
        <v>1</v>
      </c>
      <c r="M25">
        <v>27463</v>
      </c>
      <c r="N25" t="s">
        <v>125</v>
      </c>
    </row>
    <row r="26">
      <c r="A26" s="11" t="str">
        <f>VLOOKUP(24712,$M$2:$N$43,2,FALSE)</f>
        <v>UK (UKO)</v>
      </c>
      <c r="B26" t="s">
        <v>154</v>
      </c>
      <c r="C26" t="s">
        <v>96</v>
      </c>
      <c r="D26" t="str">
        <f>CONCATENATE(A26,B26,C26)</f>
        <v>UK (UKO)O3recenzia - ČL</v>
      </c>
      <c r="E26" s="39">
        <v>118.3</v>
      </c>
      <c r="F26" s="39">
        <v>0</v>
      </c>
      <c r="G26" s="39">
        <v>0</v>
      </c>
      <c r="H26" s="39">
        <v>118.3</v>
      </c>
      <c r="I26" s="39">
        <v>119</v>
      </c>
      <c r="J26" s="39">
        <v>0</v>
      </c>
      <c r="K26" s="39">
        <v>0</v>
      </c>
      <c r="L26" s="39">
        <v>119</v>
      </c>
      <c r="M26">
        <v>27499</v>
      </c>
      <c r="N26" t="s">
        <v>126</v>
      </c>
    </row>
    <row r="27">
      <c r="A27" s="11" t="str">
        <f>VLOOKUP(24712,$M$2:$N$43,2,FALSE)</f>
        <v>UK (UKO)</v>
      </c>
      <c r="B27" t="s">
        <v>155</v>
      </c>
      <c r="C27" t="s">
        <v>42</v>
      </c>
      <c r="D27" t="str">
        <f>CONCATENATE(A27,B27,C27)</f>
        <v>UK (UKO)P1didaktická príručka</v>
      </c>
      <c r="E27" s="39">
        <v>10.09943</v>
      </c>
      <c r="F27" s="39">
        <v>0</v>
      </c>
      <c r="G27" s="39">
        <v>4</v>
      </c>
      <c r="H27" s="39">
        <v>14.09943</v>
      </c>
      <c r="I27" s="39">
        <v>12</v>
      </c>
      <c r="J27" s="39">
        <v>0</v>
      </c>
      <c r="K27" s="39">
        <v>4</v>
      </c>
      <c r="L27" s="39">
        <v>12</v>
      </c>
      <c r="M27">
        <v>27549</v>
      </c>
      <c r="N27" t="s">
        <v>127</v>
      </c>
    </row>
    <row r="28">
      <c r="A28" s="11" t="str">
        <f>VLOOKUP(24712,$M$2:$N$43,2,FALSE)</f>
        <v>UK (UKO)</v>
      </c>
      <c r="B28" t="s">
        <v>155</v>
      </c>
      <c r="C28" t="s">
        <v>37</v>
      </c>
      <c r="D28" t="str">
        <f>CONCATENATE(A28,B28,C28)</f>
        <v>UK (UKO)P1učebnica pre stredné školy</v>
      </c>
      <c r="E28" s="39">
        <v>1.5</v>
      </c>
      <c r="F28" s="39">
        <v>0</v>
      </c>
      <c r="G28" s="39">
        <v>0</v>
      </c>
      <c r="H28" s="39">
        <v>1.5</v>
      </c>
      <c r="I28" s="39">
        <v>2</v>
      </c>
      <c r="J28" s="39">
        <v>0</v>
      </c>
      <c r="K28" s="39">
        <v>0</v>
      </c>
      <c r="L28" s="39">
        <v>2</v>
      </c>
      <c r="M28">
        <v>27558</v>
      </c>
      <c r="N28" t="s">
        <v>128</v>
      </c>
    </row>
    <row r="29">
      <c r="A29" s="11" t="str">
        <f>VLOOKUP(24712,$M$2:$N$43,2,FALSE)</f>
        <v>UK (UKO)</v>
      </c>
      <c r="B29" t="s">
        <v>155</v>
      </c>
      <c r="C29" t="s">
        <v>40</v>
      </c>
      <c r="D29" t="str">
        <f>CONCATENATE(A29,B29,C29)</f>
        <v>UK (UKO)P1učebný text</v>
      </c>
      <c r="E29" s="39">
        <v>12.003</v>
      </c>
      <c r="F29" s="39">
        <v>0</v>
      </c>
      <c r="G29" s="39">
        <v>1</v>
      </c>
      <c r="H29" s="39">
        <v>13.003</v>
      </c>
      <c r="I29" s="39">
        <v>13</v>
      </c>
      <c r="J29" s="39">
        <v>0</v>
      </c>
      <c r="K29" s="39">
        <v>1</v>
      </c>
      <c r="L29" s="39">
        <v>13</v>
      </c>
      <c r="M29">
        <v>27581</v>
      </c>
      <c r="N29" t="s">
        <v>129</v>
      </c>
    </row>
    <row r="30">
      <c r="A30" s="11" t="str">
        <f>VLOOKUP(24712,$M$2:$N$43,2,FALSE)</f>
        <v>UK (UKO)</v>
      </c>
      <c r="B30" t="s">
        <v>155</v>
      </c>
      <c r="C30" t="s">
        <v>38</v>
      </c>
      <c r="D30" t="str">
        <f>CONCATENATE(A30,B30,C30)</f>
        <v>UK (UKO)P1učebnica pre základné školy</v>
      </c>
      <c r="E30" s="39">
        <v>3.75</v>
      </c>
      <c r="F30" s="39">
        <v>0</v>
      </c>
      <c r="G30" s="39">
        <v>0</v>
      </c>
      <c r="H30" s="39">
        <v>3.75</v>
      </c>
      <c r="I30" s="39">
        <v>6</v>
      </c>
      <c r="J30" s="39">
        <v>0</v>
      </c>
      <c r="K30" s="39">
        <v>0</v>
      </c>
      <c r="L30" s="39">
        <v>6</v>
      </c>
      <c r="M30">
        <v>27588</v>
      </c>
      <c r="N30" t="s">
        <v>130</v>
      </c>
    </row>
    <row r="31">
      <c r="A31" s="11" t="str">
        <f>VLOOKUP(24712,$M$2:$N$43,2,FALSE)</f>
        <v>UK (UKO)</v>
      </c>
      <c r="B31" t="s">
        <v>155</v>
      </c>
      <c r="C31" t="s">
        <v>39</v>
      </c>
      <c r="D31" t="str">
        <f>CONCATENATE(A31,B31,C31)</f>
        <v>UK (UKO)P1skriptum</v>
      </c>
      <c r="E31" s="39">
        <v>31.4266</v>
      </c>
      <c r="F31" s="39">
        <v>0</v>
      </c>
      <c r="G31" s="39">
        <v>1</v>
      </c>
      <c r="H31" s="39">
        <v>32.4266</v>
      </c>
      <c r="I31" s="39">
        <v>36</v>
      </c>
      <c r="J31" s="39">
        <v>0</v>
      </c>
      <c r="K31" s="39">
        <v>1</v>
      </c>
      <c r="L31" s="39">
        <v>36</v>
      </c>
      <c r="M31">
        <v>27601</v>
      </c>
      <c r="N31" t="s">
        <v>131</v>
      </c>
    </row>
    <row r="32">
      <c r="A32" s="11" t="str">
        <f>VLOOKUP(24712,$M$2:$N$43,2,FALSE)</f>
        <v>UK (UKO)</v>
      </c>
      <c r="B32" t="s">
        <v>155</v>
      </c>
      <c r="C32" t="s">
        <v>36</v>
      </c>
      <c r="D32" t="str">
        <f>CONCATENATE(A32,B32,C32)</f>
        <v>UK (UKO)P1učebnica pre vysoké školy</v>
      </c>
      <c r="E32" s="39">
        <v>51.38409</v>
      </c>
      <c r="F32" s="39">
        <v>0</v>
      </c>
      <c r="G32" s="39">
        <v>4.10968</v>
      </c>
      <c r="H32" s="39">
        <v>55.49377</v>
      </c>
      <c r="I32" s="39">
        <v>62</v>
      </c>
      <c r="J32" s="39">
        <v>0</v>
      </c>
      <c r="K32" s="39">
        <v>5</v>
      </c>
      <c r="L32" s="39">
        <v>63</v>
      </c>
      <c r="M32">
        <v>27606</v>
      </c>
      <c r="N32" t="s">
        <v>132</v>
      </c>
    </row>
    <row r="33">
      <c r="A33" s="11" t="str">
        <f>VLOOKUP(24712,$M$2:$N$43,2,FALSE)</f>
        <v>UK (UKO)</v>
      </c>
      <c r="B33" t="s">
        <v>155</v>
      </c>
      <c r="C33" t="s">
        <v>41</v>
      </c>
      <c r="D33" t="str">
        <f>CONCATENATE(A33,B33,C33)</f>
        <v>UK (UKO)P1pracovný zošit</v>
      </c>
      <c r="E33" s="39">
        <v>3</v>
      </c>
      <c r="F33" s="39">
        <v>0</v>
      </c>
      <c r="G33" s="39">
        <v>0</v>
      </c>
      <c r="H33" s="39">
        <v>3</v>
      </c>
      <c r="I33" s="39">
        <v>4</v>
      </c>
      <c r="J33" s="39">
        <v>0</v>
      </c>
      <c r="K33" s="39">
        <v>0</v>
      </c>
      <c r="L33" s="39">
        <v>4</v>
      </c>
      <c r="M33">
        <v>27752</v>
      </c>
      <c r="N33" t="s">
        <v>133</v>
      </c>
    </row>
    <row r="34">
      <c r="A34" s="11" t="str">
        <f>VLOOKUP(24712,$M$2:$N$43,2,FALSE)</f>
        <v>UK (UKO)</v>
      </c>
      <c r="B34" t="s">
        <v>156</v>
      </c>
      <c r="C34" t="s">
        <v>26</v>
      </c>
      <c r="D34" t="str">
        <f>CONCATENATE(A34,B34,C34)</f>
        <v>UK (UKO)P2kapitola</v>
      </c>
      <c r="E34" s="39">
        <v>101.78519</v>
      </c>
      <c r="F34" s="39">
        <v>0</v>
      </c>
      <c r="G34" s="39">
        <v>0</v>
      </c>
      <c r="H34" s="39">
        <v>101.78519</v>
      </c>
      <c r="I34" s="39">
        <v>108</v>
      </c>
      <c r="J34" s="39">
        <v>0</v>
      </c>
      <c r="K34" s="39">
        <v>0</v>
      </c>
      <c r="L34" s="39">
        <v>108</v>
      </c>
      <c r="M34">
        <v>27769</v>
      </c>
      <c r="N34" t="s">
        <v>134</v>
      </c>
    </row>
    <row r="35">
      <c r="A35" s="11" t="str">
        <f>VLOOKUP(24712,$M$2:$N$43,2,FALSE)</f>
        <v>UK (UKO)</v>
      </c>
      <c r="B35" t="s">
        <v>157</v>
      </c>
      <c r="C35" t="s">
        <v>97</v>
      </c>
      <c r="D35" t="str">
        <f>CONCATENATE(A35,B35,C35)</f>
        <v>UK (UKO)U1knižná publikácia - umelecká</v>
      </c>
      <c r="E35" s="39">
        <v>0.2</v>
      </c>
      <c r="F35" s="39">
        <v>6</v>
      </c>
      <c r="G35" s="39">
        <v>0</v>
      </c>
      <c r="H35" s="39">
        <v>6.2</v>
      </c>
      <c r="I35" s="39">
        <v>1</v>
      </c>
      <c r="J35" s="39">
        <v>7</v>
      </c>
      <c r="K35" s="39">
        <v>0</v>
      </c>
      <c r="L35" s="39">
        <v>8</v>
      </c>
      <c r="M35">
        <v>27818</v>
      </c>
      <c r="N35" t="s">
        <v>135</v>
      </c>
    </row>
    <row r="36">
      <c r="A36" s="11" t="str">
        <f>VLOOKUP(24712,$M$2:$N$43,2,FALSE)</f>
        <v>UK (UKO)</v>
      </c>
      <c r="B36" t="s">
        <v>157</v>
      </c>
      <c r="C36" t="s">
        <v>46</v>
      </c>
      <c r="D36" t="str">
        <f>CONCATENATE(A36,B36,C36)</f>
        <v>UK (UKO)U1beletria</v>
      </c>
      <c r="E36" s="39">
        <v>2</v>
      </c>
      <c r="F36" s="39">
        <v>7.98</v>
      </c>
      <c r="G36" s="39">
        <v>0</v>
      </c>
      <c r="H36" s="39">
        <v>9.98</v>
      </c>
      <c r="I36" s="39">
        <v>2</v>
      </c>
      <c r="J36" s="39">
        <v>8</v>
      </c>
      <c r="K36" s="39">
        <v>0</v>
      </c>
      <c r="L36" s="39">
        <v>10</v>
      </c>
      <c r="M36">
        <v>27822</v>
      </c>
      <c r="N36" t="s">
        <v>136</v>
      </c>
    </row>
    <row r="37">
      <c r="A37" s="11" t="str">
        <f>VLOOKUP(24712,$M$2:$N$43,2,FALSE)</f>
        <v>UK (UKO)</v>
      </c>
      <c r="B37" t="s">
        <v>157</v>
      </c>
      <c r="C37" t="s">
        <v>48</v>
      </c>
      <c r="D37" t="str">
        <f>CONCATENATE(A37,B37,C37)</f>
        <v>UK (UKO)U1zbierka poézie</v>
      </c>
      <c r="E37" s="39">
        <v>2</v>
      </c>
      <c r="F37" s="39">
        <v>0.0625</v>
      </c>
      <c r="G37" s="39">
        <v>0</v>
      </c>
      <c r="H37" s="39">
        <v>2.0625</v>
      </c>
      <c r="I37" s="39">
        <v>2</v>
      </c>
      <c r="J37" s="39">
        <v>1</v>
      </c>
      <c r="K37" s="39">
        <v>0</v>
      </c>
      <c r="L37" s="39">
        <v>3</v>
      </c>
      <c r="M37">
        <v>27824</v>
      </c>
      <c r="N37" t="s">
        <v>137</v>
      </c>
    </row>
    <row r="38">
      <c r="A38" s="11" t="str">
        <f>VLOOKUP(24712,$M$2:$N$43,2,FALSE)</f>
        <v>UK (UKO)</v>
      </c>
      <c r="B38" t="s">
        <v>157</v>
      </c>
      <c r="C38" t="s">
        <v>47</v>
      </c>
      <c r="D38" t="str">
        <f>CONCATENATE(A38,B38,C38)</f>
        <v>UK (UKO)U1zbierka poviedok</v>
      </c>
      <c r="E38" s="39">
        <v>0.0909</v>
      </c>
      <c r="F38" s="39">
        <v>0.25</v>
      </c>
      <c r="G38" s="39">
        <v>0</v>
      </c>
      <c r="H38" s="39">
        <v>0.3409</v>
      </c>
      <c r="I38" s="39">
        <v>1</v>
      </c>
      <c r="J38" s="39">
        <v>1</v>
      </c>
      <c r="K38" s="39">
        <v>0</v>
      </c>
      <c r="L38" s="39">
        <v>2</v>
      </c>
      <c r="M38">
        <v>27882</v>
      </c>
      <c r="N38" t="s">
        <v>138</v>
      </c>
    </row>
    <row r="39">
      <c r="A39" s="11" t="str">
        <f>VLOOKUP(24712,$M$2:$N$43,2,FALSE)</f>
        <v>UK (UKO)</v>
      </c>
      <c r="B39" t="s">
        <v>158</v>
      </c>
      <c r="C39" t="s">
        <v>27</v>
      </c>
      <c r="D39" t="str">
        <f>CONCATENATE(A39,B39,C39)</f>
        <v>UK (UKO)U2príspevok</v>
      </c>
      <c r="E39" s="39">
        <v>1</v>
      </c>
      <c r="F39" s="39">
        <v>0</v>
      </c>
      <c r="G39" s="39">
        <v>0</v>
      </c>
      <c r="H39" s="39">
        <v>1</v>
      </c>
      <c r="I39" s="39">
        <v>1</v>
      </c>
      <c r="J39" s="39">
        <v>0</v>
      </c>
      <c r="K39" s="39">
        <v>0</v>
      </c>
      <c r="L39" s="39">
        <v>1</v>
      </c>
      <c r="M39">
        <v>41052</v>
      </c>
      <c r="N39" t="s">
        <v>139</v>
      </c>
    </row>
    <row r="40">
      <c r="A40" s="11" t="str">
        <f>VLOOKUP(24712,$M$2:$N$43,2,FALSE)</f>
        <v>UK (UKO)</v>
      </c>
      <c r="B40" t="s">
        <v>158</v>
      </c>
      <c r="C40" t="s">
        <v>26</v>
      </c>
      <c r="D40" t="str">
        <f>CONCATENATE(A40,B40,C40)</f>
        <v>UK (UKO)U2kapitola</v>
      </c>
      <c r="E40" s="39">
        <v>1</v>
      </c>
      <c r="F40" s="39">
        <v>2</v>
      </c>
      <c r="G40" s="39">
        <v>0</v>
      </c>
      <c r="H40" s="39">
        <v>3</v>
      </c>
      <c r="I40" s="39">
        <v>1</v>
      </c>
      <c r="J40" s="39">
        <v>2</v>
      </c>
      <c r="K40" s="39">
        <v>0</v>
      </c>
      <c r="L40" s="39">
        <v>3</v>
      </c>
      <c r="M40">
        <v>44343</v>
      </c>
      <c r="N40" t="s">
        <v>140</v>
      </c>
    </row>
    <row r="41">
      <c r="A41" s="11" t="str">
        <f>VLOOKUP(24712,$M$2:$N$43,2,FALSE)</f>
        <v>UK (UKO)</v>
      </c>
      <c r="B41" t="s">
        <v>159</v>
      </c>
      <c r="C41" t="s">
        <v>29</v>
      </c>
      <c r="D41" t="str">
        <f>CONCATENATE(A41,B41,C41)</f>
        <v>UK (UKO)U3článok</v>
      </c>
      <c r="E41" s="39">
        <v>1</v>
      </c>
      <c r="F41" s="39">
        <v>10</v>
      </c>
      <c r="G41" s="39">
        <v>0</v>
      </c>
      <c r="H41" s="39">
        <v>11</v>
      </c>
      <c r="I41" s="39">
        <v>1</v>
      </c>
      <c r="J41" s="39">
        <v>10</v>
      </c>
      <c r="K41" s="39">
        <v>0</v>
      </c>
      <c r="L41" s="39">
        <v>11</v>
      </c>
      <c r="M41">
        <v>107681</v>
      </c>
      <c r="N41" t="s">
        <v>141</v>
      </c>
    </row>
    <row r="42">
      <c r="A42" s="11" t="str">
        <f>VLOOKUP(24712,$M$2:$N$43,2,FALSE)</f>
        <v>UK (UKO)</v>
      </c>
      <c r="B42" t="s">
        <v>160</v>
      </c>
      <c r="C42" t="s">
        <v>23</v>
      </c>
      <c r="D42" t="str">
        <f>CONCATENATE(A42,B42,C42)</f>
        <v>UK (UKO)V1kritický komentovaný preklad</v>
      </c>
      <c r="E42" s="39">
        <v>0.7</v>
      </c>
      <c r="F42" s="39">
        <v>0</v>
      </c>
      <c r="G42" s="39">
        <v>0</v>
      </c>
      <c r="H42" s="39">
        <v>0.7</v>
      </c>
      <c r="I42" s="39">
        <v>3</v>
      </c>
      <c r="J42" s="39">
        <v>0</v>
      </c>
      <c r="K42" s="39">
        <v>0</v>
      </c>
      <c r="L42" s="39">
        <v>3</v>
      </c>
      <c r="M42">
        <v>121835</v>
      </c>
      <c r="N42" t="s">
        <v>142</v>
      </c>
    </row>
    <row r="43">
      <c r="A43" s="11" t="str">
        <f>VLOOKUP(24712,$M$2:$N$43,2,FALSE)</f>
        <v>UK (UKO)</v>
      </c>
      <c r="B43" t="s">
        <v>160</v>
      </c>
      <c r="C43" t="s">
        <v>25</v>
      </c>
      <c r="D43" t="str">
        <f>CONCATENATE(A43,B43,C43)</f>
        <v>UK (UKO)V1editovaná kniha</v>
      </c>
      <c r="E43" s="39">
        <v>5.1824</v>
      </c>
      <c r="F43" s="39">
        <v>0</v>
      </c>
      <c r="G43" s="39">
        <v>5.2</v>
      </c>
      <c r="H43" s="39">
        <v>10.3824</v>
      </c>
      <c r="I43" s="39">
        <v>8</v>
      </c>
      <c r="J43" s="39">
        <v>0</v>
      </c>
      <c r="K43" s="39">
        <v>6</v>
      </c>
      <c r="L43" s="39">
        <v>13</v>
      </c>
      <c r="M43">
        <v>131942</v>
      </c>
      <c r="N43" t="s">
        <v>143</v>
      </c>
    </row>
    <row r="44">
      <c r="A44" s="11" t="str">
        <f>VLOOKUP(24712,$M$2:$N$43,2,FALSE)</f>
        <v>UK (UKO)</v>
      </c>
      <c r="B44" t="s">
        <v>160</v>
      </c>
      <c r="C44" t="s">
        <v>21</v>
      </c>
      <c r="D44" t="str">
        <f>CONCATENATE(A44,B44,C44)</f>
        <v>UK (UKO)V1monografia</v>
      </c>
      <c r="E44" s="39">
        <v>36.28333</v>
      </c>
      <c r="F44" s="39">
        <v>0</v>
      </c>
      <c r="G44" s="39">
        <v>0</v>
      </c>
      <c r="H44" s="39">
        <v>36.28333</v>
      </c>
      <c r="I44" s="39">
        <v>48</v>
      </c>
      <c r="J44" s="39">
        <v>0</v>
      </c>
      <c r="K44" s="39">
        <v>0</v>
      </c>
      <c r="L44" s="39">
        <v>48</v>
      </c>
    </row>
    <row r="45">
      <c r="A45" s="11" t="str">
        <f>VLOOKUP(24712,$M$2:$N$43,2,FALSE)</f>
        <v>UK (UKO)</v>
      </c>
      <c r="B45" t="s">
        <v>160</v>
      </c>
      <c r="C45" t="s">
        <v>84</v>
      </c>
      <c r="D45" t="str">
        <f>CONCATENATE(A45,B45,C45)</f>
        <v>UK (UKO)V1zborník - vedecký</v>
      </c>
      <c r="E45" s="39">
        <v>0.10526</v>
      </c>
      <c r="F45" s="39">
        <v>0</v>
      </c>
      <c r="G45" s="39">
        <v>79.34784</v>
      </c>
      <c r="H45" s="39">
        <v>79.4531</v>
      </c>
      <c r="I45" s="39">
        <v>1</v>
      </c>
      <c r="J45" s="39">
        <v>0</v>
      </c>
      <c r="K45" s="39">
        <v>99</v>
      </c>
      <c r="L45" s="39">
        <v>100</v>
      </c>
    </row>
    <row r="46">
      <c r="A46" s="11" t="str">
        <f>VLOOKUP(24712,$M$2:$N$43,2,FALSE)</f>
        <v>UK (UKO)</v>
      </c>
      <c r="B46" t="s">
        <v>160</v>
      </c>
      <c r="C46" t="s">
        <v>22</v>
      </c>
      <c r="D46" t="str">
        <f>CONCATENATE(A46,B46,C46)</f>
        <v>UK (UKO)V1kritická pramenná edícia</v>
      </c>
      <c r="E46" s="39">
        <v>0</v>
      </c>
      <c r="F46" s="39">
        <v>0</v>
      </c>
      <c r="G46" s="39">
        <v>1</v>
      </c>
      <c r="H46" s="39">
        <v>1</v>
      </c>
      <c r="I46" s="39">
        <v>0</v>
      </c>
      <c r="J46" s="39">
        <v>0</v>
      </c>
      <c r="K46" s="39">
        <v>1</v>
      </c>
      <c r="L46" s="39">
        <v>1</v>
      </c>
    </row>
    <row r="47">
      <c r="A47" s="11" t="str">
        <f>VLOOKUP(24712,$M$2:$N$43,2,FALSE)</f>
        <v>UK (UKO)</v>
      </c>
      <c r="B47" t="s">
        <v>161</v>
      </c>
      <c r="C47" t="s">
        <v>27</v>
      </c>
      <c r="D47" t="str">
        <f>CONCATENATE(A47,B47,C47)</f>
        <v>UK (UKO)V2príspevok</v>
      </c>
      <c r="E47" s="39">
        <v>472.19775</v>
      </c>
      <c r="F47" s="39">
        <v>1</v>
      </c>
      <c r="G47" s="39">
        <v>0</v>
      </c>
      <c r="H47" s="39">
        <v>473.19775</v>
      </c>
      <c r="I47" s="39">
        <v>532</v>
      </c>
      <c r="J47" s="39">
        <v>1</v>
      </c>
      <c r="K47" s="39">
        <v>0</v>
      </c>
      <c r="L47" s="39">
        <v>533</v>
      </c>
    </row>
    <row r="48">
      <c r="A48" s="11" t="str">
        <f>VLOOKUP(24712,$M$2:$N$43,2,FALSE)</f>
        <v>UK (UKO)</v>
      </c>
      <c r="B48" t="s">
        <v>161</v>
      </c>
      <c r="C48" t="s">
        <v>28</v>
      </c>
      <c r="D48" t="str">
        <f>CONCATENATE(A48,B48,C48)</f>
        <v>UK (UKO)V2príspevok z podujatia</v>
      </c>
      <c r="E48" s="39">
        <v>784.17804</v>
      </c>
      <c r="F48" s="39">
        <v>0</v>
      </c>
      <c r="G48" s="39">
        <v>0</v>
      </c>
      <c r="H48" s="39">
        <v>784.17804</v>
      </c>
      <c r="I48" s="39">
        <v>1004</v>
      </c>
      <c r="J48" s="39">
        <v>0</v>
      </c>
      <c r="K48" s="39">
        <v>0</v>
      </c>
      <c r="L48" s="39">
        <v>1004</v>
      </c>
    </row>
    <row r="49">
      <c r="A49" s="11" t="str">
        <f>VLOOKUP(24712,$M$2:$N$43,2,FALSE)</f>
        <v>UK (UKO)</v>
      </c>
      <c r="B49" t="s">
        <v>161</v>
      </c>
      <c r="C49" t="s">
        <v>86</v>
      </c>
      <c r="D49" t="str">
        <f>CONCATENATE(A49,B49,C49)</f>
        <v>UK (UKO)V2abstrakt z podujatia - KP</v>
      </c>
      <c r="E49" s="39">
        <v>232.88029</v>
      </c>
      <c r="F49" s="39">
        <v>0</v>
      </c>
      <c r="G49" s="39">
        <v>0</v>
      </c>
      <c r="H49" s="39">
        <v>232.88029</v>
      </c>
      <c r="I49" s="39">
        <v>345</v>
      </c>
      <c r="J49" s="39">
        <v>0</v>
      </c>
      <c r="K49" s="39">
        <v>0</v>
      </c>
      <c r="L49" s="39">
        <v>345</v>
      </c>
    </row>
    <row r="50">
      <c r="A50" s="11" t="str">
        <f>VLOOKUP(24712,$M$2:$N$43,2,FALSE)</f>
        <v>UK (UKO)</v>
      </c>
      <c r="B50" t="s">
        <v>161</v>
      </c>
      <c r="C50" t="s">
        <v>87</v>
      </c>
      <c r="D50" t="str">
        <f>CONCATENATE(A50,B50,C50)</f>
        <v>UK (UKO)V2poster z podujatia - KP</v>
      </c>
      <c r="E50" s="39">
        <v>10.36194</v>
      </c>
      <c r="F50" s="39">
        <v>0</v>
      </c>
      <c r="G50" s="39">
        <v>0</v>
      </c>
      <c r="H50" s="39">
        <v>10.36194</v>
      </c>
      <c r="I50" s="39">
        <v>15</v>
      </c>
      <c r="J50" s="39">
        <v>0</v>
      </c>
      <c r="K50" s="39">
        <v>0</v>
      </c>
      <c r="L50" s="39">
        <v>15</v>
      </c>
    </row>
    <row r="51">
      <c r="A51" s="11" t="str">
        <f>VLOOKUP(24712,$M$2:$N$43,2,FALSE)</f>
        <v>UK (UKO)</v>
      </c>
      <c r="B51" t="s">
        <v>161</v>
      </c>
      <c r="C51" t="s">
        <v>26</v>
      </c>
      <c r="D51" t="str">
        <f>CONCATENATE(A51,B51,C51)</f>
        <v>UK (UKO)V2kapitola</v>
      </c>
      <c r="E51" s="39">
        <v>103.41037</v>
      </c>
      <c r="F51" s="39">
        <v>0</v>
      </c>
      <c r="G51" s="39">
        <v>0</v>
      </c>
      <c r="H51" s="39">
        <v>103.41037</v>
      </c>
      <c r="I51" s="39">
        <v>123</v>
      </c>
      <c r="J51" s="39">
        <v>0</v>
      </c>
      <c r="K51" s="39">
        <v>0</v>
      </c>
      <c r="L51" s="39">
        <v>123</v>
      </c>
    </row>
    <row r="52">
      <c r="A52" s="11" t="str">
        <f>VLOOKUP(24712,$M$2:$N$43,2,FALSE)</f>
        <v>UK (UKO)</v>
      </c>
      <c r="B52" t="s">
        <v>162</v>
      </c>
      <c r="C52" t="s">
        <v>29</v>
      </c>
      <c r="D52" t="str">
        <f>CONCATENATE(A52,B52,C52)</f>
        <v>UK (UKO)V3článok</v>
      </c>
      <c r="E52" s="39">
        <v>1494.1712</v>
      </c>
      <c r="F52" s="39">
        <v>1</v>
      </c>
      <c r="G52" s="39">
        <v>0</v>
      </c>
      <c r="H52" s="39">
        <v>1495.1712</v>
      </c>
      <c r="I52" s="39">
        <v>2720</v>
      </c>
      <c r="J52" s="39">
        <v>1</v>
      </c>
      <c r="K52" s="39">
        <v>0</v>
      </c>
      <c r="L52" s="39">
        <v>2721</v>
      </c>
    </row>
    <row r="53">
      <c r="A53" s="11" t="str">
        <f>VLOOKUP(24712,$M$2:$N$43,2,FALSE)</f>
        <v>UK (UKO)</v>
      </c>
      <c r="B53" t="s">
        <v>162</v>
      </c>
      <c r="C53" t="s">
        <v>89</v>
      </c>
      <c r="D53" t="str">
        <f>CONCATENATE(A53,B53,C53)</f>
        <v>UK (UKO)V3abstrakt z podujatia - ČL</v>
      </c>
      <c r="E53" s="39">
        <v>284.07351</v>
      </c>
      <c r="F53" s="39">
        <v>0</v>
      </c>
      <c r="G53" s="39">
        <v>0</v>
      </c>
      <c r="H53" s="39">
        <v>284.07351</v>
      </c>
      <c r="I53" s="39">
        <v>478</v>
      </c>
      <c r="J53" s="39">
        <v>0</v>
      </c>
      <c r="K53" s="39">
        <v>0</v>
      </c>
      <c r="L53" s="39">
        <v>478</v>
      </c>
    </row>
    <row r="54">
      <c r="A54" s="11" t="str">
        <f>VLOOKUP(24712,$M$2:$N$43,2,FALSE)</f>
        <v>UK (UKO)</v>
      </c>
      <c r="B54" t="s">
        <v>162</v>
      </c>
      <c r="C54" t="s">
        <v>30</v>
      </c>
      <c r="D54" t="str">
        <f>CONCATENATE(A54,B54,C54)</f>
        <v>UK (UKO)V3článok z podujatia</v>
      </c>
      <c r="E54" s="39">
        <v>14.33504</v>
      </c>
      <c r="F54" s="39">
        <v>0</v>
      </c>
      <c r="G54" s="39">
        <v>0</v>
      </c>
      <c r="H54" s="39">
        <v>14.33504</v>
      </c>
      <c r="I54" s="39">
        <v>19</v>
      </c>
      <c r="J54" s="39">
        <v>0</v>
      </c>
      <c r="K54" s="39">
        <v>0</v>
      </c>
      <c r="L54" s="39">
        <v>19</v>
      </c>
    </row>
    <row r="55">
      <c r="A55" s="11" t="str">
        <f>VLOOKUP(24712,$M$2:$N$43,2,FALSE)</f>
        <v>UK (UKO)</v>
      </c>
      <c r="B55" t="s">
        <v>162</v>
      </c>
      <c r="C55" t="s">
        <v>90</v>
      </c>
      <c r="D55" t="str">
        <f>CONCATENATE(A55,B55,C55)</f>
        <v>UK (UKO)V3poster z podujatia - ČL</v>
      </c>
      <c r="E55" s="39">
        <v>6.38111</v>
      </c>
      <c r="F55" s="39">
        <v>0</v>
      </c>
      <c r="G55" s="39">
        <v>0</v>
      </c>
      <c r="H55" s="39">
        <v>6.38111</v>
      </c>
      <c r="I55" s="39">
        <v>10</v>
      </c>
      <c r="J55" s="39">
        <v>0</v>
      </c>
      <c r="K55" s="39">
        <v>0</v>
      </c>
      <c r="L55" s="39">
        <v>10</v>
      </c>
    </row>
    <row r="56">
      <c r="A56" s="11" t="str">
        <f>VLOOKUP(24757,$M$2:$N$43,2,FALSE)</f>
        <v>UPJŠ (UPJŠ)</v>
      </c>
      <c r="B56" t="s">
        <v>144</v>
      </c>
      <c r="C56" t="s">
        <v>145</v>
      </c>
      <c r="D56" t="str">
        <f>CONCATENATE(A56,B56,C56)</f>
        <v>UPJŠ (UPJŠ)D1Patentová prihláška</v>
      </c>
      <c r="E56" s="39">
        <v>2.3</v>
      </c>
      <c r="F56" s="39">
        <v>0</v>
      </c>
      <c r="G56" s="39">
        <v>0</v>
      </c>
      <c r="H56" s="39">
        <v>2.3</v>
      </c>
      <c r="I56" s="39">
        <v>3</v>
      </c>
      <c r="J56" s="39">
        <v>0</v>
      </c>
      <c r="K56" s="39">
        <v>0</v>
      </c>
      <c r="L56" s="39">
        <v>3</v>
      </c>
    </row>
    <row r="57">
      <c r="A57" s="11" t="str">
        <f>VLOOKUP(24757,$M$2:$N$43,2,FALSE)</f>
        <v>UPJŠ (UPJŠ)</v>
      </c>
      <c r="B57" t="s">
        <v>148</v>
      </c>
      <c r="C57" t="s">
        <v>149</v>
      </c>
      <c r="D57" t="str">
        <f>CONCATENATE(A57,B57,C57)</f>
        <v>UPJŠ (UPJŠ)I1iný</v>
      </c>
      <c r="E57" s="39">
        <v>1.6</v>
      </c>
      <c r="F57" s="39">
        <v>1</v>
      </c>
      <c r="G57" s="39">
        <v>3</v>
      </c>
      <c r="H57" s="39">
        <v>5.6</v>
      </c>
      <c r="I57" s="39">
        <v>4</v>
      </c>
      <c r="J57" s="39">
        <v>1</v>
      </c>
      <c r="K57" s="39">
        <v>4</v>
      </c>
      <c r="L57" s="39">
        <v>9</v>
      </c>
    </row>
    <row r="58">
      <c r="A58" s="11" t="str">
        <f>VLOOKUP(24757,$M$2:$N$43,2,FALSE)</f>
        <v>UPJŠ (UPJŠ)</v>
      </c>
      <c r="B58" t="s">
        <v>150</v>
      </c>
      <c r="C58" t="s">
        <v>149</v>
      </c>
      <c r="D58" t="str">
        <f>CONCATENATE(A58,B58,C58)</f>
        <v>UPJŠ (UPJŠ)I2iný</v>
      </c>
      <c r="E58" s="39">
        <v>11.85</v>
      </c>
      <c r="F58" s="39">
        <v>0</v>
      </c>
      <c r="G58" s="39">
        <v>0</v>
      </c>
      <c r="H58" s="39">
        <v>11.85</v>
      </c>
      <c r="I58" s="39">
        <v>14</v>
      </c>
      <c r="J58" s="39">
        <v>0</v>
      </c>
      <c r="K58" s="39">
        <v>0</v>
      </c>
      <c r="L58" s="39">
        <v>14</v>
      </c>
    </row>
    <row r="59">
      <c r="A59" s="11" t="str">
        <f>VLOOKUP(24757,$M$2:$N$43,2,FALSE)</f>
        <v>UPJŠ (UPJŠ)</v>
      </c>
      <c r="B59" t="s">
        <v>151</v>
      </c>
      <c r="C59" t="s">
        <v>149</v>
      </c>
      <c r="D59" t="str">
        <f>CONCATENATE(A59,B59,C59)</f>
        <v>UPJŠ (UPJŠ)I3iný</v>
      </c>
      <c r="E59" s="39">
        <v>87.7</v>
      </c>
      <c r="F59" s="39">
        <v>0</v>
      </c>
      <c r="G59" s="39">
        <v>0</v>
      </c>
      <c r="H59" s="39">
        <v>87.7</v>
      </c>
      <c r="I59" s="39">
        <v>100</v>
      </c>
      <c r="J59" s="39">
        <v>0</v>
      </c>
      <c r="K59" s="39">
        <v>0</v>
      </c>
      <c r="L59" s="39">
        <v>100</v>
      </c>
    </row>
    <row r="60">
      <c r="A60" s="11" t="str">
        <f>VLOOKUP(24757,$M$2:$N$43,2,FALSE)</f>
        <v>UPJŠ (UPJŠ)</v>
      </c>
      <c r="B60" t="s">
        <v>152</v>
      </c>
      <c r="C60" t="s">
        <v>32</v>
      </c>
      <c r="D60" t="str">
        <f>CONCATENATE(A60,B60,C60)</f>
        <v>UPJŠ (UPJŠ)O1komentovaný výklad</v>
      </c>
      <c r="E60" s="39">
        <v>1</v>
      </c>
      <c r="F60" s="39">
        <v>0</v>
      </c>
      <c r="G60" s="39">
        <v>0</v>
      </c>
      <c r="H60" s="39">
        <v>1</v>
      </c>
      <c r="I60" s="39">
        <v>1</v>
      </c>
      <c r="J60" s="39">
        <v>0</v>
      </c>
      <c r="K60" s="39">
        <v>0</v>
      </c>
      <c r="L60" s="39">
        <v>1</v>
      </c>
    </row>
    <row r="61">
      <c r="A61" s="11" t="str">
        <f>VLOOKUP(24757,$M$2:$N$43,2,FALSE)</f>
        <v>UPJŠ (UPJŠ)</v>
      </c>
      <c r="B61" t="s">
        <v>152</v>
      </c>
      <c r="C61" t="s">
        <v>91</v>
      </c>
      <c r="D61" t="str">
        <f>CONCATENATE(A61,B61,C61)</f>
        <v>UPJŠ (UPJŠ)O1knižná publikácia - odborná</v>
      </c>
      <c r="E61" s="39">
        <v>5.48734</v>
      </c>
      <c r="F61" s="39">
        <v>0</v>
      </c>
      <c r="G61" s="39">
        <v>1.14285</v>
      </c>
      <c r="H61" s="39">
        <v>6.63019</v>
      </c>
      <c r="I61" s="39">
        <v>8</v>
      </c>
      <c r="J61" s="39">
        <v>0</v>
      </c>
      <c r="K61" s="39">
        <v>2</v>
      </c>
      <c r="L61" s="39">
        <v>10</v>
      </c>
    </row>
    <row r="62">
      <c r="A62" s="11" t="str">
        <f>VLOOKUP(24757,$M$2:$N$43,2,FALSE)</f>
        <v>UPJŠ (UPJŠ)</v>
      </c>
      <c r="B62" t="s">
        <v>152</v>
      </c>
      <c r="C62" t="s">
        <v>33</v>
      </c>
      <c r="D62" t="str">
        <f>CONCATENATE(A62,B62,C62)</f>
        <v>UPJŠ (UPJŠ)O1slovník</v>
      </c>
      <c r="E62" s="39">
        <v>0</v>
      </c>
      <c r="F62" s="39">
        <v>0</v>
      </c>
      <c r="G62" s="39">
        <v>0.2</v>
      </c>
      <c r="H62" s="39">
        <v>0.2</v>
      </c>
      <c r="I62" s="39">
        <v>0</v>
      </c>
      <c r="J62" s="39">
        <v>0</v>
      </c>
      <c r="K62" s="39">
        <v>1</v>
      </c>
      <c r="L62" s="39">
        <v>1</v>
      </c>
    </row>
    <row r="63">
      <c r="A63" s="11" t="str">
        <f>VLOOKUP(24757,$M$2:$N$43,2,FALSE)</f>
        <v>UPJŠ (UPJŠ)</v>
      </c>
      <c r="B63" t="s">
        <v>152</v>
      </c>
      <c r="C63" t="s">
        <v>101</v>
      </c>
      <c r="D63" t="str">
        <f>CONCATENATE(A63,B63,C63)</f>
        <v>UPJŠ (UPJŠ)O1zborník - odborný</v>
      </c>
      <c r="E63" s="39">
        <v>0</v>
      </c>
      <c r="F63" s="39">
        <v>0</v>
      </c>
      <c r="G63" s="39">
        <v>4</v>
      </c>
      <c r="H63" s="39">
        <v>4</v>
      </c>
      <c r="I63" s="39">
        <v>0</v>
      </c>
      <c r="J63" s="39">
        <v>0</v>
      </c>
      <c r="K63" s="39">
        <v>5</v>
      </c>
      <c r="L63" s="39">
        <v>5</v>
      </c>
    </row>
    <row r="64">
      <c r="A64" s="11" t="str">
        <f>VLOOKUP(24757,$M$2:$N$43,2,FALSE)</f>
        <v>UPJŠ (UPJŠ)</v>
      </c>
      <c r="B64" t="s">
        <v>152</v>
      </c>
      <c r="C64" t="s">
        <v>31</v>
      </c>
      <c r="D64" t="str">
        <f>CONCATENATE(A64,B64,C64)</f>
        <v>UPJŠ (UPJŠ)O1prehľadová práca</v>
      </c>
      <c r="E64" s="39">
        <v>1</v>
      </c>
      <c r="F64" s="39">
        <v>0</v>
      </c>
      <c r="G64" s="39">
        <v>0</v>
      </c>
      <c r="H64" s="39">
        <v>1</v>
      </c>
      <c r="I64" s="39">
        <v>1</v>
      </c>
      <c r="J64" s="39">
        <v>0</v>
      </c>
      <c r="K64" s="39">
        <v>0</v>
      </c>
      <c r="L64" s="39">
        <v>1</v>
      </c>
    </row>
    <row r="65">
      <c r="A65" s="11" t="str">
        <f>VLOOKUP(24757,$M$2:$N$43,2,FALSE)</f>
        <v>UPJŠ (UPJŠ)</v>
      </c>
      <c r="B65" t="s">
        <v>153</v>
      </c>
      <c r="C65" t="s">
        <v>27</v>
      </c>
      <c r="D65" t="str">
        <f>CONCATENATE(A65,B65,C65)</f>
        <v>UPJŠ (UPJŠ)O2príspevok</v>
      </c>
      <c r="E65" s="39">
        <v>9.5</v>
      </c>
      <c r="F65" s="39">
        <v>0</v>
      </c>
      <c r="G65" s="39">
        <v>0</v>
      </c>
      <c r="H65" s="39">
        <v>9.5</v>
      </c>
      <c r="I65" s="39">
        <v>10</v>
      </c>
      <c r="J65" s="39">
        <v>0</v>
      </c>
      <c r="K65" s="39">
        <v>0</v>
      </c>
      <c r="L65" s="39">
        <v>10</v>
      </c>
    </row>
    <row r="66">
      <c r="A66" s="11" t="str">
        <f>VLOOKUP(24757,$M$2:$N$43,2,FALSE)</f>
        <v>UPJŠ (UPJŠ)</v>
      </c>
      <c r="B66" t="s">
        <v>153</v>
      </c>
      <c r="C66" t="s">
        <v>85</v>
      </c>
      <c r="D66" t="str">
        <f>CONCATENATE(A66,B66,C66)</f>
        <v>UPJŠ (UPJŠ)O2abstrakt - KP</v>
      </c>
      <c r="E66" s="39">
        <v>1</v>
      </c>
      <c r="F66" s="39">
        <v>0</v>
      </c>
      <c r="G66" s="39">
        <v>0</v>
      </c>
      <c r="H66" s="39">
        <v>1</v>
      </c>
      <c r="I66" s="39">
        <v>1</v>
      </c>
      <c r="J66" s="39">
        <v>0</v>
      </c>
      <c r="K66" s="39">
        <v>0</v>
      </c>
      <c r="L66" s="39">
        <v>1</v>
      </c>
    </row>
    <row r="67">
      <c r="A67" s="11" t="str">
        <f>VLOOKUP(24757,$M$2:$N$43,2,FALSE)</f>
        <v>UPJŠ (UPJŠ)</v>
      </c>
      <c r="B67" t="s">
        <v>153</v>
      </c>
      <c r="C67" t="s">
        <v>28</v>
      </c>
      <c r="D67" t="str">
        <f>CONCATENATE(A67,B67,C67)</f>
        <v>UPJŠ (UPJŠ)O2príspevok z podujatia</v>
      </c>
      <c r="E67" s="39">
        <v>33.15666</v>
      </c>
      <c r="F67" s="39">
        <v>0</v>
      </c>
      <c r="G67" s="39">
        <v>0</v>
      </c>
      <c r="H67" s="39">
        <v>33.15666</v>
      </c>
      <c r="I67" s="39">
        <v>40</v>
      </c>
      <c r="J67" s="39">
        <v>0</v>
      </c>
      <c r="K67" s="39">
        <v>0</v>
      </c>
      <c r="L67" s="39">
        <v>40</v>
      </c>
    </row>
    <row r="68">
      <c r="A68" s="11" t="str">
        <f>VLOOKUP(24757,$M$2:$N$43,2,FALSE)</f>
        <v>UPJŠ (UPJŠ)</v>
      </c>
      <c r="B68" t="s">
        <v>153</v>
      </c>
      <c r="C68" t="s">
        <v>86</v>
      </c>
      <c r="D68" t="str">
        <f>CONCATENATE(A68,B68,C68)</f>
        <v>UPJŠ (UPJŠ)O2abstrakt z podujatia - KP</v>
      </c>
      <c r="E68" s="39">
        <v>250.60196</v>
      </c>
      <c r="F68" s="39">
        <v>0</v>
      </c>
      <c r="G68" s="39">
        <v>0</v>
      </c>
      <c r="H68" s="39">
        <v>250.60196</v>
      </c>
      <c r="I68" s="39">
        <v>336</v>
      </c>
      <c r="J68" s="39">
        <v>0</v>
      </c>
      <c r="K68" s="39">
        <v>0</v>
      </c>
      <c r="L68" s="39">
        <v>336</v>
      </c>
    </row>
    <row r="69">
      <c r="A69" s="11" t="str">
        <f>VLOOKUP(24757,$M$2:$N$43,2,FALSE)</f>
        <v>UPJŠ (UPJŠ)</v>
      </c>
      <c r="B69" t="s">
        <v>153</v>
      </c>
      <c r="C69" t="s">
        <v>87</v>
      </c>
      <c r="D69" t="str">
        <f>CONCATENATE(A69,B69,C69)</f>
        <v>UPJŠ (UPJŠ)O2poster z podujatia - KP</v>
      </c>
      <c r="E69" s="39">
        <v>6.98378</v>
      </c>
      <c r="F69" s="39">
        <v>0</v>
      </c>
      <c r="G69" s="39">
        <v>0</v>
      </c>
      <c r="H69" s="39">
        <v>6.98378</v>
      </c>
      <c r="I69" s="39">
        <v>12</v>
      </c>
      <c r="J69" s="39">
        <v>0</v>
      </c>
      <c r="K69" s="39">
        <v>0</v>
      </c>
      <c r="L69" s="39">
        <v>12</v>
      </c>
    </row>
    <row r="70">
      <c r="A70" s="11" t="str">
        <f>VLOOKUP(24757,$M$2:$N$43,2,FALSE)</f>
        <v>UPJŠ (UPJŠ)</v>
      </c>
      <c r="B70" t="s">
        <v>153</v>
      </c>
      <c r="C70" t="s">
        <v>26</v>
      </c>
      <c r="D70" t="str">
        <f>CONCATENATE(A70,B70,C70)</f>
        <v>UPJŠ (UPJŠ)O2kapitola</v>
      </c>
      <c r="E70" s="39">
        <v>13.35666</v>
      </c>
      <c r="F70" s="39">
        <v>0</v>
      </c>
      <c r="G70" s="39">
        <v>0</v>
      </c>
      <c r="H70" s="39">
        <v>13.35666</v>
      </c>
      <c r="I70" s="39">
        <v>16</v>
      </c>
      <c r="J70" s="39">
        <v>0</v>
      </c>
      <c r="K70" s="39">
        <v>0</v>
      </c>
      <c r="L70" s="39">
        <v>16</v>
      </c>
    </row>
    <row r="71">
      <c r="A71" s="11" t="str">
        <f>VLOOKUP(24757,$M$2:$N$43,2,FALSE)</f>
        <v>UPJŠ (UPJŠ)</v>
      </c>
      <c r="B71" t="s">
        <v>153</v>
      </c>
      <c r="C71" t="s">
        <v>95</v>
      </c>
      <c r="D71" t="str">
        <f>CONCATENATE(A71,B71,C71)</f>
        <v>UPJŠ (UPJŠ)O2recenzia - KP</v>
      </c>
      <c r="E71" s="39">
        <v>4</v>
      </c>
      <c r="F71" s="39">
        <v>0</v>
      </c>
      <c r="G71" s="39">
        <v>0</v>
      </c>
      <c r="H71" s="39">
        <v>4</v>
      </c>
      <c r="I71" s="39">
        <v>4</v>
      </c>
      <c r="J71" s="39">
        <v>0</v>
      </c>
      <c r="K71" s="39">
        <v>0</v>
      </c>
      <c r="L71" s="39">
        <v>4</v>
      </c>
    </row>
    <row r="72">
      <c r="A72" s="11" t="str">
        <f>VLOOKUP(24757,$M$2:$N$43,2,FALSE)</f>
        <v>UPJŠ (UPJŠ)</v>
      </c>
      <c r="B72" t="s">
        <v>154</v>
      </c>
      <c r="C72" t="s">
        <v>88</v>
      </c>
      <c r="D72" t="str">
        <f>CONCATENATE(A72,B72,C72)</f>
        <v>UPJŠ (UPJŠ)O3abstrakt - ČL</v>
      </c>
      <c r="E72" s="39">
        <v>0.1</v>
      </c>
      <c r="F72" s="39">
        <v>0</v>
      </c>
      <c r="G72" s="39">
        <v>0</v>
      </c>
      <c r="H72" s="39">
        <v>0.1</v>
      </c>
      <c r="I72" s="39">
        <v>1</v>
      </c>
      <c r="J72" s="39">
        <v>0</v>
      </c>
      <c r="K72" s="39">
        <v>0</v>
      </c>
      <c r="L72" s="39">
        <v>1</v>
      </c>
    </row>
    <row r="73">
      <c r="A73" s="11" t="str">
        <f>VLOOKUP(24757,$M$2:$N$43,2,FALSE)</f>
        <v>UPJŠ (UPJŠ)</v>
      </c>
      <c r="B73" t="s">
        <v>154</v>
      </c>
      <c r="C73" t="s">
        <v>29</v>
      </c>
      <c r="D73" t="str">
        <f>CONCATENATE(A73,B73,C73)</f>
        <v>UPJŠ (UPJŠ)O3článok</v>
      </c>
      <c r="E73" s="39">
        <v>112.79133</v>
      </c>
      <c r="F73" s="39">
        <v>1</v>
      </c>
      <c r="G73" s="39">
        <v>0</v>
      </c>
      <c r="H73" s="39">
        <v>113.79133</v>
      </c>
      <c r="I73" s="39">
        <v>135</v>
      </c>
      <c r="J73" s="39">
        <v>1</v>
      </c>
      <c r="K73" s="39">
        <v>0</v>
      </c>
      <c r="L73" s="39">
        <v>136</v>
      </c>
    </row>
    <row r="74">
      <c r="A74" s="11" t="str">
        <f>VLOOKUP(24757,$M$2:$N$43,2,FALSE)</f>
        <v>UPJŠ (UPJŠ)</v>
      </c>
      <c r="B74" t="s">
        <v>154</v>
      </c>
      <c r="C74" t="s">
        <v>89</v>
      </c>
      <c r="D74" t="str">
        <f>CONCATENATE(A74,B74,C74)</f>
        <v>UPJŠ (UPJŠ)O3abstrakt z podujatia - ČL</v>
      </c>
      <c r="E74" s="39">
        <v>35.41</v>
      </c>
      <c r="F74" s="39">
        <v>0</v>
      </c>
      <c r="G74" s="39">
        <v>0</v>
      </c>
      <c r="H74" s="39">
        <v>35.41</v>
      </c>
      <c r="I74" s="39">
        <v>49</v>
      </c>
      <c r="J74" s="39">
        <v>0</v>
      </c>
      <c r="K74" s="39">
        <v>0</v>
      </c>
      <c r="L74" s="39">
        <v>49</v>
      </c>
    </row>
    <row r="75">
      <c r="A75" s="11" t="str">
        <f>VLOOKUP(24757,$M$2:$N$43,2,FALSE)</f>
        <v>UPJŠ (UPJŠ)</v>
      </c>
      <c r="B75" t="s">
        <v>154</v>
      </c>
      <c r="C75" t="s">
        <v>90</v>
      </c>
      <c r="D75" t="str">
        <f>CONCATENATE(A75,B75,C75)</f>
        <v>UPJŠ (UPJŠ)O3poster z podujatia - ČL</v>
      </c>
      <c r="E75" s="39">
        <v>2</v>
      </c>
      <c r="F75" s="39">
        <v>0</v>
      </c>
      <c r="G75" s="39">
        <v>0</v>
      </c>
      <c r="H75" s="39">
        <v>2</v>
      </c>
      <c r="I75" s="39">
        <v>2</v>
      </c>
      <c r="J75" s="39">
        <v>0</v>
      </c>
      <c r="K75" s="39">
        <v>0</v>
      </c>
      <c r="L75" s="39">
        <v>2</v>
      </c>
    </row>
    <row r="76">
      <c r="A76" s="11" t="str">
        <f>VLOOKUP(24757,$M$2:$N$43,2,FALSE)</f>
        <v>UPJŠ (UPJŠ)</v>
      </c>
      <c r="B76" t="s">
        <v>154</v>
      </c>
      <c r="C76" t="s">
        <v>96</v>
      </c>
      <c r="D76" t="str">
        <f>CONCATENATE(A76,B76,C76)</f>
        <v>UPJŠ (UPJŠ)O3recenzia - ČL</v>
      </c>
      <c r="E76" s="39">
        <v>19</v>
      </c>
      <c r="F76" s="39">
        <v>0</v>
      </c>
      <c r="G76" s="39">
        <v>0</v>
      </c>
      <c r="H76" s="39">
        <v>19</v>
      </c>
      <c r="I76" s="39">
        <v>19</v>
      </c>
      <c r="J76" s="39">
        <v>0</v>
      </c>
      <c r="K76" s="39">
        <v>0</v>
      </c>
      <c r="L76" s="39">
        <v>19</v>
      </c>
    </row>
    <row r="77">
      <c r="A77" s="11" t="str">
        <f>VLOOKUP(24757,$M$2:$N$43,2,FALSE)</f>
        <v>UPJŠ (UPJŠ)</v>
      </c>
      <c r="B77" t="s">
        <v>155</v>
      </c>
      <c r="C77" t="s">
        <v>40</v>
      </c>
      <c r="D77" t="str">
        <f>CONCATENATE(A77,B77,C77)</f>
        <v>UPJŠ (UPJŠ)P1učebný text</v>
      </c>
      <c r="E77" s="39">
        <v>5</v>
      </c>
      <c r="F77" s="39">
        <v>0</v>
      </c>
      <c r="G77" s="39">
        <v>0</v>
      </c>
      <c r="H77" s="39">
        <v>5</v>
      </c>
      <c r="I77" s="39">
        <v>5</v>
      </c>
      <c r="J77" s="39">
        <v>0</v>
      </c>
      <c r="K77" s="39">
        <v>0</v>
      </c>
      <c r="L77" s="39">
        <v>5</v>
      </c>
    </row>
    <row r="78">
      <c r="A78" s="11" t="str">
        <f>VLOOKUP(24757,$M$2:$N$43,2,FALSE)</f>
        <v>UPJŠ (UPJŠ)</v>
      </c>
      <c r="B78" t="s">
        <v>155</v>
      </c>
      <c r="C78" t="s">
        <v>39</v>
      </c>
      <c r="D78" t="str">
        <f>CONCATENATE(A78,B78,C78)</f>
        <v>UPJŠ (UPJŠ)P1skriptum</v>
      </c>
      <c r="E78" s="39">
        <v>8.73</v>
      </c>
      <c r="F78" s="39">
        <v>0</v>
      </c>
      <c r="G78" s="39">
        <v>0</v>
      </c>
      <c r="H78" s="39">
        <v>8.73</v>
      </c>
      <c r="I78" s="39">
        <v>11</v>
      </c>
      <c r="J78" s="39">
        <v>0</v>
      </c>
      <c r="K78" s="39">
        <v>0</v>
      </c>
      <c r="L78" s="39">
        <v>11</v>
      </c>
    </row>
    <row r="79">
      <c r="A79" s="11" t="str">
        <f>VLOOKUP(24757,$M$2:$N$43,2,FALSE)</f>
        <v>UPJŠ (UPJŠ)</v>
      </c>
      <c r="B79" t="s">
        <v>155</v>
      </c>
      <c r="C79" t="s">
        <v>36</v>
      </c>
      <c r="D79" t="str">
        <f>CONCATENATE(A79,B79,C79)</f>
        <v>UPJŠ (UPJŠ)P1učebnica pre vysoké školy</v>
      </c>
      <c r="E79" s="39">
        <v>17.2355</v>
      </c>
      <c r="F79" s="39">
        <v>0</v>
      </c>
      <c r="G79" s="39">
        <v>2.0313</v>
      </c>
      <c r="H79" s="39">
        <v>19.2668</v>
      </c>
      <c r="I79" s="39">
        <v>25</v>
      </c>
      <c r="J79" s="39">
        <v>0</v>
      </c>
      <c r="K79" s="39">
        <v>3</v>
      </c>
      <c r="L79" s="39">
        <v>26</v>
      </c>
    </row>
    <row r="80">
      <c r="A80" s="11" t="str">
        <f>VLOOKUP(24757,$M$2:$N$43,2,FALSE)</f>
        <v>UPJŠ (UPJŠ)</v>
      </c>
      <c r="B80" t="s">
        <v>156</v>
      </c>
      <c r="C80" t="s">
        <v>26</v>
      </c>
      <c r="D80" t="str">
        <f>CONCATENATE(A80,B80,C80)</f>
        <v>UPJŠ (UPJŠ)P2kapitola</v>
      </c>
      <c r="E80" s="39">
        <v>73.19002</v>
      </c>
      <c r="F80" s="39">
        <v>0</v>
      </c>
      <c r="G80" s="39">
        <v>0</v>
      </c>
      <c r="H80" s="39">
        <v>73.19002</v>
      </c>
      <c r="I80" s="39">
        <v>80</v>
      </c>
      <c r="J80" s="39">
        <v>0</v>
      </c>
      <c r="K80" s="39">
        <v>0</v>
      </c>
      <c r="L80" s="39">
        <v>80</v>
      </c>
    </row>
    <row r="81">
      <c r="A81" s="11" t="str">
        <f>VLOOKUP(24757,$M$2:$N$43,2,FALSE)</f>
        <v>UPJŠ (UPJŠ)</v>
      </c>
      <c r="B81" t="s">
        <v>157</v>
      </c>
      <c r="C81" t="s">
        <v>48</v>
      </c>
      <c r="D81" t="str">
        <f>CONCATENATE(A81,B81,C81)</f>
        <v>UPJŠ (UPJŠ)U1zbierka poézie</v>
      </c>
      <c r="E81" s="39">
        <v>1</v>
      </c>
      <c r="F81" s="39">
        <v>1</v>
      </c>
      <c r="G81" s="39">
        <v>0</v>
      </c>
      <c r="H81" s="39">
        <v>2</v>
      </c>
      <c r="I81" s="39">
        <v>1</v>
      </c>
      <c r="J81" s="39">
        <v>1</v>
      </c>
      <c r="K81" s="39">
        <v>0</v>
      </c>
      <c r="L81" s="39">
        <v>1</v>
      </c>
    </row>
    <row r="82">
      <c r="A82" s="11" t="str">
        <f>VLOOKUP(24757,$M$2:$N$43,2,FALSE)</f>
        <v>UPJŠ (UPJŠ)</v>
      </c>
      <c r="B82" t="s">
        <v>160</v>
      </c>
      <c r="C82" t="s">
        <v>25</v>
      </c>
      <c r="D82" t="str">
        <f>CONCATENATE(A82,B82,C82)</f>
        <v>UPJŠ (UPJŠ)V1editovaná kniha</v>
      </c>
      <c r="E82" s="39">
        <v>1.87</v>
      </c>
      <c r="F82" s="39">
        <v>0</v>
      </c>
      <c r="G82" s="39">
        <v>0.25</v>
      </c>
      <c r="H82" s="39">
        <v>2.12</v>
      </c>
      <c r="I82" s="39">
        <v>3</v>
      </c>
      <c r="J82" s="39">
        <v>0</v>
      </c>
      <c r="K82" s="39">
        <v>1</v>
      </c>
      <c r="L82" s="39">
        <v>4</v>
      </c>
    </row>
    <row r="83">
      <c r="A83" s="11" t="str">
        <f>VLOOKUP(24757,$M$2:$N$43,2,FALSE)</f>
        <v>UPJŠ (UPJŠ)</v>
      </c>
      <c r="B83" t="s">
        <v>160</v>
      </c>
      <c r="C83" t="s">
        <v>21</v>
      </c>
      <c r="D83" t="str">
        <f>CONCATENATE(A83,B83,C83)</f>
        <v>UPJŠ (UPJŠ)V1monografia</v>
      </c>
      <c r="E83" s="39">
        <v>17.8</v>
      </c>
      <c r="F83" s="39">
        <v>0</v>
      </c>
      <c r="G83" s="39">
        <v>0</v>
      </c>
      <c r="H83" s="39">
        <v>17.8</v>
      </c>
      <c r="I83" s="39">
        <v>19</v>
      </c>
      <c r="J83" s="39">
        <v>0</v>
      </c>
      <c r="K83" s="39">
        <v>0</v>
      </c>
      <c r="L83" s="39">
        <v>19</v>
      </c>
    </row>
    <row r="84">
      <c r="A84" s="11" t="str">
        <f>VLOOKUP(24757,$M$2:$N$43,2,FALSE)</f>
        <v>UPJŠ (UPJŠ)</v>
      </c>
      <c r="B84" t="s">
        <v>160</v>
      </c>
      <c r="C84" t="s">
        <v>84</v>
      </c>
      <c r="D84" t="str">
        <f>CONCATENATE(A84,B84,C84)</f>
        <v>UPJŠ (UPJŠ)V1zborník - vedecký</v>
      </c>
      <c r="E84" s="39">
        <v>0</v>
      </c>
      <c r="F84" s="39">
        <v>0</v>
      </c>
      <c r="G84" s="39">
        <v>27.96333</v>
      </c>
      <c r="H84" s="39">
        <v>27.96333</v>
      </c>
      <c r="I84" s="39">
        <v>0</v>
      </c>
      <c r="J84" s="39">
        <v>0</v>
      </c>
      <c r="K84" s="39">
        <v>33</v>
      </c>
      <c r="L84" s="39">
        <v>33</v>
      </c>
    </row>
    <row r="85">
      <c r="A85" s="11" t="str">
        <f>VLOOKUP(24757,$M$2:$N$43,2,FALSE)</f>
        <v>UPJŠ (UPJŠ)</v>
      </c>
      <c r="B85" t="s">
        <v>161</v>
      </c>
      <c r="C85" t="s">
        <v>27</v>
      </c>
      <c r="D85" t="str">
        <f>CONCATENATE(A85,B85,C85)</f>
        <v>UPJŠ (UPJŠ)V2príspevok</v>
      </c>
      <c r="E85" s="39">
        <v>92.15444</v>
      </c>
      <c r="F85" s="39">
        <v>0</v>
      </c>
      <c r="G85" s="39">
        <v>0</v>
      </c>
      <c r="H85" s="39">
        <v>92.15444</v>
      </c>
      <c r="I85" s="39">
        <v>104</v>
      </c>
      <c r="J85" s="39">
        <v>0</v>
      </c>
      <c r="K85" s="39">
        <v>0</v>
      </c>
      <c r="L85" s="39">
        <v>104</v>
      </c>
    </row>
    <row r="86">
      <c r="A86" s="11" t="str">
        <f>VLOOKUP(24757,$M$2:$N$43,2,FALSE)</f>
        <v>UPJŠ (UPJŠ)</v>
      </c>
      <c r="B86" t="s">
        <v>161</v>
      </c>
      <c r="C86" t="s">
        <v>28</v>
      </c>
      <c r="D86" t="str">
        <f>CONCATENATE(A86,B86,C86)</f>
        <v>UPJŠ (UPJŠ)V2príspevok z podujatia</v>
      </c>
      <c r="E86" s="39">
        <v>360.59292</v>
      </c>
      <c r="F86" s="39">
        <v>0</v>
      </c>
      <c r="G86" s="39">
        <v>0</v>
      </c>
      <c r="H86" s="39">
        <v>360.59292</v>
      </c>
      <c r="I86" s="39">
        <v>409</v>
      </c>
      <c r="J86" s="39">
        <v>0</v>
      </c>
      <c r="K86" s="39">
        <v>0</v>
      </c>
      <c r="L86" s="39">
        <v>409</v>
      </c>
    </row>
    <row r="87">
      <c r="A87" s="11" t="str">
        <f>VLOOKUP(24757,$M$2:$N$43,2,FALSE)</f>
        <v>UPJŠ (UPJŠ)</v>
      </c>
      <c r="B87" t="s">
        <v>161</v>
      </c>
      <c r="C87" t="s">
        <v>86</v>
      </c>
      <c r="D87" t="str">
        <f>CONCATENATE(A87,B87,C87)</f>
        <v>UPJŠ (UPJŠ)V2abstrakt z podujatia - KP</v>
      </c>
      <c r="E87" s="39">
        <v>127.00595</v>
      </c>
      <c r="F87" s="39">
        <v>0</v>
      </c>
      <c r="G87" s="39">
        <v>0</v>
      </c>
      <c r="H87" s="39">
        <v>127.00595</v>
      </c>
      <c r="I87" s="39">
        <v>163</v>
      </c>
      <c r="J87" s="39">
        <v>0</v>
      </c>
      <c r="K87" s="39">
        <v>0</v>
      </c>
      <c r="L87" s="39">
        <v>163</v>
      </c>
    </row>
    <row r="88">
      <c r="A88" s="11" t="str">
        <f>VLOOKUP(24757,$M$2:$N$43,2,FALSE)</f>
        <v>UPJŠ (UPJŠ)</v>
      </c>
      <c r="B88" t="s">
        <v>161</v>
      </c>
      <c r="C88" t="s">
        <v>87</v>
      </c>
      <c r="D88" t="str">
        <f>CONCATENATE(A88,B88,C88)</f>
        <v>UPJŠ (UPJŠ)V2poster z podujatia - KP</v>
      </c>
      <c r="E88" s="39">
        <v>1.55</v>
      </c>
      <c r="F88" s="39">
        <v>0</v>
      </c>
      <c r="G88" s="39">
        <v>0</v>
      </c>
      <c r="H88" s="39">
        <v>1.55</v>
      </c>
      <c r="I88" s="39">
        <v>2</v>
      </c>
      <c r="J88" s="39">
        <v>0</v>
      </c>
      <c r="K88" s="39">
        <v>0</v>
      </c>
      <c r="L88" s="39">
        <v>2</v>
      </c>
    </row>
    <row r="89">
      <c r="A89" s="11" t="str">
        <f>VLOOKUP(24757,$M$2:$N$43,2,FALSE)</f>
        <v>UPJŠ (UPJŠ)</v>
      </c>
      <c r="B89" t="s">
        <v>161</v>
      </c>
      <c r="C89" t="s">
        <v>26</v>
      </c>
      <c r="D89" t="str">
        <f>CONCATENATE(A89,B89,C89)</f>
        <v>UPJŠ (UPJŠ)V2kapitola</v>
      </c>
      <c r="E89" s="39">
        <v>13.845</v>
      </c>
      <c r="F89" s="39">
        <v>0</v>
      </c>
      <c r="G89" s="39">
        <v>0</v>
      </c>
      <c r="H89" s="39">
        <v>13.845</v>
      </c>
      <c r="I89" s="39">
        <v>18</v>
      </c>
      <c r="J89" s="39">
        <v>0</v>
      </c>
      <c r="K89" s="39">
        <v>0</v>
      </c>
      <c r="L89" s="39">
        <v>18</v>
      </c>
    </row>
    <row r="90">
      <c r="A90" s="11" t="str">
        <f>VLOOKUP(24757,$M$2:$N$43,2,FALSE)</f>
        <v>UPJŠ (UPJŠ)</v>
      </c>
      <c r="B90" t="s">
        <v>162</v>
      </c>
      <c r="C90" t="s">
        <v>29</v>
      </c>
      <c r="D90" t="str">
        <f>CONCATENATE(A90,B90,C90)</f>
        <v>UPJŠ (UPJŠ)V3článok</v>
      </c>
      <c r="E90" s="39">
        <v>492.32957</v>
      </c>
      <c r="F90" s="39">
        <v>0</v>
      </c>
      <c r="G90" s="39">
        <v>0</v>
      </c>
      <c r="H90" s="39">
        <v>492.32957</v>
      </c>
      <c r="I90" s="39">
        <v>881</v>
      </c>
      <c r="J90" s="39">
        <v>0</v>
      </c>
      <c r="K90" s="39">
        <v>0</v>
      </c>
      <c r="L90" s="39">
        <v>881</v>
      </c>
    </row>
    <row r="91">
      <c r="A91" s="11" t="str">
        <f>VLOOKUP(24757,$M$2:$N$43,2,FALSE)</f>
        <v>UPJŠ (UPJŠ)</v>
      </c>
      <c r="B91" t="s">
        <v>162</v>
      </c>
      <c r="C91" t="s">
        <v>89</v>
      </c>
      <c r="D91" t="str">
        <f>CONCATENATE(A91,B91,C91)</f>
        <v>UPJŠ (UPJŠ)V3abstrakt z podujatia - ČL</v>
      </c>
      <c r="E91" s="39">
        <v>47.58344</v>
      </c>
      <c r="F91" s="39">
        <v>0</v>
      </c>
      <c r="G91" s="39">
        <v>0</v>
      </c>
      <c r="H91" s="39">
        <v>47.58344</v>
      </c>
      <c r="I91" s="39">
        <v>65</v>
      </c>
      <c r="J91" s="39">
        <v>0</v>
      </c>
      <c r="K91" s="39">
        <v>0</v>
      </c>
      <c r="L91" s="39">
        <v>65</v>
      </c>
    </row>
    <row r="92">
      <c r="A92" s="11" t="str">
        <f>VLOOKUP(24757,$M$2:$N$43,2,FALSE)</f>
        <v>UPJŠ (UPJŠ)</v>
      </c>
      <c r="B92" t="s">
        <v>162</v>
      </c>
      <c r="C92" t="s">
        <v>30</v>
      </c>
      <c r="D92" t="str">
        <f>CONCATENATE(A92,B92,C92)</f>
        <v>UPJŠ (UPJŠ)V3článok z podujatia</v>
      </c>
      <c r="E92" s="39">
        <v>1.88</v>
      </c>
      <c r="F92" s="39">
        <v>0</v>
      </c>
      <c r="G92" s="39">
        <v>0</v>
      </c>
      <c r="H92" s="39">
        <v>1.88</v>
      </c>
      <c r="I92" s="39">
        <v>2</v>
      </c>
      <c r="J92" s="39">
        <v>0</v>
      </c>
      <c r="K92" s="39">
        <v>0</v>
      </c>
      <c r="L92" s="39">
        <v>2</v>
      </c>
    </row>
    <row r="93">
      <c r="A93" s="11" t="str">
        <f>VLOOKUP(24757,$M$2:$N$43,2,FALSE)</f>
        <v>UPJŠ (UPJŠ)</v>
      </c>
      <c r="B93" t="s">
        <v>162</v>
      </c>
      <c r="C93" t="s">
        <v>90</v>
      </c>
      <c r="D93" t="str">
        <f>CONCATENATE(A93,B93,C93)</f>
        <v>UPJŠ (UPJŠ)V3poster z podujatia - ČL</v>
      </c>
      <c r="E93" s="39">
        <v>4.75</v>
      </c>
      <c r="F93" s="39">
        <v>0</v>
      </c>
      <c r="G93" s="39">
        <v>0</v>
      </c>
      <c r="H93" s="39">
        <v>4.75</v>
      </c>
      <c r="I93" s="39">
        <v>5</v>
      </c>
      <c r="J93" s="39">
        <v>0</v>
      </c>
      <c r="K93" s="39">
        <v>0</v>
      </c>
      <c r="L93" s="39">
        <v>5</v>
      </c>
    </row>
    <row r="94">
      <c r="A94" s="11" t="str">
        <f>VLOOKUP(24760,$M$2:$N$43,2,FALSE)</f>
        <v>PU (PU)</v>
      </c>
      <c r="B94" t="s">
        <v>144</v>
      </c>
      <c r="C94" t="s">
        <v>145</v>
      </c>
      <c r="D94" t="str">
        <f>CONCATENATE(A94,B94,C94)</f>
        <v>PU (PU)D1Patentová prihláška</v>
      </c>
      <c r="E94" s="39">
        <v>1</v>
      </c>
      <c r="F94" s="39">
        <v>0</v>
      </c>
      <c r="G94" s="39">
        <v>0</v>
      </c>
      <c r="H94" s="39">
        <v>1</v>
      </c>
      <c r="I94" s="39">
        <v>1</v>
      </c>
      <c r="J94" s="39">
        <v>0</v>
      </c>
      <c r="K94" s="39">
        <v>0</v>
      </c>
      <c r="L94" s="39">
        <v>1</v>
      </c>
    </row>
    <row r="95">
      <c r="A95" s="11" t="str">
        <f>VLOOKUP(24760,$M$2:$N$43,2,FALSE)</f>
        <v>PU (PU)</v>
      </c>
      <c r="B95" t="s">
        <v>144</v>
      </c>
      <c r="C95" t="s">
        <v>147</v>
      </c>
      <c r="D95" t="str">
        <f>CONCATENATE(A95,B95,C95)</f>
        <v>PU (PU)D1Úžitkový vzor</v>
      </c>
      <c r="E95" s="39">
        <v>0.25</v>
      </c>
      <c r="F95" s="39">
        <v>0</v>
      </c>
      <c r="G95" s="39">
        <v>0</v>
      </c>
      <c r="H95" s="39">
        <v>0.25</v>
      </c>
      <c r="I95" s="39">
        <v>1</v>
      </c>
      <c r="J95" s="39">
        <v>0</v>
      </c>
      <c r="K95" s="39">
        <v>0</v>
      </c>
      <c r="L95" s="39">
        <v>1</v>
      </c>
    </row>
    <row r="96">
      <c r="A96" s="11" t="str">
        <f>VLOOKUP(24760,$M$2:$N$43,2,FALSE)</f>
        <v>PU (PU)</v>
      </c>
      <c r="B96" t="s">
        <v>148</v>
      </c>
      <c r="C96" t="s">
        <v>149</v>
      </c>
      <c r="D96" t="str">
        <f>CONCATENATE(A96,B96,C96)</f>
        <v>PU (PU)I1iný</v>
      </c>
      <c r="E96" s="39">
        <v>4.65353</v>
      </c>
      <c r="F96" s="39">
        <v>0</v>
      </c>
      <c r="G96" s="39">
        <v>5</v>
      </c>
      <c r="H96" s="39">
        <v>9.65353</v>
      </c>
      <c r="I96" s="39">
        <v>11</v>
      </c>
      <c r="J96" s="39">
        <v>0</v>
      </c>
      <c r="K96" s="39">
        <v>5</v>
      </c>
      <c r="L96" s="39">
        <v>15</v>
      </c>
    </row>
    <row r="97">
      <c r="A97" s="11" t="str">
        <f>VLOOKUP(24760,$M$2:$N$43,2,FALSE)</f>
        <v>PU (PU)</v>
      </c>
      <c r="B97" t="s">
        <v>150</v>
      </c>
      <c r="C97" t="s">
        <v>149</v>
      </c>
      <c r="D97" t="str">
        <f>CONCATENATE(A97,B97,C97)</f>
        <v>PU (PU)I2iný</v>
      </c>
      <c r="E97" s="39">
        <v>16</v>
      </c>
      <c r="F97" s="39">
        <v>0</v>
      </c>
      <c r="G97" s="39">
        <v>0</v>
      </c>
      <c r="H97" s="39">
        <v>16</v>
      </c>
      <c r="I97" s="39">
        <v>16</v>
      </c>
      <c r="J97" s="39">
        <v>0</v>
      </c>
      <c r="K97" s="39">
        <v>0</v>
      </c>
      <c r="L97" s="39">
        <v>16</v>
      </c>
    </row>
    <row r="98">
      <c r="A98" s="11" t="str">
        <f>VLOOKUP(24760,$M$2:$N$43,2,FALSE)</f>
        <v>PU (PU)</v>
      </c>
      <c r="B98" t="s">
        <v>151</v>
      </c>
      <c r="C98" t="s">
        <v>149</v>
      </c>
      <c r="D98" t="str">
        <f>CONCATENATE(A98,B98,C98)</f>
        <v>PU (PU)I3iný</v>
      </c>
      <c r="E98" s="39">
        <v>114.34</v>
      </c>
      <c r="F98" s="39">
        <v>2</v>
      </c>
      <c r="G98" s="39">
        <v>0</v>
      </c>
      <c r="H98" s="39">
        <v>116.34</v>
      </c>
      <c r="I98" s="39">
        <v>119</v>
      </c>
      <c r="J98" s="39">
        <v>2</v>
      </c>
      <c r="K98" s="39">
        <v>0</v>
      </c>
      <c r="L98" s="39">
        <v>121</v>
      </c>
    </row>
    <row r="99">
      <c r="A99" s="11" t="str">
        <f>VLOOKUP(24760,$M$2:$N$43,2,FALSE)</f>
        <v>PU (PU)</v>
      </c>
      <c r="B99" t="s">
        <v>152</v>
      </c>
      <c r="C99" t="s">
        <v>92</v>
      </c>
      <c r="D99" t="str">
        <f>CONCATENATE(A99,B99,C99)</f>
        <v>PU (PU)O1antológia - odborná</v>
      </c>
      <c r="E99" s="39">
        <v>0</v>
      </c>
      <c r="F99" s="39">
        <v>1</v>
      </c>
      <c r="G99" s="39">
        <v>0</v>
      </c>
      <c r="H99" s="39">
        <v>1</v>
      </c>
      <c r="I99" s="39">
        <v>0</v>
      </c>
      <c r="J99" s="39">
        <v>1</v>
      </c>
      <c r="K99" s="39">
        <v>0</v>
      </c>
      <c r="L99" s="39">
        <v>1</v>
      </c>
    </row>
    <row r="100">
      <c r="A100" s="11" t="str">
        <f>VLOOKUP(24760,$M$2:$N$43,2,FALSE)</f>
        <v>PU (PU)</v>
      </c>
      <c r="B100" t="s">
        <v>152</v>
      </c>
      <c r="C100" t="s">
        <v>91</v>
      </c>
      <c r="D100" t="str">
        <f>CONCATENATE(A100,B100,C100)</f>
        <v>PU (PU)O1knižná publikácia - odborná</v>
      </c>
      <c r="E100" s="39">
        <v>6.16</v>
      </c>
      <c r="F100" s="39">
        <v>0</v>
      </c>
      <c r="G100" s="39">
        <v>3</v>
      </c>
      <c r="H100" s="39">
        <v>9.16</v>
      </c>
      <c r="I100" s="39">
        <v>7</v>
      </c>
      <c r="J100" s="39">
        <v>0</v>
      </c>
      <c r="K100" s="39">
        <v>3</v>
      </c>
      <c r="L100" s="39">
        <v>10</v>
      </c>
    </row>
    <row r="101">
      <c r="A101" s="11" t="str">
        <f>VLOOKUP(24760,$M$2:$N$43,2,FALSE)</f>
        <v>PU (PU)</v>
      </c>
      <c r="B101" t="s">
        <v>152</v>
      </c>
      <c r="C101" t="s">
        <v>33</v>
      </c>
      <c r="D101" t="str">
        <f>CONCATENATE(A101,B101,C101)</f>
        <v>PU (PU)O1slovník</v>
      </c>
      <c r="E101" s="39">
        <v>2.42</v>
      </c>
      <c r="F101" s="39">
        <v>0</v>
      </c>
      <c r="G101" s="39">
        <v>2</v>
      </c>
      <c r="H101" s="39">
        <v>4.42</v>
      </c>
      <c r="I101" s="39">
        <v>3</v>
      </c>
      <c r="J101" s="39">
        <v>0</v>
      </c>
      <c r="K101" s="39">
        <v>2</v>
      </c>
      <c r="L101" s="39">
        <v>3</v>
      </c>
    </row>
    <row r="102">
      <c r="A102" s="11" t="str">
        <f>VLOOKUP(24760,$M$2:$N$43,2,FALSE)</f>
        <v>PU (PU)</v>
      </c>
      <c r="B102" t="s">
        <v>152</v>
      </c>
      <c r="C102" t="s">
        <v>34</v>
      </c>
      <c r="D102" t="str">
        <f>CONCATENATE(A102,B102,C102)</f>
        <v>PU (PU)O1encyklopédia</v>
      </c>
      <c r="E102" s="39">
        <v>0.22</v>
      </c>
      <c r="F102" s="39">
        <v>0</v>
      </c>
      <c r="G102" s="39">
        <v>0</v>
      </c>
      <c r="H102" s="39">
        <v>0.22</v>
      </c>
      <c r="I102" s="39">
        <v>1</v>
      </c>
      <c r="J102" s="39">
        <v>0</v>
      </c>
      <c r="K102" s="39">
        <v>0</v>
      </c>
      <c r="L102" s="39">
        <v>1</v>
      </c>
    </row>
    <row r="103">
      <c r="A103" s="11" t="str">
        <f>VLOOKUP(24760,$M$2:$N$43,2,FALSE)</f>
        <v>PU (PU)</v>
      </c>
      <c r="B103" t="s">
        <v>152</v>
      </c>
      <c r="C103" t="s">
        <v>101</v>
      </c>
      <c r="D103" t="str">
        <f>CONCATENATE(A103,B103,C103)</f>
        <v>PU (PU)O1zborník - odborný</v>
      </c>
      <c r="E103" s="39">
        <v>0</v>
      </c>
      <c r="F103" s="39">
        <v>0</v>
      </c>
      <c r="G103" s="39">
        <v>1.5</v>
      </c>
      <c r="H103" s="39">
        <v>1.5</v>
      </c>
      <c r="I103" s="39">
        <v>0</v>
      </c>
      <c r="J103" s="39">
        <v>0</v>
      </c>
      <c r="K103" s="39">
        <v>2</v>
      </c>
      <c r="L103" s="39">
        <v>2</v>
      </c>
    </row>
    <row r="104">
      <c r="A104" s="11" t="str">
        <f>VLOOKUP(24760,$M$2:$N$43,2,FALSE)</f>
        <v>PU (PU)</v>
      </c>
      <c r="B104" t="s">
        <v>153</v>
      </c>
      <c r="C104" t="s">
        <v>27</v>
      </c>
      <c r="D104" t="str">
        <f>CONCATENATE(A104,B104,C104)</f>
        <v>PU (PU)O2príspevok</v>
      </c>
      <c r="E104" s="39">
        <v>16.55</v>
      </c>
      <c r="F104" s="39">
        <v>0</v>
      </c>
      <c r="G104" s="39">
        <v>0</v>
      </c>
      <c r="H104" s="39">
        <v>16.55</v>
      </c>
      <c r="I104" s="39">
        <v>19</v>
      </c>
      <c r="J104" s="39">
        <v>0</v>
      </c>
      <c r="K104" s="39">
        <v>0</v>
      </c>
      <c r="L104" s="39">
        <v>19</v>
      </c>
    </row>
    <row r="105">
      <c r="A105" s="11" t="str">
        <f>VLOOKUP(24760,$M$2:$N$43,2,FALSE)</f>
        <v>PU (PU)</v>
      </c>
      <c r="B105" t="s">
        <v>153</v>
      </c>
      <c r="C105" t="s">
        <v>28</v>
      </c>
      <c r="D105" t="str">
        <f>CONCATENATE(A105,B105,C105)</f>
        <v>PU (PU)O2príspevok z podujatia</v>
      </c>
      <c r="E105" s="39">
        <v>62.13</v>
      </c>
      <c r="F105" s="39">
        <v>0</v>
      </c>
      <c r="G105" s="39">
        <v>0</v>
      </c>
      <c r="H105" s="39">
        <v>62.13</v>
      </c>
      <c r="I105" s="39">
        <v>66</v>
      </c>
      <c r="J105" s="39">
        <v>0</v>
      </c>
      <c r="K105" s="39">
        <v>0</v>
      </c>
      <c r="L105" s="39">
        <v>66</v>
      </c>
    </row>
    <row r="106">
      <c r="A106" s="11" t="str">
        <f>VLOOKUP(24760,$M$2:$N$43,2,FALSE)</f>
        <v>PU (PU)</v>
      </c>
      <c r="B106" t="s">
        <v>153</v>
      </c>
      <c r="C106" t="s">
        <v>86</v>
      </c>
      <c r="D106" t="str">
        <f>CONCATENATE(A106,B106,C106)</f>
        <v>PU (PU)O2abstrakt z podujatia - KP</v>
      </c>
      <c r="E106" s="39">
        <v>47.39</v>
      </c>
      <c r="F106" s="39">
        <v>0</v>
      </c>
      <c r="G106" s="39">
        <v>0</v>
      </c>
      <c r="H106" s="39">
        <v>47.39</v>
      </c>
      <c r="I106" s="39">
        <v>71</v>
      </c>
      <c r="J106" s="39">
        <v>0</v>
      </c>
      <c r="K106" s="39">
        <v>0</v>
      </c>
      <c r="L106" s="39">
        <v>71</v>
      </c>
    </row>
    <row r="107">
      <c r="A107" s="11" t="str">
        <f>VLOOKUP(24760,$M$2:$N$43,2,FALSE)</f>
        <v>PU (PU)</v>
      </c>
      <c r="B107" t="s">
        <v>153</v>
      </c>
      <c r="C107" t="s">
        <v>87</v>
      </c>
      <c r="D107" t="str">
        <f>CONCATENATE(A107,B107,C107)</f>
        <v>PU (PU)O2poster z podujatia - KP</v>
      </c>
      <c r="E107" s="39">
        <v>0.1</v>
      </c>
      <c r="F107" s="39">
        <v>0</v>
      </c>
      <c r="G107" s="39">
        <v>0</v>
      </c>
      <c r="H107" s="39">
        <v>0.1</v>
      </c>
      <c r="I107" s="39">
        <v>1</v>
      </c>
      <c r="J107" s="39">
        <v>0</v>
      </c>
      <c r="K107" s="39">
        <v>0</v>
      </c>
      <c r="L107" s="39">
        <v>1</v>
      </c>
    </row>
    <row r="108">
      <c r="A108" s="11" t="str">
        <f>VLOOKUP(24760,$M$2:$N$43,2,FALSE)</f>
        <v>PU (PU)</v>
      </c>
      <c r="B108" t="s">
        <v>153</v>
      </c>
      <c r="C108" t="s">
        <v>26</v>
      </c>
      <c r="D108" t="str">
        <f>CONCATENATE(A108,B108,C108)</f>
        <v>PU (PU)O2kapitola</v>
      </c>
      <c r="E108" s="39">
        <v>2</v>
      </c>
      <c r="F108" s="39">
        <v>0</v>
      </c>
      <c r="G108" s="39">
        <v>0</v>
      </c>
      <c r="H108" s="39">
        <v>2</v>
      </c>
      <c r="I108" s="39">
        <v>2</v>
      </c>
      <c r="J108" s="39">
        <v>0</v>
      </c>
      <c r="K108" s="39">
        <v>0</v>
      </c>
      <c r="L108" s="39">
        <v>2</v>
      </c>
    </row>
    <row r="109">
      <c r="A109" s="11" t="str">
        <f>VLOOKUP(24760,$M$2:$N$43,2,FALSE)</f>
        <v>PU (PU)</v>
      </c>
      <c r="B109" t="s">
        <v>153</v>
      </c>
      <c r="C109" t="s">
        <v>95</v>
      </c>
      <c r="D109" t="str">
        <f>CONCATENATE(A109,B109,C109)</f>
        <v>PU (PU)O2recenzia - KP</v>
      </c>
      <c r="E109" s="39">
        <v>6.5</v>
      </c>
      <c r="F109" s="39">
        <v>0</v>
      </c>
      <c r="G109" s="39">
        <v>0</v>
      </c>
      <c r="H109" s="39">
        <v>6.5</v>
      </c>
      <c r="I109" s="39">
        <v>7</v>
      </c>
      <c r="J109" s="39">
        <v>0</v>
      </c>
      <c r="K109" s="39">
        <v>0</v>
      </c>
      <c r="L109" s="39">
        <v>7</v>
      </c>
    </row>
    <row r="110">
      <c r="A110" s="11" t="str">
        <f>VLOOKUP(24760,$M$2:$N$43,2,FALSE)</f>
        <v>PU (PU)</v>
      </c>
      <c r="B110" t="s">
        <v>154</v>
      </c>
      <c r="C110" t="s">
        <v>29</v>
      </c>
      <c r="D110" t="str">
        <f>CONCATENATE(A110,B110,C110)</f>
        <v>PU (PU)O3článok</v>
      </c>
      <c r="E110" s="39">
        <v>89.2</v>
      </c>
      <c r="F110" s="39">
        <v>3</v>
      </c>
      <c r="G110" s="39">
        <v>0</v>
      </c>
      <c r="H110" s="39">
        <v>92.2</v>
      </c>
      <c r="I110" s="39">
        <v>95</v>
      </c>
      <c r="J110" s="39">
        <v>3</v>
      </c>
      <c r="K110" s="39">
        <v>0</v>
      </c>
      <c r="L110" s="39">
        <v>98</v>
      </c>
    </row>
    <row r="111">
      <c r="A111" s="11" t="str">
        <f>VLOOKUP(24760,$M$2:$N$43,2,FALSE)</f>
        <v>PU (PU)</v>
      </c>
      <c r="B111" t="s">
        <v>154</v>
      </c>
      <c r="C111" t="s">
        <v>89</v>
      </c>
      <c r="D111" t="str">
        <f>CONCATENATE(A111,B111,C111)</f>
        <v>PU (PU)O3abstrakt z podujatia - ČL</v>
      </c>
      <c r="E111" s="39">
        <v>0.6</v>
      </c>
      <c r="F111" s="39">
        <v>0</v>
      </c>
      <c r="G111" s="39">
        <v>0</v>
      </c>
      <c r="H111" s="39">
        <v>0.6</v>
      </c>
      <c r="I111" s="39">
        <v>3</v>
      </c>
      <c r="J111" s="39">
        <v>0</v>
      </c>
      <c r="K111" s="39">
        <v>0</v>
      </c>
      <c r="L111" s="39">
        <v>3</v>
      </c>
    </row>
    <row r="112">
      <c r="A112" s="11" t="str">
        <f>VLOOKUP(24760,$M$2:$N$43,2,FALSE)</f>
        <v>PU (PU)</v>
      </c>
      <c r="B112" t="s">
        <v>154</v>
      </c>
      <c r="C112" t="s">
        <v>96</v>
      </c>
      <c r="D112" t="str">
        <f>CONCATENATE(A112,B112,C112)</f>
        <v>PU (PU)O3recenzia - ČL</v>
      </c>
      <c r="E112" s="39">
        <v>63</v>
      </c>
      <c r="F112" s="39">
        <v>0</v>
      </c>
      <c r="G112" s="39">
        <v>0</v>
      </c>
      <c r="H112" s="39">
        <v>63</v>
      </c>
      <c r="I112" s="39">
        <v>63</v>
      </c>
      <c r="J112" s="39">
        <v>0</v>
      </c>
      <c r="K112" s="39">
        <v>0</v>
      </c>
      <c r="L112" s="39">
        <v>63</v>
      </c>
    </row>
    <row r="113">
      <c r="A113" s="11" t="str">
        <f>VLOOKUP(24760,$M$2:$N$43,2,FALSE)</f>
        <v>PU (PU)</v>
      </c>
      <c r="B113" t="s">
        <v>155</v>
      </c>
      <c r="C113" t="s">
        <v>42</v>
      </c>
      <c r="D113" t="str">
        <f>CONCATENATE(A113,B113,C113)</f>
        <v>PU (PU)P1didaktická príručka</v>
      </c>
      <c r="E113" s="39">
        <v>5.64043</v>
      </c>
      <c r="F113" s="39">
        <v>0</v>
      </c>
      <c r="G113" s="39">
        <v>0</v>
      </c>
      <c r="H113" s="39">
        <v>5.64043</v>
      </c>
      <c r="I113" s="39">
        <v>7</v>
      </c>
      <c r="J113" s="39">
        <v>0</v>
      </c>
      <c r="K113" s="39">
        <v>0</v>
      </c>
      <c r="L113" s="39">
        <v>7</v>
      </c>
    </row>
    <row r="114">
      <c r="A114" s="11" t="str">
        <f>VLOOKUP(24760,$M$2:$N$43,2,FALSE)</f>
        <v>PU (PU)</v>
      </c>
      <c r="B114" t="s">
        <v>155</v>
      </c>
      <c r="C114" t="s">
        <v>37</v>
      </c>
      <c r="D114" t="str">
        <f>CONCATENATE(A114,B114,C114)</f>
        <v>PU (PU)P1učebnica pre stredné školy</v>
      </c>
      <c r="E114" s="39">
        <v>0.93</v>
      </c>
      <c r="F114" s="39">
        <v>0</v>
      </c>
      <c r="G114" s="39">
        <v>0</v>
      </c>
      <c r="H114" s="39">
        <v>0.93</v>
      </c>
      <c r="I114" s="39">
        <v>2</v>
      </c>
      <c r="J114" s="39">
        <v>0</v>
      </c>
      <c r="K114" s="39">
        <v>0</v>
      </c>
      <c r="L114" s="39">
        <v>2</v>
      </c>
    </row>
    <row r="115">
      <c r="A115" s="11" t="str">
        <f>VLOOKUP(24760,$M$2:$N$43,2,FALSE)</f>
        <v>PU (PU)</v>
      </c>
      <c r="B115" t="s">
        <v>155</v>
      </c>
      <c r="C115" t="s">
        <v>40</v>
      </c>
      <c r="D115" t="str">
        <f>CONCATENATE(A115,B115,C115)</f>
        <v>PU (PU)P1učebný text</v>
      </c>
      <c r="E115" s="39">
        <v>15.2675</v>
      </c>
      <c r="F115" s="39">
        <v>0</v>
      </c>
      <c r="G115" s="39">
        <v>0</v>
      </c>
      <c r="H115" s="39">
        <v>15.2675</v>
      </c>
      <c r="I115" s="39">
        <v>17</v>
      </c>
      <c r="J115" s="39">
        <v>0</v>
      </c>
      <c r="K115" s="39">
        <v>0</v>
      </c>
      <c r="L115" s="39">
        <v>17</v>
      </c>
    </row>
    <row r="116">
      <c r="A116" s="11" t="str">
        <f>VLOOKUP(24760,$M$2:$N$43,2,FALSE)</f>
        <v>PU (PU)</v>
      </c>
      <c r="B116" t="s">
        <v>155</v>
      </c>
      <c r="C116" t="s">
        <v>38</v>
      </c>
      <c r="D116" t="str">
        <f>CONCATENATE(A116,B116,C116)</f>
        <v>PU (PU)P1učebnica pre základné školy</v>
      </c>
      <c r="E116" s="39">
        <v>0.55</v>
      </c>
      <c r="F116" s="39">
        <v>0</v>
      </c>
      <c r="G116" s="39">
        <v>0</v>
      </c>
      <c r="H116" s="39">
        <v>0.55</v>
      </c>
      <c r="I116" s="39">
        <v>1</v>
      </c>
      <c r="J116" s="39">
        <v>0</v>
      </c>
      <c r="K116" s="39">
        <v>0</v>
      </c>
      <c r="L116" s="39">
        <v>1</v>
      </c>
    </row>
    <row r="117">
      <c r="A117" s="11" t="str">
        <f>VLOOKUP(24760,$M$2:$N$43,2,FALSE)</f>
        <v>PU (PU)</v>
      </c>
      <c r="B117" t="s">
        <v>155</v>
      </c>
      <c r="C117" t="s">
        <v>39</v>
      </c>
      <c r="D117" t="str">
        <f>CONCATENATE(A117,B117,C117)</f>
        <v>PU (PU)P1skriptum</v>
      </c>
      <c r="E117" s="39">
        <v>19.1325</v>
      </c>
      <c r="F117" s="39">
        <v>0</v>
      </c>
      <c r="G117" s="39">
        <v>6</v>
      </c>
      <c r="H117" s="39">
        <v>25.1325</v>
      </c>
      <c r="I117" s="39">
        <v>22</v>
      </c>
      <c r="J117" s="39">
        <v>0</v>
      </c>
      <c r="K117" s="39">
        <v>6</v>
      </c>
      <c r="L117" s="39">
        <v>22</v>
      </c>
    </row>
    <row r="118">
      <c r="A118" s="11" t="str">
        <f>VLOOKUP(24760,$M$2:$N$43,2,FALSE)</f>
        <v>PU (PU)</v>
      </c>
      <c r="B118" t="s">
        <v>155</v>
      </c>
      <c r="C118" t="s">
        <v>36</v>
      </c>
      <c r="D118" t="str">
        <f>CONCATENATE(A118,B118,C118)</f>
        <v>PU (PU)P1učebnica pre vysoké školy</v>
      </c>
      <c r="E118" s="39">
        <v>47.09</v>
      </c>
      <c r="F118" s="39">
        <v>0</v>
      </c>
      <c r="G118" s="39">
        <v>4</v>
      </c>
      <c r="H118" s="39">
        <v>51.09</v>
      </c>
      <c r="I118" s="39">
        <v>52</v>
      </c>
      <c r="J118" s="39">
        <v>0</v>
      </c>
      <c r="K118" s="39">
        <v>4</v>
      </c>
      <c r="L118" s="39">
        <v>52</v>
      </c>
    </row>
    <row r="119">
      <c r="A119" s="11" t="str">
        <f>VLOOKUP(24760,$M$2:$N$43,2,FALSE)</f>
        <v>PU (PU)</v>
      </c>
      <c r="B119" t="s">
        <v>155</v>
      </c>
      <c r="C119" t="s">
        <v>41</v>
      </c>
      <c r="D119" t="str">
        <f>CONCATENATE(A119,B119,C119)</f>
        <v>PU (PU)P1pracovný zošit</v>
      </c>
      <c r="E119" s="39">
        <v>4</v>
      </c>
      <c r="F119" s="39">
        <v>0</v>
      </c>
      <c r="G119" s="39">
        <v>0</v>
      </c>
      <c r="H119" s="39">
        <v>4</v>
      </c>
      <c r="I119" s="39">
        <v>4</v>
      </c>
      <c r="J119" s="39">
        <v>0</v>
      </c>
      <c r="K119" s="39">
        <v>0</v>
      </c>
      <c r="L119" s="39">
        <v>4</v>
      </c>
    </row>
    <row r="120">
      <c r="A120" s="11" t="str">
        <f>VLOOKUP(24760,$M$2:$N$43,2,FALSE)</f>
        <v>PU (PU)</v>
      </c>
      <c r="B120" t="s">
        <v>156</v>
      </c>
      <c r="C120" t="s">
        <v>26</v>
      </c>
      <c r="D120" t="str">
        <f>CONCATENATE(A120,B120,C120)</f>
        <v>PU (PU)P2kapitola</v>
      </c>
      <c r="E120" s="39">
        <v>1</v>
      </c>
      <c r="F120" s="39">
        <v>0</v>
      </c>
      <c r="G120" s="39">
        <v>0</v>
      </c>
      <c r="H120" s="39">
        <v>1</v>
      </c>
      <c r="I120" s="39">
        <v>1</v>
      </c>
      <c r="J120" s="39">
        <v>0</v>
      </c>
      <c r="K120" s="39">
        <v>0</v>
      </c>
      <c r="L120" s="39">
        <v>1</v>
      </c>
    </row>
    <row r="121">
      <c r="A121" s="11" t="str">
        <f>VLOOKUP(24760,$M$2:$N$43,2,FALSE)</f>
        <v>PU (PU)</v>
      </c>
      <c r="B121" t="s">
        <v>157</v>
      </c>
      <c r="C121" t="s">
        <v>99</v>
      </c>
      <c r="D121" t="str">
        <f>CONCATENATE(A121,B121,C121)</f>
        <v>PU (PU)U1katalóg umeleckých diel - umelecký</v>
      </c>
      <c r="E121" s="39">
        <v>1</v>
      </c>
      <c r="F121" s="39">
        <v>0</v>
      </c>
      <c r="G121" s="39">
        <v>0</v>
      </c>
      <c r="H121" s="39">
        <v>1</v>
      </c>
      <c r="I121" s="39">
        <v>1</v>
      </c>
      <c r="J121" s="39">
        <v>0</v>
      </c>
      <c r="K121" s="39">
        <v>0</v>
      </c>
      <c r="L121" s="39">
        <v>1</v>
      </c>
    </row>
    <row r="122">
      <c r="A122" s="11" t="str">
        <f>VLOOKUP(24760,$M$2:$N$43,2,FALSE)</f>
        <v>PU (PU)</v>
      </c>
      <c r="B122" t="s">
        <v>157</v>
      </c>
      <c r="C122" t="s">
        <v>97</v>
      </c>
      <c r="D122" t="str">
        <f>CONCATENATE(A122,B122,C122)</f>
        <v>PU (PU)U1knižná publikácia - umelecká</v>
      </c>
      <c r="E122" s="39">
        <v>1.7</v>
      </c>
      <c r="F122" s="39">
        <v>0</v>
      </c>
      <c r="G122" s="39">
        <v>2</v>
      </c>
      <c r="H122" s="39">
        <v>3.7</v>
      </c>
      <c r="I122" s="39">
        <v>3</v>
      </c>
      <c r="J122" s="39">
        <v>0</v>
      </c>
      <c r="K122" s="39">
        <v>2</v>
      </c>
      <c r="L122" s="39">
        <v>5</v>
      </c>
    </row>
    <row r="123">
      <c r="A123" s="11" t="str">
        <f>VLOOKUP(24760,$M$2:$N$43,2,FALSE)</f>
        <v>PU (PU)</v>
      </c>
      <c r="B123" t="s">
        <v>157</v>
      </c>
      <c r="C123" t="s">
        <v>100</v>
      </c>
      <c r="D123" t="str">
        <f>CONCATENATE(A123,B123,C123)</f>
        <v>PU (PU)U1zborník - umelecký</v>
      </c>
      <c r="E123" s="39">
        <v>0</v>
      </c>
      <c r="F123" s="39">
        <v>0</v>
      </c>
      <c r="G123" s="39">
        <v>1</v>
      </c>
      <c r="H123" s="39">
        <v>1</v>
      </c>
      <c r="I123" s="39">
        <v>0</v>
      </c>
      <c r="J123" s="39">
        <v>0</v>
      </c>
      <c r="K123" s="39">
        <v>1</v>
      </c>
      <c r="L123" s="39">
        <v>1</v>
      </c>
    </row>
    <row r="124">
      <c r="A124" s="11" t="str">
        <f>VLOOKUP(24760,$M$2:$N$43,2,FALSE)</f>
        <v>PU (PU)</v>
      </c>
      <c r="B124" t="s">
        <v>158</v>
      </c>
      <c r="C124" t="s">
        <v>27</v>
      </c>
      <c r="D124" t="str">
        <f>CONCATENATE(A124,B124,C124)</f>
        <v>PU (PU)U2príspevok</v>
      </c>
      <c r="E124" s="39">
        <v>1</v>
      </c>
      <c r="F124" s="39">
        <v>0</v>
      </c>
      <c r="G124" s="39">
        <v>0</v>
      </c>
      <c r="H124" s="39">
        <v>1</v>
      </c>
      <c r="I124" s="39">
        <v>1</v>
      </c>
      <c r="J124" s="39">
        <v>0</v>
      </c>
      <c r="K124" s="39">
        <v>0</v>
      </c>
      <c r="L124" s="39">
        <v>1</v>
      </c>
    </row>
    <row r="125">
      <c r="A125" s="11" t="str">
        <f>VLOOKUP(24760,$M$2:$N$43,2,FALSE)</f>
        <v>PU (PU)</v>
      </c>
      <c r="B125" t="s">
        <v>159</v>
      </c>
      <c r="C125" t="s">
        <v>29</v>
      </c>
      <c r="D125" t="str">
        <f>CONCATENATE(A125,B125,C125)</f>
        <v>PU (PU)U3článok</v>
      </c>
      <c r="E125" s="39">
        <v>7</v>
      </c>
      <c r="F125" s="39">
        <v>0</v>
      </c>
      <c r="G125" s="39">
        <v>0</v>
      </c>
      <c r="H125" s="39">
        <v>7</v>
      </c>
      <c r="I125" s="39">
        <v>7</v>
      </c>
      <c r="J125" s="39">
        <v>0</v>
      </c>
      <c r="K125" s="39">
        <v>0</v>
      </c>
      <c r="L125" s="39">
        <v>7</v>
      </c>
    </row>
    <row r="126">
      <c r="A126" s="11" t="str">
        <f>VLOOKUP(24760,$M$2:$N$43,2,FALSE)</f>
        <v>PU (PU)</v>
      </c>
      <c r="B126" t="s">
        <v>160</v>
      </c>
      <c r="C126" t="s">
        <v>25</v>
      </c>
      <c r="D126" t="str">
        <f>CONCATENATE(A126,B126,C126)</f>
        <v>PU (PU)V1editovaná kniha</v>
      </c>
      <c r="E126" s="39">
        <v>3.38</v>
      </c>
      <c r="F126" s="39">
        <v>0</v>
      </c>
      <c r="G126" s="39">
        <v>3.5</v>
      </c>
      <c r="H126" s="39">
        <v>6.88</v>
      </c>
      <c r="I126" s="39">
        <v>5</v>
      </c>
      <c r="J126" s="39">
        <v>0</v>
      </c>
      <c r="K126" s="39">
        <v>4</v>
      </c>
      <c r="L126" s="39">
        <v>9</v>
      </c>
    </row>
    <row r="127">
      <c r="A127" s="11" t="str">
        <f>VLOOKUP(24760,$M$2:$N$43,2,FALSE)</f>
        <v>PU (PU)</v>
      </c>
      <c r="B127" t="s">
        <v>160</v>
      </c>
      <c r="C127" t="s">
        <v>21</v>
      </c>
      <c r="D127" t="str">
        <f>CONCATENATE(A127,B127,C127)</f>
        <v>PU (PU)V1monografia</v>
      </c>
      <c r="E127" s="39">
        <v>52.84</v>
      </c>
      <c r="F127" s="39">
        <v>0</v>
      </c>
      <c r="G127" s="39">
        <v>0</v>
      </c>
      <c r="H127" s="39">
        <v>52.84</v>
      </c>
      <c r="I127" s="39">
        <v>58</v>
      </c>
      <c r="J127" s="39">
        <v>0</v>
      </c>
      <c r="K127" s="39">
        <v>0</v>
      </c>
      <c r="L127" s="39">
        <v>58</v>
      </c>
    </row>
    <row r="128">
      <c r="A128" s="11" t="str">
        <f>VLOOKUP(24760,$M$2:$N$43,2,FALSE)</f>
        <v>PU (PU)</v>
      </c>
      <c r="B128" t="s">
        <v>160</v>
      </c>
      <c r="C128" t="s">
        <v>84</v>
      </c>
      <c r="D128" t="str">
        <f>CONCATENATE(A128,B128,C128)</f>
        <v>PU (PU)V1zborník - vedecký</v>
      </c>
      <c r="E128" s="39">
        <v>0</v>
      </c>
      <c r="F128" s="39">
        <v>0</v>
      </c>
      <c r="G128" s="39">
        <v>67.77</v>
      </c>
      <c r="H128" s="39">
        <v>67.77</v>
      </c>
      <c r="I128" s="39">
        <v>0</v>
      </c>
      <c r="J128" s="39">
        <v>0</v>
      </c>
      <c r="K128" s="39">
        <v>74</v>
      </c>
      <c r="L128" s="39">
        <v>74</v>
      </c>
    </row>
    <row r="129">
      <c r="A129" s="11" t="str">
        <f>VLOOKUP(24760,$M$2:$N$43,2,FALSE)</f>
        <v>PU (PU)</v>
      </c>
      <c r="B129" t="s">
        <v>160</v>
      </c>
      <c r="C129" t="s">
        <v>22</v>
      </c>
      <c r="D129" t="str">
        <f>CONCATENATE(A129,B129,C129)</f>
        <v>PU (PU)V1kritická pramenná edícia</v>
      </c>
      <c r="E129" s="39">
        <v>2.5</v>
      </c>
      <c r="F129" s="39">
        <v>0</v>
      </c>
      <c r="G129" s="39">
        <v>0</v>
      </c>
      <c r="H129" s="39">
        <v>2.5</v>
      </c>
      <c r="I129" s="39">
        <v>4</v>
      </c>
      <c r="J129" s="39">
        <v>0</v>
      </c>
      <c r="K129" s="39">
        <v>0</v>
      </c>
      <c r="L129" s="39">
        <v>4</v>
      </c>
    </row>
    <row r="130">
      <c r="A130" s="11" t="str">
        <f>VLOOKUP(24760,$M$2:$N$43,2,FALSE)</f>
        <v>PU (PU)</v>
      </c>
      <c r="B130" t="s">
        <v>161</v>
      </c>
      <c r="C130" t="s">
        <v>27</v>
      </c>
      <c r="D130" t="str">
        <f>CONCATENATE(A130,B130,C130)</f>
        <v>PU (PU)V2príspevok</v>
      </c>
      <c r="E130" s="39">
        <v>291.15</v>
      </c>
      <c r="F130" s="39">
        <v>0</v>
      </c>
      <c r="G130" s="39">
        <v>0</v>
      </c>
      <c r="H130" s="39">
        <v>291.15</v>
      </c>
      <c r="I130" s="39">
        <v>312</v>
      </c>
      <c r="J130" s="39">
        <v>0</v>
      </c>
      <c r="K130" s="39">
        <v>0</v>
      </c>
      <c r="L130" s="39">
        <v>312</v>
      </c>
    </row>
    <row r="131">
      <c r="A131" s="11" t="str">
        <f>VLOOKUP(24760,$M$2:$N$43,2,FALSE)</f>
        <v>PU (PU)</v>
      </c>
      <c r="B131" t="s">
        <v>161</v>
      </c>
      <c r="C131" t="s">
        <v>85</v>
      </c>
      <c r="D131" t="str">
        <f>CONCATENATE(A131,B131,C131)</f>
        <v>PU (PU)V2abstrakt - KP</v>
      </c>
      <c r="E131" s="39">
        <v>1</v>
      </c>
      <c r="F131" s="39">
        <v>0</v>
      </c>
      <c r="G131" s="39">
        <v>0</v>
      </c>
      <c r="H131" s="39">
        <v>1</v>
      </c>
      <c r="I131" s="39">
        <v>1</v>
      </c>
      <c r="J131" s="39">
        <v>0</v>
      </c>
      <c r="K131" s="39">
        <v>0</v>
      </c>
      <c r="L131" s="39">
        <v>1</v>
      </c>
    </row>
    <row r="132">
      <c r="A132" s="11" t="str">
        <f>VLOOKUP(24760,$M$2:$N$43,2,FALSE)</f>
        <v>PU (PU)</v>
      </c>
      <c r="B132" t="s">
        <v>161</v>
      </c>
      <c r="C132" t="s">
        <v>28</v>
      </c>
      <c r="D132" t="str">
        <f>CONCATENATE(A132,B132,C132)</f>
        <v>PU (PU)V2príspevok z podujatia</v>
      </c>
      <c r="E132" s="39">
        <v>340.42</v>
      </c>
      <c r="F132" s="39">
        <v>0</v>
      </c>
      <c r="G132" s="39">
        <v>0</v>
      </c>
      <c r="H132" s="39">
        <v>340.42</v>
      </c>
      <c r="I132" s="39">
        <v>369</v>
      </c>
      <c r="J132" s="39">
        <v>0</v>
      </c>
      <c r="K132" s="39">
        <v>0</v>
      </c>
      <c r="L132" s="39">
        <v>369</v>
      </c>
    </row>
    <row r="133">
      <c r="A133" s="11" t="str">
        <f>VLOOKUP(24760,$M$2:$N$43,2,FALSE)</f>
        <v>PU (PU)</v>
      </c>
      <c r="B133" t="s">
        <v>161</v>
      </c>
      <c r="C133" t="s">
        <v>86</v>
      </c>
      <c r="D133" t="str">
        <f>CONCATENATE(A133,B133,C133)</f>
        <v>PU (PU)V2abstrakt z podujatia - KP</v>
      </c>
      <c r="E133" s="39">
        <v>101.38</v>
      </c>
      <c r="F133" s="39">
        <v>0</v>
      </c>
      <c r="G133" s="39">
        <v>0</v>
      </c>
      <c r="H133" s="39">
        <v>101.38</v>
      </c>
      <c r="I133" s="39">
        <v>115</v>
      </c>
      <c r="J133" s="39">
        <v>0</v>
      </c>
      <c r="K133" s="39">
        <v>0</v>
      </c>
      <c r="L133" s="39">
        <v>115</v>
      </c>
    </row>
    <row r="134">
      <c r="A134" s="11" t="str">
        <f>VLOOKUP(24760,$M$2:$N$43,2,FALSE)</f>
        <v>PU (PU)</v>
      </c>
      <c r="B134" t="s">
        <v>161</v>
      </c>
      <c r="C134" t="s">
        <v>26</v>
      </c>
      <c r="D134" t="str">
        <f>CONCATENATE(A134,B134,C134)</f>
        <v>PU (PU)V2kapitola</v>
      </c>
      <c r="E134" s="39">
        <v>18.53</v>
      </c>
      <c r="F134" s="39">
        <v>0</v>
      </c>
      <c r="G134" s="39">
        <v>0</v>
      </c>
      <c r="H134" s="39">
        <v>18.53</v>
      </c>
      <c r="I134" s="39">
        <v>20</v>
      </c>
      <c r="J134" s="39">
        <v>0</v>
      </c>
      <c r="K134" s="39">
        <v>0</v>
      </c>
      <c r="L134" s="39">
        <v>20</v>
      </c>
    </row>
    <row r="135">
      <c r="A135" s="11" t="str">
        <f>VLOOKUP(24760,$M$2:$N$43,2,FALSE)</f>
        <v>PU (PU)</v>
      </c>
      <c r="B135" t="s">
        <v>162</v>
      </c>
      <c r="C135" t="s">
        <v>29</v>
      </c>
      <c r="D135" t="str">
        <f>CONCATENATE(A135,B135,C135)</f>
        <v>PU (PU)V3článok</v>
      </c>
      <c r="E135" s="39">
        <v>385.25985</v>
      </c>
      <c r="F135" s="39">
        <v>0</v>
      </c>
      <c r="G135" s="39">
        <v>0</v>
      </c>
      <c r="H135" s="39">
        <v>385.25985</v>
      </c>
      <c r="I135" s="39">
        <v>532</v>
      </c>
      <c r="J135" s="39">
        <v>0</v>
      </c>
      <c r="K135" s="39">
        <v>0</v>
      </c>
      <c r="L135" s="39">
        <v>532</v>
      </c>
    </row>
    <row r="136">
      <c r="A136" s="11" t="str">
        <f>VLOOKUP(24760,$M$2:$N$43,2,FALSE)</f>
        <v>PU (PU)</v>
      </c>
      <c r="B136" t="s">
        <v>162</v>
      </c>
      <c r="C136" t="s">
        <v>89</v>
      </c>
      <c r="D136" t="str">
        <f>CONCATENATE(A136,B136,C136)</f>
        <v>PU (PU)V3abstrakt z podujatia - ČL</v>
      </c>
      <c r="E136" s="39">
        <v>6.46111</v>
      </c>
      <c r="F136" s="39">
        <v>0</v>
      </c>
      <c r="G136" s="39">
        <v>0</v>
      </c>
      <c r="H136" s="39">
        <v>6.46111</v>
      </c>
      <c r="I136" s="39">
        <v>9</v>
      </c>
      <c r="J136" s="39">
        <v>0</v>
      </c>
      <c r="K136" s="39">
        <v>0</v>
      </c>
      <c r="L136" s="39">
        <v>9</v>
      </c>
    </row>
    <row r="137">
      <c r="A137" s="11" t="str">
        <f>VLOOKUP(24760,$M$2:$N$43,2,FALSE)</f>
        <v>PU (PU)</v>
      </c>
      <c r="B137" t="s">
        <v>162</v>
      </c>
      <c r="C137" t="s">
        <v>30</v>
      </c>
      <c r="D137" t="str">
        <f>CONCATENATE(A137,B137,C137)</f>
        <v>PU (PU)V3článok z podujatia</v>
      </c>
      <c r="E137" s="39">
        <v>7.85</v>
      </c>
      <c r="F137" s="39">
        <v>0</v>
      </c>
      <c r="G137" s="39">
        <v>0</v>
      </c>
      <c r="H137" s="39">
        <v>7.85</v>
      </c>
      <c r="I137" s="39">
        <v>9</v>
      </c>
      <c r="J137" s="39">
        <v>0</v>
      </c>
      <c r="K137" s="39">
        <v>0</v>
      </c>
      <c r="L137" s="39">
        <v>9</v>
      </c>
    </row>
    <row r="138">
      <c r="A138" s="11" t="str">
        <f>VLOOKUP(24761,$M$2:$N$43,2,FALSE)</f>
        <v>UCM (UCM.Trnava)</v>
      </c>
      <c r="B138" t="s">
        <v>144</v>
      </c>
      <c r="C138" t="s">
        <v>145</v>
      </c>
      <c r="D138" t="str">
        <f>CONCATENATE(A138,B138,C138)</f>
        <v>UCM (UCM.Trnava)D1Patentová prihláška</v>
      </c>
      <c r="E138" s="39">
        <v>1.49998</v>
      </c>
      <c r="F138" s="39">
        <v>0</v>
      </c>
      <c r="G138" s="39">
        <v>0</v>
      </c>
      <c r="H138" s="39">
        <v>1.49998</v>
      </c>
      <c r="I138" s="39">
        <v>3</v>
      </c>
      <c r="J138" s="39">
        <v>0</v>
      </c>
      <c r="K138" s="39">
        <v>0</v>
      </c>
      <c r="L138" s="39">
        <v>3</v>
      </c>
    </row>
    <row r="139">
      <c r="A139" s="11" t="str">
        <f>VLOOKUP(24761,$M$2:$N$43,2,FALSE)</f>
        <v>UCM (UCM.Trnava)</v>
      </c>
      <c r="B139" t="s">
        <v>144</v>
      </c>
      <c r="C139" t="s">
        <v>146</v>
      </c>
      <c r="D139" t="str">
        <f>CONCATENATE(A139,B139,C139)</f>
        <v>UCM (UCM.Trnava)D1Patent</v>
      </c>
      <c r="E139" s="39">
        <v>0.25</v>
      </c>
      <c r="F139" s="39">
        <v>0</v>
      </c>
      <c r="G139" s="39">
        <v>0</v>
      </c>
      <c r="H139" s="39">
        <v>0.25</v>
      </c>
      <c r="I139" s="39">
        <v>1</v>
      </c>
      <c r="J139" s="39">
        <v>0</v>
      </c>
      <c r="K139" s="39">
        <v>0</v>
      </c>
      <c r="L139" s="39">
        <v>1</v>
      </c>
    </row>
    <row r="140">
      <c r="A140" s="11" t="str">
        <f>VLOOKUP(24761,$M$2:$N$43,2,FALSE)</f>
        <v>UCM (UCM.Trnava)</v>
      </c>
      <c r="B140" t="s">
        <v>148</v>
      </c>
      <c r="C140" t="s">
        <v>149</v>
      </c>
      <c r="D140" t="str">
        <f>CONCATENATE(A140,B140,C140)</f>
        <v>UCM (UCM.Trnava)I1iný</v>
      </c>
      <c r="E140" s="39">
        <v>1.43</v>
      </c>
      <c r="F140" s="39">
        <v>0</v>
      </c>
      <c r="G140" s="39">
        <v>8.5</v>
      </c>
      <c r="H140" s="39">
        <v>9.93</v>
      </c>
      <c r="I140" s="39">
        <v>3</v>
      </c>
      <c r="J140" s="39">
        <v>0</v>
      </c>
      <c r="K140" s="39">
        <v>9</v>
      </c>
      <c r="L140" s="39">
        <v>12</v>
      </c>
    </row>
    <row r="141">
      <c r="A141" s="11" t="str">
        <f>VLOOKUP(24761,$M$2:$N$43,2,FALSE)</f>
        <v>UCM (UCM.Trnava)</v>
      </c>
      <c r="B141" t="s">
        <v>150</v>
      </c>
      <c r="C141" t="s">
        <v>149</v>
      </c>
      <c r="D141" t="str">
        <f>CONCATENATE(A141,B141,C141)</f>
        <v>UCM (UCM.Trnava)I2iný</v>
      </c>
      <c r="E141" s="39">
        <v>13.83</v>
      </c>
      <c r="F141" s="39">
        <v>0</v>
      </c>
      <c r="G141" s="39">
        <v>0</v>
      </c>
      <c r="H141" s="39">
        <v>13.83</v>
      </c>
      <c r="I141" s="39">
        <v>15</v>
      </c>
      <c r="J141" s="39">
        <v>0</v>
      </c>
      <c r="K141" s="39">
        <v>0</v>
      </c>
      <c r="L141" s="39">
        <v>15</v>
      </c>
    </row>
    <row r="142">
      <c r="A142" s="11" t="str">
        <f>VLOOKUP(24761,$M$2:$N$43,2,FALSE)</f>
        <v>UCM (UCM.Trnava)</v>
      </c>
      <c r="B142" t="s">
        <v>151</v>
      </c>
      <c r="C142" t="s">
        <v>149</v>
      </c>
      <c r="D142" t="str">
        <f>CONCATENATE(A142,B142,C142)</f>
        <v>UCM (UCM.Trnava)I3iný</v>
      </c>
      <c r="E142" s="39">
        <v>13.1</v>
      </c>
      <c r="F142" s="39">
        <v>0</v>
      </c>
      <c r="G142" s="39">
        <v>0</v>
      </c>
      <c r="H142" s="39">
        <v>13.1</v>
      </c>
      <c r="I142" s="39">
        <v>14</v>
      </c>
      <c r="J142" s="39">
        <v>0</v>
      </c>
      <c r="K142" s="39">
        <v>0</v>
      </c>
      <c r="L142" s="39">
        <v>14</v>
      </c>
    </row>
    <row r="143">
      <c r="A143" s="11" t="str">
        <f>VLOOKUP(24761,$M$2:$N$43,2,FALSE)</f>
        <v>UCM (UCM.Trnava)</v>
      </c>
      <c r="B143" t="s">
        <v>152</v>
      </c>
      <c r="C143" t="s">
        <v>91</v>
      </c>
      <c r="D143" t="str">
        <f>CONCATENATE(A143,B143,C143)</f>
        <v>UCM (UCM.Trnava)O1knižná publikácia - odborná</v>
      </c>
      <c r="E143" s="39">
        <v>4.14</v>
      </c>
      <c r="F143" s="39">
        <v>0.5</v>
      </c>
      <c r="G143" s="39">
        <v>0</v>
      </c>
      <c r="H143" s="39">
        <v>4.64</v>
      </c>
      <c r="I143" s="39">
        <v>5</v>
      </c>
      <c r="J143" s="39">
        <v>1</v>
      </c>
      <c r="K143" s="39">
        <v>0</v>
      </c>
      <c r="L143" s="39">
        <v>6</v>
      </c>
    </row>
    <row r="144">
      <c r="A144" s="11" t="str">
        <f>VLOOKUP(24761,$M$2:$N$43,2,FALSE)</f>
        <v>UCM (UCM.Trnava)</v>
      </c>
      <c r="B144" t="s">
        <v>152</v>
      </c>
      <c r="C144" t="s">
        <v>33</v>
      </c>
      <c r="D144" t="str">
        <f>CONCATENATE(A144,B144,C144)</f>
        <v>UCM (UCM.Trnava)O1slovník</v>
      </c>
      <c r="E144" s="39">
        <v>0.75</v>
      </c>
      <c r="F144" s="39">
        <v>0</v>
      </c>
      <c r="G144" s="39">
        <v>0</v>
      </c>
      <c r="H144" s="39">
        <v>0.75</v>
      </c>
      <c r="I144" s="39">
        <v>1</v>
      </c>
      <c r="J144" s="39">
        <v>0</v>
      </c>
      <c r="K144" s="39">
        <v>0</v>
      </c>
      <c r="L144" s="39">
        <v>1</v>
      </c>
    </row>
    <row r="145">
      <c r="A145" s="11" t="str">
        <f>VLOOKUP(24761,$M$2:$N$43,2,FALSE)</f>
        <v>UCM (UCM.Trnava)</v>
      </c>
      <c r="B145" t="s">
        <v>152</v>
      </c>
      <c r="C145" t="s">
        <v>101</v>
      </c>
      <c r="D145" t="str">
        <f>CONCATENATE(A145,B145,C145)</f>
        <v>UCM (UCM.Trnava)O1zborník - odborný</v>
      </c>
      <c r="E145" s="39">
        <v>0</v>
      </c>
      <c r="F145" s="39">
        <v>0</v>
      </c>
      <c r="G145" s="39">
        <v>3.5</v>
      </c>
      <c r="H145" s="39">
        <v>3.5</v>
      </c>
      <c r="I145" s="39">
        <v>0</v>
      </c>
      <c r="J145" s="39">
        <v>0</v>
      </c>
      <c r="K145" s="39">
        <v>4</v>
      </c>
      <c r="L145" s="39">
        <v>4</v>
      </c>
    </row>
    <row r="146">
      <c r="A146" s="11" t="str">
        <f>VLOOKUP(24761,$M$2:$N$43,2,FALSE)</f>
        <v>UCM (UCM.Trnava)</v>
      </c>
      <c r="B146" t="s">
        <v>153</v>
      </c>
      <c r="C146" t="s">
        <v>27</v>
      </c>
      <c r="D146" t="str">
        <f>CONCATENATE(A146,B146,C146)</f>
        <v>UCM (UCM.Trnava)O2príspevok</v>
      </c>
      <c r="E146" s="39">
        <v>17.8</v>
      </c>
      <c r="F146" s="39">
        <v>0</v>
      </c>
      <c r="G146" s="39">
        <v>0</v>
      </c>
      <c r="H146" s="39">
        <v>17.8</v>
      </c>
      <c r="I146" s="39">
        <v>19</v>
      </c>
      <c r="J146" s="39">
        <v>0</v>
      </c>
      <c r="K146" s="39">
        <v>0</v>
      </c>
      <c r="L146" s="39">
        <v>19</v>
      </c>
    </row>
    <row r="147">
      <c r="A147" s="11" t="str">
        <f>VLOOKUP(24761,$M$2:$N$43,2,FALSE)</f>
        <v>UCM (UCM.Trnava)</v>
      </c>
      <c r="B147" t="s">
        <v>153</v>
      </c>
      <c r="C147" t="s">
        <v>28</v>
      </c>
      <c r="D147" t="str">
        <f>CONCATENATE(A147,B147,C147)</f>
        <v>UCM (UCM.Trnava)O2príspevok z podujatia</v>
      </c>
      <c r="E147" s="39">
        <v>15.5</v>
      </c>
      <c r="F147" s="39">
        <v>0</v>
      </c>
      <c r="G147" s="39">
        <v>0</v>
      </c>
      <c r="H147" s="39">
        <v>15.5</v>
      </c>
      <c r="I147" s="39">
        <v>17</v>
      </c>
      <c r="J147" s="39">
        <v>0</v>
      </c>
      <c r="K147" s="39">
        <v>0</v>
      </c>
      <c r="L147" s="39">
        <v>17</v>
      </c>
    </row>
    <row r="148">
      <c r="A148" s="11" t="str">
        <f>VLOOKUP(24761,$M$2:$N$43,2,FALSE)</f>
        <v>UCM (UCM.Trnava)</v>
      </c>
      <c r="B148" t="s">
        <v>153</v>
      </c>
      <c r="C148" t="s">
        <v>86</v>
      </c>
      <c r="D148" t="str">
        <f>CONCATENATE(A148,B148,C148)</f>
        <v>UCM (UCM.Trnava)O2abstrakt z podujatia - KP</v>
      </c>
      <c r="E148" s="39">
        <v>25.73499</v>
      </c>
      <c r="F148" s="39">
        <v>0</v>
      </c>
      <c r="G148" s="39">
        <v>0</v>
      </c>
      <c r="H148" s="39">
        <v>25.73499</v>
      </c>
      <c r="I148" s="39">
        <v>43</v>
      </c>
      <c r="J148" s="39">
        <v>0</v>
      </c>
      <c r="K148" s="39">
        <v>0</v>
      </c>
      <c r="L148" s="39">
        <v>43</v>
      </c>
    </row>
    <row r="149">
      <c r="A149" s="11" t="str">
        <f>VLOOKUP(24761,$M$2:$N$43,2,FALSE)</f>
        <v>UCM (UCM.Trnava)</v>
      </c>
      <c r="B149" t="s">
        <v>153</v>
      </c>
      <c r="C149" t="s">
        <v>87</v>
      </c>
      <c r="D149" t="str">
        <f>CONCATENATE(A149,B149,C149)</f>
        <v>UCM (UCM.Trnava)O2poster z podujatia - KP</v>
      </c>
      <c r="E149" s="39">
        <v>3.72</v>
      </c>
      <c r="F149" s="39">
        <v>0</v>
      </c>
      <c r="G149" s="39">
        <v>0</v>
      </c>
      <c r="H149" s="39">
        <v>3.72</v>
      </c>
      <c r="I149" s="39">
        <v>6</v>
      </c>
      <c r="J149" s="39">
        <v>0</v>
      </c>
      <c r="K149" s="39">
        <v>0</v>
      </c>
      <c r="L149" s="39">
        <v>6</v>
      </c>
    </row>
    <row r="150">
      <c r="A150" s="11" t="str">
        <f>VLOOKUP(24761,$M$2:$N$43,2,FALSE)</f>
        <v>UCM (UCM.Trnava)</v>
      </c>
      <c r="B150" t="s">
        <v>153</v>
      </c>
      <c r="C150" t="s">
        <v>95</v>
      </c>
      <c r="D150" t="str">
        <f>CONCATENATE(A150,B150,C150)</f>
        <v>UCM (UCM.Trnava)O2recenzia - KP</v>
      </c>
      <c r="E150" s="39">
        <v>1</v>
      </c>
      <c r="F150" s="39">
        <v>0</v>
      </c>
      <c r="G150" s="39">
        <v>0</v>
      </c>
      <c r="H150" s="39">
        <v>1</v>
      </c>
      <c r="I150" s="39">
        <v>1</v>
      </c>
      <c r="J150" s="39">
        <v>0</v>
      </c>
      <c r="K150" s="39">
        <v>0</v>
      </c>
      <c r="L150" s="39">
        <v>1</v>
      </c>
    </row>
    <row r="151">
      <c r="A151" s="11" t="str">
        <f>VLOOKUP(24761,$M$2:$N$43,2,FALSE)</f>
        <v>UCM (UCM.Trnava)</v>
      </c>
      <c r="B151" t="s">
        <v>154</v>
      </c>
      <c r="C151" t="s">
        <v>29</v>
      </c>
      <c r="D151" t="str">
        <f>CONCATENATE(A151,B151,C151)</f>
        <v>UCM (UCM.Trnava)O3článok</v>
      </c>
      <c r="E151" s="39">
        <v>21.88</v>
      </c>
      <c r="F151" s="39">
        <v>0</v>
      </c>
      <c r="G151" s="39">
        <v>0</v>
      </c>
      <c r="H151" s="39">
        <v>21.88</v>
      </c>
      <c r="I151" s="39">
        <v>33</v>
      </c>
      <c r="J151" s="39">
        <v>0</v>
      </c>
      <c r="K151" s="39">
        <v>0</v>
      </c>
      <c r="L151" s="39">
        <v>33</v>
      </c>
    </row>
    <row r="152">
      <c r="A152" s="11" t="str">
        <f>VLOOKUP(24761,$M$2:$N$43,2,FALSE)</f>
        <v>UCM (UCM.Trnava)</v>
      </c>
      <c r="B152" t="s">
        <v>154</v>
      </c>
      <c r="C152" t="s">
        <v>89</v>
      </c>
      <c r="D152" t="str">
        <f>CONCATENATE(A152,B152,C152)</f>
        <v>UCM (UCM.Trnava)O3abstrakt z podujatia - ČL</v>
      </c>
      <c r="E152" s="39">
        <v>2.4</v>
      </c>
      <c r="F152" s="39">
        <v>0</v>
      </c>
      <c r="G152" s="39">
        <v>0</v>
      </c>
      <c r="H152" s="39">
        <v>2.4</v>
      </c>
      <c r="I152" s="39">
        <v>3</v>
      </c>
      <c r="J152" s="39">
        <v>0</v>
      </c>
      <c r="K152" s="39">
        <v>0</v>
      </c>
      <c r="L152" s="39">
        <v>3</v>
      </c>
    </row>
    <row r="153">
      <c r="A153" s="11" t="str">
        <f>VLOOKUP(24761,$M$2:$N$43,2,FALSE)</f>
        <v>UCM (UCM.Trnava)</v>
      </c>
      <c r="B153" t="s">
        <v>154</v>
      </c>
      <c r="C153" t="s">
        <v>96</v>
      </c>
      <c r="D153" t="str">
        <f>CONCATENATE(A153,B153,C153)</f>
        <v>UCM (UCM.Trnava)O3recenzia - ČL</v>
      </c>
      <c r="E153" s="39">
        <v>38</v>
      </c>
      <c r="F153" s="39">
        <v>0</v>
      </c>
      <c r="G153" s="39">
        <v>0</v>
      </c>
      <c r="H153" s="39">
        <v>38</v>
      </c>
      <c r="I153" s="39">
        <v>38</v>
      </c>
      <c r="J153" s="39">
        <v>0</v>
      </c>
      <c r="K153" s="39">
        <v>0</v>
      </c>
      <c r="L153" s="39">
        <v>38</v>
      </c>
    </row>
    <row r="154">
      <c r="A154" s="11" t="str">
        <f>VLOOKUP(24761,$M$2:$N$43,2,FALSE)</f>
        <v>UCM (UCM.Trnava)</v>
      </c>
      <c r="B154" t="s">
        <v>155</v>
      </c>
      <c r="C154" t="s">
        <v>42</v>
      </c>
      <c r="D154" t="str">
        <f>CONCATENATE(A154,B154,C154)</f>
        <v>UCM (UCM.Trnava)P1didaktická príručka</v>
      </c>
      <c r="E154" s="39">
        <v>2.83384</v>
      </c>
      <c r="F154" s="39">
        <v>1</v>
      </c>
      <c r="G154" s="39">
        <v>3</v>
      </c>
      <c r="H154" s="39">
        <v>6.83384</v>
      </c>
      <c r="I154" s="39">
        <v>5</v>
      </c>
      <c r="J154" s="39">
        <v>1</v>
      </c>
      <c r="K154" s="39">
        <v>3</v>
      </c>
      <c r="L154" s="39">
        <v>8</v>
      </c>
    </row>
    <row r="155">
      <c r="A155" s="11" t="str">
        <f>VLOOKUP(24761,$M$2:$N$43,2,FALSE)</f>
        <v>UCM (UCM.Trnava)</v>
      </c>
      <c r="B155" t="s">
        <v>155</v>
      </c>
      <c r="C155" t="s">
        <v>37</v>
      </c>
      <c r="D155" t="str">
        <f>CONCATENATE(A155,B155,C155)</f>
        <v>UCM (UCM.Trnava)P1učebnica pre stredné školy</v>
      </c>
      <c r="E155" s="39">
        <v>1</v>
      </c>
      <c r="F155" s="39">
        <v>0</v>
      </c>
      <c r="G155" s="39">
        <v>0</v>
      </c>
      <c r="H155" s="39">
        <v>1</v>
      </c>
      <c r="I155" s="39">
        <v>1</v>
      </c>
      <c r="J155" s="39">
        <v>0</v>
      </c>
      <c r="K155" s="39">
        <v>0</v>
      </c>
      <c r="L155" s="39">
        <v>1</v>
      </c>
    </row>
    <row r="156">
      <c r="A156" s="11" t="str">
        <f>VLOOKUP(24761,$M$2:$N$43,2,FALSE)</f>
        <v>UCM (UCM.Trnava)</v>
      </c>
      <c r="B156" t="s">
        <v>155</v>
      </c>
      <c r="C156" t="s">
        <v>40</v>
      </c>
      <c r="D156" t="str">
        <f>CONCATENATE(A156,B156,C156)</f>
        <v>UCM (UCM.Trnava)P1učebný text</v>
      </c>
      <c r="E156" s="39">
        <v>4.73</v>
      </c>
      <c r="F156" s="39">
        <v>0</v>
      </c>
      <c r="G156" s="39">
        <v>0</v>
      </c>
      <c r="H156" s="39">
        <v>4.73</v>
      </c>
      <c r="I156" s="39">
        <v>6</v>
      </c>
      <c r="J156" s="39">
        <v>0</v>
      </c>
      <c r="K156" s="39">
        <v>0</v>
      </c>
      <c r="L156" s="39">
        <v>6</v>
      </c>
    </row>
    <row r="157">
      <c r="A157" s="11" t="str">
        <f>VLOOKUP(24761,$M$2:$N$43,2,FALSE)</f>
        <v>UCM (UCM.Trnava)</v>
      </c>
      <c r="B157" t="s">
        <v>155</v>
      </c>
      <c r="C157" t="s">
        <v>38</v>
      </c>
      <c r="D157" t="str">
        <f>CONCATENATE(A157,B157,C157)</f>
        <v>UCM (UCM.Trnava)P1učebnica pre základné školy</v>
      </c>
      <c r="E157" s="39">
        <v>0.13332</v>
      </c>
      <c r="F157" s="39">
        <v>0</v>
      </c>
      <c r="G157" s="39">
        <v>0</v>
      </c>
      <c r="H157" s="39">
        <v>0.13332</v>
      </c>
      <c r="I157" s="39">
        <v>1</v>
      </c>
      <c r="J157" s="39">
        <v>0</v>
      </c>
      <c r="K157" s="39">
        <v>0</v>
      </c>
      <c r="L157" s="39">
        <v>1</v>
      </c>
    </row>
    <row r="158">
      <c r="A158" s="11" t="str">
        <f>VLOOKUP(24761,$M$2:$N$43,2,FALSE)</f>
        <v>UCM (UCM.Trnava)</v>
      </c>
      <c r="B158" t="s">
        <v>155</v>
      </c>
      <c r="C158" t="s">
        <v>39</v>
      </c>
      <c r="D158" t="str">
        <f>CONCATENATE(A158,B158,C158)</f>
        <v>UCM (UCM.Trnava)P1skriptum</v>
      </c>
      <c r="E158" s="39">
        <v>4</v>
      </c>
      <c r="F158" s="39">
        <v>0</v>
      </c>
      <c r="G158" s="39">
        <v>0</v>
      </c>
      <c r="H158" s="39">
        <v>4</v>
      </c>
      <c r="I158" s="39">
        <v>4</v>
      </c>
      <c r="J158" s="39">
        <v>0</v>
      </c>
      <c r="K158" s="39">
        <v>0</v>
      </c>
      <c r="L158" s="39">
        <v>4</v>
      </c>
    </row>
    <row r="159">
      <c r="A159" s="11" t="str">
        <f>VLOOKUP(24761,$M$2:$N$43,2,FALSE)</f>
        <v>UCM (UCM.Trnava)</v>
      </c>
      <c r="B159" t="s">
        <v>155</v>
      </c>
      <c r="C159" t="s">
        <v>36</v>
      </c>
      <c r="D159" t="str">
        <f>CONCATENATE(A159,B159,C159)</f>
        <v>UCM (UCM.Trnava)P1učebnica pre vysoké školy</v>
      </c>
      <c r="E159" s="39">
        <v>55.07</v>
      </c>
      <c r="F159" s="39">
        <v>0</v>
      </c>
      <c r="G159" s="39">
        <v>1</v>
      </c>
      <c r="H159" s="39">
        <v>56.07</v>
      </c>
      <c r="I159" s="39">
        <v>58</v>
      </c>
      <c r="J159" s="39">
        <v>0</v>
      </c>
      <c r="K159" s="39">
        <v>1</v>
      </c>
      <c r="L159" s="39">
        <v>59</v>
      </c>
    </row>
    <row r="160">
      <c r="A160" s="11" t="str">
        <f>VLOOKUP(24761,$M$2:$N$43,2,FALSE)</f>
        <v>UCM (UCM.Trnava)</v>
      </c>
      <c r="B160" t="s">
        <v>156</v>
      </c>
      <c r="C160" t="s">
        <v>26</v>
      </c>
      <c r="D160" t="str">
        <f>CONCATENATE(A160,B160,C160)</f>
        <v>UCM (UCM.Trnava)P2kapitola</v>
      </c>
      <c r="E160" s="39">
        <v>21.58333</v>
      </c>
      <c r="F160" s="39">
        <v>0</v>
      </c>
      <c r="G160" s="39">
        <v>0</v>
      </c>
      <c r="H160" s="39">
        <v>21.58333</v>
      </c>
      <c r="I160" s="39">
        <v>23</v>
      </c>
      <c r="J160" s="39">
        <v>0</v>
      </c>
      <c r="K160" s="39">
        <v>0</v>
      </c>
      <c r="L160" s="39">
        <v>23</v>
      </c>
    </row>
    <row r="161">
      <c r="A161" s="11" t="str">
        <f>VLOOKUP(24761,$M$2:$N$43,2,FALSE)</f>
        <v>UCM (UCM.Trnava)</v>
      </c>
      <c r="B161" t="s">
        <v>157</v>
      </c>
      <c r="C161" t="s">
        <v>97</v>
      </c>
      <c r="D161" t="str">
        <f>CONCATENATE(A161,B161,C161)</f>
        <v>UCM (UCM.Trnava)U1knižná publikácia - umelecká</v>
      </c>
      <c r="E161" s="39">
        <v>1</v>
      </c>
      <c r="F161" s="39">
        <v>1</v>
      </c>
      <c r="G161" s="39">
        <v>1</v>
      </c>
      <c r="H161" s="39">
        <v>3</v>
      </c>
      <c r="I161" s="39">
        <v>1</v>
      </c>
      <c r="J161" s="39">
        <v>1</v>
      </c>
      <c r="K161" s="39">
        <v>1</v>
      </c>
      <c r="L161" s="39">
        <v>3</v>
      </c>
    </row>
    <row r="162">
      <c r="A162" s="11" t="str">
        <f>VLOOKUP(24761,$M$2:$N$43,2,FALSE)</f>
        <v>UCM (UCM.Trnava)</v>
      </c>
      <c r="B162" t="s">
        <v>160</v>
      </c>
      <c r="C162" t="s">
        <v>25</v>
      </c>
      <c r="D162" t="str">
        <f>CONCATENATE(A162,B162,C162)</f>
        <v>UCM (UCM.Trnava)V1editovaná kniha</v>
      </c>
      <c r="E162" s="39">
        <v>1.03</v>
      </c>
      <c r="F162" s="39">
        <v>0</v>
      </c>
      <c r="G162" s="39">
        <v>1.5</v>
      </c>
      <c r="H162" s="39">
        <v>2.53</v>
      </c>
      <c r="I162" s="39">
        <v>3</v>
      </c>
      <c r="J162" s="39">
        <v>0</v>
      </c>
      <c r="K162" s="39">
        <v>2</v>
      </c>
      <c r="L162" s="39">
        <v>4</v>
      </c>
    </row>
    <row r="163">
      <c r="A163" s="11" t="str">
        <f>VLOOKUP(24761,$M$2:$N$43,2,FALSE)</f>
        <v>UCM (UCM.Trnava)</v>
      </c>
      <c r="B163" t="s">
        <v>160</v>
      </c>
      <c r="C163" t="s">
        <v>21</v>
      </c>
      <c r="D163" t="str">
        <f>CONCATENATE(A163,B163,C163)</f>
        <v>UCM (UCM.Trnava)V1monografia</v>
      </c>
      <c r="E163" s="39">
        <v>24.16333</v>
      </c>
      <c r="F163" s="39">
        <v>0</v>
      </c>
      <c r="G163" s="39">
        <v>0</v>
      </c>
      <c r="H163" s="39">
        <v>24.16333</v>
      </c>
      <c r="I163" s="39">
        <v>26</v>
      </c>
      <c r="J163" s="39">
        <v>0</v>
      </c>
      <c r="K163" s="39">
        <v>0</v>
      </c>
      <c r="L163" s="39">
        <v>26</v>
      </c>
    </row>
    <row r="164">
      <c r="A164" s="11" t="str">
        <f>VLOOKUP(24761,$M$2:$N$43,2,FALSE)</f>
        <v>UCM (UCM.Trnava)</v>
      </c>
      <c r="B164" t="s">
        <v>160</v>
      </c>
      <c r="C164" t="s">
        <v>84</v>
      </c>
      <c r="D164" t="str">
        <f>CONCATENATE(A164,B164,C164)</f>
        <v>UCM (UCM.Trnava)V1zborník - vedecký</v>
      </c>
      <c r="E164" s="39">
        <v>0</v>
      </c>
      <c r="F164" s="39">
        <v>1</v>
      </c>
      <c r="G164" s="39">
        <v>19.04334</v>
      </c>
      <c r="H164" s="39">
        <v>20.04334</v>
      </c>
      <c r="I164" s="39">
        <v>0</v>
      </c>
      <c r="J164" s="39">
        <v>1</v>
      </c>
      <c r="K164" s="39">
        <v>23</v>
      </c>
      <c r="L164" s="39">
        <v>24</v>
      </c>
    </row>
    <row r="165">
      <c r="A165" s="11" t="str">
        <f>VLOOKUP(24761,$M$2:$N$43,2,FALSE)</f>
        <v>UCM (UCM.Trnava)</v>
      </c>
      <c r="B165" t="s">
        <v>161</v>
      </c>
      <c r="C165" t="s">
        <v>27</v>
      </c>
      <c r="D165" t="str">
        <f>CONCATENATE(A165,B165,C165)</f>
        <v>UCM (UCM.Trnava)V2príspevok</v>
      </c>
      <c r="E165" s="39">
        <v>126.64424</v>
      </c>
      <c r="F165" s="39">
        <v>0</v>
      </c>
      <c r="G165" s="39">
        <v>0</v>
      </c>
      <c r="H165" s="39">
        <v>126.64424</v>
      </c>
      <c r="I165" s="39">
        <v>145</v>
      </c>
      <c r="J165" s="39">
        <v>0</v>
      </c>
      <c r="K165" s="39">
        <v>0</v>
      </c>
      <c r="L165" s="39">
        <v>145</v>
      </c>
    </row>
    <row r="166">
      <c r="A166" s="11" t="str">
        <f>VLOOKUP(24761,$M$2:$N$43,2,FALSE)</f>
        <v>UCM (UCM.Trnava)</v>
      </c>
      <c r="B166" t="s">
        <v>161</v>
      </c>
      <c r="C166" t="s">
        <v>28</v>
      </c>
      <c r="D166" t="str">
        <f>CONCATENATE(A166,B166,C166)</f>
        <v>UCM (UCM.Trnava)V2príspevok z podujatia</v>
      </c>
      <c r="E166" s="39">
        <v>262.30611</v>
      </c>
      <c r="F166" s="39">
        <v>0</v>
      </c>
      <c r="G166" s="39">
        <v>0</v>
      </c>
      <c r="H166" s="39">
        <v>262.30611</v>
      </c>
      <c r="I166" s="39">
        <v>310</v>
      </c>
      <c r="J166" s="39">
        <v>0</v>
      </c>
      <c r="K166" s="39">
        <v>0</v>
      </c>
      <c r="L166" s="39">
        <v>310</v>
      </c>
    </row>
    <row r="167">
      <c r="A167" s="11" t="str">
        <f>VLOOKUP(24761,$M$2:$N$43,2,FALSE)</f>
        <v>UCM (UCM.Trnava)</v>
      </c>
      <c r="B167" t="s">
        <v>161</v>
      </c>
      <c r="C167" t="s">
        <v>86</v>
      </c>
      <c r="D167" t="str">
        <f>CONCATENATE(A167,B167,C167)</f>
        <v>UCM (UCM.Trnava)V2abstrakt z podujatia - KP</v>
      </c>
      <c r="E167" s="39">
        <v>56.57</v>
      </c>
      <c r="F167" s="39">
        <v>0</v>
      </c>
      <c r="G167" s="39">
        <v>0</v>
      </c>
      <c r="H167" s="39">
        <v>56.57</v>
      </c>
      <c r="I167" s="39">
        <v>71</v>
      </c>
      <c r="J167" s="39">
        <v>0</v>
      </c>
      <c r="K167" s="39">
        <v>0</v>
      </c>
      <c r="L167" s="39">
        <v>71</v>
      </c>
    </row>
    <row r="168">
      <c r="A168" s="11" t="str">
        <f>VLOOKUP(24761,$M$2:$N$43,2,FALSE)</f>
        <v>UCM (UCM.Trnava)</v>
      </c>
      <c r="B168" t="s">
        <v>161</v>
      </c>
      <c r="C168" t="s">
        <v>26</v>
      </c>
      <c r="D168" t="str">
        <f>CONCATENATE(A168,B168,C168)</f>
        <v>UCM (UCM.Trnava)V2kapitola</v>
      </c>
      <c r="E168" s="39">
        <v>14</v>
      </c>
      <c r="F168" s="39">
        <v>0</v>
      </c>
      <c r="G168" s="39">
        <v>0</v>
      </c>
      <c r="H168" s="39">
        <v>14</v>
      </c>
      <c r="I168" s="39">
        <v>14</v>
      </c>
      <c r="J168" s="39">
        <v>0</v>
      </c>
      <c r="K168" s="39">
        <v>0</v>
      </c>
      <c r="L168" s="39">
        <v>14</v>
      </c>
    </row>
    <row r="169">
      <c r="A169" s="11" t="str">
        <f>VLOOKUP(24761,$M$2:$N$43,2,FALSE)</f>
        <v>UCM (UCM.Trnava)</v>
      </c>
      <c r="B169" t="s">
        <v>162</v>
      </c>
      <c r="C169" t="s">
        <v>29</v>
      </c>
      <c r="D169" t="str">
        <f>CONCATENATE(A169,B169,C169)</f>
        <v>UCM (UCM.Trnava)V3článok</v>
      </c>
      <c r="E169" s="39">
        <v>209.88518</v>
      </c>
      <c r="F169" s="39">
        <v>0</v>
      </c>
      <c r="G169" s="39">
        <v>0</v>
      </c>
      <c r="H169" s="39">
        <v>209.88518</v>
      </c>
      <c r="I169" s="39">
        <v>296</v>
      </c>
      <c r="J169" s="39">
        <v>0</v>
      </c>
      <c r="K169" s="39">
        <v>0</v>
      </c>
      <c r="L169" s="39">
        <v>296</v>
      </c>
    </row>
    <row r="170">
      <c r="A170" s="11" t="str">
        <f>VLOOKUP(24761,$M$2:$N$43,2,FALSE)</f>
        <v>UCM (UCM.Trnava)</v>
      </c>
      <c r="B170" t="s">
        <v>162</v>
      </c>
      <c r="C170" t="s">
        <v>89</v>
      </c>
      <c r="D170" t="str">
        <f>CONCATENATE(A170,B170,C170)</f>
        <v>UCM (UCM.Trnava)V3abstrakt z podujatia - ČL</v>
      </c>
      <c r="E170" s="39">
        <v>14.72666</v>
      </c>
      <c r="F170" s="39">
        <v>0</v>
      </c>
      <c r="G170" s="39">
        <v>0</v>
      </c>
      <c r="H170" s="39">
        <v>14.72666</v>
      </c>
      <c r="I170" s="39">
        <v>24</v>
      </c>
      <c r="J170" s="39">
        <v>0</v>
      </c>
      <c r="K170" s="39">
        <v>0</v>
      </c>
      <c r="L170" s="39">
        <v>24</v>
      </c>
    </row>
    <row r="171">
      <c r="A171" s="11" t="str">
        <f>VLOOKUP(24779,$M$2:$N$43,2,FALSE)</f>
        <v>UVLF (UVLF)</v>
      </c>
      <c r="B171" t="s">
        <v>144</v>
      </c>
      <c r="C171" t="s">
        <v>145</v>
      </c>
      <c r="D171" t="str">
        <f>CONCATENATE(A171,B171,C171)</f>
        <v>UVLF (UVLF)D1Patentová prihláška</v>
      </c>
      <c r="E171" s="39">
        <v>0.84</v>
      </c>
      <c r="F171" s="39">
        <v>0</v>
      </c>
      <c r="G171" s="39">
        <v>0</v>
      </c>
      <c r="H171" s="39">
        <v>0.84</v>
      </c>
      <c r="I171" s="39">
        <v>2</v>
      </c>
      <c r="J171" s="39">
        <v>0</v>
      </c>
      <c r="K171" s="39">
        <v>0</v>
      </c>
      <c r="L171" s="39">
        <v>2</v>
      </c>
    </row>
    <row r="172">
      <c r="A172" s="11" t="str">
        <f>VLOOKUP(24779,$M$2:$N$43,2,FALSE)</f>
        <v>UVLF (UVLF)</v>
      </c>
      <c r="B172" t="s">
        <v>150</v>
      </c>
      <c r="C172" t="s">
        <v>149</v>
      </c>
      <c r="D172" t="str">
        <f>CONCATENATE(A172,B172,C172)</f>
        <v>UVLF (UVLF)I2iný</v>
      </c>
      <c r="E172" s="39">
        <v>1</v>
      </c>
      <c r="F172" s="39">
        <v>0</v>
      </c>
      <c r="G172" s="39">
        <v>0</v>
      </c>
      <c r="H172" s="39">
        <v>1</v>
      </c>
      <c r="I172" s="39">
        <v>1</v>
      </c>
      <c r="J172" s="39">
        <v>0</v>
      </c>
      <c r="K172" s="39">
        <v>0</v>
      </c>
      <c r="L172" s="39">
        <v>1</v>
      </c>
    </row>
    <row r="173">
      <c r="A173" s="11" t="str">
        <f>VLOOKUP(24779,$M$2:$N$43,2,FALSE)</f>
        <v>UVLF (UVLF)</v>
      </c>
      <c r="B173" t="s">
        <v>151</v>
      </c>
      <c r="C173" t="s">
        <v>149</v>
      </c>
      <c r="D173" t="str">
        <f>CONCATENATE(A173,B173,C173)</f>
        <v>UVLF (UVLF)I3iný</v>
      </c>
      <c r="E173" s="39">
        <v>24.94</v>
      </c>
      <c r="F173" s="39">
        <v>0</v>
      </c>
      <c r="G173" s="39">
        <v>0</v>
      </c>
      <c r="H173" s="39">
        <v>24.94</v>
      </c>
      <c r="I173" s="39">
        <v>29</v>
      </c>
      <c r="J173" s="39">
        <v>0</v>
      </c>
      <c r="K173" s="39">
        <v>0</v>
      </c>
      <c r="L173" s="39">
        <v>29</v>
      </c>
    </row>
    <row r="174">
      <c r="A174" s="11" t="str">
        <f>VLOOKUP(24779,$M$2:$N$43,2,FALSE)</f>
        <v>UVLF (UVLF)</v>
      </c>
      <c r="B174" t="s">
        <v>152</v>
      </c>
      <c r="C174" t="s">
        <v>91</v>
      </c>
      <c r="D174" t="str">
        <f>CONCATENATE(A174,B174,C174)</f>
        <v>UVLF (UVLF)O1knižná publikácia - odborná</v>
      </c>
      <c r="E174" s="39">
        <v>0.91</v>
      </c>
      <c r="F174" s="39">
        <v>0.9</v>
      </c>
      <c r="G174" s="39">
        <v>0</v>
      </c>
      <c r="H174" s="39">
        <v>1.81</v>
      </c>
      <c r="I174" s="39">
        <v>2</v>
      </c>
      <c r="J174" s="39">
        <v>1</v>
      </c>
      <c r="K174" s="39">
        <v>0</v>
      </c>
      <c r="L174" s="39">
        <v>3</v>
      </c>
    </row>
    <row r="175">
      <c r="A175" s="11" t="str">
        <f>VLOOKUP(24779,$M$2:$N$43,2,FALSE)</f>
        <v>UVLF (UVLF)</v>
      </c>
      <c r="B175" t="s">
        <v>153</v>
      </c>
      <c r="C175" t="s">
        <v>27</v>
      </c>
      <c r="D175" t="str">
        <f>CONCATENATE(A175,B175,C175)</f>
        <v>UVLF (UVLF)O2príspevok</v>
      </c>
      <c r="E175" s="39">
        <v>1</v>
      </c>
      <c r="F175" s="39">
        <v>0</v>
      </c>
      <c r="G175" s="39">
        <v>0</v>
      </c>
      <c r="H175" s="39">
        <v>1</v>
      </c>
      <c r="I175" s="39">
        <v>1</v>
      </c>
      <c r="J175" s="39">
        <v>0</v>
      </c>
      <c r="K175" s="39">
        <v>0</v>
      </c>
      <c r="L175" s="39">
        <v>1</v>
      </c>
    </row>
    <row r="176">
      <c r="A176" s="11" t="str">
        <f>VLOOKUP(24779,$M$2:$N$43,2,FALSE)</f>
        <v>UVLF (UVLF)</v>
      </c>
      <c r="B176" t="s">
        <v>153</v>
      </c>
      <c r="C176" t="s">
        <v>28</v>
      </c>
      <c r="D176" t="str">
        <f>CONCATENATE(A176,B176,C176)</f>
        <v>UVLF (UVLF)O2príspevok z podujatia</v>
      </c>
      <c r="E176" s="39">
        <v>3.54111</v>
      </c>
      <c r="F176" s="39">
        <v>0</v>
      </c>
      <c r="G176" s="39">
        <v>0</v>
      </c>
      <c r="H176" s="39">
        <v>3.54111</v>
      </c>
      <c r="I176" s="39">
        <v>7</v>
      </c>
      <c r="J176" s="39">
        <v>0</v>
      </c>
      <c r="K176" s="39">
        <v>0</v>
      </c>
      <c r="L176" s="39">
        <v>7</v>
      </c>
    </row>
    <row r="177">
      <c r="A177" s="11" t="str">
        <f>VLOOKUP(24779,$M$2:$N$43,2,FALSE)</f>
        <v>UVLF (UVLF)</v>
      </c>
      <c r="B177" t="s">
        <v>153</v>
      </c>
      <c r="C177" t="s">
        <v>86</v>
      </c>
      <c r="D177" t="str">
        <f>CONCATENATE(A177,B177,C177)</f>
        <v>UVLF (UVLF)O2abstrakt z podujatia - KP</v>
      </c>
      <c r="E177" s="39">
        <v>49.97692</v>
      </c>
      <c r="F177" s="39">
        <v>0</v>
      </c>
      <c r="G177" s="39">
        <v>0</v>
      </c>
      <c r="H177" s="39">
        <v>49.97692</v>
      </c>
      <c r="I177" s="39">
        <v>64</v>
      </c>
      <c r="J177" s="39">
        <v>0</v>
      </c>
      <c r="K177" s="39">
        <v>0</v>
      </c>
      <c r="L177" s="39">
        <v>64</v>
      </c>
    </row>
    <row r="178">
      <c r="A178" s="11" t="str">
        <f>VLOOKUP(24779,$M$2:$N$43,2,FALSE)</f>
        <v>UVLF (UVLF)</v>
      </c>
      <c r="B178" t="s">
        <v>153</v>
      </c>
      <c r="C178" t="s">
        <v>87</v>
      </c>
      <c r="D178" t="str">
        <f>CONCATENATE(A178,B178,C178)</f>
        <v>UVLF (UVLF)O2poster z podujatia - KP</v>
      </c>
      <c r="E178" s="39">
        <v>15.13</v>
      </c>
      <c r="F178" s="39">
        <v>0</v>
      </c>
      <c r="G178" s="39">
        <v>0</v>
      </c>
      <c r="H178" s="39">
        <v>15.13</v>
      </c>
      <c r="I178" s="39">
        <v>16</v>
      </c>
      <c r="J178" s="39">
        <v>0</v>
      </c>
      <c r="K178" s="39">
        <v>0</v>
      </c>
      <c r="L178" s="39">
        <v>16</v>
      </c>
    </row>
    <row r="179">
      <c r="A179" s="11" t="str">
        <f>VLOOKUP(24779,$M$2:$N$43,2,FALSE)</f>
        <v>UVLF (UVLF)</v>
      </c>
      <c r="B179" t="s">
        <v>153</v>
      </c>
      <c r="C179" t="s">
        <v>26</v>
      </c>
      <c r="D179" t="str">
        <f>CONCATENATE(A179,B179,C179)</f>
        <v>UVLF (UVLF)O2kapitola</v>
      </c>
      <c r="E179" s="39">
        <v>0.85</v>
      </c>
      <c r="F179" s="39">
        <v>0</v>
      </c>
      <c r="G179" s="39">
        <v>0</v>
      </c>
      <c r="H179" s="39">
        <v>0.85</v>
      </c>
      <c r="I179" s="39">
        <v>1</v>
      </c>
      <c r="J179" s="39">
        <v>0</v>
      </c>
      <c r="K179" s="39">
        <v>0</v>
      </c>
      <c r="L179" s="39">
        <v>1</v>
      </c>
    </row>
    <row r="180">
      <c r="A180" s="11" t="str">
        <f>VLOOKUP(24779,$M$2:$N$43,2,FALSE)</f>
        <v>UVLF (UVLF)</v>
      </c>
      <c r="B180" t="s">
        <v>154</v>
      </c>
      <c r="C180" t="s">
        <v>29</v>
      </c>
      <c r="D180" t="str">
        <f>CONCATENATE(A180,B180,C180)</f>
        <v>UVLF (UVLF)O3článok</v>
      </c>
      <c r="E180" s="39">
        <v>89.58583</v>
      </c>
      <c r="F180" s="39">
        <v>0</v>
      </c>
      <c r="G180" s="39">
        <v>0</v>
      </c>
      <c r="H180" s="39">
        <v>89.58583</v>
      </c>
      <c r="I180" s="39">
        <v>109</v>
      </c>
      <c r="J180" s="39">
        <v>0</v>
      </c>
      <c r="K180" s="39">
        <v>0</v>
      </c>
      <c r="L180" s="39">
        <v>109</v>
      </c>
    </row>
    <row r="181">
      <c r="A181" s="11" t="str">
        <f>VLOOKUP(24779,$M$2:$N$43,2,FALSE)</f>
        <v>UVLF (UVLF)</v>
      </c>
      <c r="B181" t="s">
        <v>154</v>
      </c>
      <c r="C181" t="s">
        <v>30</v>
      </c>
      <c r="D181" t="str">
        <f>CONCATENATE(A181,B181,C181)</f>
        <v>UVLF (UVLF)O3článok z podujatia</v>
      </c>
      <c r="E181" s="39">
        <v>2.85</v>
      </c>
      <c r="F181" s="39">
        <v>0</v>
      </c>
      <c r="G181" s="39">
        <v>0</v>
      </c>
      <c r="H181" s="39">
        <v>2.85</v>
      </c>
      <c r="I181" s="39">
        <v>3</v>
      </c>
      <c r="J181" s="39">
        <v>0</v>
      </c>
      <c r="K181" s="39">
        <v>0</v>
      </c>
      <c r="L181" s="39">
        <v>3</v>
      </c>
    </row>
    <row r="182">
      <c r="A182" s="11" t="str">
        <f>VLOOKUP(24779,$M$2:$N$43,2,FALSE)</f>
        <v>UVLF (UVLF)</v>
      </c>
      <c r="B182" t="s">
        <v>155</v>
      </c>
      <c r="C182" t="s">
        <v>40</v>
      </c>
      <c r="D182" t="str">
        <f>CONCATENATE(A182,B182,C182)</f>
        <v>UVLF (UVLF)P1učebný text</v>
      </c>
      <c r="E182" s="39">
        <v>4</v>
      </c>
      <c r="F182" s="39">
        <v>0</v>
      </c>
      <c r="G182" s="39">
        <v>0</v>
      </c>
      <c r="H182" s="39">
        <v>4</v>
      </c>
      <c r="I182" s="39">
        <v>4</v>
      </c>
      <c r="J182" s="39">
        <v>0</v>
      </c>
      <c r="K182" s="39">
        <v>0</v>
      </c>
      <c r="L182" s="39">
        <v>4</v>
      </c>
    </row>
    <row r="183">
      <c r="A183" s="11" t="str">
        <f>VLOOKUP(24779,$M$2:$N$43,2,FALSE)</f>
        <v>UVLF (UVLF)</v>
      </c>
      <c r="B183" t="s">
        <v>155</v>
      </c>
      <c r="C183" t="s">
        <v>39</v>
      </c>
      <c r="D183" t="str">
        <f>CONCATENATE(A183,B183,C183)</f>
        <v>UVLF (UVLF)P1skriptum</v>
      </c>
      <c r="E183" s="39">
        <v>6</v>
      </c>
      <c r="F183" s="39">
        <v>0</v>
      </c>
      <c r="G183" s="39">
        <v>0</v>
      </c>
      <c r="H183" s="39">
        <v>6</v>
      </c>
      <c r="I183" s="39">
        <v>6</v>
      </c>
      <c r="J183" s="39">
        <v>0</v>
      </c>
      <c r="K183" s="39">
        <v>0</v>
      </c>
      <c r="L183" s="39">
        <v>6</v>
      </c>
    </row>
    <row r="184">
      <c r="A184" s="11" t="str">
        <f>VLOOKUP(24779,$M$2:$N$43,2,FALSE)</f>
        <v>UVLF (UVLF)</v>
      </c>
      <c r="B184" t="s">
        <v>155</v>
      </c>
      <c r="C184" t="s">
        <v>36</v>
      </c>
      <c r="D184" t="str">
        <f>CONCATENATE(A184,B184,C184)</f>
        <v>UVLF (UVLF)P1učebnica pre vysoké školy</v>
      </c>
      <c r="E184" s="39">
        <v>15.54</v>
      </c>
      <c r="F184" s="39">
        <v>0</v>
      </c>
      <c r="G184" s="39">
        <v>0</v>
      </c>
      <c r="H184" s="39">
        <v>15.54</v>
      </c>
      <c r="I184" s="39">
        <v>17</v>
      </c>
      <c r="J184" s="39">
        <v>0</v>
      </c>
      <c r="K184" s="39">
        <v>0</v>
      </c>
      <c r="L184" s="39">
        <v>17</v>
      </c>
    </row>
    <row r="185">
      <c r="A185" s="11" t="str">
        <f>VLOOKUP(24779,$M$2:$N$43,2,FALSE)</f>
        <v>UVLF (UVLF)</v>
      </c>
      <c r="B185" t="s">
        <v>160</v>
      </c>
      <c r="C185" t="s">
        <v>21</v>
      </c>
      <c r="D185" t="str">
        <f>CONCATENATE(A185,B185,C185)</f>
        <v>UVLF (UVLF)V1monografia</v>
      </c>
      <c r="E185" s="39">
        <v>2</v>
      </c>
      <c r="F185" s="39">
        <v>0</v>
      </c>
      <c r="G185" s="39">
        <v>0</v>
      </c>
      <c r="H185" s="39">
        <v>2</v>
      </c>
      <c r="I185" s="39">
        <v>2</v>
      </c>
      <c r="J185" s="39">
        <v>0</v>
      </c>
      <c r="K185" s="39">
        <v>0</v>
      </c>
      <c r="L185" s="39">
        <v>2</v>
      </c>
    </row>
    <row r="186">
      <c r="A186" s="11" t="str">
        <f>VLOOKUP(24779,$M$2:$N$43,2,FALSE)</f>
        <v>UVLF (UVLF)</v>
      </c>
      <c r="B186" t="s">
        <v>160</v>
      </c>
      <c r="C186" t="s">
        <v>84</v>
      </c>
      <c r="D186" t="str">
        <f>CONCATENATE(A186,B186,C186)</f>
        <v>UVLF (UVLF)V1zborník - vedecký</v>
      </c>
      <c r="E186" s="39">
        <v>0</v>
      </c>
      <c r="F186" s="39">
        <v>0</v>
      </c>
      <c r="G186" s="39">
        <v>7</v>
      </c>
      <c r="H186" s="39">
        <v>7</v>
      </c>
      <c r="I186" s="39">
        <v>0</v>
      </c>
      <c r="J186" s="39">
        <v>0</v>
      </c>
      <c r="K186" s="39">
        <v>7</v>
      </c>
      <c r="L186" s="39">
        <v>7</v>
      </c>
    </row>
    <row r="187">
      <c r="A187" s="11" t="str">
        <f>VLOOKUP(24779,$M$2:$N$43,2,FALSE)</f>
        <v>UVLF (UVLF)</v>
      </c>
      <c r="B187" t="s">
        <v>161</v>
      </c>
      <c r="C187" t="s">
        <v>27</v>
      </c>
      <c r="D187" t="str">
        <f>CONCATENATE(A187,B187,C187)</f>
        <v>UVLF (UVLF)V2príspevok</v>
      </c>
      <c r="E187" s="39">
        <v>42.45</v>
      </c>
      <c r="F187" s="39">
        <v>0</v>
      </c>
      <c r="G187" s="39">
        <v>0</v>
      </c>
      <c r="H187" s="39">
        <v>42.45</v>
      </c>
      <c r="I187" s="39">
        <v>46</v>
      </c>
      <c r="J187" s="39">
        <v>0</v>
      </c>
      <c r="K187" s="39">
        <v>0</v>
      </c>
      <c r="L187" s="39">
        <v>46</v>
      </c>
    </row>
    <row r="188">
      <c r="A188" s="11" t="str">
        <f>VLOOKUP(24779,$M$2:$N$43,2,FALSE)</f>
        <v>UVLF (UVLF)</v>
      </c>
      <c r="B188" t="s">
        <v>161</v>
      </c>
      <c r="C188" t="s">
        <v>28</v>
      </c>
      <c r="D188" t="str">
        <f>CONCATENATE(A188,B188,C188)</f>
        <v>UVLF (UVLF)V2príspevok z podujatia</v>
      </c>
      <c r="E188" s="39">
        <v>180.9</v>
      </c>
      <c r="F188" s="39">
        <v>0</v>
      </c>
      <c r="G188" s="39">
        <v>0</v>
      </c>
      <c r="H188" s="39">
        <v>180.9</v>
      </c>
      <c r="I188" s="39">
        <v>203</v>
      </c>
      <c r="J188" s="39">
        <v>0</v>
      </c>
      <c r="K188" s="39">
        <v>0</v>
      </c>
      <c r="L188" s="39">
        <v>203</v>
      </c>
    </row>
    <row r="189">
      <c r="A189" s="11" t="str">
        <f>VLOOKUP(24779,$M$2:$N$43,2,FALSE)</f>
        <v>UVLF (UVLF)</v>
      </c>
      <c r="B189" t="s">
        <v>161</v>
      </c>
      <c r="C189" t="s">
        <v>86</v>
      </c>
      <c r="D189" t="str">
        <f>CONCATENATE(A189,B189,C189)</f>
        <v>UVLF (UVLF)V2abstrakt z podujatia - KP</v>
      </c>
      <c r="E189" s="39">
        <v>110.51423</v>
      </c>
      <c r="F189" s="39">
        <v>0</v>
      </c>
      <c r="G189" s="39">
        <v>0</v>
      </c>
      <c r="H189" s="39">
        <v>110.51423</v>
      </c>
      <c r="I189" s="39">
        <v>138</v>
      </c>
      <c r="J189" s="39">
        <v>0</v>
      </c>
      <c r="K189" s="39">
        <v>0</v>
      </c>
      <c r="L189" s="39">
        <v>138</v>
      </c>
    </row>
    <row r="190">
      <c r="A190" s="11" t="str">
        <f>VLOOKUP(24779,$M$2:$N$43,2,FALSE)</f>
        <v>UVLF (UVLF)</v>
      </c>
      <c r="B190" t="s">
        <v>161</v>
      </c>
      <c r="C190" t="s">
        <v>87</v>
      </c>
      <c r="D190" t="str">
        <f>CONCATENATE(A190,B190,C190)</f>
        <v>UVLF (UVLF)V2poster z podujatia - KP</v>
      </c>
      <c r="E190" s="39">
        <v>3.05</v>
      </c>
      <c r="F190" s="39">
        <v>0</v>
      </c>
      <c r="G190" s="39">
        <v>0</v>
      </c>
      <c r="H190" s="39">
        <v>3.05</v>
      </c>
      <c r="I190" s="39">
        <v>4</v>
      </c>
      <c r="J190" s="39">
        <v>0</v>
      </c>
      <c r="K190" s="39">
        <v>0</v>
      </c>
      <c r="L190" s="39">
        <v>4</v>
      </c>
    </row>
    <row r="191">
      <c r="A191" s="11" t="str">
        <f>VLOOKUP(24779,$M$2:$N$43,2,FALSE)</f>
        <v>UVLF (UVLF)</v>
      </c>
      <c r="B191" t="s">
        <v>161</v>
      </c>
      <c r="C191" t="s">
        <v>26</v>
      </c>
      <c r="D191" t="str">
        <f>CONCATENATE(A191,B191,C191)</f>
        <v>UVLF (UVLF)V2kapitola</v>
      </c>
      <c r="E191" s="39">
        <v>1.7</v>
      </c>
      <c r="F191" s="39">
        <v>0</v>
      </c>
      <c r="G191" s="39">
        <v>0</v>
      </c>
      <c r="H191" s="39">
        <v>1.7</v>
      </c>
      <c r="I191" s="39">
        <v>3</v>
      </c>
      <c r="J191" s="39">
        <v>0</v>
      </c>
      <c r="K191" s="39">
        <v>0</v>
      </c>
      <c r="L191" s="39">
        <v>3</v>
      </c>
    </row>
    <row r="192">
      <c r="A192" s="11" t="str">
        <f>VLOOKUP(24779,$M$2:$N$43,2,FALSE)</f>
        <v>UVLF (UVLF)</v>
      </c>
      <c r="B192" t="s">
        <v>162</v>
      </c>
      <c r="C192" t="s">
        <v>29</v>
      </c>
      <c r="D192" t="str">
        <f>CONCATENATE(A192,B192,C192)</f>
        <v>UVLF (UVLF)V3článok</v>
      </c>
      <c r="E192" s="39">
        <v>148.28118</v>
      </c>
      <c r="F192" s="39">
        <v>0</v>
      </c>
      <c r="G192" s="39">
        <v>0</v>
      </c>
      <c r="H192" s="39">
        <v>148.28118</v>
      </c>
      <c r="I192" s="39">
        <v>236</v>
      </c>
      <c r="J192" s="39">
        <v>0</v>
      </c>
      <c r="K192" s="39">
        <v>0</v>
      </c>
      <c r="L192" s="39">
        <v>236</v>
      </c>
    </row>
    <row r="193">
      <c r="A193" s="11" t="str">
        <f>VLOOKUP(24779,$M$2:$N$43,2,FALSE)</f>
        <v>UVLF (UVLF)</v>
      </c>
      <c r="B193" t="s">
        <v>162</v>
      </c>
      <c r="C193" t="s">
        <v>89</v>
      </c>
      <c r="D193" t="str">
        <f>CONCATENATE(A193,B193,C193)</f>
        <v>UVLF (UVLF)V3abstrakt z podujatia - ČL</v>
      </c>
      <c r="E193" s="39">
        <v>11.89</v>
      </c>
      <c r="F193" s="39">
        <v>0</v>
      </c>
      <c r="G193" s="39">
        <v>0</v>
      </c>
      <c r="H193" s="39">
        <v>11.89</v>
      </c>
      <c r="I193" s="39">
        <v>17</v>
      </c>
      <c r="J193" s="39">
        <v>0</v>
      </c>
      <c r="K193" s="39">
        <v>0</v>
      </c>
      <c r="L193" s="39">
        <v>17</v>
      </c>
    </row>
    <row r="194">
      <c r="A194" s="11" t="str">
        <f>VLOOKUP(24779,$M$2:$N$43,2,FALSE)</f>
        <v>UVLF (UVLF)</v>
      </c>
      <c r="B194" t="s">
        <v>162</v>
      </c>
      <c r="C194" t="s">
        <v>30</v>
      </c>
      <c r="D194" t="str">
        <f>CONCATENATE(A194,B194,C194)</f>
        <v>UVLF (UVLF)V3článok z podujatia</v>
      </c>
      <c r="E194" s="39">
        <v>1.05</v>
      </c>
      <c r="F194" s="39">
        <v>0</v>
      </c>
      <c r="G194" s="39">
        <v>0</v>
      </c>
      <c r="H194" s="39">
        <v>1.05</v>
      </c>
      <c r="I194" s="39">
        <v>3</v>
      </c>
      <c r="J194" s="39">
        <v>0</v>
      </c>
      <c r="K194" s="39">
        <v>0</v>
      </c>
      <c r="L194" s="39">
        <v>3</v>
      </c>
    </row>
    <row r="195">
      <c r="A195" s="11" t="str">
        <f>VLOOKUP(24780,$M$2:$N$43,2,FALSE)</f>
        <v>UKF (UKF.Nitra)</v>
      </c>
      <c r="B195" t="s">
        <v>148</v>
      </c>
      <c r="C195" t="s">
        <v>149</v>
      </c>
      <c r="D195" t="str">
        <f>CONCATENATE(A195,B195,C195)</f>
        <v>UKF (UKF.Nitra)I1iný</v>
      </c>
      <c r="E195" s="39">
        <v>7.69292</v>
      </c>
      <c r="F195" s="39">
        <v>0</v>
      </c>
      <c r="G195" s="39">
        <v>2</v>
      </c>
      <c r="H195" s="39">
        <v>9.69292</v>
      </c>
      <c r="I195" s="39">
        <v>12</v>
      </c>
      <c r="J195" s="39">
        <v>0</v>
      </c>
      <c r="K195" s="39">
        <v>2</v>
      </c>
      <c r="L195" s="39">
        <v>14</v>
      </c>
    </row>
    <row r="196">
      <c r="A196" s="11" t="str">
        <f>VLOOKUP(24780,$M$2:$N$43,2,FALSE)</f>
        <v>UKF (UKF.Nitra)</v>
      </c>
      <c r="B196" t="s">
        <v>150</v>
      </c>
      <c r="C196" t="s">
        <v>149</v>
      </c>
      <c r="D196" t="str">
        <f>CONCATENATE(A196,B196,C196)</f>
        <v>UKF (UKF.Nitra)I2iný</v>
      </c>
      <c r="E196" s="39">
        <v>17.01</v>
      </c>
      <c r="F196" s="39">
        <v>1</v>
      </c>
      <c r="G196" s="39">
        <v>0</v>
      </c>
      <c r="H196" s="39">
        <v>18.01</v>
      </c>
      <c r="I196" s="39">
        <v>20</v>
      </c>
      <c r="J196" s="39">
        <v>1</v>
      </c>
      <c r="K196" s="39">
        <v>0</v>
      </c>
      <c r="L196" s="39">
        <v>21</v>
      </c>
    </row>
    <row r="197">
      <c r="A197" s="11" t="str">
        <f>VLOOKUP(24780,$M$2:$N$43,2,FALSE)</f>
        <v>UKF (UKF.Nitra)</v>
      </c>
      <c r="B197" t="s">
        <v>151</v>
      </c>
      <c r="C197" t="s">
        <v>149</v>
      </c>
      <c r="D197" t="str">
        <f>CONCATENATE(A197,B197,C197)</f>
        <v>UKF (UKF.Nitra)I3iný</v>
      </c>
      <c r="E197" s="39">
        <v>44.9</v>
      </c>
      <c r="F197" s="39">
        <v>0</v>
      </c>
      <c r="G197" s="39">
        <v>0</v>
      </c>
      <c r="H197" s="39">
        <v>44.9</v>
      </c>
      <c r="I197" s="39">
        <v>49</v>
      </c>
      <c r="J197" s="39">
        <v>0</v>
      </c>
      <c r="K197" s="39">
        <v>0</v>
      </c>
      <c r="L197" s="39">
        <v>49</v>
      </c>
    </row>
    <row r="198">
      <c r="A198" s="11" t="str">
        <f>VLOOKUP(24780,$M$2:$N$43,2,FALSE)</f>
        <v>UKF (UKF.Nitra)</v>
      </c>
      <c r="B198" t="s">
        <v>152</v>
      </c>
      <c r="C198" t="s">
        <v>93</v>
      </c>
      <c r="D198" t="str">
        <f>CONCATENATE(A198,B198,C198)</f>
        <v>UKF (UKF.Nitra)O1katalóg umeleckých diel - odborný</v>
      </c>
      <c r="E198" s="39">
        <v>0.09</v>
      </c>
      <c r="F198" s="39">
        <v>0</v>
      </c>
      <c r="G198" s="39">
        <v>0.05</v>
      </c>
      <c r="H198" s="39">
        <v>0.14</v>
      </c>
      <c r="I198" s="39">
        <v>2</v>
      </c>
      <c r="J198" s="39">
        <v>0</v>
      </c>
      <c r="K198" s="39">
        <v>1</v>
      </c>
      <c r="L198" s="39">
        <v>3</v>
      </c>
    </row>
    <row r="199">
      <c r="A199" s="11" t="str">
        <f>VLOOKUP(24780,$M$2:$N$43,2,FALSE)</f>
        <v>UKF (UKF.Nitra)</v>
      </c>
      <c r="B199" t="s">
        <v>152</v>
      </c>
      <c r="C199" t="s">
        <v>91</v>
      </c>
      <c r="D199" t="str">
        <f>CONCATENATE(A199,B199,C199)</f>
        <v>UKF (UKF.Nitra)O1knižná publikácia - odborná</v>
      </c>
      <c r="E199" s="39">
        <v>6.6409</v>
      </c>
      <c r="F199" s="39">
        <v>1</v>
      </c>
      <c r="G199" s="39">
        <v>0</v>
      </c>
      <c r="H199" s="39">
        <v>7.6409</v>
      </c>
      <c r="I199" s="39">
        <v>10</v>
      </c>
      <c r="J199" s="39">
        <v>1</v>
      </c>
      <c r="K199" s="39">
        <v>0</v>
      </c>
      <c r="L199" s="39">
        <v>11</v>
      </c>
    </row>
    <row r="200">
      <c r="A200" s="11" t="str">
        <f>VLOOKUP(24780,$M$2:$N$43,2,FALSE)</f>
        <v>UKF (UKF.Nitra)</v>
      </c>
      <c r="B200" t="s">
        <v>152</v>
      </c>
      <c r="C200" t="s">
        <v>33</v>
      </c>
      <c r="D200" t="str">
        <f>CONCATENATE(A200,B200,C200)</f>
        <v>UKF (UKF.Nitra)O1slovník</v>
      </c>
      <c r="E200" s="39">
        <v>6</v>
      </c>
      <c r="F200" s="39">
        <v>0</v>
      </c>
      <c r="G200" s="39">
        <v>1</v>
      </c>
      <c r="H200" s="39">
        <v>7</v>
      </c>
      <c r="I200" s="39">
        <v>6</v>
      </c>
      <c r="J200" s="39">
        <v>0</v>
      </c>
      <c r="K200" s="39">
        <v>1</v>
      </c>
      <c r="L200" s="39">
        <v>7</v>
      </c>
    </row>
    <row r="201">
      <c r="A201" s="11" t="str">
        <f>VLOOKUP(24780,$M$2:$N$43,2,FALSE)</f>
        <v>UKF (UKF.Nitra)</v>
      </c>
      <c r="B201" t="s">
        <v>152</v>
      </c>
      <c r="C201" t="s">
        <v>101</v>
      </c>
      <c r="D201" t="str">
        <f>CONCATENATE(A201,B201,C201)</f>
        <v>UKF (UKF.Nitra)O1zborník - odborný</v>
      </c>
      <c r="E201" s="39">
        <v>1</v>
      </c>
      <c r="F201" s="39">
        <v>0</v>
      </c>
      <c r="G201" s="39">
        <v>4.33</v>
      </c>
      <c r="H201" s="39">
        <v>5.33</v>
      </c>
      <c r="I201" s="39">
        <v>1</v>
      </c>
      <c r="J201" s="39">
        <v>0</v>
      </c>
      <c r="K201" s="39">
        <v>6</v>
      </c>
      <c r="L201" s="39">
        <v>7</v>
      </c>
    </row>
    <row r="202">
      <c r="A202" s="11" t="str">
        <f>VLOOKUP(24780,$M$2:$N$43,2,FALSE)</f>
        <v>UKF (UKF.Nitra)</v>
      </c>
      <c r="B202" t="s">
        <v>153</v>
      </c>
      <c r="C202" t="s">
        <v>27</v>
      </c>
      <c r="D202" t="str">
        <f>CONCATENATE(A202,B202,C202)</f>
        <v>UKF (UKF.Nitra)O2príspevok</v>
      </c>
      <c r="E202" s="39">
        <v>15.8</v>
      </c>
      <c r="F202" s="39">
        <v>0</v>
      </c>
      <c r="G202" s="39">
        <v>0</v>
      </c>
      <c r="H202" s="39">
        <v>15.8</v>
      </c>
      <c r="I202" s="39">
        <v>18</v>
      </c>
      <c r="J202" s="39">
        <v>0</v>
      </c>
      <c r="K202" s="39">
        <v>0</v>
      </c>
      <c r="L202" s="39">
        <v>18</v>
      </c>
    </row>
    <row r="203">
      <c r="A203" s="11" t="str">
        <f>VLOOKUP(24780,$M$2:$N$43,2,FALSE)</f>
        <v>UKF (UKF.Nitra)</v>
      </c>
      <c r="B203" t="s">
        <v>153</v>
      </c>
      <c r="C203" t="s">
        <v>85</v>
      </c>
      <c r="D203" t="str">
        <f>CONCATENATE(A203,B203,C203)</f>
        <v>UKF (UKF.Nitra)O2abstrakt - KP</v>
      </c>
      <c r="E203" s="39">
        <v>0.6</v>
      </c>
      <c r="F203" s="39">
        <v>0</v>
      </c>
      <c r="G203" s="39">
        <v>0</v>
      </c>
      <c r="H203" s="39">
        <v>0.6</v>
      </c>
      <c r="I203" s="39">
        <v>1</v>
      </c>
      <c r="J203" s="39">
        <v>0</v>
      </c>
      <c r="K203" s="39">
        <v>0</v>
      </c>
      <c r="L203" s="39">
        <v>1</v>
      </c>
    </row>
    <row r="204">
      <c r="A204" s="11" t="str">
        <f>VLOOKUP(24780,$M$2:$N$43,2,FALSE)</f>
        <v>UKF (UKF.Nitra)</v>
      </c>
      <c r="B204" t="s">
        <v>153</v>
      </c>
      <c r="C204" t="s">
        <v>35</v>
      </c>
      <c r="D204" t="str">
        <f>CONCATENATE(A204,B204,C204)</f>
        <v>UKF (UKF.Nitra)O2heslo</v>
      </c>
      <c r="E204" s="39">
        <v>5</v>
      </c>
      <c r="F204" s="39">
        <v>0</v>
      </c>
      <c r="G204" s="39">
        <v>0</v>
      </c>
      <c r="H204" s="39">
        <v>5</v>
      </c>
      <c r="I204" s="39">
        <v>5</v>
      </c>
      <c r="J204" s="39">
        <v>0</v>
      </c>
      <c r="K204" s="39">
        <v>0</v>
      </c>
      <c r="L204" s="39">
        <v>5</v>
      </c>
    </row>
    <row r="205">
      <c r="A205" s="11" t="str">
        <f>VLOOKUP(24780,$M$2:$N$43,2,FALSE)</f>
        <v>UKF (UKF.Nitra)</v>
      </c>
      <c r="B205" t="s">
        <v>153</v>
      </c>
      <c r="C205" t="s">
        <v>28</v>
      </c>
      <c r="D205" t="str">
        <f>CONCATENATE(A205,B205,C205)</f>
        <v>UKF (UKF.Nitra)O2príspevok z podujatia</v>
      </c>
      <c r="E205" s="39">
        <v>12.73</v>
      </c>
      <c r="F205" s="39">
        <v>0</v>
      </c>
      <c r="G205" s="39">
        <v>0</v>
      </c>
      <c r="H205" s="39">
        <v>12.73</v>
      </c>
      <c r="I205" s="39">
        <v>15</v>
      </c>
      <c r="J205" s="39">
        <v>0</v>
      </c>
      <c r="K205" s="39">
        <v>0</v>
      </c>
      <c r="L205" s="39">
        <v>15</v>
      </c>
    </row>
    <row r="206">
      <c r="A206" s="11" t="str">
        <f>VLOOKUP(24780,$M$2:$N$43,2,FALSE)</f>
        <v>UKF (UKF.Nitra)</v>
      </c>
      <c r="B206" t="s">
        <v>153</v>
      </c>
      <c r="C206" t="s">
        <v>86</v>
      </c>
      <c r="D206" t="str">
        <f>CONCATENATE(A206,B206,C206)</f>
        <v>UKF (UKF.Nitra)O2abstrakt z podujatia - KP</v>
      </c>
      <c r="E206" s="39">
        <v>67.635</v>
      </c>
      <c r="F206" s="39">
        <v>0</v>
      </c>
      <c r="G206" s="39">
        <v>0</v>
      </c>
      <c r="H206" s="39">
        <v>67.635</v>
      </c>
      <c r="I206" s="39">
        <v>88</v>
      </c>
      <c r="J206" s="39">
        <v>0</v>
      </c>
      <c r="K206" s="39">
        <v>0</v>
      </c>
      <c r="L206" s="39">
        <v>88</v>
      </c>
    </row>
    <row r="207">
      <c r="A207" s="11" t="str">
        <f>VLOOKUP(24780,$M$2:$N$43,2,FALSE)</f>
        <v>UKF (UKF.Nitra)</v>
      </c>
      <c r="B207" t="s">
        <v>153</v>
      </c>
      <c r="C207" t="s">
        <v>87</v>
      </c>
      <c r="D207" t="str">
        <f>CONCATENATE(A207,B207,C207)</f>
        <v>UKF (UKF.Nitra)O2poster z podujatia - KP</v>
      </c>
      <c r="E207" s="39">
        <v>6.2</v>
      </c>
      <c r="F207" s="39">
        <v>0</v>
      </c>
      <c r="G207" s="39">
        <v>0</v>
      </c>
      <c r="H207" s="39">
        <v>6.2</v>
      </c>
      <c r="I207" s="39">
        <v>10</v>
      </c>
      <c r="J207" s="39">
        <v>0</v>
      </c>
      <c r="K207" s="39">
        <v>0</v>
      </c>
      <c r="L207" s="39">
        <v>10</v>
      </c>
    </row>
    <row r="208">
      <c r="A208" s="11" t="str">
        <f>VLOOKUP(24780,$M$2:$N$43,2,FALSE)</f>
        <v>UKF (UKF.Nitra)</v>
      </c>
      <c r="B208" t="s">
        <v>153</v>
      </c>
      <c r="C208" t="s">
        <v>26</v>
      </c>
      <c r="D208" t="str">
        <f>CONCATENATE(A208,B208,C208)</f>
        <v>UKF (UKF.Nitra)O2kapitola</v>
      </c>
      <c r="E208" s="39">
        <v>4</v>
      </c>
      <c r="F208" s="39">
        <v>0</v>
      </c>
      <c r="G208" s="39">
        <v>0</v>
      </c>
      <c r="H208" s="39">
        <v>4</v>
      </c>
      <c r="I208" s="39">
        <v>4</v>
      </c>
      <c r="J208" s="39">
        <v>0</v>
      </c>
      <c r="K208" s="39">
        <v>0</v>
      </c>
      <c r="L208" s="39">
        <v>4</v>
      </c>
    </row>
    <row r="209">
      <c r="A209" s="11" t="str">
        <f>VLOOKUP(24780,$M$2:$N$43,2,FALSE)</f>
        <v>UKF (UKF.Nitra)</v>
      </c>
      <c r="B209" t="s">
        <v>153</v>
      </c>
      <c r="C209" t="s">
        <v>95</v>
      </c>
      <c r="D209" t="str">
        <f>CONCATENATE(A209,B209,C209)</f>
        <v>UKF (UKF.Nitra)O2recenzia - KP</v>
      </c>
      <c r="E209" s="39">
        <v>1</v>
      </c>
      <c r="F209" s="39">
        <v>0</v>
      </c>
      <c r="G209" s="39">
        <v>0</v>
      </c>
      <c r="H209" s="39">
        <v>1</v>
      </c>
      <c r="I209" s="39">
        <v>1</v>
      </c>
      <c r="J209" s="39">
        <v>0</v>
      </c>
      <c r="K209" s="39">
        <v>0</v>
      </c>
      <c r="L209" s="39">
        <v>1</v>
      </c>
    </row>
    <row r="210">
      <c r="A210" s="11" t="str">
        <f>VLOOKUP(24780,$M$2:$N$43,2,FALSE)</f>
        <v>UKF (UKF.Nitra)</v>
      </c>
      <c r="B210" t="s">
        <v>154</v>
      </c>
      <c r="C210" t="s">
        <v>29</v>
      </c>
      <c r="D210" t="str">
        <f>CONCATENATE(A210,B210,C210)</f>
        <v>UKF (UKF.Nitra)O3článok</v>
      </c>
      <c r="E210" s="39">
        <v>81.47</v>
      </c>
      <c r="F210" s="39">
        <v>0</v>
      </c>
      <c r="G210" s="39">
        <v>0</v>
      </c>
      <c r="H210" s="39">
        <v>81.47</v>
      </c>
      <c r="I210" s="39">
        <v>90</v>
      </c>
      <c r="J210" s="39">
        <v>0</v>
      </c>
      <c r="K210" s="39">
        <v>0</v>
      </c>
      <c r="L210" s="39">
        <v>90</v>
      </c>
    </row>
    <row r="211">
      <c r="A211" s="11" t="str">
        <f>VLOOKUP(24780,$M$2:$N$43,2,FALSE)</f>
        <v>UKF (UKF.Nitra)</v>
      </c>
      <c r="B211" t="s">
        <v>154</v>
      </c>
      <c r="C211" t="s">
        <v>89</v>
      </c>
      <c r="D211" t="str">
        <f>CONCATENATE(A211,B211,C211)</f>
        <v>UKF (UKF.Nitra)O3abstrakt z podujatia - ČL</v>
      </c>
      <c r="E211" s="39">
        <v>0.1</v>
      </c>
      <c r="F211" s="39">
        <v>0</v>
      </c>
      <c r="G211" s="39">
        <v>0</v>
      </c>
      <c r="H211" s="39">
        <v>0.1</v>
      </c>
      <c r="I211" s="39">
        <v>1</v>
      </c>
      <c r="J211" s="39">
        <v>0</v>
      </c>
      <c r="K211" s="39">
        <v>0</v>
      </c>
      <c r="L211" s="39">
        <v>1</v>
      </c>
    </row>
    <row r="212">
      <c r="A212" s="11" t="str">
        <f>VLOOKUP(24780,$M$2:$N$43,2,FALSE)</f>
        <v>UKF (UKF.Nitra)</v>
      </c>
      <c r="B212" t="s">
        <v>154</v>
      </c>
      <c r="C212" t="s">
        <v>96</v>
      </c>
      <c r="D212" t="str">
        <f>CONCATENATE(A212,B212,C212)</f>
        <v>UKF (UKF.Nitra)O3recenzia - ČL</v>
      </c>
      <c r="E212" s="39">
        <v>61</v>
      </c>
      <c r="F212" s="39">
        <v>0</v>
      </c>
      <c r="G212" s="39">
        <v>0</v>
      </c>
      <c r="H212" s="39">
        <v>61</v>
      </c>
      <c r="I212" s="39">
        <v>61</v>
      </c>
      <c r="J212" s="39">
        <v>0</v>
      </c>
      <c r="K212" s="39">
        <v>0</v>
      </c>
      <c r="L212" s="39">
        <v>61</v>
      </c>
    </row>
    <row r="213">
      <c r="A213" s="11" t="str">
        <f>VLOOKUP(24780,$M$2:$N$43,2,FALSE)</f>
        <v>UKF (UKF.Nitra)</v>
      </c>
      <c r="B213" t="s">
        <v>155</v>
      </c>
      <c r="C213" t="s">
        <v>42</v>
      </c>
      <c r="D213" t="str">
        <f>CONCATENATE(A213,B213,C213)</f>
        <v>UKF (UKF.Nitra)P1didaktická príručka</v>
      </c>
      <c r="E213" s="39">
        <v>12.9</v>
      </c>
      <c r="F213" s="39">
        <v>2</v>
      </c>
      <c r="G213" s="39">
        <v>2</v>
      </c>
      <c r="H213" s="39">
        <v>16.9</v>
      </c>
      <c r="I213" s="39">
        <v>15</v>
      </c>
      <c r="J213" s="39">
        <v>2</v>
      </c>
      <c r="K213" s="39">
        <v>2</v>
      </c>
      <c r="L213" s="39">
        <v>19</v>
      </c>
    </row>
    <row r="214">
      <c r="A214" s="11" t="str">
        <f>VLOOKUP(24780,$M$2:$N$43,2,FALSE)</f>
        <v>UKF (UKF.Nitra)</v>
      </c>
      <c r="B214" t="s">
        <v>155</v>
      </c>
      <c r="C214" t="s">
        <v>37</v>
      </c>
      <c r="D214" t="str">
        <f>CONCATENATE(A214,B214,C214)</f>
        <v>UKF (UKF.Nitra)P1učebnica pre stredné školy</v>
      </c>
      <c r="E214" s="39">
        <v>2.34</v>
      </c>
      <c r="F214" s="39">
        <v>0</v>
      </c>
      <c r="G214" s="39">
        <v>0</v>
      </c>
      <c r="H214" s="39">
        <v>2.34</v>
      </c>
      <c r="I214" s="39">
        <v>3</v>
      </c>
      <c r="J214" s="39">
        <v>0</v>
      </c>
      <c r="K214" s="39">
        <v>0</v>
      </c>
      <c r="L214" s="39">
        <v>3</v>
      </c>
    </row>
    <row r="215">
      <c r="A215" s="11" t="str">
        <f>VLOOKUP(24780,$M$2:$N$43,2,FALSE)</f>
        <v>UKF (UKF.Nitra)</v>
      </c>
      <c r="B215" t="s">
        <v>155</v>
      </c>
      <c r="C215" t="s">
        <v>40</v>
      </c>
      <c r="D215" t="str">
        <f>CONCATENATE(A215,B215,C215)</f>
        <v>UKF (UKF.Nitra)P1učebný text</v>
      </c>
      <c r="E215" s="39">
        <v>2</v>
      </c>
      <c r="F215" s="39">
        <v>0</v>
      </c>
      <c r="G215" s="39">
        <v>0</v>
      </c>
      <c r="H215" s="39">
        <v>2</v>
      </c>
      <c r="I215" s="39">
        <v>2</v>
      </c>
      <c r="J215" s="39">
        <v>0</v>
      </c>
      <c r="K215" s="39">
        <v>0</v>
      </c>
      <c r="L215" s="39">
        <v>2</v>
      </c>
    </row>
    <row r="216">
      <c r="A216" s="11" t="str">
        <f>VLOOKUP(24780,$M$2:$N$43,2,FALSE)</f>
        <v>UKF (UKF.Nitra)</v>
      </c>
      <c r="B216" t="s">
        <v>155</v>
      </c>
      <c r="C216" t="s">
        <v>38</v>
      </c>
      <c r="D216" t="str">
        <f>CONCATENATE(A216,B216,C216)</f>
        <v>UKF (UKF.Nitra)P1učebnica pre základné školy</v>
      </c>
      <c r="E216" s="39">
        <v>1</v>
      </c>
      <c r="F216" s="39">
        <v>0</v>
      </c>
      <c r="G216" s="39">
        <v>0</v>
      </c>
      <c r="H216" s="39">
        <v>1</v>
      </c>
      <c r="I216" s="39">
        <v>2</v>
      </c>
      <c r="J216" s="39">
        <v>0</v>
      </c>
      <c r="K216" s="39">
        <v>0</v>
      </c>
      <c r="L216" s="39">
        <v>2</v>
      </c>
    </row>
    <row r="217">
      <c r="A217" s="11" t="str">
        <f>VLOOKUP(24780,$M$2:$N$43,2,FALSE)</f>
        <v>UKF (UKF.Nitra)</v>
      </c>
      <c r="B217" t="s">
        <v>155</v>
      </c>
      <c r="C217" t="s">
        <v>39</v>
      </c>
      <c r="D217" t="str">
        <f>CONCATENATE(A217,B217,C217)</f>
        <v>UKF (UKF.Nitra)P1skriptum</v>
      </c>
      <c r="E217" s="39">
        <v>10.595</v>
      </c>
      <c r="F217" s="39">
        <v>0</v>
      </c>
      <c r="G217" s="39">
        <v>0</v>
      </c>
      <c r="H217" s="39">
        <v>10.595</v>
      </c>
      <c r="I217" s="39">
        <v>13</v>
      </c>
      <c r="J217" s="39">
        <v>0</v>
      </c>
      <c r="K217" s="39">
        <v>0</v>
      </c>
      <c r="L217" s="39">
        <v>13</v>
      </c>
    </row>
    <row r="218">
      <c r="A218" s="11" t="str">
        <f>VLOOKUP(24780,$M$2:$N$43,2,FALSE)</f>
        <v>UKF (UKF.Nitra)</v>
      </c>
      <c r="B218" t="s">
        <v>155</v>
      </c>
      <c r="C218" t="s">
        <v>36</v>
      </c>
      <c r="D218" t="str">
        <f>CONCATENATE(A218,B218,C218)</f>
        <v>UKF (UKF.Nitra)P1učebnica pre vysoké školy</v>
      </c>
      <c r="E218" s="39">
        <v>34.11</v>
      </c>
      <c r="F218" s="39">
        <v>0</v>
      </c>
      <c r="G218" s="39">
        <v>0</v>
      </c>
      <c r="H218" s="39">
        <v>34.11</v>
      </c>
      <c r="I218" s="39">
        <v>38</v>
      </c>
      <c r="J218" s="39">
        <v>0</v>
      </c>
      <c r="K218" s="39">
        <v>0</v>
      </c>
      <c r="L218" s="39">
        <v>38</v>
      </c>
    </row>
    <row r="219">
      <c r="A219" s="11" t="str">
        <f>VLOOKUP(24780,$M$2:$N$43,2,FALSE)</f>
        <v>UKF (UKF.Nitra)</v>
      </c>
      <c r="B219" t="s">
        <v>155</v>
      </c>
      <c r="C219" t="s">
        <v>41</v>
      </c>
      <c r="D219" t="str">
        <f>CONCATENATE(A219,B219,C219)</f>
        <v>UKF (UKF.Nitra)P1pracovný zošit</v>
      </c>
      <c r="E219" s="39">
        <v>1.2</v>
      </c>
      <c r="F219" s="39">
        <v>0</v>
      </c>
      <c r="G219" s="39">
        <v>0</v>
      </c>
      <c r="H219" s="39">
        <v>1.2</v>
      </c>
      <c r="I219" s="39">
        <v>2</v>
      </c>
      <c r="J219" s="39">
        <v>0</v>
      </c>
      <c r="K219" s="39">
        <v>0</v>
      </c>
      <c r="L219" s="39">
        <v>2</v>
      </c>
    </row>
    <row r="220">
      <c r="A220" s="11" t="str">
        <f>VLOOKUP(24780,$M$2:$N$43,2,FALSE)</f>
        <v>UKF (UKF.Nitra)</v>
      </c>
      <c r="B220" t="s">
        <v>156</v>
      </c>
      <c r="C220" t="s">
        <v>26</v>
      </c>
      <c r="D220" t="str">
        <f>CONCATENATE(A220,B220,C220)</f>
        <v>UKF (UKF.Nitra)P2kapitola</v>
      </c>
      <c r="E220" s="39">
        <v>9</v>
      </c>
      <c r="F220" s="39">
        <v>0</v>
      </c>
      <c r="G220" s="39">
        <v>0</v>
      </c>
      <c r="H220" s="39">
        <v>9</v>
      </c>
      <c r="I220" s="39">
        <v>9</v>
      </c>
      <c r="J220" s="39">
        <v>0</v>
      </c>
      <c r="K220" s="39">
        <v>0</v>
      </c>
      <c r="L220" s="39">
        <v>9</v>
      </c>
    </row>
    <row r="221">
      <c r="A221" s="11" t="str">
        <f>VLOOKUP(24780,$M$2:$N$43,2,FALSE)</f>
        <v>UKF (UKF.Nitra)</v>
      </c>
      <c r="B221" t="s">
        <v>157</v>
      </c>
      <c r="C221" t="s">
        <v>98</v>
      </c>
      <c r="D221" t="str">
        <f>CONCATENATE(A221,B221,C221)</f>
        <v>UKF (UKF.Nitra)U1antológia - umelecká</v>
      </c>
      <c r="E221" s="39">
        <v>0</v>
      </c>
      <c r="F221" s="39">
        <v>0</v>
      </c>
      <c r="G221" s="39">
        <v>1</v>
      </c>
      <c r="H221" s="39">
        <v>1</v>
      </c>
      <c r="I221" s="39">
        <v>0</v>
      </c>
      <c r="J221" s="39">
        <v>0</v>
      </c>
      <c r="K221" s="39">
        <v>1</v>
      </c>
      <c r="L221" s="39">
        <v>1</v>
      </c>
    </row>
    <row r="222">
      <c r="A222" s="11" t="str">
        <f>VLOOKUP(24780,$M$2:$N$43,2,FALSE)</f>
        <v>UKF (UKF.Nitra)</v>
      </c>
      <c r="B222" t="s">
        <v>157</v>
      </c>
      <c r="C222" t="s">
        <v>97</v>
      </c>
      <c r="D222" t="str">
        <f>CONCATENATE(A222,B222,C222)</f>
        <v>UKF (UKF.Nitra)U1knižná publikácia - umelecká</v>
      </c>
      <c r="E222" s="39">
        <v>2</v>
      </c>
      <c r="F222" s="39">
        <v>0.5</v>
      </c>
      <c r="G222" s="39">
        <v>1</v>
      </c>
      <c r="H222" s="39">
        <v>3.5</v>
      </c>
      <c r="I222" s="39">
        <v>2</v>
      </c>
      <c r="J222" s="39">
        <v>1</v>
      </c>
      <c r="K222" s="39">
        <v>1</v>
      </c>
      <c r="L222" s="39">
        <v>4</v>
      </c>
    </row>
    <row r="223">
      <c r="A223" s="11" t="str">
        <f>VLOOKUP(24780,$M$2:$N$43,2,FALSE)</f>
        <v>UKF (UKF.Nitra)</v>
      </c>
      <c r="B223" t="s">
        <v>157</v>
      </c>
      <c r="C223" t="s">
        <v>46</v>
      </c>
      <c r="D223" t="str">
        <f>CONCATENATE(A223,B223,C223)</f>
        <v>UKF (UKF.Nitra)U1beletria</v>
      </c>
      <c r="E223" s="39">
        <v>0</v>
      </c>
      <c r="F223" s="39">
        <v>4</v>
      </c>
      <c r="G223" s="39">
        <v>0</v>
      </c>
      <c r="H223" s="39">
        <v>4</v>
      </c>
      <c r="I223" s="39">
        <v>0</v>
      </c>
      <c r="J223" s="39">
        <v>4</v>
      </c>
      <c r="K223" s="39">
        <v>0</v>
      </c>
      <c r="L223" s="39">
        <v>4</v>
      </c>
    </row>
    <row r="224">
      <c r="A224" s="11" t="str">
        <f>VLOOKUP(24780,$M$2:$N$43,2,FALSE)</f>
        <v>UKF (UKF.Nitra)</v>
      </c>
      <c r="B224" t="s">
        <v>157</v>
      </c>
      <c r="C224" t="s">
        <v>47</v>
      </c>
      <c r="D224" t="str">
        <f>CONCATENATE(A224,B224,C224)</f>
        <v>UKF (UKF.Nitra)U1zbierka poviedok</v>
      </c>
      <c r="E224" s="39">
        <v>1</v>
      </c>
      <c r="F224" s="39">
        <v>0</v>
      </c>
      <c r="G224" s="39">
        <v>0</v>
      </c>
      <c r="H224" s="39">
        <v>1</v>
      </c>
      <c r="I224" s="39">
        <v>1</v>
      </c>
      <c r="J224" s="39">
        <v>0</v>
      </c>
      <c r="K224" s="39">
        <v>0</v>
      </c>
      <c r="L224" s="39">
        <v>1</v>
      </c>
    </row>
    <row r="225">
      <c r="A225" s="11" t="str">
        <f>VLOOKUP(24780,$M$2:$N$43,2,FALSE)</f>
        <v>UKF (UKF.Nitra)</v>
      </c>
      <c r="B225" t="s">
        <v>158</v>
      </c>
      <c r="C225" t="s">
        <v>27</v>
      </c>
      <c r="D225" t="str">
        <f>CONCATENATE(A225,B225,C225)</f>
        <v>UKF (UKF.Nitra)U2príspevok</v>
      </c>
      <c r="E225" s="39">
        <v>1</v>
      </c>
      <c r="F225" s="39">
        <v>0</v>
      </c>
      <c r="G225" s="39">
        <v>0</v>
      </c>
      <c r="H225" s="39">
        <v>1</v>
      </c>
      <c r="I225" s="39">
        <v>1</v>
      </c>
      <c r="J225" s="39">
        <v>0</v>
      </c>
      <c r="K225" s="39">
        <v>0</v>
      </c>
      <c r="L225" s="39">
        <v>1</v>
      </c>
    </row>
    <row r="226">
      <c r="A226" s="11" t="str">
        <f>VLOOKUP(24780,$M$2:$N$43,2,FALSE)</f>
        <v>UKF (UKF.Nitra)</v>
      </c>
      <c r="B226" t="s">
        <v>159</v>
      </c>
      <c r="C226" t="s">
        <v>29</v>
      </c>
      <c r="D226" t="str">
        <f>CONCATENATE(A226,B226,C226)</f>
        <v>UKF (UKF.Nitra)U3článok</v>
      </c>
      <c r="E226" s="39">
        <v>1</v>
      </c>
      <c r="F226" s="39">
        <v>3</v>
      </c>
      <c r="G226" s="39">
        <v>0</v>
      </c>
      <c r="H226" s="39">
        <v>4</v>
      </c>
      <c r="I226" s="39">
        <v>1</v>
      </c>
      <c r="J226" s="39">
        <v>3</v>
      </c>
      <c r="K226" s="39">
        <v>0</v>
      </c>
      <c r="L226" s="39">
        <v>4</v>
      </c>
    </row>
    <row r="227">
      <c r="A227" s="11" t="str">
        <f>VLOOKUP(24780,$M$2:$N$43,2,FALSE)</f>
        <v>UKF (UKF.Nitra)</v>
      </c>
      <c r="B227" t="s">
        <v>160</v>
      </c>
      <c r="C227" t="s">
        <v>23</v>
      </c>
      <c r="D227" t="str">
        <f>CONCATENATE(A227,B227,C227)</f>
        <v>UKF (UKF.Nitra)V1kritický komentovaný preklad</v>
      </c>
      <c r="E227" s="39">
        <v>0.45</v>
      </c>
      <c r="F227" s="39">
        <v>0</v>
      </c>
      <c r="G227" s="39">
        <v>0</v>
      </c>
      <c r="H227" s="39">
        <v>0.45</v>
      </c>
      <c r="I227" s="39">
        <v>2</v>
      </c>
      <c r="J227" s="39">
        <v>0</v>
      </c>
      <c r="K227" s="39">
        <v>0</v>
      </c>
      <c r="L227" s="39">
        <v>2</v>
      </c>
    </row>
    <row r="228">
      <c r="A228" s="11" t="str">
        <f>VLOOKUP(24780,$M$2:$N$43,2,FALSE)</f>
        <v>UKF (UKF.Nitra)</v>
      </c>
      <c r="B228" t="s">
        <v>160</v>
      </c>
      <c r="C228" t="s">
        <v>25</v>
      </c>
      <c r="D228" t="str">
        <f>CONCATENATE(A228,B228,C228)</f>
        <v>UKF (UKF.Nitra)V1editovaná kniha</v>
      </c>
      <c r="E228" s="39">
        <v>2.59</v>
      </c>
      <c r="F228" s="39">
        <v>0</v>
      </c>
      <c r="G228" s="39">
        <v>1.3</v>
      </c>
      <c r="H228" s="39">
        <v>3.89</v>
      </c>
      <c r="I228" s="39">
        <v>3</v>
      </c>
      <c r="J228" s="39">
        <v>0</v>
      </c>
      <c r="K228" s="39">
        <v>2</v>
      </c>
      <c r="L228" s="39">
        <v>5</v>
      </c>
    </row>
    <row r="229">
      <c r="A229" s="11" t="str">
        <f>VLOOKUP(24780,$M$2:$N$43,2,FALSE)</f>
        <v>UKF (UKF.Nitra)</v>
      </c>
      <c r="B229" t="s">
        <v>160</v>
      </c>
      <c r="C229" t="s">
        <v>21</v>
      </c>
      <c r="D229" t="str">
        <f>CONCATENATE(A229,B229,C229)</f>
        <v>UKF (UKF.Nitra)V1monografia</v>
      </c>
      <c r="E229" s="39">
        <v>20.03</v>
      </c>
      <c r="F229" s="39">
        <v>0</v>
      </c>
      <c r="G229" s="39">
        <v>0</v>
      </c>
      <c r="H229" s="39">
        <v>20.03</v>
      </c>
      <c r="I229" s="39">
        <v>23</v>
      </c>
      <c r="J229" s="39">
        <v>0</v>
      </c>
      <c r="K229" s="39">
        <v>0</v>
      </c>
      <c r="L229" s="39">
        <v>23</v>
      </c>
    </row>
    <row r="230">
      <c r="A230" s="11" t="str">
        <f>VLOOKUP(24780,$M$2:$N$43,2,FALSE)</f>
        <v>UKF (UKF.Nitra)</v>
      </c>
      <c r="B230" t="s">
        <v>160</v>
      </c>
      <c r="C230" t="s">
        <v>84</v>
      </c>
      <c r="D230" t="str">
        <f>CONCATENATE(A230,B230,C230)</f>
        <v>UKF (UKF.Nitra)V1zborník - vedecký</v>
      </c>
      <c r="E230" s="39">
        <v>0</v>
      </c>
      <c r="F230" s="39">
        <v>0</v>
      </c>
      <c r="G230" s="39">
        <v>13.13</v>
      </c>
      <c r="H230" s="39">
        <v>13.13</v>
      </c>
      <c r="I230" s="39">
        <v>0</v>
      </c>
      <c r="J230" s="39">
        <v>0</v>
      </c>
      <c r="K230" s="39">
        <v>18</v>
      </c>
      <c r="L230" s="39">
        <v>18</v>
      </c>
    </row>
    <row r="231">
      <c r="A231" s="11" t="str">
        <f>VLOOKUP(24780,$M$2:$N$43,2,FALSE)</f>
        <v>UKF (UKF.Nitra)</v>
      </c>
      <c r="B231" t="s">
        <v>161</v>
      </c>
      <c r="C231" t="s">
        <v>27</v>
      </c>
      <c r="D231" t="str">
        <f>CONCATENATE(A231,B231,C231)</f>
        <v>UKF (UKF.Nitra)V2príspevok</v>
      </c>
      <c r="E231" s="39">
        <v>96.41</v>
      </c>
      <c r="F231" s="39">
        <v>0</v>
      </c>
      <c r="G231" s="39">
        <v>0</v>
      </c>
      <c r="H231" s="39">
        <v>96.41</v>
      </c>
      <c r="I231" s="39">
        <v>119</v>
      </c>
      <c r="J231" s="39">
        <v>0</v>
      </c>
      <c r="K231" s="39">
        <v>0</v>
      </c>
      <c r="L231" s="39">
        <v>119</v>
      </c>
    </row>
    <row r="232">
      <c r="A232" s="11" t="str">
        <f>VLOOKUP(24780,$M$2:$N$43,2,FALSE)</f>
        <v>UKF (UKF.Nitra)</v>
      </c>
      <c r="B232" t="s">
        <v>161</v>
      </c>
      <c r="C232" t="s">
        <v>28</v>
      </c>
      <c r="D232" t="str">
        <f>CONCATENATE(A232,B232,C232)</f>
        <v>UKF (UKF.Nitra)V2príspevok z podujatia</v>
      </c>
      <c r="E232" s="39">
        <v>211.42243</v>
      </c>
      <c r="F232" s="39">
        <v>0</v>
      </c>
      <c r="G232" s="39">
        <v>0</v>
      </c>
      <c r="H232" s="39">
        <v>211.42243</v>
      </c>
      <c r="I232" s="39">
        <v>252</v>
      </c>
      <c r="J232" s="39">
        <v>0</v>
      </c>
      <c r="K232" s="39">
        <v>0</v>
      </c>
      <c r="L232" s="39">
        <v>252</v>
      </c>
    </row>
    <row r="233">
      <c r="A233" s="11" t="str">
        <f>VLOOKUP(24780,$M$2:$N$43,2,FALSE)</f>
        <v>UKF (UKF.Nitra)</v>
      </c>
      <c r="B233" t="s">
        <v>161</v>
      </c>
      <c r="C233" t="s">
        <v>86</v>
      </c>
      <c r="D233" t="str">
        <f>CONCATENATE(A233,B233,C233)</f>
        <v>UKF (UKF.Nitra)V2abstrakt z podujatia - KP</v>
      </c>
      <c r="E233" s="39">
        <v>18.4</v>
      </c>
      <c r="F233" s="39">
        <v>0</v>
      </c>
      <c r="G233" s="39">
        <v>0</v>
      </c>
      <c r="H233" s="39">
        <v>18.4</v>
      </c>
      <c r="I233" s="39">
        <v>24</v>
      </c>
      <c r="J233" s="39">
        <v>0</v>
      </c>
      <c r="K233" s="39">
        <v>0</v>
      </c>
      <c r="L233" s="39">
        <v>24</v>
      </c>
    </row>
    <row r="234">
      <c r="A234" s="11" t="str">
        <f>VLOOKUP(24780,$M$2:$N$43,2,FALSE)</f>
        <v>UKF (UKF.Nitra)</v>
      </c>
      <c r="B234" t="s">
        <v>161</v>
      </c>
      <c r="C234" t="s">
        <v>87</v>
      </c>
      <c r="D234" t="str">
        <f>CONCATENATE(A234,B234,C234)</f>
        <v>UKF (UKF.Nitra)V2poster z podujatia - KP</v>
      </c>
      <c r="E234" s="39">
        <v>0.675</v>
      </c>
      <c r="F234" s="39">
        <v>0</v>
      </c>
      <c r="G234" s="39">
        <v>0</v>
      </c>
      <c r="H234" s="39">
        <v>0.675</v>
      </c>
      <c r="I234" s="39">
        <v>1</v>
      </c>
      <c r="J234" s="39">
        <v>0</v>
      </c>
      <c r="K234" s="39">
        <v>0</v>
      </c>
      <c r="L234" s="39">
        <v>1</v>
      </c>
    </row>
    <row r="235">
      <c r="A235" s="11" t="str">
        <f>VLOOKUP(24780,$M$2:$N$43,2,FALSE)</f>
        <v>UKF (UKF.Nitra)</v>
      </c>
      <c r="B235" t="s">
        <v>161</v>
      </c>
      <c r="C235" t="s">
        <v>26</v>
      </c>
      <c r="D235" t="str">
        <f>CONCATENATE(A235,B235,C235)</f>
        <v>UKF (UKF.Nitra)V2kapitola</v>
      </c>
      <c r="E235" s="39">
        <v>9.69</v>
      </c>
      <c r="F235" s="39">
        <v>0</v>
      </c>
      <c r="G235" s="39">
        <v>0</v>
      </c>
      <c r="H235" s="39">
        <v>9.69</v>
      </c>
      <c r="I235" s="39">
        <v>11</v>
      </c>
      <c r="J235" s="39">
        <v>0</v>
      </c>
      <c r="K235" s="39">
        <v>0</v>
      </c>
      <c r="L235" s="39">
        <v>11</v>
      </c>
    </row>
    <row r="236">
      <c r="A236" s="11" t="str">
        <f>VLOOKUP(24780,$M$2:$N$43,2,FALSE)</f>
        <v>UKF (UKF.Nitra)</v>
      </c>
      <c r="B236" t="s">
        <v>162</v>
      </c>
      <c r="C236" t="s">
        <v>29</v>
      </c>
      <c r="D236" t="str">
        <f>CONCATENATE(A236,B236,C236)</f>
        <v>UKF (UKF.Nitra)V3článok</v>
      </c>
      <c r="E236" s="39">
        <v>381.52843</v>
      </c>
      <c r="F236" s="39">
        <v>0</v>
      </c>
      <c r="G236" s="39">
        <v>0</v>
      </c>
      <c r="H236" s="39">
        <v>381.52843</v>
      </c>
      <c r="I236" s="39">
        <v>543</v>
      </c>
      <c r="J236" s="39">
        <v>0</v>
      </c>
      <c r="K236" s="39">
        <v>0</v>
      </c>
      <c r="L236" s="39">
        <v>543</v>
      </c>
    </row>
    <row r="237">
      <c r="A237" s="11" t="str">
        <f>VLOOKUP(24780,$M$2:$N$43,2,FALSE)</f>
        <v>UKF (UKF.Nitra)</v>
      </c>
      <c r="B237" t="s">
        <v>162</v>
      </c>
      <c r="C237" t="s">
        <v>89</v>
      </c>
      <c r="D237" t="str">
        <f>CONCATENATE(A237,B237,C237)</f>
        <v>UKF (UKF.Nitra)V3abstrakt z podujatia - ČL</v>
      </c>
      <c r="E237" s="39">
        <v>0.4</v>
      </c>
      <c r="F237" s="39">
        <v>0</v>
      </c>
      <c r="G237" s="39">
        <v>0</v>
      </c>
      <c r="H237" s="39">
        <v>0.4</v>
      </c>
      <c r="I237" s="39">
        <v>1</v>
      </c>
      <c r="J237" s="39">
        <v>0</v>
      </c>
      <c r="K237" s="39">
        <v>0</v>
      </c>
      <c r="L237" s="39">
        <v>1</v>
      </c>
    </row>
    <row r="238">
      <c r="A238" s="11" t="str">
        <f>VLOOKUP(24780,$M$2:$N$43,2,FALSE)</f>
        <v>UKF (UKF.Nitra)</v>
      </c>
      <c r="B238" t="s">
        <v>162</v>
      </c>
      <c r="C238" t="s">
        <v>30</v>
      </c>
      <c r="D238" t="str">
        <f>CONCATENATE(A238,B238,C238)</f>
        <v>UKF (UKF.Nitra)V3článok z podujatia</v>
      </c>
      <c r="E238" s="39">
        <v>1.55</v>
      </c>
      <c r="F238" s="39">
        <v>0</v>
      </c>
      <c r="G238" s="39">
        <v>0</v>
      </c>
      <c r="H238" s="39">
        <v>1.55</v>
      </c>
      <c r="I238" s="39">
        <v>2</v>
      </c>
      <c r="J238" s="39">
        <v>0</v>
      </c>
      <c r="K238" s="39">
        <v>0</v>
      </c>
      <c r="L238" s="39">
        <v>2</v>
      </c>
    </row>
    <row r="239">
      <c r="A239" s="11" t="str">
        <f>VLOOKUP(24783,$M$2:$N$43,2,FALSE)</f>
        <v>UMB (UMB.B.Bystrica)</v>
      </c>
      <c r="B239" t="s">
        <v>148</v>
      </c>
      <c r="C239" t="s">
        <v>149</v>
      </c>
      <c r="D239" t="str">
        <f>CONCATENATE(A239,B239,C239)</f>
        <v>UMB (UMB.B.Bystrica)I1iný</v>
      </c>
      <c r="E239" s="39">
        <v>7.34289</v>
      </c>
      <c r="F239" s="39">
        <v>0</v>
      </c>
      <c r="G239" s="39">
        <v>3</v>
      </c>
      <c r="H239" s="39">
        <v>10.34289</v>
      </c>
      <c r="I239" s="39">
        <v>18</v>
      </c>
      <c r="J239" s="39">
        <v>0</v>
      </c>
      <c r="K239" s="39">
        <v>4</v>
      </c>
      <c r="L239" s="39">
        <v>22</v>
      </c>
    </row>
    <row r="240">
      <c r="A240" s="11" t="str">
        <f>VLOOKUP(24783,$M$2:$N$43,2,FALSE)</f>
        <v>UMB (UMB.B.Bystrica)</v>
      </c>
      <c r="B240" t="s">
        <v>150</v>
      </c>
      <c r="C240" t="s">
        <v>149</v>
      </c>
      <c r="D240" t="str">
        <f>CONCATENATE(A240,B240,C240)</f>
        <v>UMB (UMB.B.Bystrica)I2iný</v>
      </c>
      <c r="E240" s="39">
        <v>12.25</v>
      </c>
      <c r="F240" s="39">
        <v>0</v>
      </c>
      <c r="G240" s="39">
        <v>0</v>
      </c>
      <c r="H240" s="39">
        <v>12.25</v>
      </c>
      <c r="I240" s="39">
        <v>15</v>
      </c>
      <c r="J240" s="39">
        <v>0</v>
      </c>
      <c r="K240" s="39">
        <v>0</v>
      </c>
      <c r="L240" s="39">
        <v>15</v>
      </c>
    </row>
    <row r="241">
      <c r="A241" s="11" t="str">
        <f>VLOOKUP(24783,$M$2:$N$43,2,FALSE)</f>
        <v>UMB (UMB.B.Bystrica)</v>
      </c>
      <c r="B241" t="s">
        <v>151</v>
      </c>
      <c r="C241" t="s">
        <v>149</v>
      </c>
      <c r="D241" t="str">
        <f>CONCATENATE(A241,B241,C241)</f>
        <v>UMB (UMB.B.Bystrica)I3iný</v>
      </c>
      <c r="E241" s="39">
        <v>91.73333</v>
      </c>
      <c r="F241" s="39">
        <v>0</v>
      </c>
      <c r="G241" s="39">
        <v>0</v>
      </c>
      <c r="H241" s="39">
        <v>91.73333</v>
      </c>
      <c r="I241" s="39">
        <v>97</v>
      </c>
      <c r="J241" s="39">
        <v>0</v>
      </c>
      <c r="K241" s="39">
        <v>0</v>
      </c>
      <c r="L241" s="39">
        <v>97</v>
      </c>
    </row>
    <row r="242">
      <c r="A242" s="11" t="str">
        <f>VLOOKUP(24783,$M$2:$N$43,2,FALSE)</f>
        <v>UMB (UMB.B.Bystrica)</v>
      </c>
      <c r="B242" t="s">
        <v>152</v>
      </c>
      <c r="C242" t="s">
        <v>91</v>
      </c>
      <c r="D242" t="str">
        <f>CONCATENATE(A242,B242,C242)</f>
        <v>UMB (UMB.B.Bystrica)O1knižná publikácia - odborná</v>
      </c>
      <c r="E242" s="39">
        <v>4.3</v>
      </c>
      <c r="F242" s="39">
        <v>0</v>
      </c>
      <c r="G242" s="39">
        <v>1.34</v>
      </c>
      <c r="H242" s="39">
        <v>5.64</v>
      </c>
      <c r="I242" s="39">
        <v>5</v>
      </c>
      <c r="J242" s="39">
        <v>0</v>
      </c>
      <c r="K242" s="39">
        <v>2</v>
      </c>
      <c r="L242" s="39">
        <v>7</v>
      </c>
    </row>
    <row r="243">
      <c r="A243" s="11" t="str">
        <f>VLOOKUP(24783,$M$2:$N$43,2,FALSE)</f>
        <v>UMB (UMB.B.Bystrica)</v>
      </c>
      <c r="B243" t="s">
        <v>152</v>
      </c>
      <c r="C243" t="s">
        <v>33</v>
      </c>
      <c r="D243" t="str">
        <f>CONCATENATE(A243,B243,C243)</f>
        <v>UMB (UMB.B.Bystrica)O1slovník</v>
      </c>
      <c r="E243" s="39">
        <v>0.75</v>
      </c>
      <c r="F243" s="39">
        <v>0</v>
      </c>
      <c r="G243" s="39">
        <v>0</v>
      </c>
      <c r="H243" s="39">
        <v>0.75</v>
      </c>
      <c r="I243" s="39">
        <v>1</v>
      </c>
      <c r="J243" s="39">
        <v>0</v>
      </c>
      <c r="K243" s="39">
        <v>0</v>
      </c>
      <c r="L243" s="39">
        <v>1</v>
      </c>
    </row>
    <row r="244">
      <c r="A244" s="11" t="str">
        <f>VLOOKUP(24783,$M$2:$N$43,2,FALSE)</f>
        <v>UMB (UMB.B.Bystrica)</v>
      </c>
      <c r="B244" t="s">
        <v>152</v>
      </c>
      <c r="C244" t="s">
        <v>101</v>
      </c>
      <c r="D244" t="str">
        <f>CONCATENATE(A244,B244,C244)</f>
        <v>UMB (UMB.B.Bystrica)O1zborník - odborný</v>
      </c>
      <c r="E244" s="39">
        <v>0</v>
      </c>
      <c r="F244" s="39">
        <v>0</v>
      </c>
      <c r="G244" s="39">
        <v>1</v>
      </c>
      <c r="H244" s="39">
        <v>1</v>
      </c>
      <c r="I244" s="39">
        <v>0</v>
      </c>
      <c r="J244" s="39">
        <v>0</v>
      </c>
      <c r="K244" s="39">
        <v>1</v>
      </c>
      <c r="L244" s="39">
        <v>1</v>
      </c>
    </row>
    <row r="245">
      <c r="A245" s="11" t="str">
        <f>VLOOKUP(24783,$M$2:$N$43,2,FALSE)</f>
        <v>UMB (UMB.B.Bystrica)</v>
      </c>
      <c r="B245" t="s">
        <v>153</v>
      </c>
      <c r="C245" t="s">
        <v>27</v>
      </c>
      <c r="D245" t="str">
        <f>CONCATENATE(A245,B245,C245)</f>
        <v>UMB (UMB.B.Bystrica)O2príspevok</v>
      </c>
      <c r="E245" s="39">
        <v>10.63334</v>
      </c>
      <c r="F245" s="39">
        <v>0</v>
      </c>
      <c r="G245" s="39">
        <v>0</v>
      </c>
      <c r="H245" s="39">
        <v>10.63334</v>
      </c>
      <c r="I245" s="39">
        <v>12</v>
      </c>
      <c r="J245" s="39">
        <v>0</v>
      </c>
      <c r="K245" s="39">
        <v>0</v>
      </c>
      <c r="L245" s="39">
        <v>12</v>
      </c>
    </row>
    <row r="246">
      <c r="A246" s="11" t="str">
        <f>VLOOKUP(24783,$M$2:$N$43,2,FALSE)</f>
        <v>UMB (UMB.B.Bystrica)</v>
      </c>
      <c r="B246" t="s">
        <v>153</v>
      </c>
      <c r="C246" t="s">
        <v>35</v>
      </c>
      <c r="D246" t="str">
        <f>CONCATENATE(A246,B246,C246)</f>
        <v>UMB (UMB.B.Bystrica)O2heslo</v>
      </c>
      <c r="E246" s="39">
        <v>4</v>
      </c>
      <c r="F246" s="39">
        <v>0</v>
      </c>
      <c r="G246" s="39">
        <v>0</v>
      </c>
      <c r="H246" s="39">
        <v>4</v>
      </c>
      <c r="I246" s="39">
        <v>4</v>
      </c>
      <c r="J246" s="39">
        <v>0</v>
      </c>
      <c r="K246" s="39">
        <v>0</v>
      </c>
      <c r="L246" s="39">
        <v>4</v>
      </c>
    </row>
    <row r="247">
      <c r="A247" s="11" t="str">
        <f>VLOOKUP(24783,$M$2:$N$43,2,FALSE)</f>
        <v>UMB (UMB.B.Bystrica)</v>
      </c>
      <c r="B247" t="s">
        <v>153</v>
      </c>
      <c r="C247" t="s">
        <v>28</v>
      </c>
      <c r="D247" t="str">
        <f>CONCATENATE(A247,B247,C247)</f>
        <v>UMB (UMB.B.Bystrica)O2príspevok z podujatia</v>
      </c>
      <c r="E247" s="39">
        <v>22.6</v>
      </c>
      <c r="F247" s="39">
        <v>4</v>
      </c>
      <c r="G247" s="39">
        <v>0</v>
      </c>
      <c r="H247" s="39">
        <v>26.6</v>
      </c>
      <c r="I247" s="39">
        <v>25</v>
      </c>
      <c r="J247" s="39">
        <v>4</v>
      </c>
      <c r="K247" s="39">
        <v>0</v>
      </c>
      <c r="L247" s="39">
        <v>29</v>
      </c>
    </row>
    <row r="248">
      <c r="A248" s="11" t="str">
        <f>VLOOKUP(24783,$M$2:$N$43,2,FALSE)</f>
        <v>UMB (UMB.B.Bystrica)</v>
      </c>
      <c r="B248" t="s">
        <v>153</v>
      </c>
      <c r="C248" t="s">
        <v>86</v>
      </c>
      <c r="D248" t="str">
        <f>CONCATENATE(A248,B248,C248)</f>
        <v>UMB (UMB.B.Bystrica)O2abstrakt z podujatia - KP</v>
      </c>
      <c r="E248" s="39">
        <v>50.87426</v>
      </c>
      <c r="F248" s="39">
        <v>0</v>
      </c>
      <c r="G248" s="39">
        <v>0</v>
      </c>
      <c r="H248" s="39">
        <v>50.87426</v>
      </c>
      <c r="I248" s="39">
        <v>70</v>
      </c>
      <c r="J248" s="39">
        <v>0</v>
      </c>
      <c r="K248" s="39">
        <v>0</v>
      </c>
      <c r="L248" s="39">
        <v>70</v>
      </c>
    </row>
    <row r="249">
      <c r="A249" s="11" t="str">
        <f>VLOOKUP(24783,$M$2:$N$43,2,FALSE)</f>
        <v>UMB (UMB.B.Bystrica)</v>
      </c>
      <c r="B249" t="s">
        <v>153</v>
      </c>
      <c r="C249" t="s">
        <v>87</v>
      </c>
      <c r="D249" t="str">
        <f>CONCATENATE(A249,B249,C249)</f>
        <v>UMB (UMB.B.Bystrica)O2poster z podujatia - KP</v>
      </c>
      <c r="E249" s="39">
        <v>0.1</v>
      </c>
      <c r="F249" s="39">
        <v>0</v>
      </c>
      <c r="G249" s="39">
        <v>0</v>
      </c>
      <c r="H249" s="39">
        <v>0.1</v>
      </c>
      <c r="I249" s="39">
        <v>1</v>
      </c>
      <c r="J249" s="39">
        <v>0</v>
      </c>
      <c r="K249" s="39">
        <v>0</v>
      </c>
      <c r="L249" s="39">
        <v>1</v>
      </c>
    </row>
    <row r="250">
      <c r="A250" s="11" t="str">
        <f>VLOOKUP(24783,$M$2:$N$43,2,FALSE)</f>
        <v>UMB (UMB.B.Bystrica)</v>
      </c>
      <c r="B250" t="s">
        <v>153</v>
      </c>
      <c r="C250" t="s">
        <v>26</v>
      </c>
      <c r="D250" t="str">
        <f>CONCATENATE(A250,B250,C250)</f>
        <v>UMB (UMB.B.Bystrica)O2kapitola</v>
      </c>
      <c r="E250" s="39">
        <v>7.69808</v>
      </c>
      <c r="F250" s="39">
        <v>0</v>
      </c>
      <c r="G250" s="39">
        <v>0</v>
      </c>
      <c r="H250" s="39">
        <v>7.69808</v>
      </c>
      <c r="I250" s="39">
        <v>13</v>
      </c>
      <c r="J250" s="39">
        <v>0</v>
      </c>
      <c r="K250" s="39">
        <v>0</v>
      </c>
      <c r="L250" s="39">
        <v>13</v>
      </c>
    </row>
    <row r="251">
      <c r="A251" s="11" t="str">
        <f>VLOOKUP(24783,$M$2:$N$43,2,FALSE)</f>
        <v>UMB (UMB.B.Bystrica)</v>
      </c>
      <c r="B251" t="s">
        <v>154</v>
      </c>
      <c r="C251" t="s">
        <v>29</v>
      </c>
      <c r="D251" t="str">
        <f>CONCATENATE(A251,B251,C251)</f>
        <v>UMB (UMB.B.Bystrica)O3článok</v>
      </c>
      <c r="E251" s="39">
        <v>38.48334</v>
      </c>
      <c r="F251" s="39">
        <v>0</v>
      </c>
      <c r="G251" s="39">
        <v>0</v>
      </c>
      <c r="H251" s="39">
        <v>38.48334</v>
      </c>
      <c r="I251" s="39">
        <v>42</v>
      </c>
      <c r="J251" s="39">
        <v>0</v>
      </c>
      <c r="K251" s="39">
        <v>0</v>
      </c>
      <c r="L251" s="39">
        <v>42</v>
      </c>
    </row>
    <row r="252">
      <c r="A252" s="11" t="str">
        <f>VLOOKUP(24783,$M$2:$N$43,2,FALSE)</f>
        <v>UMB (UMB.B.Bystrica)</v>
      </c>
      <c r="B252" t="s">
        <v>154</v>
      </c>
      <c r="C252" t="s">
        <v>89</v>
      </c>
      <c r="D252" t="str">
        <f>CONCATENATE(A252,B252,C252)</f>
        <v>UMB (UMB.B.Bystrica)O3abstrakt z podujatia - ČL</v>
      </c>
      <c r="E252" s="39">
        <v>0.9</v>
      </c>
      <c r="F252" s="39">
        <v>0</v>
      </c>
      <c r="G252" s="39">
        <v>0</v>
      </c>
      <c r="H252" s="39">
        <v>0.9</v>
      </c>
      <c r="I252" s="39">
        <v>1</v>
      </c>
      <c r="J252" s="39">
        <v>0</v>
      </c>
      <c r="K252" s="39">
        <v>0</v>
      </c>
      <c r="L252" s="39">
        <v>1</v>
      </c>
    </row>
    <row r="253">
      <c r="A253" s="11" t="str">
        <f>VLOOKUP(24783,$M$2:$N$43,2,FALSE)</f>
        <v>UMB (UMB.B.Bystrica)</v>
      </c>
      <c r="B253" t="s">
        <v>154</v>
      </c>
      <c r="C253" t="s">
        <v>96</v>
      </c>
      <c r="D253" t="str">
        <f>CONCATENATE(A253,B253,C253)</f>
        <v>UMB (UMB.B.Bystrica)O3recenzia - ČL</v>
      </c>
      <c r="E253" s="39">
        <v>22</v>
      </c>
      <c r="F253" s="39">
        <v>0</v>
      </c>
      <c r="G253" s="39">
        <v>0</v>
      </c>
      <c r="H253" s="39">
        <v>22</v>
      </c>
      <c r="I253" s="39">
        <v>22</v>
      </c>
      <c r="J253" s="39">
        <v>0</v>
      </c>
      <c r="K253" s="39">
        <v>0</v>
      </c>
      <c r="L253" s="39">
        <v>22</v>
      </c>
    </row>
    <row r="254">
      <c r="A254" s="11" t="str">
        <f>VLOOKUP(24783,$M$2:$N$43,2,FALSE)</f>
        <v>UMB (UMB.B.Bystrica)</v>
      </c>
      <c r="B254" t="s">
        <v>155</v>
      </c>
      <c r="C254" t="s">
        <v>42</v>
      </c>
      <c r="D254" t="str">
        <f>CONCATENATE(A254,B254,C254)</f>
        <v>UMB (UMB.B.Bystrica)P1didaktická príručka</v>
      </c>
      <c r="E254" s="39">
        <v>8.13</v>
      </c>
      <c r="F254" s="39">
        <v>0</v>
      </c>
      <c r="G254" s="39">
        <v>0.5</v>
      </c>
      <c r="H254" s="39">
        <v>8.63</v>
      </c>
      <c r="I254" s="39">
        <v>14</v>
      </c>
      <c r="J254" s="39">
        <v>0</v>
      </c>
      <c r="K254" s="39">
        <v>1</v>
      </c>
      <c r="L254" s="39">
        <v>14</v>
      </c>
    </row>
    <row r="255">
      <c r="A255" s="11" t="str">
        <f>VLOOKUP(24783,$M$2:$N$43,2,FALSE)</f>
        <v>UMB (UMB.B.Bystrica)</v>
      </c>
      <c r="B255" t="s">
        <v>155</v>
      </c>
      <c r="C255" t="s">
        <v>37</v>
      </c>
      <c r="D255" t="str">
        <f>CONCATENATE(A255,B255,C255)</f>
        <v>UMB (UMB.B.Bystrica)P1učebnica pre stredné školy</v>
      </c>
      <c r="E255" s="39">
        <v>0.66666</v>
      </c>
      <c r="F255" s="39">
        <v>0</v>
      </c>
      <c r="G255" s="39">
        <v>0</v>
      </c>
      <c r="H255" s="39">
        <v>0.66666</v>
      </c>
      <c r="I255" s="39">
        <v>2</v>
      </c>
      <c r="J255" s="39">
        <v>0</v>
      </c>
      <c r="K255" s="39">
        <v>0</v>
      </c>
      <c r="L255" s="39">
        <v>2</v>
      </c>
    </row>
    <row r="256">
      <c r="A256" s="11" t="str">
        <f>VLOOKUP(24783,$M$2:$N$43,2,FALSE)</f>
        <v>UMB (UMB.B.Bystrica)</v>
      </c>
      <c r="B256" t="s">
        <v>155</v>
      </c>
      <c r="C256" t="s">
        <v>40</v>
      </c>
      <c r="D256" t="str">
        <f>CONCATENATE(A256,B256,C256)</f>
        <v>UMB (UMB.B.Bystrica)P1učebný text</v>
      </c>
      <c r="E256" s="39">
        <v>9.8772</v>
      </c>
      <c r="F256" s="39">
        <v>1</v>
      </c>
      <c r="G256" s="39">
        <v>0.9</v>
      </c>
      <c r="H256" s="39">
        <v>11.7772</v>
      </c>
      <c r="I256" s="39">
        <v>12</v>
      </c>
      <c r="J256" s="39">
        <v>1</v>
      </c>
      <c r="K256" s="39">
        <v>1</v>
      </c>
      <c r="L256" s="39">
        <v>12</v>
      </c>
    </row>
    <row r="257">
      <c r="A257" s="11" t="str">
        <f>VLOOKUP(24783,$M$2:$N$43,2,FALSE)</f>
        <v>UMB (UMB.B.Bystrica)</v>
      </c>
      <c r="B257" t="s">
        <v>155</v>
      </c>
      <c r="C257" t="s">
        <v>38</v>
      </c>
      <c r="D257" t="str">
        <f>CONCATENATE(A257,B257,C257)</f>
        <v>UMB (UMB.B.Bystrica)P1učebnica pre základné školy</v>
      </c>
      <c r="E257" s="39">
        <v>0.75</v>
      </c>
      <c r="F257" s="39">
        <v>0</v>
      </c>
      <c r="G257" s="39">
        <v>0</v>
      </c>
      <c r="H257" s="39">
        <v>0.75</v>
      </c>
      <c r="I257" s="39">
        <v>1</v>
      </c>
      <c r="J257" s="39">
        <v>0</v>
      </c>
      <c r="K257" s="39">
        <v>0</v>
      </c>
      <c r="L257" s="39">
        <v>1</v>
      </c>
    </row>
    <row r="258">
      <c r="A258" s="11" t="str">
        <f>VLOOKUP(24783,$M$2:$N$43,2,FALSE)</f>
        <v>UMB (UMB.B.Bystrica)</v>
      </c>
      <c r="B258" t="s">
        <v>155</v>
      </c>
      <c r="C258" t="s">
        <v>39</v>
      </c>
      <c r="D258" t="str">
        <f>CONCATENATE(A258,B258,C258)</f>
        <v>UMB (UMB.B.Bystrica)P1skriptum</v>
      </c>
      <c r="E258" s="39">
        <v>6.955</v>
      </c>
      <c r="F258" s="39">
        <v>0</v>
      </c>
      <c r="G258" s="39">
        <v>0</v>
      </c>
      <c r="H258" s="39">
        <v>6.955</v>
      </c>
      <c r="I258" s="39">
        <v>9</v>
      </c>
      <c r="J258" s="39">
        <v>0</v>
      </c>
      <c r="K258" s="39">
        <v>0</v>
      </c>
      <c r="L258" s="39">
        <v>9</v>
      </c>
    </row>
    <row r="259">
      <c r="A259" s="11" t="str">
        <f>VLOOKUP(24783,$M$2:$N$43,2,FALSE)</f>
        <v>UMB (UMB.B.Bystrica)</v>
      </c>
      <c r="B259" t="s">
        <v>155</v>
      </c>
      <c r="C259" t="s">
        <v>36</v>
      </c>
      <c r="D259" t="str">
        <f>CONCATENATE(A259,B259,C259)</f>
        <v>UMB (UMB.B.Bystrica)P1učebnica pre vysoké školy</v>
      </c>
      <c r="E259" s="39">
        <v>17.1217</v>
      </c>
      <c r="F259" s="39">
        <v>0</v>
      </c>
      <c r="G259" s="39">
        <v>1.25</v>
      </c>
      <c r="H259" s="39">
        <v>18.3717</v>
      </c>
      <c r="I259" s="39">
        <v>20</v>
      </c>
      <c r="J259" s="39">
        <v>0</v>
      </c>
      <c r="K259" s="39">
        <v>2</v>
      </c>
      <c r="L259" s="39">
        <v>20</v>
      </c>
    </row>
    <row r="260">
      <c r="A260" s="11" t="str">
        <f>VLOOKUP(24783,$M$2:$N$43,2,FALSE)</f>
        <v>UMB (UMB.B.Bystrica)</v>
      </c>
      <c r="B260" t="s">
        <v>155</v>
      </c>
      <c r="C260" t="s">
        <v>41</v>
      </c>
      <c r="D260" t="str">
        <f>CONCATENATE(A260,B260,C260)</f>
        <v>UMB (UMB.B.Bystrica)P1pracovný zošit</v>
      </c>
      <c r="E260" s="39">
        <v>1.55</v>
      </c>
      <c r="F260" s="39">
        <v>0</v>
      </c>
      <c r="G260" s="39">
        <v>0</v>
      </c>
      <c r="H260" s="39">
        <v>1.55</v>
      </c>
      <c r="I260" s="39">
        <v>2</v>
      </c>
      <c r="J260" s="39">
        <v>0</v>
      </c>
      <c r="K260" s="39">
        <v>0</v>
      </c>
      <c r="L260" s="39">
        <v>2</v>
      </c>
    </row>
    <row r="261">
      <c r="A261" s="11" t="str">
        <f>VLOOKUP(24783,$M$2:$N$43,2,FALSE)</f>
        <v>UMB (UMB.B.Bystrica)</v>
      </c>
      <c r="B261" t="s">
        <v>156</v>
      </c>
      <c r="C261" t="s">
        <v>26</v>
      </c>
      <c r="D261" t="str">
        <f>CONCATENATE(A261,B261,C261)</f>
        <v>UMB (UMB.B.Bystrica)P2kapitola</v>
      </c>
      <c r="E261" s="39">
        <v>25.2482</v>
      </c>
      <c r="F261" s="39">
        <v>0</v>
      </c>
      <c r="G261" s="39">
        <v>0</v>
      </c>
      <c r="H261" s="39">
        <v>25.2482</v>
      </c>
      <c r="I261" s="39">
        <v>27</v>
      </c>
      <c r="J261" s="39">
        <v>0</v>
      </c>
      <c r="K261" s="39">
        <v>0</v>
      </c>
      <c r="L261" s="39">
        <v>27</v>
      </c>
    </row>
    <row r="262">
      <c r="A262" s="11" t="str">
        <f>VLOOKUP(24783,$M$2:$N$43,2,FALSE)</f>
        <v>UMB (UMB.B.Bystrica)</v>
      </c>
      <c r="B262" t="s">
        <v>157</v>
      </c>
      <c r="C262" t="s">
        <v>97</v>
      </c>
      <c r="D262" t="str">
        <f>CONCATENATE(A262,B262,C262)</f>
        <v>UMB (UMB.B.Bystrica)U1knižná publikácia - umelecká</v>
      </c>
      <c r="E262" s="39">
        <v>1</v>
      </c>
      <c r="F262" s="39">
        <v>0</v>
      </c>
      <c r="G262" s="39">
        <v>0</v>
      </c>
      <c r="H262" s="39">
        <v>1</v>
      </c>
      <c r="I262" s="39">
        <v>1</v>
      </c>
      <c r="J262" s="39">
        <v>0</v>
      </c>
      <c r="K262" s="39">
        <v>0</v>
      </c>
      <c r="L262" s="39">
        <v>1</v>
      </c>
    </row>
    <row r="263">
      <c r="A263" s="11" t="str">
        <f>VLOOKUP(24783,$M$2:$N$43,2,FALSE)</f>
        <v>UMB (UMB.B.Bystrica)</v>
      </c>
      <c r="B263" t="s">
        <v>157</v>
      </c>
      <c r="C263" t="s">
        <v>46</v>
      </c>
      <c r="D263" t="str">
        <f>CONCATENATE(A263,B263,C263)</f>
        <v>UMB (UMB.B.Bystrica)U1beletria</v>
      </c>
      <c r="E263" s="39">
        <v>0</v>
      </c>
      <c r="F263" s="39">
        <v>1</v>
      </c>
      <c r="G263" s="39">
        <v>0</v>
      </c>
      <c r="H263" s="39">
        <v>1</v>
      </c>
      <c r="I263" s="39">
        <v>0</v>
      </c>
      <c r="J263" s="39">
        <v>1</v>
      </c>
      <c r="K263" s="39">
        <v>0</v>
      </c>
      <c r="L263" s="39">
        <v>1</v>
      </c>
    </row>
    <row r="264">
      <c r="A264" s="11" t="str">
        <f>VLOOKUP(24783,$M$2:$N$43,2,FALSE)</f>
        <v>UMB (UMB.B.Bystrica)</v>
      </c>
      <c r="B264" t="s">
        <v>157</v>
      </c>
      <c r="C264" t="s">
        <v>48</v>
      </c>
      <c r="D264" t="str">
        <f>CONCATENATE(A264,B264,C264)</f>
        <v>UMB (UMB.B.Bystrica)U1zbierka poézie</v>
      </c>
      <c r="E264" s="39">
        <v>0</v>
      </c>
      <c r="F264" s="39">
        <v>0</v>
      </c>
      <c r="G264" s="39">
        <v>1</v>
      </c>
      <c r="H264" s="39">
        <v>1</v>
      </c>
      <c r="I264" s="39">
        <v>0</v>
      </c>
      <c r="J264" s="39">
        <v>0</v>
      </c>
      <c r="K264" s="39">
        <v>1</v>
      </c>
      <c r="L264" s="39">
        <v>1</v>
      </c>
    </row>
    <row r="265">
      <c r="A265" s="11" t="str">
        <f>VLOOKUP(24783,$M$2:$N$43,2,FALSE)</f>
        <v>UMB (UMB.B.Bystrica)</v>
      </c>
      <c r="B265" t="s">
        <v>157</v>
      </c>
      <c r="C265" t="s">
        <v>47</v>
      </c>
      <c r="D265" t="str">
        <f>CONCATENATE(A265,B265,C265)</f>
        <v>UMB (UMB.B.Bystrica)U1zbierka poviedok</v>
      </c>
      <c r="E265" s="39">
        <v>0</v>
      </c>
      <c r="F265" s="39">
        <v>1</v>
      </c>
      <c r="G265" s="39">
        <v>0</v>
      </c>
      <c r="H265" s="39">
        <v>1</v>
      </c>
      <c r="I265" s="39">
        <v>0</v>
      </c>
      <c r="J265" s="39">
        <v>1</v>
      </c>
      <c r="K265" s="39">
        <v>0</v>
      </c>
      <c r="L265" s="39">
        <v>1</v>
      </c>
    </row>
    <row r="266">
      <c r="A266" s="11" t="str">
        <f>VLOOKUP(24783,$M$2:$N$43,2,FALSE)</f>
        <v>UMB (UMB.B.Bystrica)</v>
      </c>
      <c r="B266" t="s">
        <v>158</v>
      </c>
      <c r="C266" t="s">
        <v>27</v>
      </c>
      <c r="D266" t="str">
        <f>CONCATENATE(A266,B266,C266)</f>
        <v>UMB (UMB.B.Bystrica)U2príspevok</v>
      </c>
      <c r="E266" s="39">
        <v>1</v>
      </c>
      <c r="F266" s="39">
        <v>0</v>
      </c>
      <c r="G266" s="39">
        <v>0</v>
      </c>
      <c r="H266" s="39">
        <v>1</v>
      </c>
      <c r="I266" s="39">
        <v>1</v>
      </c>
      <c r="J266" s="39">
        <v>0</v>
      </c>
      <c r="K266" s="39">
        <v>0</v>
      </c>
      <c r="L266" s="39">
        <v>1</v>
      </c>
    </row>
    <row r="267">
      <c r="A267" s="11" t="str">
        <f>VLOOKUP(24783,$M$2:$N$43,2,FALSE)</f>
        <v>UMB (UMB.B.Bystrica)</v>
      </c>
      <c r="B267" t="s">
        <v>158</v>
      </c>
      <c r="C267" t="s">
        <v>26</v>
      </c>
      <c r="D267" t="str">
        <f>CONCATENATE(A267,B267,C267)</f>
        <v>UMB (UMB.B.Bystrica)U2kapitola</v>
      </c>
      <c r="E267" s="39">
        <v>1</v>
      </c>
      <c r="F267" s="39">
        <v>0</v>
      </c>
      <c r="G267" s="39">
        <v>0</v>
      </c>
      <c r="H267" s="39">
        <v>1</v>
      </c>
      <c r="I267" s="39">
        <v>1</v>
      </c>
      <c r="J267" s="39">
        <v>0</v>
      </c>
      <c r="K267" s="39">
        <v>0</v>
      </c>
      <c r="L267" s="39">
        <v>1</v>
      </c>
    </row>
    <row r="268">
      <c r="A268" s="11" t="str">
        <f>VLOOKUP(24783,$M$2:$N$43,2,FALSE)</f>
        <v>UMB (UMB.B.Bystrica)</v>
      </c>
      <c r="B268" t="s">
        <v>159</v>
      </c>
      <c r="C268" t="s">
        <v>29</v>
      </c>
      <c r="D268" t="str">
        <f>CONCATENATE(A268,B268,C268)</f>
        <v>UMB (UMB.B.Bystrica)U3článok</v>
      </c>
      <c r="E268" s="39">
        <v>0</v>
      </c>
      <c r="F268" s="39">
        <v>1</v>
      </c>
      <c r="G268" s="39">
        <v>0</v>
      </c>
      <c r="H268" s="39">
        <v>1</v>
      </c>
      <c r="I268" s="39">
        <v>0</v>
      </c>
      <c r="J268" s="39">
        <v>1</v>
      </c>
      <c r="K268" s="39">
        <v>0</v>
      </c>
      <c r="L268" s="39">
        <v>1</v>
      </c>
    </row>
    <row r="269">
      <c r="A269" s="11" t="str">
        <f>VLOOKUP(24783,$M$2:$N$43,2,FALSE)</f>
        <v>UMB (UMB.B.Bystrica)</v>
      </c>
      <c r="B269" t="s">
        <v>160</v>
      </c>
      <c r="C269" t="s">
        <v>23</v>
      </c>
      <c r="D269" t="str">
        <f>CONCATENATE(A269,B269,C269)</f>
        <v>UMB (UMB.B.Bystrica)V1kritický komentovaný preklad</v>
      </c>
      <c r="E269" s="39">
        <v>1</v>
      </c>
      <c r="F269" s="39">
        <v>0</v>
      </c>
      <c r="G269" s="39">
        <v>0</v>
      </c>
      <c r="H269" s="39">
        <v>1</v>
      </c>
      <c r="I269" s="39">
        <v>1</v>
      </c>
      <c r="J269" s="39">
        <v>0</v>
      </c>
      <c r="K269" s="39">
        <v>0</v>
      </c>
      <c r="L269" s="39">
        <v>1</v>
      </c>
    </row>
    <row r="270">
      <c r="A270" s="11" t="str">
        <f>VLOOKUP(24783,$M$2:$N$43,2,FALSE)</f>
        <v>UMB (UMB.B.Bystrica)</v>
      </c>
      <c r="B270" t="s">
        <v>160</v>
      </c>
      <c r="C270" t="s">
        <v>25</v>
      </c>
      <c r="D270" t="str">
        <f>CONCATENATE(A270,B270,C270)</f>
        <v>UMB (UMB.B.Bystrica)V1editovaná kniha</v>
      </c>
      <c r="E270" s="39">
        <v>1.75</v>
      </c>
      <c r="F270" s="39">
        <v>0</v>
      </c>
      <c r="G270" s="39">
        <v>2.83</v>
      </c>
      <c r="H270" s="39">
        <v>4.58</v>
      </c>
      <c r="I270" s="39">
        <v>4</v>
      </c>
      <c r="J270" s="39">
        <v>0</v>
      </c>
      <c r="K270" s="39">
        <v>4</v>
      </c>
      <c r="L270" s="39">
        <v>8</v>
      </c>
    </row>
    <row r="271">
      <c r="A271" s="11" t="str">
        <f>VLOOKUP(24783,$M$2:$N$43,2,FALSE)</f>
        <v>UMB (UMB.B.Bystrica)</v>
      </c>
      <c r="B271" t="s">
        <v>160</v>
      </c>
      <c r="C271" t="s">
        <v>21</v>
      </c>
      <c r="D271" t="str">
        <f>CONCATENATE(A271,B271,C271)</f>
        <v>UMB (UMB.B.Bystrica)V1monografia</v>
      </c>
      <c r="E271" s="39">
        <v>28.97667</v>
      </c>
      <c r="F271" s="39">
        <v>0</v>
      </c>
      <c r="G271" s="39">
        <v>0</v>
      </c>
      <c r="H271" s="39">
        <v>28.97667</v>
      </c>
      <c r="I271" s="39">
        <v>33</v>
      </c>
      <c r="J271" s="39">
        <v>0</v>
      </c>
      <c r="K271" s="39">
        <v>0</v>
      </c>
      <c r="L271" s="39">
        <v>33</v>
      </c>
    </row>
    <row r="272">
      <c r="A272" s="11" t="str">
        <f>VLOOKUP(24783,$M$2:$N$43,2,FALSE)</f>
        <v>UMB (UMB.B.Bystrica)</v>
      </c>
      <c r="B272" t="s">
        <v>160</v>
      </c>
      <c r="C272" t="s">
        <v>84</v>
      </c>
      <c r="D272" t="str">
        <f>CONCATENATE(A272,B272,C272)</f>
        <v>UMB (UMB.B.Bystrica)V1zborník - vedecký</v>
      </c>
      <c r="E272" s="39">
        <v>0</v>
      </c>
      <c r="F272" s="39">
        <v>0</v>
      </c>
      <c r="G272" s="39">
        <v>20.08</v>
      </c>
      <c r="H272" s="39">
        <v>20.08</v>
      </c>
      <c r="I272" s="39">
        <v>0</v>
      </c>
      <c r="J272" s="39">
        <v>0</v>
      </c>
      <c r="K272" s="39">
        <v>24</v>
      </c>
      <c r="L272" s="39">
        <v>24</v>
      </c>
    </row>
    <row r="273">
      <c r="A273" s="11" t="str">
        <f>VLOOKUP(24783,$M$2:$N$43,2,FALSE)</f>
        <v>UMB (UMB.B.Bystrica)</v>
      </c>
      <c r="B273" t="s">
        <v>161</v>
      </c>
      <c r="C273" t="s">
        <v>27</v>
      </c>
      <c r="D273" t="str">
        <f>CONCATENATE(A273,B273,C273)</f>
        <v>UMB (UMB.B.Bystrica)V2príspevok</v>
      </c>
      <c r="E273" s="39">
        <v>108.5</v>
      </c>
      <c r="F273" s="39">
        <v>0</v>
      </c>
      <c r="G273" s="39">
        <v>0</v>
      </c>
      <c r="H273" s="39">
        <v>108.5</v>
      </c>
      <c r="I273" s="39">
        <v>116</v>
      </c>
      <c r="J273" s="39">
        <v>0</v>
      </c>
      <c r="K273" s="39">
        <v>0</v>
      </c>
      <c r="L273" s="39">
        <v>116</v>
      </c>
    </row>
    <row r="274">
      <c r="A274" s="11" t="str">
        <f>VLOOKUP(24783,$M$2:$N$43,2,FALSE)</f>
        <v>UMB (UMB.B.Bystrica)</v>
      </c>
      <c r="B274" t="s">
        <v>161</v>
      </c>
      <c r="C274" t="s">
        <v>28</v>
      </c>
      <c r="D274" t="str">
        <f>CONCATENATE(A274,B274,C274)</f>
        <v>UMB (UMB.B.Bystrica)V2príspevok z podujatia</v>
      </c>
      <c r="E274" s="39">
        <v>239.37666</v>
      </c>
      <c r="F274" s="39">
        <v>1</v>
      </c>
      <c r="G274" s="39">
        <v>0</v>
      </c>
      <c r="H274" s="39">
        <v>240.37666</v>
      </c>
      <c r="I274" s="39">
        <v>269</v>
      </c>
      <c r="J274" s="39">
        <v>1</v>
      </c>
      <c r="K274" s="39">
        <v>0</v>
      </c>
      <c r="L274" s="39">
        <v>270</v>
      </c>
    </row>
    <row r="275">
      <c r="A275" s="11" t="str">
        <f>VLOOKUP(24783,$M$2:$N$43,2,FALSE)</f>
        <v>UMB (UMB.B.Bystrica)</v>
      </c>
      <c r="B275" t="s">
        <v>161</v>
      </c>
      <c r="C275" t="s">
        <v>86</v>
      </c>
      <c r="D275" t="str">
        <f>CONCATENATE(A275,B275,C275)</f>
        <v>UMB (UMB.B.Bystrica)V2abstrakt z podujatia - KP</v>
      </c>
      <c r="E275" s="39">
        <v>26.43</v>
      </c>
      <c r="F275" s="39">
        <v>0</v>
      </c>
      <c r="G275" s="39">
        <v>0</v>
      </c>
      <c r="H275" s="39">
        <v>26.43</v>
      </c>
      <c r="I275" s="39">
        <v>34</v>
      </c>
      <c r="J275" s="39">
        <v>0</v>
      </c>
      <c r="K275" s="39">
        <v>0</v>
      </c>
      <c r="L275" s="39">
        <v>34</v>
      </c>
    </row>
    <row r="276">
      <c r="A276" s="11" t="str">
        <f>VLOOKUP(24783,$M$2:$N$43,2,FALSE)</f>
        <v>UMB (UMB.B.Bystrica)</v>
      </c>
      <c r="B276" t="s">
        <v>161</v>
      </c>
      <c r="C276" t="s">
        <v>87</v>
      </c>
      <c r="D276" t="str">
        <f>CONCATENATE(A276,B276,C276)</f>
        <v>UMB (UMB.B.Bystrica)V2poster z podujatia - KP</v>
      </c>
      <c r="E276" s="39">
        <v>1</v>
      </c>
      <c r="F276" s="39">
        <v>0</v>
      </c>
      <c r="G276" s="39">
        <v>0</v>
      </c>
      <c r="H276" s="39">
        <v>1</v>
      </c>
      <c r="I276" s="39">
        <v>1</v>
      </c>
      <c r="J276" s="39">
        <v>0</v>
      </c>
      <c r="K276" s="39">
        <v>0</v>
      </c>
      <c r="L276" s="39">
        <v>1</v>
      </c>
    </row>
    <row r="277">
      <c r="A277" s="11" t="str">
        <f>VLOOKUP(24783,$M$2:$N$43,2,FALSE)</f>
        <v>UMB (UMB.B.Bystrica)</v>
      </c>
      <c r="B277" t="s">
        <v>161</v>
      </c>
      <c r="C277" t="s">
        <v>26</v>
      </c>
      <c r="D277" t="str">
        <f>CONCATENATE(A277,B277,C277)</f>
        <v>UMB (UMB.B.Bystrica)V2kapitola</v>
      </c>
      <c r="E277" s="39">
        <v>29.532</v>
      </c>
      <c r="F277" s="39">
        <v>3</v>
      </c>
      <c r="G277" s="39">
        <v>0</v>
      </c>
      <c r="H277" s="39">
        <v>32.532</v>
      </c>
      <c r="I277" s="39">
        <v>31</v>
      </c>
      <c r="J277" s="39">
        <v>3</v>
      </c>
      <c r="K277" s="39">
        <v>0</v>
      </c>
      <c r="L277" s="39">
        <v>34</v>
      </c>
    </row>
    <row r="278">
      <c r="A278" s="11" t="str">
        <f>VLOOKUP(24783,$M$2:$N$43,2,FALSE)</f>
        <v>UMB (UMB.B.Bystrica)</v>
      </c>
      <c r="B278" t="s">
        <v>162</v>
      </c>
      <c r="C278" t="s">
        <v>88</v>
      </c>
      <c r="D278" t="str">
        <f>CONCATENATE(A278,B278,C278)</f>
        <v>UMB (UMB.B.Bystrica)V3abstrakt - ČL</v>
      </c>
      <c r="E278" s="39">
        <v>0.2857</v>
      </c>
      <c r="F278" s="39">
        <v>0</v>
      </c>
      <c r="G278" s="39">
        <v>0</v>
      </c>
      <c r="H278" s="39">
        <v>0.2857</v>
      </c>
      <c r="I278" s="39">
        <v>1</v>
      </c>
      <c r="J278" s="39">
        <v>0</v>
      </c>
      <c r="K278" s="39">
        <v>0</v>
      </c>
      <c r="L278" s="39">
        <v>1</v>
      </c>
    </row>
    <row r="279">
      <c r="A279" s="11" t="str">
        <f>VLOOKUP(24783,$M$2:$N$43,2,FALSE)</f>
        <v>UMB (UMB.B.Bystrica)</v>
      </c>
      <c r="B279" t="s">
        <v>162</v>
      </c>
      <c r="C279" t="s">
        <v>29</v>
      </c>
      <c r="D279" t="str">
        <f>CONCATENATE(A279,B279,C279)</f>
        <v>UMB (UMB.B.Bystrica)V3článok</v>
      </c>
      <c r="E279" s="39">
        <v>284.72722</v>
      </c>
      <c r="F279" s="39">
        <v>0</v>
      </c>
      <c r="G279" s="39">
        <v>0</v>
      </c>
      <c r="H279" s="39">
        <v>284.72722</v>
      </c>
      <c r="I279" s="39">
        <v>404</v>
      </c>
      <c r="J279" s="39">
        <v>0</v>
      </c>
      <c r="K279" s="39">
        <v>0</v>
      </c>
      <c r="L279" s="39">
        <v>404</v>
      </c>
    </row>
    <row r="280">
      <c r="A280" s="11" t="str">
        <f>VLOOKUP(24783,$M$2:$N$43,2,FALSE)</f>
        <v>UMB (UMB.B.Bystrica)</v>
      </c>
      <c r="B280" t="s">
        <v>162</v>
      </c>
      <c r="C280" t="s">
        <v>89</v>
      </c>
      <c r="D280" t="str">
        <f>CONCATENATE(A280,B280,C280)</f>
        <v>UMB (UMB.B.Bystrica)V3abstrakt z podujatia - ČL</v>
      </c>
      <c r="E280" s="39">
        <v>1.14</v>
      </c>
      <c r="F280" s="39">
        <v>0</v>
      </c>
      <c r="G280" s="39">
        <v>0</v>
      </c>
      <c r="H280" s="39">
        <v>1.14</v>
      </c>
      <c r="I280" s="39">
        <v>2</v>
      </c>
      <c r="J280" s="39">
        <v>0</v>
      </c>
      <c r="K280" s="39">
        <v>0</v>
      </c>
      <c r="L280" s="39">
        <v>2</v>
      </c>
    </row>
    <row r="281">
      <c r="A281" s="11" t="str">
        <f>VLOOKUP(24783,$M$2:$N$43,2,FALSE)</f>
        <v>UMB (UMB.B.Bystrica)</v>
      </c>
      <c r="B281" t="s">
        <v>162</v>
      </c>
      <c r="C281" t="s">
        <v>30</v>
      </c>
      <c r="D281" t="str">
        <f>CONCATENATE(A281,B281,C281)</f>
        <v>UMB (UMB.B.Bystrica)V3článok z podujatia</v>
      </c>
      <c r="E281" s="39">
        <v>4.85</v>
      </c>
      <c r="F281" s="39">
        <v>0</v>
      </c>
      <c r="G281" s="39">
        <v>0</v>
      </c>
      <c r="H281" s="39">
        <v>4.85</v>
      </c>
      <c r="I281" s="39">
        <v>5</v>
      </c>
      <c r="J281" s="39">
        <v>0</v>
      </c>
      <c r="K281" s="39">
        <v>0</v>
      </c>
      <c r="L281" s="39">
        <v>5</v>
      </c>
    </row>
    <row r="282">
      <c r="A282" s="11" t="str">
        <f>VLOOKUP(24791,$M$2:$N$43,2,FALSE)</f>
        <v>TU (TUT)</v>
      </c>
      <c r="B282" t="s">
        <v>144</v>
      </c>
      <c r="C282" t="s">
        <v>163</v>
      </c>
      <c r="D282" t="str">
        <f>CONCATENATE(A282,B282,C282)</f>
        <v>TU (TUT)D1Prihláška úžitkového vzoru</v>
      </c>
      <c r="E282" s="39">
        <v>0.75</v>
      </c>
      <c r="F282" s="39">
        <v>0</v>
      </c>
      <c r="G282" s="39">
        <v>0</v>
      </c>
      <c r="H282" s="39">
        <v>0.75</v>
      </c>
      <c r="I282" s="39">
        <v>1</v>
      </c>
      <c r="J282" s="39">
        <v>0</v>
      </c>
      <c r="K282" s="39">
        <v>0</v>
      </c>
      <c r="L282" s="39">
        <v>1</v>
      </c>
    </row>
    <row r="283">
      <c r="A283" s="11" t="str">
        <f>VLOOKUP(24791,$M$2:$N$43,2,FALSE)</f>
        <v>TU (TUT)</v>
      </c>
      <c r="B283" t="s">
        <v>144</v>
      </c>
      <c r="C283" t="s">
        <v>147</v>
      </c>
      <c r="D283" t="str">
        <f>CONCATENATE(A283,B283,C283)</f>
        <v>TU (TUT)D1Úžitkový vzor</v>
      </c>
      <c r="E283" s="39">
        <v>0.75</v>
      </c>
      <c r="F283" s="39">
        <v>0</v>
      </c>
      <c r="G283" s="39">
        <v>0</v>
      </c>
      <c r="H283" s="39">
        <v>0.75</v>
      </c>
      <c r="I283" s="39">
        <v>1</v>
      </c>
      <c r="J283" s="39">
        <v>0</v>
      </c>
      <c r="K283" s="39">
        <v>0</v>
      </c>
      <c r="L283" s="39">
        <v>1</v>
      </c>
    </row>
    <row r="284">
      <c r="A284" s="11" t="str">
        <f>VLOOKUP(24791,$M$2:$N$43,2,FALSE)</f>
        <v>TU (TUT)</v>
      </c>
      <c r="B284" t="s">
        <v>148</v>
      </c>
      <c r="C284" t="s">
        <v>149</v>
      </c>
      <c r="D284" t="str">
        <f>CONCATENATE(A284,B284,C284)</f>
        <v>TU (TUT)I1iný</v>
      </c>
      <c r="E284" s="39">
        <v>7.05837</v>
      </c>
      <c r="F284" s="39">
        <v>0</v>
      </c>
      <c r="G284" s="39">
        <v>6</v>
      </c>
      <c r="H284" s="39">
        <v>13.05837</v>
      </c>
      <c r="I284" s="39">
        <v>14</v>
      </c>
      <c r="J284" s="39">
        <v>0</v>
      </c>
      <c r="K284" s="39">
        <v>6</v>
      </c>
      <c r="L284" s="39">
        <v>20</v>
      </c>
    </row>
    <row r="285">
      <c r="A285" s="11" t="str">
        <f>VLOOKUP(24791,$M$2:$N$43,2,FALSE)</f>
        <v>TU (TUT)</v>
      </c>
      <c r="B285" t="s">
        <v>150</v>
      </c>
      <c r="C285" t="s">
        <v>149</v>
      </c>
      <c r="D285" t="str">
        <f>CONCATENATE(A285,B285,C285)</f>
        <v>TU (TUT)I2iný</v>
      </c>
      <c r="E285" s="39">
        <v>24.97</v>
      </c>
      <c r="F285" s="39">
        <v>0</v>
      </c>
      <c r="G285" s="39">
        <v>0</v>
      </c>
      <c r="H285" s="39">
        <v>24.97</v>
      </c>
      <c r="I285" s="39">
        <v>27</v>
      </c>
      <c r="J285" s="39">
        <v>0</v>
      </c>
      <c r="K285" s="39">
        <v>0</v>
      </c>
      <c r="L285" s="39">
        <v>27</v>
      </c>
    </row>
    <row r="286">
      <c r="A286" s="11" t="str">
        <f>VLOOKUP(24791,$M$2:$N$43,2,FALSE)</f>
        <v>TU (TUT)</v>
      </c>
      <c r="B286" t="s">
        <v>151</v>
      </c>
      <c r="C286" t="s">
        <v>149</v>
      </c>
      <c r="D286" t="str">
        <f>CONCATENATE(A286,B286,C286)</f>
        <v>TU (TUT)I3iný</v>
      </c>
      <c r="E286" s="39">
        <v>75.0709</v>
      </c>
      <c r="F286" s="39">
        <v>0</v>
      </c>
      <c r="G286" s="39">
        <v>0</v>
      </c>
      <c r="H286" s="39">
        <v>75.0709</v>
      </c>
      <c r="I286" s="39">
        <v>80</v>
      </c>
      <c r="J286" s="39">
        <v>0</v>
      </c>
      <c r="K286" s="39">
        <v>0</v>
      </c>
      <c r="L286" s="39">
        <v>80</v>
      </c>
    </row>
    <row r="287">
      <c r="A287" s="11" t="str">
        <f>VLOOKUP(24791,$M$2:$N$43,2,FALSE)</f>
        <v>TU (TUT)</v>
      </c>
      <c r="B287" t="s">
        <v>152</v>
      </c>
      <c r="C287" t="s">
        <v>32</v>
      </c>
      <c r="D287" t="str">
        <f>CONCATENATE(A287,B287,C287)</f>
        <v>TU (TUT)O1komentovaný výklad</v>
      </c>
      <c r="E287" s="39">
        <v>1</v>
      </c>
      <c r="F287" s="39">
        <v>0</v>
      </c>
      <c r="G287" s="39">
        <v>0</v>
      </c>
      <c r="H287" s="39">
        <v>1</v>
      </c>
      <c r="I287" s="39">
        <v>1</v>
      </c>
      <c r="J287" s="39">
        <v>0</v>
      </c>
      <c r="K287" s="39">
        <v>0</v>
      </c>
      <c r="L287" s="39">
        <v>1</v>
      </c>
    </row>
    <row r="288">
      <c r="A288" s="11" t="str">
        <f>VLOOKUP(24791,$M$2:$N$43,2,FALSE)</f>
        <v>TU (TUT)</v>
      </c>
      <c r="B288" t="s">
        <v>152</v>
      </c>
      <c r="C288" t="s">
        <v>91</v>
      </c>
      <c r="D288" t="str">
        <f>CONCATENATE(A288,B288,C288)</f>
        <v>TU (TUT)O1knižná publikácia - odborná</v>
      </c>
      <c r="E288" s="39">
        <v>8.28386</v>
      </c>
      <c r="F288" s="39">
        <v>1</v>
      </c>
      <c r="G288" s="39">
        <v>3.75</v>
      </c>
      <c r="H288" s="39">
        <v>13.03386</v>
      </c>
      <c r="I288" s="39">
        <v>14</v>
      </c>
      <c r="J288" s="39">
        <v>1</v>
      </c>
      <c r="K288" s="39">
        <v>4</v>
      </c>
      <c r="L288" s="39">
        <v>18</v>
      </c>
    </row>
    <row r="289">
      <c r="A289" s="11" t="str">
        <f>VLOOKUP(24791,$M$2:$N$43,2,FALSE)</f>
        <v>TU (TUT)</v>
      </c>
      <c r="B289" t="s">
        <v>152</v>
      </c>
      <c r="C289" t="s">
        <v>33</v>
      </c>
      <c r="D289" t="str">
        <f>CONCATENATE(A289,B289,C289)</f>
        <v>TU (TUT)O1slovník</v>
      </c>
      <c r="E289" s="39">
        <v>0</v>
      </c>
      <c r="F289" s="39">
        <v>0</v>
      </c>
      <c r="G289" s="39">
        <v>0.33</v>
      </c>
      <c r="H289" s="39">
        <v>0.33</v>
      </c>
      <c r="I289" s="39">
        <v>0</v>
      </c>
      <c r="J289" s="39">
        <v>0</v>
      </c>
      <c r="K289" s="39">
        <v>1</v>
      </c>
      <c r="L289" s="39">
        <v>1</v>
      </c>
    </row>
    <row r="290">
      <c r="A290" s="11" t="str">
        <f>VLOOKUP(24791,$M$2:$N$43,2,FALSE)</f>
        <v>TU (TUT)</v>
      </c>
      <c r="B290" t="s">
        <v>152</v>
      </c>
      <c r="C290" t="s">
        <v>101</v>
      </c>
      <c r="D290" t="str">
        <f>CONCATENATE(A290,B290,C290)</f>
        <v>TU (TUT)O1zborník - odborný</v>
      </c>
      <c r="E290" s="39">
        <v>0</v>
      </c>
      <c r="F290" s="39">
        <v>0</v>
      </c>
      <c r="G290" s="39">
        <v>0.05</v>
      </c>
      <c r="H290" s="39">
        <v>0.05</v>
      </c>
      <c r="I290" s="39">
        <v>0</v>
      </c>
      <c r="J290" s="39">
        <v>0</v>
      </c>
      <c r="K290" s="39">
        <v>1</v>
      </c>
      <c r="L290" s="39">
        <v>1</v>
      </c>
    </row>
    <row r="291">
      <c r="A291" s="11" t="str">
        <f>VLOOKUP(24791,$M$2:$N$43,2,FALSE)</f>
        <v>TU (TUT)</v>
      </c>
      <c r="B291" t="s">
        <v>153</v>
      </c>
      <c r="C291" t="s">
        <v>27</v>
      </c>
      <c r="D291" t="str">
        <f>CONCATENATE(A291,B291,C291)</f>
        <v>TU (TUT)O2príspevok</v>
      </c>
      <c r="E291" s="39">
        <v>8</v>
      </c>
      <c r="F291" s="39">
        <v>0</v>
      </c>
      <c r="G291" s="39">
        <v>0</v>
      </c>
      <c r="H291" s="39">
        <v>8</v>
      </c>
      <c r="I291" s="39">
        <v>8</v>
      </c>
      <c r="J291" s="39">
        <v>0</v>
      </c>
      <c r="K291" s="39">
        <v>0</v>
      </c>
      <c r="L291" s="39">
        <v>8</v>
      </c>
    </row>
    <row r="292">
      <c r="A292" s="11" t="str">
        <f>VLOOKUP(24791,$M$2:$N$43,2,FALSE)</f>
        <v>TU (TUT)</v>
      </c>
      <c r="B292" t="s">
        <v>153</v>
      </c>
      <c r="C292" t="s">
        <v>35</v>
      </c>
      <c r="D292" t="str">
        <f>CONCATENATE(A292,B292,C292)</f>
        <v>TU (TUT)O2heslo</v>
      </c>
      <c r="E292" s="39">
        <v>2</v>
      </c>
      <c r="F292" s="39">
        <v>0</v>
      </c>
      <c r="G292" s="39">
        <v>0</v>
      </c>
      <c r="H292" s="39">
        <v>2</v>
      </c>
      <c r="I292" s="39">
        <v>2</v>
      </c>
      <c r="J292" s="39">
        <v>0</v>
      </c>
      <c r="K292" s="39">
        <v>0</v>
      </c>
      <c r="L292" s="39">
        <v>2</v>
      </c>
    </row>
    <row r="293">
      <c r="A293" s="11" t="str">
        <f>VLOOKUP(24791,$M$2:$N$43,2,FALSE)</f>
        <v>TU (TUT)</v>
      </c>
      <c r="B293" t="s">
        <v>153</v>
      </c>
      <c r="C293" t="s">
        <v>28</v>
      </c>
      <c r="D293" t="str">
        <f>CONCATENATE(A293,B293,C293)</f>
        <v>TU (TUT)O2príspevok z podujatia</v>
      </c>
      <c r="E293" s="39">
        <v>6.76666</v>
      </c>
      <c r="F293" s="39">
        <v>0</v>
      </c>
      <c r="G293" s="39">
        <v>0</v>
      </c>
      <c r="H293" s="39">
        <v>6.76666</v>
      </c>
      <c r="I293" s="39">
        <v>11</v>
      </c>
      <c r="J293" s="39">
        <v>0</v>
      </c>
      <c r="K293" s="39">
        <v>0</v>
      </c>
      <c r="L293" s="39">
        <v>11</v>
      </c>
    </row>
    <row r="294">
      <c r="A294" s="11" t="str">
        <f>VLOOKUP(24791,$M$2:$N$43,2,FALSE)</f>
        <v>TU (TUT)</v>
      </c>
      <c r="B294" t="s">
        <v>153</v>
      </c>
      <c r="C294" t="s">
        <v>86</v>
      </c>
      <c r="D294" t="str">
        <f>CONCATENATE(A294,B294,C294)</f>
        <v>TU (TUT)O2abstrakt z podujatia - KP</v>
      </c>
      <c r="E294" s="39">
        <v>34.39502</v>
      </c>
      <c r="F294" s="39">
        <v>0</v>
      </c>
      <c r="G294" s="39">
        <v>0</v>
      </c>
      <c r="H294" s="39">
        <v>34.39502</v>
      </c>
      <c r="I294" s="39">
        <v>49</v>
      </c>
      <c r="J294" s="39">
        <v>0</v>
      </c>
      <c r="K294" s="39">
        <v>0</v>
      </c>
      <c r="L294" s="39">
        <v>49</v>
      </c>
    </row>
    <row r="295">
      <c r="A295" s="11" t="str">
        <f>VLOOKUP(24791,$M$2:$N$43,2,FALSE)</f>
        <v>TU (TUT)</v>
      </c>
      <c r="B295" t="s">
        <v>153</v>
      </c>
      <c r="C295" t="s">
        <v>87</v>
      </c>
      <c r="D295" t="str">
        <f>CONCATENATE(A295,B295,C295)</f>
        <v>TU (TUT)O2poster z podujatia - KP</v>
      </c>
      <c r="E295" s="39">
        <v>1.33333</v>
      </c>
      <c r="F295" s="39">
        <v>0</v>
      </c>
      <c r="G295" s="39">
        <v>0</v>
      </c>
      <c r="H295" s="39">
        <v>1.33333</v>
      </c>
      <c r="I295" s="39">
        <v>2</v>
      </c>
      <c r="J295" s="39">
        <v>0</v>
      </c>
      <c r="K295" s="39">
        <v>0</v>
      </c>
      <c r="L295" s="39">
        <v>2</v>
      </c>
    </row>
    <row r="296">
      <c r="A296" s="11" t="str">
        <f>VLOOKUP(24791,$M$2:$N$43,2,FALSE)</f>
        <v>TU (TUT)</v>
      </c>
      <c r="B296" t="s">
        <v>153</v>
      </c>
      <c r="C296" t="s">
        <v>26</v>
      </c>
      <c r="D296" t="str">
        <f>CONCATENATE(A296,B296,C296)</f>
        <v>TU (TUT)O2kapitola</v>
      </c>
      <c r="E296" s="39">
        <v>35.1809</v>
      </c>
      <c r="F296" s="39">
        <v>0</v>
      </c>
      <c r="G296" s="39">
        <v>0</v>
      </c>
      <c r="H296" s="39">
        <v>35.1809</v>
      </c>
      <c r="I296" s="39">
        <v>39</v>
      </c>
      <c r="J296" s="39">
        <v>0</v>
      </c>
      <c r="K296" s="39">
        <v>0</v>
      </c>
      <c r="L296" s="39">
        <v>39</v>
      </c>
    </row>
    <row r="297">
      <c r="A297" s="11" t="str">
        <f>VLOOKUP(24791,$M$2:$N$43,2,FALSE)</f>
        <v>TU (TUT)</v>
      </c>
      <c r="B297" t="s">
        <v>153</v>
      </c>
      <c r="C297" t="s">
        <v>95</v>
      </c>
      <c r="D297" t="str">
        <f>CONCATENATE(A297,B297,C297)</f>
        <v>TU (TUT)O2recenzia - KP</v>
      </c>
      <c r="E297" s="39">
        <v>7</v>
      </c>
      <c r="F297" s="39">
        <v>0</v>
      </c>
      <c r="G297" s="39">
        <v>0</v>
      </c>
      <c r="H297" s="39">
        <v>7</v>
      </c>
      <c r="I297" s="39">
        <v>7</v>
      </c>
      <c r="J297" s="39">
        <v>0</v>
      </c>
      <c r="K297" s="39">
        <v>0</v>
      </c>
      <c r="L297" s="39">
        <v>7</v>
      </c>
    </row>
    <row r="298">
      <c r="A298" s="11" t="str">
        <f>VLOOKUP(24791,$M$2:$N$43,2,FALSE)</f>
        <v>TU (TUT)</v>
      </c>
      <c r="B298" t="s">
        <v>154</v>
      </c>
      <c r="C298" t="s">
        <v>29</v>
      </c>
      <c r="D298" t="str">
        <f>CONCATENATE(A298,B298,C298)</f>
        <v>TU (TUT)O3článok</v>
      </c>
      <c r="E298" s="39">
        <v>71.28667</v>
      </c>
      <c r="F298" s="39">
        <v>0</v>
      </c>
      <c r="G298" s="39">
        <v>0</v>
      </c>
      <c r="H298" s="39">
        <v>71.28667</v>
      </c>
      <c r="I298" s="39">
        <v>74</v>
      </c>
      <c r="J298" s="39">
        <v>0</v>
      </c>
      <c r="K298" s="39">
        <v>0</v>
      </c>
      <c r="L298" s="39">
        <v>74</v>
      </c>
    </row>
    <row r="299">
      <c r="A299" s="11" t="str">
        <f>VLOOKUP(24791,$M$2:$N$43,2,FALSE)</f>
        <v>TU (TUT)</v>
      </c>
      <c r="B299" t="s">
        <v>154</v>
      </c>
      <c r="C299" t="s">
        <v>89</v>
      </c>
      <c r="D299" t="str">
        <f>CONCATENATE(A299,B299,C299)</f>
        <v>TU (TUT)O3abstrakt z podujatia - ČL</v>
      </c>
      <c r="E299" s="39">
        <v>3.84</v>
      </c>
      <c r="F299" s="39">
        <v>0</v>
      </c>
      <c r="G299" s="39">
        <v>0</v>
      </c>
      <c r="H299" s="39">
        <v>3.84</v>
      </c>
      <c r="I299" s="39">
        <v>6</v>
      </c>
      <c r="J299" s="39">
        <v>0</v>
      </c>
      <c r="K299" s="39">
        <v>0</v>
      </c>
      <c r="L299" s="39">
        <v>6</v>
      </c>
    </row>
    <row r="300">
      <c r="A300" s="11" t="str">
        <f>VLOOKUP(24791,$M$2:$N$43,2,FALSE)</f>
        <v>TU (TUT)</v>
      </c>
      <c r="B300" t="s">
        <v>154</v>
      </c>
      <c r="C300" t="s">
        <v>96</v>
      </c>
      <c r="D300" t="str">
        <f>CONCATENATE(A300,B300,C300)</f>
        <v>TU (TUT)O3recenzia - ČL</v>
      </c>
      <c r="E300" s="39">
        <v>50.85</v>
      </c>
      <c r="F300" s="39">
        <v>0</v>
      </c>
      <c r="G300" s="39">
        <v>0</v>
      </c>
      <c r="H300" s="39">
        <v>50.85</v>
      </c>
      <c r="I300" s="39">
        <v>51</v>
      </c>
      <c r="J300" s="39">
        <v>0</v>
      </c>
      <c r="K300" s="39">
        <v>0</v>
      </c>
      <c r="L300" s="39">
        <v>51</v>
      </c>
    </row>
    <row r="301">
      <c r="A301" s="11" t="str">
        <f>VLOOKUP(24791,$M$2:$N$43,2,FALSE)</f>
        <v>TU (TUT)</v>
      </c>
      <c r="B301" t="s">
        <v>155</v>
      </c>
      <c r="C301" t="s">
        <v>42</v>
      </c>
      <c r="D301" t="str">
        <f>CONCATENATE(A301,B301,C301)</f>
        <v>TU (TUT)P1didaktická príručka</v>
      </c>
      <c r="E301" s="39">
        <v>6.9</v>
      </c>
      <c r="F301" s="39">
        <v>0</v>
      </c>
      <c r="G301" s="39">
        <v>0</v>
      </c>
      <c r="H301" s="39">
        <v>6.9</v>
      </c>
      <c r="I301" s="39">
        <v>7</v>
      </c>
      <c r="J301" s="39">
        <v>0</v>
      </c>
      <c r="K301" s="39">
        <v>0</v>
      </c>
      <c r="L301" s="39">
        <v>7</v>
      </c>
    </row>
    <row r="302">
      <c r="A302" s="11" t="str">
        <f>VLOOKUP(24791,$M$2:$N$43,2,FALSE)</f>
        <v>TU (TUT)</v>
      </c>
      <c r="B302" t="s">
        <v>155</v>
      </c>
      <c r="C302" t="s">
        <v>40</v>
      </c>
      <c r="D302" t="str">
        <f>CONCATENATE(A302,B302,C302)</f>
        <v>TU (TUT)P1učebný text</v>
      </c>
      <c r="E302" s="39">
        <v>6</v>
      </c>
      <c r="F302" s="39">
        <v>0</v>
      </c>
      <c r="G302" s="39">
        <v>0</v>
      </c>
      <c r="H302" s="39">
        <v>6</v>
      </c>
      <c r="I302" s="39">
        <v>6</v>
      </c>
      <c r="J302" s="39">
        <v>0</v>
      </c>
      <c r="K302" s="39">
        <v>0</v>
      </c>
      <c r="L302" s="39">
        <v>6</v>
      </c>
    </row>
    <row r="303">
      <c r="A303" s="11" t="str">
        <f>VLOOKUP(24791,$M$2:$N$43,2,FALSE)</f>
        <v>TU (TUT)</v>
      </c>
      <c r="B303" t="s">
        <v>155</v>
      </c>
      <c r="C303" t="s">
        <v>38</v>
      </c>
      <c r="D303" t="str">
        <f>CONCATENATE(A303,B303,C303)</f>
        <v>TU (TUT)P1učebnica pre základné školy</v>
      </c>
      <c r="E303" s="39">
        <v>2.65</v>
      </c>
      <c r="F303" s="39">
        <v>0</v>
      </c>
      <c r="G303" s="39">
        <v>1</v>
      </c>
      <c r="H303" s="39">
        <v>3.65</v>
      </c>
      <c r="I303" s="39">
        <v>3</v>
      </c>
      <c r="J303" s="39">
        <v>0</v>
      </c>
      <c r="K303" s="39">
        <v>1</v>
      </c>
      <c r="L303" s="39">
        <v>3</v>
      </c>
    </row>
    <row r="304">
      <c r="A304" s="11" t="str">
        <f>VLOOKUP(24791,$M$2:$N$43,2,FALSE)</f>
        <v>TU (TUT)</v>
      </c>
      <c r="B304" t="s">
        <v>155</v>
      </c>
      <c r="C304" t="s">
        <v>39</v>
      </c>
      <c r="D304" t="str">
        <f>CONCATENATE(A304,B304,C304)</f>
        <v>TU (TUT)P1skriptum</v>
      </c>
      <c r="E304" s="39">
        <v>5.16827</v>
      </c>
      <c r="F304" s="39">
        <v>0</v>
      </c>
      <c r="G304" s="39">
        <v>0</v>
      </c>
      <c r="H304" s="39">
        <v>5.16827</v>
      </c>
      <c r="I304" s="39">
        <v>7</v>
      </c>
      <c r="J304" s="39">
        <v>0</v>
      </c>
      <c r="K304" s="39">
        <v>0</v>
      </c>
      <c r="L304" s="39">
        <v>7</v>
      </c>
    </row>
    <row r="305">
      <c r="A305" s="11" t="str">
        <f>VLOOKUP(24791,$M$2:$N$43,2,FALSE)</f>
        <v>TU (TUT)</v>
      </c>
      <c r="B305" t="s">
        <v>155</v>
      </c>
      <c r="C305" t="s">
        <v>36</v>
      </c>
      <c r="D305" t="str">
        <f>CONCATENATE(A305,B305,C305)</f>
        <v>TU (TUT)P1učebnica pre vysoké školy</v>
      </c>
      <c r="E305" s="39">
        <v>12.0551</v>
      </c>
      <c r="F305" s="39">
        <v>0</v>
      </c>
      <c r="G305" s="39">
        <v>2.1102</v>
      </c>
      <c r="H305" s="39">
        <v>14.1653</v>
      </c>
      <c r="I305" s="39">
        <v>15</v>
      </c>
      <c r="J305" s="39">
        <v>0</v>
      </c>
      <c r="K305" s="39">
        <v>3</v>
      </c>
      <c r="L305" s="39">
        <v>17</v>
      </c>
    </row>
    <row r="306">
      <c r="A306" s="11" t="str">
        <f>VLOOKUP(24791,$M$2:$N$43,2,FALSE)</f>
        <v>TU (TUT)</v>
      </c>
      <c r="B306" t="s">
        <v>156</v>
      </c>
      <c r="C306" t="s">
        <v>26</v>
      </c>
      <c r="D306" t="str">
        <f>CONCATENATE(A306,B306,C306)</f>
        <v>TU (TUT)P2kapitola</v>
      </c>
      <c r="E306" s="39">
        <v>37.33</v>
      </c>
      <c r="F306" s="39">
        <v>0</v>
      </c>
      <c r="G306" s="39">
        <v>0</v>
      </c>
      <c r="H306" s="39">
        <v>37.33</v>
      </c>
      <c r="I306" s="39">
        <v>41</v>
      </c>
      <c r="J306" s="39">
        <v>0</v>
      </c>
      <c r="K306" s="39">
        <v>0</v>
      </c>
      <c r="L306" s="39">
        <v>41</v>
      </c>
    </row>
    <row r="307">
      <c r="A307" s="11" t="str">
        <f>VLOOKUP(24791,$M$2:$N$43,2,FALSE)</f>
        <v>TU (TUT)</v>
      </c>
      <c r="B307" t="s">
        <v>157</v>
      </c>
      <c r="C307" t="s">
        <v>99</v>
      </c>
      <c r="D307" t="str">
        <f>CONCATENATE(A307,B307,C307)</f>
        <v>TU (TUT)U1katalóg umeleckých diel - umelecký</v>
      </c>
      <c r="E307" s="39">
        <v>0.07142</v>
      </c>
      <c r="F307" s="39">
        <v>0</v>
      </c>
      <c r="G307" s="39">
        <v>0</v>
      </c>
      <c r="H307" s="39">
        <v>0.07142</v>
      </c>
      <c r="I307" s="39">
        <v>1</v>
      </c>
      <c r="J307" s="39">
        <v>0</v>
      </c>
      <c r="K307" s="39">
        <v>0</v>
      </c>
      <c r="L307" s="39">
        <v>1</v>
      </c>
    </row>
    <row r="308">
      <c r="A308" s="11" t="str">
        <f>VLOOKUP(24791,$M$2:$N$43,2,FALSE)</f>
        <v>TU (TUT)</v>
      </c>
      <c r="B308" t="s">
        <v>157</v>
      </c>
      <c r="C308" t="s">
        <v>97</v>
      </c>
      <c r="D308" t="str">
        <f>CONCATENATE(A308,B308,C308)</f>
        <v>TU (TUT)U1knižná publikácia - umelecká</v>
      </c>
      <c r="E308" s="39">
        <v>1</v>
      </c>
      <c r="F308" s="39">
        <v>0</v>
      </c>
      <c r="G308" s="39">
        <v>0</v>
      </c>
      <c r="H308" s="39">
        <v>1</v>
      </c>
      <c r="I308" s="39">
        <v>1</v>
      </c>
      <c r="J308" s="39">
        <v>0</v>
      </c>
      <c r="K308" s="39">
        <v>0</v>
      </c>
      <c r="L308" s="39">
        <v>1</v>
      </c>
    </row>
    <row r="309">
      <c r="A309" s="11" t="str">
        <f>VLOOKUP(24791,$M$2:$N$43,2,FALSE)</f>
        <v>TU (TUT)</v>
      </c>
      <c r="B309" t="s">
        <v>157</v>
      </c>
      <c r="C309" t="s">
        <v>46</v>
      </c>
      <c r="D309" t="str">
        <f>CONCATENATE(A309,B309,C309)</f>
        <v>TU (TUT)U1beletria</v>
      </c>
      <c r="E309" s="39">
        <v>0.04</v>
      </c>
      <c r="F309" s="39">
        <v>0</v>
      </c>
      <c r="G309" s="39">
        <v>0</v>
      </c>
      <c r="H309" s="39">
        <v>0.04</v>
      </c>
      <c r="I309" s="39">
        <v>1</v>
      </c>
      <c r="J309" s="39">
        <v>0</v>
      </c>
      <c r="K309" s="39">
        <v>0</v>
      </c>
      <c r="L309" s="39">
        <v>1</v>
      </c>
    </row>
    <row r="310">
      <c r="A310" s="11" t="str">
        <f>VLOOKUP(24791,$M$2:$N$43,2,FALSE)</f>
        <v>TU (TUT)</v>
      </c>
      <c r="B310" t="s">
        <v>160</v>
      </c>
      <c r="C310" t="s">
        <v>23</v>
      </c>
      <c r="D310" t="str">
        <f>CONCATENATE(A310,B310,C310)</f>
        <v>TU (TUT)V1kritický komentovaný preklad</v>
      </c>
      <c r="E310" s="39">
        <v>2</v>
      </c>
      <c r="F310" s="39">
        <v>0.55</v>
      </c>
      <c r="G310" s="39">
        <v>0</v>
      </c>
      <c r="H310" s="39">
        <v>2.55</v>
      </c>
      <c r="I310" s="39">
        <v>2</v>
      </c>
      <c r="J310" s="39">
        <v>1</v>
      </c>
      <c r="K310" s="39">
        <v>0</v>
      </c>
      <c r="L310" s="39">
        <v>3</v>
      </c>
    </row>
    <row r="311">
      <c r="A311" s="11" t="str">
        <f>VLOOKUP(24791,$M$2:$N$43,2,FALSE)</f>
        <v>TU (TUT)</v>
      </c>
      <c r="B311" t="s">
        <v>160</v>
      </c>
      <c r="C311" t="s">
        <v>25</v>
      </c>
      <c r="D311" t="str">
        <f>CONCATENATE(A311,B311,C311)</f>
        <v>TU (TUT)V1editovaná kniha</v>
      </c>
      <c r="E311" s="39">
        <v>0.12</v>
      </c>
      <c r="F311" s="39">
        <v>0</v>
      </c>
      <c r="G311" s="39">
        <v>2</v>
      </c>
      <c r="H311" s="39">
        <v>2.12</v>
      </c>
      <c r="I311" s="39">
        <v>1</v>
      </c>
      <c r="J311" s="39">
        <v>0</v>
      </c>
      <c r="K311" s="39">
        <v>2</v>
      </c>
      <c r="L311" s="39">
        <v>3</v>
      </c>
    </row>
    <row r="312">
      <c r="A312" s="11" t="str">
        <f>VLOOKUP(24791,$M$2:$N$43,2,FALSE)</f>
        <v>TU (TUT)</v>
      </c>
      <c r="B312" t="s">
        <v>160</v>
      </c>
      <c r="C312" t="s">
        <v>21</v>
      </c>
      <c r="D312" t="str">
        <f>CONCATENATE(A312,B312,C312)</f>
        <v>TU (TUT)V1monografia</v>
      </c>
      <c r="E312" s="39">
        <v>22.27667</v>
      </c>
      <c r="F312" s="39">
        <v>0</v>
      </c>
      <c r="G312" s="39">
        <v>0</v>
      </c>
      <c r="H312" s="39">
        <v>22.27667</v>
      </c>
      <c r="I312" s="39">
        <v>27</v>
      </c>
      <c r="J312" s="39">
        <v>0</v>
      </c>
      <c r="K312" s="39">
        <v>0</v>
      </c>
      <c r="L312" s="39">
        <v>27</v>
      </c>
    </row>
    <row r="313">
      <c r="A313" s="11" t="str">
        <f>VLOOKUP(24791,$M$2:$N$43,2,FALSE)</f>
        <v>TU (TUT)</v>
      </c>
      <c r="B313" t="s">
        <v>160</v>
      </c>
      <c r="C313" t="s">
        <v>84</v>
      </c>
      <c r="D313" t="str">
        <f>CONCATENATE(A313,B313,C313)</f>
        <v>TU (TUT)V1zborník - vedecký</v>
      </c>
      <c r="E313" s="39">
        <v>0</v>
      </c>
      <c r="F313" s="39">
        <v>0</v>
      </c>
      <c r="G313" s="39">
        <v>33.25</v>
      </c>
      <c r="H313" s="39">
        <v>33.25</v>
      </c>
      <c r="I313" s="39">
        <v>0</v>
      </c>
      <c r="J313" s="39">
        <v>0</v>
      </c>
      <c r="K313" s="39">
        <v>36</v>
      </c>
      <c r="L313" s="39">
        <v>36</v>
      </c>
    </row>
    <row r="314">
      <c r="A314" s="11" t="str">
        <f>VLOOKUP(24791,$M$2:$N$43,2,FALSE)</f>
        <v>TU (TUT)</v>
      </c>
      <c r="B314" t="s">
        <v>161</v>
      </c>
      <c r="C314" t="s">
        <v>27</v>
      </c>
      <c r="D314" t="str">
        <f>CONCATENATE(A314,B314,C314)</f>
        <v>TU (TUT)V2príspevok</v>
      </c>
      <c r="E314" s="39">
        <v>82.41286</v>
      </c>
      <c r="F314" s="39">
        <v>0</v>
      </c>
      <c r="G314" s="39">
        <v>0</v>
      </c>
      <c r="H314" s="39">
        <v>82.41286</v>
      </c>
      <c r="I314" s="39">
        <v>94</v>
      </c>
      <c r="J314" s="39">
        <v>0</v>
      </c>
      <c r="K314" s="39">
        <v>0</v>
      </c>
      <c r="L314" s="39">
        <v>94</v>
      </c>
    </row>
    <row r="315">
      <c r="A315" s="11" t="str">
        <f>VLOOKUP(24791,$M$2:$N$43,2,FALSE)</f>
        <v>TU (TUT)</v>
      </c>
      <c r="B315" t="s">
        <v>161</v>
      </c>
      <c r="C315" t="s">
        <v>28</v>
      </c>
      <c r="D315" t="str">
        <f>CONCATENATE(A315,B315,C315)</f>
        <v>TU (TUT)V2príspevok z podujatia</v>
      </c>
      <c r="E315" s="39">
        <v>230.63831</v>
      </c>
      <c r="F315" s="39">
        <v>0</v>
      </c>
      <c r="G315" s="39">
        <v>0</v>
      </c>
      <c r="H315" s="39">
        <v>230.63831</v>
      </c>
      <c r="I315" s="39">
        <v>260</v>
      </c>
      <c r="J315" s="39">
        <v>0</v>
      </c>
      <c r="K315" s="39">
        <v>0</v>
      </c>
      <c r="L315" s="39">
        <v>260</v>
      </c>
    </row>
    <row r="316">
      <c r="A316" s="11" t="str">
        <f>VLOOKUP(24791,$M$2:$N$43,2,FALSE)</f>
        <v>TU (TUT)</v>
      </c>
      <c r="B316" t="s">
        <v>161</v>
      </c>
      <c r="C316" t="s">
        <v>86</v>
      </c>
      <c r="D316" t="str">
        <f>CONCATENATE(A316,B316,C316)</f>
        <v>TU (TUT)V2abstrakt z podujatia - KP</v>
      </c>
      <c r="E316" s="39">
        <v>67.86666</v>
      </c>
      <c r="F316" s="39">
        <v>0</v>
      </c>
      <c r="G316" s="39">
        <v>0</v>
      </c>
      <c r="H316" s="39">
        <v>67.86666</v>
      </c>
      <c r="I316" s="39">
        <v>81</v>
      </c>
      <c r="J316" s="39">
        <v>0</v>
      </c>
      <c r="K316" s="39">
        <v>0</v>
      </c>
      <c r="L316" s="39">
        <v>81</v>
      </c>
    </row>
    <row r="317">
      <c r="A317" s="11" t="str">
        <f>VLOOKUP(24791,$M$2:$N$43,2,FALSE)</f>
        <v>TU (TUT)</v>
      </c>
      <c r="B317" t="s">
        <v>161</v>
      </c>
      <c r="C317" t="s">
        <v>87</v>
      </c>
      <c r="D317" t="str">
        <f>CONCATENATE(A317,B317,C317)</f>
        <v>TU (TUT)V2poster z podujatia - KP</v>
      </c>
      <c r="E317" s="39">
        <v>3</v>
      </c>
      <c r="F317" s="39">
        <v>0</v>
      </c>
      <c r="G317" s="39">
        <v>0</v>
      </c>
      <c r="H317" s="39">
        <v>3</v>
      </c>
      <c r="I317" s="39">
        <v>3</v>
      </c>
      <c r="J317" s="39">
        <v>0</v>
      </c>
      <c r="K317" s="39">
        <v>0</v>
      </c>
      <c r="L317" s="39">
        <v>3</v>
      </c>
    </row>
    <row r="318">
      <c r="A318" s="11" t="str">
        <f>VLOOKUP(24791,$M$2:$N$43,2,FALSE)</f>
        <v>TU (TUT)</v>
      </c>
      <c r="B318" t="s">
        <v>161</v>
      </c>
      <c r="C318" t="s">
        <v>26</v>
      </c>
      <c r="D318" t="str">
        <f>CONCATENATE(A318,B318,C318)</f>
        <v>TU (TUT)V2kapitola</v>
      </c>
      <c r="E318" s="39">
        <v>37.13</v>
      </c>
      <c r="F318" s="39">
        <v>0</v>
      </c>
      <c r="G318" s="39">
        <v>0</v>
      </c>
      <c r="H318" s="39">
        <v>37.13</v>
      </c>
      <c r="I318" s="39">
        <v>38</v>
      </c>
      <c r="J318" s="39">
        <v>0</v>
      </c>
      <c r="K318" s="39">
        <v>0</v>
      </c>
      <c r="L318" s="39">
        <v>38</v>
      </c>
    </row>
    <row r="319">
      <c r="A319" s="11" t="str">
        <f>VLOOKUP(24791,$M$2:$N$43,2,FALSE)</f>
        <v>TU (TUT)</v>
      </c>
      <c r="B319" t="s">
        <v>162</v>
      </c>
      <c r="C319" t="s">
        <v>29</v>
      </c>
      <c r="D319" t="str">
        <f>CONCATENATE(A319,B319,C319)</f>
        <v>TU (TUT)V3článok</v>
      </c>
      <c r="E319" s="39">
        <v>190.56795</v>
      </c>
      <c r="F319" s="39">
        <v>0</v>
      </c>
      <c r="G319" s="39">
        <v>0</v>
      </c>
      <c r="H319" s="39">
        <v>190.56795</v>
      </c>
      <c r="I319" s="39">
        <v>265</v>
      </c>
      <c r="J319" s="39">
        <v>0</v>
      </c>
      <c r="K319" s="39">
        <v>0</v>
      </c>
      <c r="L319" s="39">
        <v>265</v>
      </c>
    </row>
    <row r="320">
      <c r="A320" s="11" t="str">
        <f>VLOOKUP(24791,$M$2:$N$43,2,FALSE)</f>
        <v>TU (TUT)</v>
      </c>
      <c r="B320" t="s">
        <v>162</v>
      </c>
      <c r="C320" t="s">
        <v>89</v>
      </c>
      <c r="D320" t="str">
        <f>CONCATENATE(A320,B320,C320)</f>
        <v>TU (TUT)V3abstrakt z podujatia - ČL</v>
      </c>
      <c r="E320" s="39">
        <v>21.51084</v>
      </c>
      <c r="F320" s="39">
        <v>0</v>
      </c>
      <c r="G320" s="39">
        <v>0</v>
      </c>
      <c r="H320" s="39">
        <v>21.51084</v>
      </c>
      <c r="I320" s="39">
        <v>33</v>
      </c>
      <c r="J320" s="39">
        <v>0</v>
      </c>
      <c r="K320" s="39">
        <v>0</v>
      </c>
      <c r="L320" s="39">
        <v>33</v>
      </c>
    </row>
    <row r="321">
      <c r="A321" s="11" t="str">
        <f>VLOOKUP(24791,$M$2:$N$43,2,FALSE)</f>
        <v>TU (TUT)</v>
      </c>
      <c r="B321" t="s">
        <v>162</v>
      </c>
      <c r="C321" t="s">
        <v>30</v>
      </c>
      <c r="D321" t="str">
        <f>CONCATENATE(A321,B321,C321)</f>
        <v>TU (TUT)V3článok z podujatia</v>
      </c>
      <c r="E321" s="39">
        <v>5.03</v>
      </c>
      <c r="F321" s="39">
        <v>0</v>
      </c>
      <c r="G321" s="39">
        <v>0</v>
      </c>
      <c r="H321" s="39">
        <v>5.03</v>
      </c>
      <c r="I321" s="39">
        <v>8</v>
      </c>
      <c r="J321" s="39">
        <v>0</v>
      </c>
      <c r="K321" s="39">
        <v>0</v>
      </c>
      <c r="L321" s="39">
        <v>8</v>
      </c>
    </row>
    <row r="322">
      <c r="A322" s="11" t="str">
        <f>VLOOKUP(24792,$M$2:$N$43,2,FALSE)</f>
        <v>TUKE (TU.Košice)</v>
      </c>
      <c r="B322" t="s">
        <v>144</v>
      </c>
      <c r="C322" t="s">
        <v>164</v>
      </c>
      <c r="D322" t="str">
        <f>CONCATENATE(A322,B322,C322)</f>
        <v>TUKE (TU.Košice)D1Dizajn</v>
      </c>
      <c r="E322" s="39">
        <v>10</v>
      </c>
      <c r="F322" s="39">
        <v>0</v>
      </c>
      <c r="G322" s="39">
        <v>0</v>
      </c>
      <c r="H322" s="39">
        <v>10</v>
      </c>
      <c r="I322" s="39">
        <v>10</v>
      </c>
      <c r="J322" s="39">
        <v>0</v>
      </c>
      <c r="K322" s="39">
        <v>0</v>
      </c>
      <c r="L322" s="39">
        <v>10</v>
      </c>
    </row>
    <row r="323">
      <c r="A323" s="11" t="str">
        <f>VLOOKUP(24792,$M$2:$N$43,2,FALSE)</f>
        <v>TUKE (TU.Košice)</v>
      </c>
      <c r="B323" t="s">
        <v>144</v>
      </c>
      <c r="C323" t="s">
        <v>145</v>
      </c>
      <c r="D323" t="str">
        <f>CONCATENATE(A323,B323,C323)</f>
        <v>TUKE (TU.Košice)D1Patentová prihláška</v>
      </c>
      <c r="E323" s="39">
        <v>10.95</v>
      </c>
      <c r="F323" s="39">
        <v>0</v>
      </c>
      <c r="G323" s="39">
        <v>0</v>
      </c>
      <c r="H323" s="39">
        <v>10.95</v>
      </c>
      <c r="I323" s="39">
        <v>12</v>
      </c>
      <c r="J323" s="39">
        <v>0</v>
      </c>
      <c r="K323" s="39">
        <v>0</v>
      </c>
      <c r="L323" s="39">
        <v>12</v>
      </c>
    </row>
    <row r="324">
      <c r="A324" s="11" t="str">
        <f>VLOOKUP(24792,$M$2:$N$43,2,FALSE)</f>
        <v>TUKE (TU.Košice)</v>
      </c>
      <c r="B324" t="s">
        <v>144</v>
      </c>
      <c r="C324" t="s">
        <v>146</v>
      </c>
      <c r="D324" t="str">
        <f>CONCATENATE(A324,B324,C324)</f>
        <v>TUKE (TU.Košice)D1Patent</v>
      </c>
      <c r="E324" s="39">
        <v>8.63</v>
      </c>
      <c r="F324" s="39">
        <v>0</v>
      </c>
      <c r="G324" s="39">
        <v>0</v>
      </c>
      <c r="H324" s="39">
        <v>8.63</v>
      </c>
      <c r="I324" s="39">
        <v>11</v>
      </c>
      <c r="J324" s="39">
        <v>0</v>
      </c>
      <c r="K324" s="39">
        <v>0</v>
      </c>
      <c r="L324" s="39">
        <v>11</v>
      </c>
    </row>
    <row r="325">
      <c r="A325" s="11" t="str">
        <f>VLOOKUP(24792,$M$2:$N$43,2,FALSE)</f>
        <v>TUKE (TU.Košice)</v>
      </c>
      <c r="B325" t="s">
        <v>144</v>
      </c>
      <c r="C325" t="s">
        <v>163</v>
      </c>
      <c r="D325" t="str">
        <f>CONCATENATE(A325,B325,C325)</f>
        <v>TUKE (TU.Košice)D1Prihláška úžitkového vzoru</v>
      </c>
      <c r="E325" s="39">
        <v>16.35</v>
      </c>
      <c r="F325" s="39">
        <v>0</v>
      </c>
      <c r="G325" s="39">
        <v>0</v>
      </c>
      <c r="H325" s="39">
        <v>16.35</v>
      </c>
      <c r="I325" s="39">
        <v>17</v>
      </c>
      <c r="J325" s="39">
        <v>0</v>
      </c>
      <c r="K325" s="39">
        <v>0</v>
      </c>
      <c r="L325" s="39">
        <v>17</v>
      </c>
    </row>
    <row r="326">
      <c r="A326" s="11" t="str">
        <f>VLOOKUP(24792,$M$2:$N$43,2,FALSE)</f>
        <v>TUKE (TU.Košice)</v>
      </c>
      <c r="B326" t="s">
        <v>144</v>
      </c>
      <c r="C326" t="s">
        <v>147</v>
      </c>
      <c r="D326" t="str">
        <f>CONCATENATE(A326,B326,C326)</f>
        <v>TUKE (TU.Košice)D1Úžitkový vzor</v>
      </c>
      <c r="E326" s="39">
        <v>14.46</v>
      </c>
      <c r="F326" s="39">
        <v>0</v>
      </c>
      <c r="G326" s="39">
        <v>0</v>
      </c>
      <c r="H326" s="39">
        <v>14.46</v>
      </c>
      <c r="I326" s="39">
        <v>15</v>
      </c>
      <c r="J326" s="39">
        <v>0</v>
      </c>
      <c r="K326" s="39">
        <v>0</v>
      </c>
      <c r="L326" s="39">
        <v>15</v>
      </c>
    </row>
    <row r="327">
      <c r="A327" s="11" t="str">
        <f>VLOOKUP(24792,$M$2:$N$43,2,FALSE)</f>
        <v>TUKE (TU.Košice)</v>
      </c>
      <c r="B327" t="s">
        <v>148</v>
      </c>
      <c r="C327" t="s">
        <v>149</v>
      </c>
      <c r="D327" t="str">
        <f>CONCATENATE(A327,B327,C327)</f>
        <v>TUKE (TU.Košice)I1iný</v>
      </c>
      <c r="E327" s="39">
        <v>2.14285</v>
      </c>
      <c r="F327" s="39">
        <v>0</v>
      </c>
      <c r="G327" s="39">
        <v>3</v>
      </c>
      <c r="H327" s="39">
        <v>5.14285</v>
      </c>
      <c r="I327" s="39">
        <v>3</v>
      </c>
      <c r="J327" s="39">
        <v>0</v>
      </c>
      <c r="K327" s="39">
        <v>4</v>
      </c>
      <c r="L327" s="39">
        <v>7</v>
      </c>
    </row>
    <row r="328">
      <c r="A328" s="11" t="str">
        <f>VLOOKUP(24792,$M$2:$N$43,2,FALSE)</f>
        <v>TUKE (TU.Košice)</v>
      </c>
      <c r="B328" t="s">
        <v>150</v>
      </c>
      <c r="C328" t="s">
        <v>149</v>
      </c>
      <c r="D328" t="str">
        <f>CONCATENATE(A328,B328,C328)</f>
        <v>TUKE (TU.Košice)I2iný</v>
      </c>
      <c r="E328" s="39">
        <v>2.17</v>
      </c>
      <c r="F328" s="39">
        <v>0</v>
      </c>
      <c r="G328" s="39">
        <v>0</v>
      </c>
      <c r="H328" s="39">
        <v>2.17</v>
      </c>
      <c r="I328" s="39">
        <v>3</v>
      </c>
      <c r="J328" s="39">
        <v>0</v>
      </c>
      <c r="K328" s="39">
        <v>0</v>
      </c>
      <c r="L328" s="39">
        <v>3</v>
      </c>
    </row>
    <row r="329">
      <c r="A329" s="11" t="str">
        <f>VLOOKUP(24792,$M$2:$N$43,2,FALSE)</f>
        <v>TUKE (TU.Košice)</v>
      </c>
      <c r="B329" t="s">
        <v>151</v>
      </c>
      <c r="C329" t="s">
        <v>149</v>
      </c>
      <c r="D329" t="str">
        <f>CONCATENATE(A329,B329,C329)</f>
        <v>TUKE (TU.Košice)I3iný</v>
      </c>
      <c r="E329" s="39">
        <v>14.9</v>
      </c>
      <c r="F329" s="39">
        <v>12</v>
      </c>
      <c r="G329" s="39">
        <v>0</v>
      </c>
      <c r="H329" s="39">
        <v>26.9</v>
      </c>
      <c r="I329" s="39">
        <v>17</v>
      </c>
      <c r="J329" s="39">
        <v>12</v>
      </c>
      <c r="K329" s="39">
        <v>0</v>
      </c>
      <c r="L329" s="39">
        <v>29</v>
      </c>
    </row>
    <row r="330">
      <c r="A330" s="11" t="str">
        <f>VLOOKUP(24792,$M$2:$N$43,2,FALSE)</f>
        <v>TUKE (TU.Košice)</v>
      </c>
      <c r="B330" t="s">
        <v>152</v>
      </c>
      <c r="C330" t="s">
        <v>91</v>
      </c>
      <c r="D330" t="str">
        <f>CONCATENATE(A330,B330,C330)</f>
        <v>TUKE (TU.Košice)O1knižná publikácia - odborná</v>
      </c>
      <c r="E330" s="39">
        <v>3.1</v>
      </c>
      <c r="F330" s="39">
        <v>0</v>
      </c>
      <c r="G330" s="39">
        <v>0.5</v>
      </c>
      <c r="H330" s="39">
        <v>3.6</v>
      </c>
      <c r="I330" s="39">
        <v>4</v>
      </c>
      <c r="J330" s="39">
        <v>0</v>
      </c>
      <c r="K330" s="39">
        <v>1</v>
      </c>
      <c r="L330" s="39">
        <v>5</v>
      </c>
    </row>
    <row r="331">
      <c r="A331" s="11" t="str">
        <f>VLOOKUP(24792,$M$2:$N$43,2,FALSE)</f>
        <v>TUKE (TU.Košice)</v>
      </c>
      <c r="B331" t="s">
        <v>152</v>
      </c>
      <c r="C331" t="s">
        <v>94</v>
      </c>
      <c r="D331" t="str">
        <f>CONCATENATE(A331,B331,C331)</f>
        <v>TUKE (TU.Košice)O1kartografické dielo - odborné</v>
      </c>
      <c r="E331" s="39">
        <v>0.4</v>
      </c>
      <c r="F331" s="39">
        <v>0</v>
      </c>
      <c r="G331" s="39">
        <v>0</v>
      </c>
      <c r="H331" s="39">
        <v>0.4</v>
      </c>
      <c r="I331" s="39">
        <v>1</v>
      </c>
      <c r="J331" s="39">
        <v>0</v>
      </c>
      <c r="K331" s="39">
        <v>0</v>
      </c>
      <c r="L331" s="39">
        <v>1</v>
      </c>
    </row>
    <row r="332">
      <c r="A332" s="11" t="str">
        <f>VLOOKUP(24792,$M$2:$N$43,2,FALSE)</f>
        <v>TUKE (TU.Košice)</v>
      </c>
      <c r="B332" t="s">
        <v>152</v>
      </c>
      <c r="C332" t="s">
        <v>101</v>
      </c>
      <c r="D332" t="str">
        <f>CONCATENATE(A332,B332,C332)</f>
        <v>TUKE (TU.Košice)O1zborník - odborný</v>
      </c>
      <c r="E332" s="39">
        <v>0</v>
      </c>
      <c r="F332" s="39">
        <v>0</v>
      </c>
      <c r="G332" s="39">
        <v>1.25</v>
      </c>
      <c r="H332" s="39">
        <v>1.25</v>
      </c>
      <c r="I332" s="39">
        <v>0</v>
      </c>
      <c r="J332" s="39">
        <v>0</v>
      </c>
      <c r="K332" s="39">
        <v>2</v>
      </c>
      <c r="L332" s="39">
        <v>2</v>
      </c>
    </row>
    <row r="333">
      <c r="A333" s="11" t="str">
        <f>VLOOKUP(24792,$M$2:$N$43,2,FALSE)</f>
        <v>TUKE (TU.Košice)</v>
      </c>
      <c r="B333" t="s">
        <v>153</v>
      </c>
      <c r="C333" t="s">
        <v>27</v>
      </c>
      <c r="D333" t="str">
        <f>CONCATENATE(A333,B333,C333)</f>
        <v>TUKE (TU.Košice)O2príspevok</v>
      </c>
      <c r="E333" s="39">
        <v>4</v>
      </c>
      <c r="F333" s="39">
        <v>0</v>
      </c>
      <c r="G333" s="39">
        <v>0</v>
      </c>
      <c r="H333" s="39">
        <v>4</v>
      </c>
      <c r="I333" s="39">
        <v>4</v>
      </c>
      <c r="J333" s="39">
        <v>0</v>
      </c>
      <c r="K333" s="39">
        <v>0</v>
      </c>
      <c r="L333" s="39">
        <v>4</v>
      </c>
    </row>
    <row r="334">
      <c r="A334" s="11" t="str">
        <f>VLOOKUP(24792,$M$2:$N$43,2,FALSE)</f>
        <v>TUKE (TU.Košice)</v>
      </c>
      <c r="B334" t="s">
        <v>153</v>
      </c>
      <c r="C334" t="s">
        <v>28</v>
      </c>
      <c r="D334" t="str">
        <f>CONCATENATE(A334,B334,C334)</f>
        <v>TUKE (TU.Košice)O2príspevok z podujatia</v>
      </c>
      <c r="E334" s="39">
        <v>46.94</v>
      </c>
      <c r="F334" s="39">
        <v>0</v>
      </c>
      <c r="G334" s="39">
        <v>0</v>
      </c>
      <c r="H334" s="39">
        <v>46.94</v>
      </c>
      <c r="I334" s="39">
        <v>53</v>
      </c>
      <c r="J334" s="39">
        <v>0</v>
      </c>
      <c r="K334" s="39">
        <v>0</v>
      </c>
      <c r="L334" s="39">
        <v>53</v>
      </c>
    </row>
    <row r="335">
      <c r="A335" s="11" t="str">
        <f>VLOOKUP(24792,$M$2:$N$43,2,FALSE)</f>
        <v>TUKE (TU.Košice)</v>
      </c>
      <c r="B335" t="s">
        <v>153</v>
      </c>
      <c r="C335" t="s">
        <v>86</v>
      </c>
      <c r="D335" t="str">
        <f>CONCATENATE(A335,B335,C335)</f>
        <v>TUKE (TU.Košice)O2abstrakt z podujatia - KP</v>
      </c>
      <c r="E335" s="39">
        <v>38.91</v>
      </c>
      <c r="F335" s="39">
        <v>0</v>
      </c>
      <c r="G335" s="39">
        <v>0</v>
      </c>
      <c r="H335" s="39">
        <v>38.91</v>
      </c>
      <c r="I335" s="39">
        <v>51</v>
      </c>
      <c r="J335" s="39">
        <v>0</v>
      </c>
      <c r="K335" s="39">
        <v>0</v>
      </c>
      <c r="L335" s="39">
        <v>51</v>
      </c>
    </row>
    <row r="336">
      <c r="A336" s="11" t="str">
        <f>VLOOKUP(24792,$M$2:$N$43,2,FALSE)</f>
        <v>TUKE (TU.Košice)</v>
      </c>
      <c r="B336" t="s">
        <v>153</v>
      </c>
      <c r="C336" t="s">
        <v>87</v>
      </c>
      <c r="D336" t="str">
        <f>CONCATENATE(A336,B336,C336)</f>
        <v>TUKE (TU.Košice)O2poster z podujatia - KP</v>
      </c>
      <c r="E336" s="39">
        <v>3.2</v>
      </c>
      <c r="F336" s="39">
        <v>0</v>
      </c>
      <c r="G336" s="39">
        <v>0</v>
      </c>
      <c r="H336" s="39">
        <v>3.2</v>
      </c>
      <c r="I336" s="39">
        <v>4</v>
      </c>
      <c r="J336" s="39">
        <v>0</v>
      </c>
      <c r="K336" s="39">
        <v>0</v>
      </c>
      <c r="L336" s="39">
        <v>4</v>
      </c>
    </row>
    <row r="337">
      <c r="A337" s="11" t="str">
        <f>VLOOKUP(24792,$M$2:$N$43,2,FALSE)</f>
        <v>TUKE (TU.Košice)</v>
      </c>
      <c r="B337" t="s">
        <v>153</v>
      </c>
      <c r="C337" t="s">
        <v>26</v>
      </c>
      <c r="D337" t="str">
        <f>CONCATENATE(A337,B337,C337)</f>
        <v>TUKE (TU.Košice)O2kapitola</v>
      </c>
      <c r="E337" s="39">
        <v>1</v>
      </c>
      <c r="F337" s="39">
        <v>0</v>
      </c>
      <c r="G337" s="39">
        <v>0</v>
      </c>
      <c r="H337" s="39">
        <v>1</v>
      </c>
      <c r="I337" s="39">
        <v>1</v>
      </c>
      <c r="J337" s="39">
        <v>0</v>
      </c>
      <c r="K337" s="39">
        <v>0</v>
      </c>
      <c r="L337" s="39">
        <v>1</v>
      </c>
    </row>
    <row r="338">
      <c r="A338" s="11" t="str">
        <f>VLOOKUP(24792,$M$2:$N$43,2,FALSE)</f>
        <v>TUKE (TU.Košice)</v>
      </c>
      <c r="B338" t="s">
        <v>154</v>
      </c>
      <c r="C338" t="s">
        <v>29</v>
      </c>
      <c r="D338" t="str">
        <f>CONCATENATE(A338,B338,C338)</f>
        <v>TUKE (TU.Košice)O3článok</v>
      </c>
      <c r="E338" s="39">
        <v>50.4</v>
      </c>
      <c r="F338" s="39">
        <v>0</v>
      </c>
      <c r="G338" s="39">
        <v>0</v>
      </c>
      <c r="H338" s="39">
        <v>50.4</v>
      </c>
      <c r="I338" s="39">
        <v>55</v>
      </c>
      <c r="J338" s="39">
        <v>0</v>
      </c>
      <c r="K338" s="39">
        <v>0</v>
      </c>
      <c r="L338" s="39">
        <v>55</v>
      </c>
    </row>
    <row r="339">
      <c r="A339" s="11" t="str">
        <f>VLOOKUP(24792,$M$2:$N$43,2,FALSE)</f>
        <v>TUKE (TU.Košice)</v>
      </c>
      <c r="B339" t="s">
        <v>154</v>
      </c>
      <c r="C339" t="s">
        <v>96</v>
      </c>
      <c r="D339" t="str">
        <f>CONCATENATE(A339,B339,C339)</f>
        <v>TUKE (TU.Košice)O3recenzia - ČL</v>
      </c>
      <c r="E339" s="39">
        <v>2</v>
      </c>
      <c r="F339" s="39">
        <v>0</v>
      </c>
      <c r="G339" s="39">
        <v>0</v>
      </c>
      <c r="H339" s="39">
        <v>2</v>
      </c>
      <c r="I339" s="39">
        <v>2</v>
      </c>
      <c r="J339" s="39">
        <v>0</v>
      </c>
      <c r="K339" s="39">
        <v>0</v>
      </c>
      <c r="L339" s="39">
        <v>2</v>
      </c>
    </row>
    <row r="340">
      <c r="A340" s="11" t="str">
        <f>VLOOKUP(24792,$M$2:$N$43,2,FALSE)</f>
        <v>TUKE (TU.Košice)</v>
      </c>
      <c r="B340" t="s">
        <v>155</v>
      </c>
      <c r="C340" t="s">
        <v>37</v>
      </c>
      <c r="D340" t="str">
        <f>CONCATENATE(A340,B340,C340)</f>
        <v>TUKE (TU.Košice)P1učebnica pre stredné školy</v>
      </c>
      <c r="E340" s="39">
        <v>0.9</v>
      </c>
      <c r="F340" s="39">
        <v>0</v>
      </c>
      <c r="G340" s="39">
        <v>0</v>
      </c>
      <c r="H340" s="39">
        <v>0.9</v>
      </c>
      <c r="I340" s="39">
        <v>1</v>
      </c>
      <c r="J340" s="39">
        <v>0</v>
      </c>
      <c r="K340" s="39">
        <v>0</v>
      </c>
      <c r="L340" s="39">
        <v>1</v>
      </c>
    </row>
    <row r="341">
      <c r="A341" s="11" t="str">
        <f>VLOOKUP(24792,$M$2:$N$43,2,FALSE)</f>
        <v>TUKE (TU.Košice)</v>
      </c>
      <c r="B341" t="s">
        <v>155</v>
      </c>
      <c r="C341" t="s">
        <v>40</v>
      </c>
      <c r="D341" t="str">
        <f>CONCATENATE(A341,B341,C341)</f>
        <v>TUKE (TU.Košice)P1učebný text</v>
      </c>
      <c r="E341" s="39">
        <v>4</v>
      </c>
      <c r="F341" s="39">
        <v>0</v>
      </c>
      <c r="G341" s="39">
        <v>0</v>
      </c>
      <c r="H341" s="39">
        <v>4</v>
      </c>
      <c r="I341" s="39">
        <v>4</v>
      </c>
      <c r="J341" s="39">
        <v>0</v>
      </c>
      <c r="K341" s="39">
        <v>0</v>
      </c>
      <c r="L341" s="39">
        <v>4</v>
      </c>
    </row>
    <row r="342">
      <c r="A342" s="11" t="str">
        <f>VLOOKUP(24792,$M$2:$N$43,2,FALSE)</f>
        <v>TUKE (TU.Košice)</v>
      </c>
      <c r="B342" t="s">
        <v>155</v>
      </c>
      <c r="C342" t="s">
        <v>38</v>
      </c>
      <c r="D342" t="str">
        <f>CONCATENATE(A342,B342,C342)</f>
        <v>TUKE (TU.Košice)P1učebnica pre základné školy</v>
      </c>
      <c r="E342" s="39">
        <v>1.6</v>
      </c>
      <c r="F342" s="39">
        <v>0</v>
      </c>
      <c r="G342" s="39">
        <v>0</v>
      </c>
      <c r="H342" s="39">
        <v>1.6</v>
      </c>
      <c r="I342" s="39">
        <v>2</v>
      </c>
      <c r="J342" s="39">
        <v>0</v>
      </c>
      <c r="K342" s="39">
        <v>0</v>
      </c>
      <c r="L342" s="39">
        <v>2</v>
      </c>
    </row>
    <row r="343">
      <c r="A343" s="11" t="str">
        <f>VLOOKUP(24792,$M$2:$N$43,2,FALSE)</f>
        <v>TUKE (TU.Košice)</v>
      </c>
      <c r="B343" t="s">
        <v>155</v>
      </c>
      <c r="C343" t="s">
        <v>39</v>
      </c>
      <c r="D343" t="str">
        <f>CONCATENATE(A343,B343,C343)</f>
        <v>TUKE (TU.Košice)P1skriptum</v>
      </c>
      <c r="E343" s="39">
        <v>24.977</v>
      </c>
      <c r="F343" s="39">
        <v>0</v>
      </c>
      <c r="G343" s="39">
        <v>0</v>
      </c>
      <c r="H343" s="39">
        <v>24.977</v>
      </c>
      <c r="I343" s="39">
        <v>27</v>
      </c>
      <c r="J343" s="39">
        <v>0</v>
      </c>
      <c r="K343" s="39">
        <v>0</v>
      </c>
      <c r="L343" s="39">
        <v>27</v>
      </c>
    </row>
    <row r="344">
      <c r="A344" s="11" t="str">
        <f>VLOOKUP(24792,$M$2:$N$43,2,FALSE)</f>
        <v>TUKE (TU.Košice)</v>
      </c>
      <c r="B344" t="s">
        <v>155</v>
      </c>
      <c r="C344" t="s">
        <v>36</v>
      </c>
      <c r="D344" t="str">
        <f>CONCATENATE(A344,B344,C344)</f>
        <v>TUKE (TU.Košice)P1učebnica pre vysoké školy</v>
      </c>
      <c r="E344" s="39">
        <v>56.3</v>
      </c>
      <c r="F344" s="39">
        <v>0</v>
      </c>
      <c r="G344" s="39">
        <v>0</v>
      </c>
      <c r="H344" s="39">
        <v>56.3</v>
      </c>
      <c r="I344" s="39">
        <v>59</v>
      </c>
      <c r="J344" s="39">
        <v>0</v>
      </c>
      <c r="K344" s="39">
        <v>0</v>
      </c>
      <c r="L344" s="39">
        <v>59</v>
      </c>
    </row>
    <row r="345">
      <c r="A345" s="11" t="str">
        <f>VLOOKUP(24792,$M$2:$N$43,2,FALSE)</f>
        <v>TUKE (TU.Košice)</v>
      </c>
      <c r="B345" t="s">
        <v>157</v>
      </c>
      <c r="C345" t="s">
        <v>97</v>
      </c>
      <c r="D345" t="str">
        <f>CONCATENATE(A345,B345,C345)</f>
        <v>TUKE (TU.Košice)U1knižná publikácia - umelecká</v>
      </c>
      <c r="E345" s="39">
        <v>1</v>
      </c>
      <c r="F345" s="39">
        <v>0</v>
      </c>
      <c r="G345" s="39">
        <v>0</v>
      </c>
      <c r="H345" s="39">
        <v>1</v>
      </c>
      <c r="I345" s="39">
        <v>1</v>
      </c>
      <c r="J345" s="39">
        <v>0</v>
      </c>
      <c r="K345" s="39">
        <v>0</v>
      </c>
      <c r="L345" s="39">
        <v>1</v>
      </c>
    </row>
    <row r="346">
      <c r="A346" s="11" t="str">
        <f>VLOOKUP(24792,$M$2:$N$43,2,FALSE)</f>
        <v>TUKE (TU.Košice)</v>
      </c>
      <c r="B346" t="s">
        <v>157</v>
      </c>
      <c r="C346" t="s">
        <v>100</v>
      </c>
      <c r="D346" t="str">
        <f>CONCATENATE(A346,B346,C346)</f>
        <v>TUKE (TU.Košice)U1zborník - umelecký</v>
      </c>
      <c r="E346" s="39">
        <v>0</v>
      </c>
      <c r="F346" s="39">
        <v>0</v>
      </c>
      <c r="G346" s="39">
        <v>1</v>
      </c>
      <c r="H346" s="39">
        <v>1</v>
      </c>
      <c r="I346" s="39">
        <v>0</v>
      </c>
      <c r="J346" s="39">
        <v>0</v>
      </c>
      <c r="K346" s="39">
        <v>1</v>
      </c>
      <c r="L346" s="39">
        <v>1</v>
      </c>
    </row>
    <row r="347">
      <c r="A347" s="11" t="str">
        <f>VLOOKUP(24792,$M$2:$N$43,2,FALSE)</f>
        <v>TUKE (TU.Košice)</v>
      </c>
      <c r="B347" t="s">
        <v>158</v>
      </c>
      <c r="C347" t="s">
        <v>27</v>
      </c>
      <c r="D347" t="str">
        <f>CONCATENATE(A347,B347,C347)</f>
        <v>TUKE (TU.Košice)U2príspevok</v>
      </c>
      <c r="E347" s="39">
        <v>1</v>
      </c>
      <c r="F347" s="39">
        <v>0</v>
      </c>
      <c r="G347" s="39">
        <v>0</v>
      </c>
      <c r="H347" s="39">
        <v>1</v>
      </c>
      <c r="I347" s="39">
        <v>1</v>
      </c>
      <c r="J347" s="39">
        <v>0</v>
      </c>
      <c r="K347" s="39">
        <v>0</v>
      </c>
      <c r="L347" s="39">
        <v>1</v>
      </c>
    </row>
    <row r="348">
      <c r="A348" s="11" t="str">
        <f>VLOOKUP(24792,$M$2:$N$43,2,FALSE)</f>
        <v>TUKE (TU.Košice)</v>
      </c>
      <c r="B348" t="s">
        <v>160</v>
      </c>
      <c r="C348" t="s">
        <v>25</v>
      </c>
      <c r="D348" t="str">
        <f>CONCATENATE(A348,B348,C348)</f>
        <v>TUKE (TU.Košice)V1editovaná kniha</v>
      </c>
      <c r="E348" s="39">
        <v>2.67</v>
      </c>
      <c r="F348" s="39">
        <v>0</v>
      </c>
      <c r="G348" s="39">
        <v>1</v>
      </c>
      <c r="H348" s="39">
        <v>3.67</v>
      </c>
      <c r="I348" s="39">
        <v>3</v>
      </c>
      <c r="J348" s="39">
        <v>0</v>
      </c>
      <c r="K348" s="39">
        <v>1</v>
      </c>
      <c r="L348" s="39">
        <v>4</v>
      </c>
    </row>
    <row r="349">
      <c r="A349" s="11" t="str">
        <f>VLOOKUP(24792,$M$2:$N$43,2,FALSE)</f>
        <v>TUKE (TU.Košice)</v>
      </c>
      <c r="B349" t="s">
        <v>160</v>
      </c>
      <c r="C349" t="s">
        <v>21</v>
      </c>
      <c r="D349" t="str">
        <f>CONCATENATE(A349,B349,C349)</f>
        <v>TUKE (TU.Košice)V1monografia</v>
      </c>
      <c r="E349" s="39">
        <v>21.78</v>
      </c>
      <c r="F349" s="39">
        <v>0</v>
      </c>
      <c r="G349" s="39">
        <v>0</v>
      </c>
      <c r="H349" s="39">
        <v>21.78</v>
      </c>
      <c r="I349" s="39">
        <v>26</v>
      </c>
      <c r="J349" s="39">
        <v>0</v>
      </c>
      <c r="K349" s="39">
        <v>0</v>
      </c>
      <c r="L349" s="39">
        <v>26</v>
      </c>
    </row>
    <row r="350">
      <c r="A350" s="11" t="str">
        <f>VLOOKUP(24792,$M$2:$N$43,2,FALSE)</f>
        <v>TUKE (TU.Košice)</v>
      </c>
      <c r="B350" t="s">
        <v>160</v>
      </c>
      <c r="C350" t="s">
        <v>84</v>
      </c>
      <c r="D350" t="str">
        <f>CONCATENATE(A350,B350,C350)</f>
        <v>TUKE (TU.Košice)V1zborník - vedecký</v>
      </c>
      <c r="E350" s="39">
        <v>0</v>
      </c>
      <c r="F350" s="39">
        <v>0</v>
      </c>
      <c r="G350" s="39">
        <v>25.6567</v>
      </c>
      <c r="H350" s="39">
        <v>25.6567</v>
      </c>
      <c r="I350" s="39">
        <v>0</v>
      </c>
      <c r="J350" s="39">
        <v>0</v>
      </c>
      <c r="K350" s="39">
        <v>33</v>
      </c>
      <c r="L350" s="39">
        <v>33</v>
      </c>
    </row>
    <row r="351">
      <c r="A351" s="11" t="str">
        <f>VLOOKUP(24792,$M$2:$N$43,2,FALSE)</f>
        <v>TUKE (TU.Košice)</v>
      </c>
      <c r="B351" t="s">
        <v>161</v>
      </c>
      <c r="C351" t="s">
        <v>27</v>
      </c>
      <c r="D351" t="str">
        <f>CONCATENATE(A351,B351,C351)</f>
        <v>TUKE (TU.Košice)V2príspevok</v>
      </c>
      <c r="E351" s="39">
        <v>162.75</v>
      </c>
      <c r="F351" s="39">
        <v>0</v>
      </c>
      <c r="G351" s="39">
        <v>0</v>
      </c>
      <c r="H351" s="39">
        <v>162.75</v>
      </c>
      <c r="I351" s="39">
        <v>189</v>
      </c>
      <c r="J351" s="39">
        <v>0</v>
      </c>
      <c r="K351" s="39">
        <v>0</v>
      </c>
      <c r="L351" s="39">
        <v>189</v>
      </c>
    </row>
    <row r="352">
      <c r="A352" s="11" t="str">
        <f>VLOOKUP(24792,$M$2:$N$43,2,FALSE)</f>
        <v>TUKE (TU.Košice)</v>
      </c>
      <c r="B352" t="s">
        <v>161</v>
      </c>
      <c r="C352" t="s">
        <v>28</v>
      </c>
      <c r="D352" t="str">
        <f>CONCATENATE(A352,B352,C352)</f>
        <v>TUKE (TU.Košice)V2príspevok z podujatia</v>
      </c>
      <c r="E352" s="39">
        <v>708.34</v>
      </c>
      <c r="F352" s="39">
        <v>0</v>
      </c>
      <c r="G352" s="39">
        <v>0</v>
      </c>
      <c r="H352" s="39">
        <v>708.34</v>
      </c>
      <c r="I352" s="39">
        <v>790</v>
      </c>
      <c r="J352" s="39">
        <v>0</v>
      </c>
      <c r="K352" s="39">
        <v>0</v>
      </c>
      <c r="L352" s="39">
        <v>790</v>
      </c>
    </row>
    <row r="353">
      <c r="A353" s="11" t="str">
        <f>VLOOKUP(24792,$M$2:$N$43,2,FALSE)</f>
        <v>TUKE (TU.Košice)</v>
      </c>
      <c r="B353" t="s">
        <v>161</v>
      </c>
      <c r="C353" t="s">
        <v>86</v>
      </c>
      <c r="D353" t="str">
        <f>CONCATENATE(A353,B353,C353)</f>
        <v>TUKE (TU.Košice)V2abstrakt z podujatia - KP</v>
      </c>
      <c r="E353" s="39">
        <v>25.9667</v>
      </c>
      <c r="F353" s="39">
        <v>0</v>
      </c>
      <c r="G353" s="39">
        <v>0</v>
      </c>
      <c r="H353" s="39">
        <v>25.9667</v>
      </c>
      <c r="I353" s="39">
        <v>36</v>
      </c>
      <c r="J353" s="39">
        <v>0</v>
      </c>
      <c r="K353" s="39">
        <v>0</v>
      </c>
      <c r="L353" s="39">
        <v>36</v>
      </c>
    </row>
    <row r="354">
      <c r="A354" s="11" t="str">
        <f>VLOOKUP(24792,$M$2:$N$43,2,FALSE)</f>
        <v>TUKE (TU.Košice)</v>
      </c>
      <c r="B354" t="s">
        <v>161</v>
      </c>
      <c r="C354" t="s">
        <v>87</v>
      </c>
      <c r="D354" t="str">
        <f>CONCATENATE(A354,B354,C354)</f>
        <v>TUKE (TU.Košice)V2poster z podujatia - KP</v>
      </c>
      <c r="E354" s="39">
        <v>3</v>
      </c>
      <c r="F354" s="39">
        <v>0</v>
      </c>
      <c r="G354" s="39">
        <v>0</v>
      </c>
      <c r="H354" s="39">
        <v>3</v>
      </c>
      <c r="I354" s="39">
        <v>3</v>
      </c>
      <c r="J354" s="39">
        <v>0</v>
      </c>
      <c r="K354" s="39">
        <v>0</v>
      </c>
      <c r="L354" s="39">
        <v>3</v>
      </c>
    </row>
    <row r="355">
      <c r="A355" s="11" t="str">
        <f>VLOOKUP(24792,$M$2:$N$43,2,FALSE)</f>
        <v>TUKE (TU.Košice)</v>
      </c>
      <c r="B355" t="s">
        <v>161</v>
      </c>
      <c r="C355" t="s">
        <v>26</v>
      </c>
      <c r="D355" t="str">
        <f>CONCATENATE(A355,B355,C355)</f>
        <v>TUKE (TU.Košice)V2kapitola</v>
      </c>
      <c r="E355" s="39">
        <v>10.46</v>
      </c>
      <c r="F355" s="39">
        <v>0</v>
      </c>
      <c r="G355" s="39">
        <v>0</v>
      </c>
      <c r="H355" s="39">
        <v>10.46</v>
      </c>
      <c r="I355" s="39">
        <v>12</v>
      </c>
      <c r="J355" s="39">
        <v>0</v>
      </c>
      <c r="K355" s="39">
        <v>0</v>
      </c>
      <c r="L355" s="39">
        <v>12</v>
      </c>
    </row>
    <row r="356">
      <c r="A356" s="11" t="str">
        <f>VLOOKUP(24792,$M$2:$N$43,2,FALSE)</f>
        <v>TUKE (TU.Košice)</v>
      </c>
      <c r="B356" t="s">
        <v>162</v>
      </c>
      <c r="C356" t="s">
        <v>88</v>
      </c>
      <c r="D356" t="str">
        <f>CONCATENATE(A356,B356,C356)</f>
        <v>TUKE (TU.Košice)V3abstrakt - ČL</v>
      </c>
      <c r="E356" s="39">
        <v>1</v>
      </c>
      <c r="F356" s="39">
        <v>0</v>
      </c>
      <c r="G356" s="39">
        <v>0</v>
      </c>
      <c r="H356" s="39">
        <v>1</v>
      </c>
      <c r="I356" s="39">
        <v>1</v>
      </c>
      <c r="J356" s="39">
        <v>0</v>
      </c>
      <c r="K356" s="39">
        <v>0</v>
      </c>
      <c r="L356" s="39">
        <v>1</v>
      </c>
    </row>
    <row r="357">
      <c r="A357" s="11" t="str">
        <f>VLOOKUP(24792,$M$2:$N$43,2,FALSE)</f>
        <v>TUKE (TU.Košice)</v>
      </c>
      <c r="B357" t="s">
        <v>162</v>
      </c>
      <c r="C357" t="s">
        <v>29</v>
      </c>
      <c r="D357" t="str">
        <f>CONCATENATE(A357,B357,C357)</f>
        <v>TUKE (TU.Košice)V3článok</v>
      </c>
      <c r="E357" s="39">
        <v>813.0209</v>
      </c>
      <c r="F357" s="39">
        <v>0</v>
      </c>
      <c r="G357" s="39">
        <v>0</v>
      </c>
      <c r="H357" s="39">
        <v>813.0209</v>
      </c>
      <c r="I357" s="39">
        <v>1074</v>
      </c>
      <c r="J357" s="39">
        <v>0</v>
      </c>
      <c r="K357" s="39">
        <v>0</v>
      </c>
      <c r="L357" s="39">
        <v>1074</v>
      </c>
    </row>
    <row r="358">
      <c r="A358" s="11" t="str">
        <f>VLOOKUP(24792,$M$2:$N$43,2,FALSE)</f>
        <v>TUKE (TU.Košice)</v>
      </c>
      <c r="B358" t="s">
        <v>162</v>
      </c>
      <c r="C358" t="s">
        <v>89</v>
      </c>
      <c r="D358" t="str">
        <f>CONCATENATE(A358,B358,C358)</f>
        <v>TUKE (TU.Košice)V3abstrakt z podujatia - ČL</v>
      </c>
      <c r="E358" s="39">
        <v>0.5</v>
      </c>
      <c r="F358" s="39">
        <v>0</v>
      </c>
      <c r="G358" s="39">
        <v>0</v>
      </c>
      <c r="H358" s="39">
        <v>0.5</v>
      </c>
      <c r="I358" s="39">
        <v>2</v>
      </c>
      <c r="J358" s="39">
        <v>0</v>
      </c>
      <c r="K358" s="39">
        <v>0</v>
      </c>
      <c r="L358" s="39">
        <v>2</v>
      </c>
    </row>
    <row r="359">
      <c r="A359" s="11" t="str">
        <f>VLOOKUP(24792,$M$2:$N$43,2,FALSE)</f>
        <v>TUKE (TU.Košice)</v>
      </c>
      <c r="B359" t="s">
        <v>162</v>
      </c>
      <c r="C359" t="s">
        <v>30</v>
      </c>
      <c r="D359" t="str">
        <f>CONCATENATE(A359,B359,C359)</f>
        <v>TUKE (TU.Košice)V3článok z podujatia</v>
      </c>
      <c r="E359" s="39">
        <v>1.65</v>
      </c>
      <c r="F359" s="39">
        <v>0</v>
      </c>
      <c r="G359" s="39">
        <v>0</v>
      </c>
      <c r="H359" s="39">
        <v>1.65</v>
      </c>
      <c r="I359" s="39">
        <v>3</v>
      </c>
      <c r="J359" s="39">
        <v>0</v>
      </c>
      <c r="K359" s="39">
        <v>0</v>
      </c>
      <c r="L359" s="39">
        <v>3</v>
      </c>
    </row>
    <row r="360">
      <c r="A360" s="11" t="str">
        <f>VLOOKUP(24793,$M$2:$N$43,2,FALSE)</f>
        <v>Žilinská univerzita v Žiline (ŽU.Žilina)</v>
      </c>
      <c r="B360" t="s">
        <v>144</v>
      </c>
      <c r="C360" t="s">
        <v>145</v>
      </c>
      <c r="D360" t="str">
        <f>CONCATENATE(A360,B360,C360)</f>
        <v>Žilinská univerzita v Žiline (ŽU.Žilina)D1Patentová prihláška</v>
      </c>
      <c r="E360" s="39">
        <v>23.96998</v>
      </c>
      <c r="F360" s="39">
        <v>0</v>
      </c>
      <c r="G360" s="39">
        <v>0</v>
      </c>
      <c r="H360" s="39">
        <v>23.96998</v>
      </c>
      <c r="I360" s="39">
        <v>29</v>
      </c>
      <c r="J360" s="39">
        <v>0</v>
      </c>
      <c r="K360" s="39">
        <v>0</v>
      </c>
      <c r="L360" s="39">
        <v>29</v>
      </c>
    </row>
    <row r="361">
      <c r="A361" s="11" t="str">
        <f>VLOOKUP(24793,$M$2:$N$43,2,FALSE)</f>
        <v>Žilinská univerzita v Žiline (ŽU.Žilina)</v>
      </c>
      <c r="B361" t="s">
        <v>144</v>
      </c>
      <c r="C361" t="s">
        <v>146</v>
      </c>
      <c r="D361" t="str">
        <f>CONCATENATE(A361,B361,C361)</f>
        <v>Žilinská univerzita v Žiline (ŽU.Žilina)D1Patent</v>
      </c>
      <c r="E361" s="39">
        <v>12.49</v>
      </c>
      <c r="F361" s="39">
        <v>0</v>
      </c>
      <c r="G361" s="39">
        <v>0</v>
      </c>
      <c r="H361" s="39">
        <v>12.49</v>
      </c>
      <c r="I361" s="39">
        <v>16</v>
      </c>
      <c r="J361" s="39">
        <v>0</v>
      </c>
      <c r="K361" s="39">
        <v>0</v>
      </c>
      <c r="L361" s="39">
        <v>16</v>
      </c>
    </row>
    <row r="362">
      <c r="A362" s="11" t="str">
        <f>VLOOKUP(24793,$M$2:$N$43,2,FALSE)</f>
        <v>Žilinská univerzita v Žiline (ŽU.Žilina)</v>
      </c>
      <c r="B362" t="s">
        <v>144</v>
      </c>
      <c r="C362" t="s">
        <v>163</v>
      </c>
      <c r="D362" t="str">
        <f>CONCATENATE(A362,B362,C362)</f>
        <v>Žilinská univerzita v Žiline (ŽU.Žilina)D1Prihláška úžitkového vzoru</v>
      </c>
      <c r="E362" s="39">
        <v>27.91</v>
      </c>
      <c r="F362" s="39">
        <v>0</v>
      </c>
      <c r="G362" s="39">
        <v>0</v>
      </c>
      <c r="H362" s="39">
        <v>27.91</v>
      </c>
      <c r="I362" s="39">
        <v>32</v>
      </c>
      <c r="J362" s="39">
        <v>0</v>
      </c>
      <c r="K362" s="39">
        <v>0</v>
      </c>
      <c r="L362" s="39">
        <v>32</v>
      </c>
    </row>
    <row r="363">
      <c r="A363" s="11" t="str">
        <f>VLOOKUP(24793,$M$2:$N$43,2,FALSE)</f>
        <v>Žilinská univerzita v Žiline (ŽU.Žilina)</v>
      </c>
      <c r="B363" t="s">
        <v>144</v>
      </c>
      <c r="C363" t="s">
        <v>147</v>
      </c>
      <c r="D363" t="str">
        <f>CONCATENATE(A363,B363,C363)</f>
        <v>Žilinská univerzita v Žiline (ŽU.Žilina)D1Úžitkový vzor</v>
      </c>
      <c r="E363" s="39">
        <v>16.41998</v>
      </c>
      <c r="F363" s="39">
        <v>0</v>
      </c>
      <c r="G363" s="39">
        <v>0</v>
      </c>
      <c r="H363" s="39">
        <v>16.41998</v>
      </c>
      <c r="I363" s="39">
        <v>20</v>
      </c>
      <c r="J363" s="39">
        <v>0</v>
      </c>
      <c r="K363" s="39">
        <v>0</v>
      </c>
      <c r="L363" s="39">
        <v>20</v>
      </c>
    </row>
    <row r="364">
      <c r="A364" s="11" t="str">
        <f>VLOOKUP(24793,$M$2:$N$43,2,FALSE)</f>
        <v>Žilinská univerzita v Žiline (ŽU.Žilina)</v>
      </c>
      <c r="B364" t="s">
        <v>148</v>
      </c>
      <c r="C364" t="s">
        <v>149</v>
      </c>
      <c r="D364" t="str">
        <f>CONCATENATE(A364,B364,C364)</f>
        <v>Žilinská univerzita v Žiline (ŽU.Žilina)I1iný</v>
      </c>
      <c r="E364" s="39">
        <v>0.25</v>
      </c>
      <c r="F364" s="39">
        <v>0</v>
      </c>
      <c r="G364" s="39">
        <v>0</v>
      </c>
      <c r="H364" s="39">
        <v>0.25</v>
      </c>
      <c r="I364" s="39">
        <v>1</v>
      </c>
      <c r="J364" s="39">
        <v>0</v>
      </c>
      <c r="K364" s="39">
        <v>0</v>
      </c>
      <c r="L364" s="39">
        <v>1</v>
      </c>
    </row>
    <row r="365">
      <c r="A365" s="11" t="str">
        <f>VLOOKUP(24793,$M$2:$N$43,2,FALSE)</f>
        <v>Žilinská univerzita v Žiline (ŽU.Žilina)</v>
      </c>
      <c r="B365" t="s">
        <v>151</v>
      </c>
      <c r="C365" t="s">
        <v>149</v>
      </c>
      <c r="D365" t="str">
        <f>CONCATENATE(A365,B365,C365)</f>
        <v>Žilinská univerzita v Žiline (ŽU.Žilina)I3iný</v>
      </c>
      <c r="E365" s="39">
        <v>11.25</v>
      </c>
      <c r="F365" s="39">
        <v>0</v>
      </c>
      <c r="G365" s="39">
        <v>0</v>
      </c>
      <c r="H365" s="39">
        <v>11.25</v>
      </c>
      <c r="I365" s="39">
        <v>13</v>
      </c>
      <c r="J365" s="39">
        <v>0</v>
      </c>
      <c r="K365" s="39">
        <v>0</v>
      </c>
      <c r="L365" s="39">
        <v>13</v>
      </c>
    </row>
    <row r="366">
      <c r="A366" s="11" t="str">
        <f>VLOOKUP(24793,$M$2:$N$43,2,FALSE)</f>
        <v>Žilinská univerzita v Žiline (ŽU.Žilina)</v>
      </c>
      <c r="B366" t="s">
        <v>152</v>
      </c>
      <c r="C366" t="s">
        <v>91</v>
      </c>
      <c r="D366" t="str">
        <f>CONCATENATE(A366,B366,C366)</f>
        <v>Žilinská univerzita v Žiline (ŽU.Žilina)O1knižná publikácia - odborná</v>
      </c>
      <c r="E366" s="39">
        <v>1.50333</v>
      </c>
      <c r="F366" s="39">
        <v>0</v>
      </c>
      <c r="G366" s="39">
        <v>1</v>
      </c>
      <c r="H366" s="39">
        <v>2.50333</v>
      </c>
      <c r="I366" s="39">
        <v>3</v>
      </c>
      <c r="J366" s="39">
        <v>0</v>
      </c>
      <c r="K366" s="39">
        <v>1</v>
      </c>
      <c r="L366" s="39">
        <v>3</v>
      </c>
    </row>
    <row r="367">
      <c r="A367" s="11" t="str">
        <f>VLOOKUP(24793,$M$2:$N$43,2,FALSE)</f>
        <v>Žilinská univerzita v Žiline (ŽU.Žilina)</v>
      </c>
      <c r="B367" t="s">
        <v>152</v>
      </c>
      <c r="C367" t="s">
        <v>101</v>
      </c>
      <c r="D367" t="str">
        <f>CONCATENATE(A367,B367,C367)</f>
        <v>Žilinská univerzita v Žiline (ŽU.Žilina)O1zborník - odborný</v>
      </c>
      <c r="E367" s="39">
        <v>0</v>
      </c>
      <c r="F367" s="39">
        <v>0</v>
      </c>
      <c r="G367" s="39">
        <v>0.6</v>
      </c>
      <c r="H367" s="39">
        <v>0.6</v>
      </c>
      <c r="I367" s="39">
        <v>0</v>
      </c>
      <c r="J367" s="39">
        <v>0</v>
      </c>
      <c r="K367" s="39">
        <v>1</v>
      </c>
      <c r="L367" s="39">
        <v>1</v>
      </c>
    </row>
    <row r="368">
      <c r="A368" s="11" t="str">
        <f>VLOOKUP(24793,$M$2:$N$43,2,FALSE)</f>
        <v>Žilinská univerzita v Žiline (ŽU.Žilina)</v>
      </c>
      <c r="B368" t="s">
        <v>153</v>
      </c>
      <c r="C368" t="s">
        <v>27</v>
      </c>
      <c r="D368" t="str">
        <f>CONCATENATE(A368,B368,C368)</f>
        <v>Žilinská univerzita v Žiline (ŽU.Žilina)O2príspevok</v>
      </c>
      <c r="E368" s="39">
        <v>3.1</v>
      </c>
      <c r="F368" s="39">
        <v>0</v>
      </c>
      <c r="G368" s="39">
        <v>0</v>
      </c>
      <c r="H368" s="39">
        <v>3.1</v>
      </c>
      <c r="I368" s="39">
        <v>5</v>
      </c>
      <c r="J368" s="39">
        <v>0</v>
      </c>
      <c r="K368" s="39">
        <v>0</v>
      </c>
      <c r="L368" s="39">
        <v>5</v>
      </c>
    </row>
    <row r="369">
      <c r="A369" s="11" t="str">
        <f>VLOOKUP(24793,$M$2:$N$43,2,FALSE)</f>
        <v>Žilinská univerzita v Žiline (ŽU.Žilina)</v>
      </c>
      <c r="B369" t="s">
        <v>153</v>
      </c>
      <c r="C369" t="s">
        <v>28</v>
      </c>
      <c r="D369" t="str">
        <f>CONCATENATE(A369,B369,C369)</f>
        <v>Žilinská univerzita v Žiline (ŽU.Žilina)O2príspevok z podujatia</v>
      </c>
      <c r="E369" s="39">
        <v>36.68</v>
      </c>
      <c r="F369" s="39">
        <v>0</v>
      </c>
      <c r="G369" s="39">
        <v>0</v>
      </c>
      <c r="H369" s="39">
        <v>36.68</v>
      </c>
      <c r="I369" s="39">
        <v>42</v>
      </c>
      <c r="J369" s="39">
        <v>0</v>
      </c>
      <c r="K369" s="39">
        <v>0</v>
      </c>
      <c r="L369" s="39">
        <v>42</v>
      </c>
    </row>
    <row r="370">
      <c r="A370" s="11" t="str">
        <f>VLOOKUP(24793,$M$2:$N$43,2,FALSE)</f>
        <v>Žilinská univerzita v Žiline (ŽU.Žilina)</v>
      </c>
      <c r="B370" t="s">
        <v>153</v>
      </c>
      <c r="C370" t="s">
        <v>86</v>
      </c>
      <c r="D370" t="str">
        <f>CONCATENATE(A370,B370,C370)</f>
        <v>Žilinská univerzita v Žiline (ŽU.Žilina)O2abstrakt z podujatia - KP</v>
      </c>
      <c r="E370" s="39">
        <v>14.21618</v>
      </c>
      <c r="F370" s="39">
        <v>0</v>
      </c>
      <c r="G370" s="39">
        <v>0</v>
      </c>
      <c r="H370" s="39">
        <v>14.21618</v>
      </c>
      <c r="I370" s="39">
        <v>20</v>
      </c>
      <c r="J370" s="39">
        <v>0</v>
      </c>
      <c r="K370" s="39">
        <v>0</v>
      </c>
      <c r="L370" s="39">
        <v>20</v>
      </c>
    </row>
    <row r="371">
      <c r="A371" s="11" t="str">
        <f>VLOOKUP(24793,$M$2:$N$43,2,FALSE)</f>
        <v>Žilinská univerzita v Žiline (ŽU.Žilina)</v>
      </c>
      <c r="B371" t="s">
        <v>153</v>
      </c>
      <c r="C371" t="s">
        <v>26</v>
      </c>
      <c r="D371" t="str">
        <f>CONCATENATE(A371,B371,C371)</f>
        <v>Žilinská univerzita v Žiline (ŽU.Žilina)O2kapitola</v>
      </c>
      <c r="E371" s="39">
        <v>4</v>
      </c>
      <c r="F371" s="39">
        <v>0</v>
      </c>
      <c r="G371" s="39">
        <v>0</v>
      </c>
      <c r="H371" s="39">
        <v>4</v>
      </c>
      <c r="I371" s="39">
        <v>4</v>
      </c>
      <c r="J371" s="39">
        <v>0</v>
      </c>
      <c r="K371" s="39">
        <v>0</v>
      </c>
      <c r="L371" s="39">
        <v>4</v>
      </c>
    </row>
    <row r="372">
      <c r="A372" s="11" t="str">
        <f>VLOOKUP(24793,$M$2:$N$43,2,FALSE)</f>
        <v>Žilinská univerzita v Žiline (ŽU.Žilina)</v>
      </c>
      <c r="B372" t="s">
        <v>154</v>
      </c>
      <c r="C372" t="s">
        <v>29</v>
      </c>
      <c r="D372" t="str">
        <f>CONCATENATE(A372,B372,C372)</f>
        <v>Žilinská univerzita v Žiline (ŽU.Žilina)O3článok</v>
      </c>
      <c r="E372" s="39">
        <v>29.62</v>
      </c>
      <c r="F372" s="39">
        <v>0</v>
      </c>
      <c r="G372" s="39">
        <v>0</v>
      </c>
      <c r="H372" s="39">
        <v>29.62</v>
      </c>
      <c r="I372" s="39">
        <v>33</v>
      </c>
      <c r="J372" s="39">
        <v>0</v>
      </c>
      <c r="K372" s="39">
        <v>0</v>
      </c>
      <c r="L372" s="39">
        <v>33</v>
      </c>
    </row>
    <row r="373">
      <c r="A373" s="11" t="str">
        <f>VLOOKUP(24793,$M$2:$N$43,2,FALSE)</f>
        <v>Žilinská univerzita v Žiline (ŽU.Žilina)</v>
      </c>
      <c r="B373" t="s">
        <v>154</v>
      </c>
      <c r="C373" t="s">
        <v>89</v>
      </c>
      <c r="D373" t="str">
        <f>CONCATENATE(A373,B373,C373)</f>
        <v>Žilinská univerzita v Žiline (ŽU.Žilina)O3abstrakt z podujatia - ČL</v>
      </c>
      <c r="E373" s="39">
        <v>0.2</v>
      </c>
      <c r="F373" s="39">
        <v>0</v>
      </c>
      <c r="G373" s="39">
        <v>0</v>
      </c>
      <c r="H373" s="39">
        <v>0.2</v>
      </c>
      <c r="I373" s="39">
        <v>1</v>
      </c>
      <c r="J373" s="39">
        <v>0</v>
      </c>
      <c r="K373" s="39">
        <v>0</v>
      </c>
      <c r="L373" s="39">
        <v>1</v>
      </c>
    </row>
    <row r="374">
      <c r="A374" s="11" t="str">
        <f>VLOOKUP(24793,$M$2:$N$43,2,FALSE)</f>
        <v>Žilinská univerzita v Žiline (ŽU.Žilina)</v>
      </c>
      <c r="B374" t="s">
        <v>154</v>
      </c>
      <c r="C374" t="s">
        <v>96</v>
      </c>
      <c r="D374" t="str">
        <f>CONCATENATE(A374,B374,C374)</f>
        <v>Žilinská univerzita v Žiline (ŽU.Žilina)O3recenzia - ČL</v>
      </c>
      <c r="E374" s="39">
        <v>4</v>
      </c>
      <c r="F374" s="39">
        <v>0</v>
      </c>
      <c r="G374" s="39">
        <v>0</v>
      </c>
      <c r="H374" s="39">
        <v>4</v>
      </c>
      <c r="I374" s="39">
        <v>4</v>
      </c>
      <c r="J374" s="39">
        <v>0</v>
      </c>
      <c r="K374" s="39">
        <v>0</v>
      </c>
      <c r="L374" s="39">
        <v>4</v>
      </c>
    </row>
    <row r="375">
      <c r="A375" s="11" t="str">
        <f>VLOOKUP(24793,$M$2:$N$43,2,FALSE)</f>
        <v>Žilinská univerzita v Žiline (ŽU.Žilina)</v>
      </c>
      <c r="B375" t="s">
        <v>155</v>
      </c>
      <c r="C375" t="s">
        <v>37</v>
      </c>
      <c r="D375" t="str">
        <f>CONCATENATE(A375,B375,C375)</f>
        <v>Žilinská univerzita v Žiline (ŽU.Žilina)P1učebnica pre stredné školy</v>
      </c>
      <c r="E375" s="39">
        <v>0.27</v>
      </c>
      <c r="F375" s="39">
        <v>0</v>
      </c>
      <c r="G375" s="39">
        <v>0</v>
      </c>
      <c r="H375" s="39">
        <v>0.27</v>
      </c>
      <c r="I375" s="39">
        <v>1</v>
      </c>
      <c r="J375" s="39">
        <v>0</v>
      </c>
      <c r="K375" s="39">
        <v>0</v>
      </c>
      <c r="L375" s="39">
        <v>1</v>
      </c>
    </row>
    <row r="376">
      <c r="A376" s="11" t="str">
        <f>VLOOKUP(24793,$M$2:$N$43,2,FALSE)</f>
        <v>Žilinská univerzita v Žiline (ŽU.Žilina)</v>
      </c>
      <c r="B376" t="s">
        <v>155</v>
      </c>
      <c r="C376" t="s">
        <v>39</v>
      </c>
      <c r="D376" t="str">
        <f>CONCATENATE(A376,B376,C376)</f>
        <v>Žilinská univerzita v Žiline (ŽU.Žilina)P1skriptum</v>
      </c>
      <c r="E376" s="39">
        <v>15.605</v>
      </c>
      <c r="F376" s="39">
        <v>0</v>
      </c>
      <c r="G376" s="39">
        <v>0</v>
      </c>
      <c r="H376" s="39">
        <v>15.605</v>
      </c>
      <c r="I376" s="39">
        <v>20</v>
      </c>
      <c r="J376" s="39">
        <v>0</v>
      </c>
      <c r="K376" s="39">
        <v>0</v>
      </c>
      <c r="L376" s="39">
        <v>20</v>
      </c>
    </row>
    <row r="377">
      <c r="A377" s="11" t="str">
        <f>VLOOKUP(24793,$M$2:$N$43,2,FALSE)</f>
        <v>Žilinská univerzita v Žiline (ŽU.Žilina)</v>
      </c>
      <c r="B377" t="s">
        <v>155</v>
      </c>
      <c r="C377" t="s">
        <v>36</v>
      </c>
      <c r="D377" t="str">
        <f>CONCATENATE(A377,B377,C377)</f>
        <v>Žilinská univerzita v Žiline (ŽU.Žilina)P1učebnica pre vysoké školy</v>
      </c>
      <c r="E377" s="39">
        <v>19.65967</v>
      </c>
      <c r="F377" s="39">
        <v>0</v>
      </c>
      <c r="G377" s="39">
        <v>0</v>
      </c>
      <c r="H377" s="39">
        <v>19.65967</v>
      </c>
      <c r="I377" s="39">
        <v>24</v>
      </c>
      <c r="J377" s="39">
        <v>0</v>
      </c>
      <c r="K377" s="39">
        <v>0</v>
      </c>
      <c r="L377" s="39">
        <v>24</v>
      </c>
    </row>
    <row r="378">
      <c r="A378" s="11" t="str">
        <f>VLOOKUP(24793,$M$2:$N$43,2,FALSE)</f>
        <v>Žilinská univerzita v Žiline (ŽU.Žilina)</v>
      </c>
      <c r="B378" t="s">
        <v>156</v>
      </c>
      <c r="C378" t="s">
        <v>26</v>
      </c>
      <c r="D378" t="str">
        <f>CONCATENATE(A378,B378,C378)</f>
        <v>Žilinská univerzita v Žiline (ŽU.Žilina)P2kapitola</v>
      </c>
      <c r="E378" s="39">
        <v>2</v>
      </c>
      <c r="F378" s="39">
        <v>0</v>
      </c>
      <c r="G378" s="39">
        <v>0</v>
      </c>
      <c r="H378" s="39">
        <v>2</v>
      </c>
      <c r="I378" s="39">
        <v>2</v>
      </c>
      <c r="J378" s="39">
        <v>0</v>
      </c>
      <c r="K378" s="39">
        <v>0</v>
      </c>
      <c r="L378" s="39">
        <v>2</v>
      </c>
    </row>
    <row r="379">
      <c r="A379" s="11" t="str">
        <f>VLOOKUP(24793,$M$2:$N$43,2,FALSE)</f>
        <v>Žilinská univerzita v Žiline (ŽU.Žilina)</v>
      </c>
      <c r="B379" t="s">
        <v>157</v>
      </c>
      <c r="C379" t="s">
        <v>48</v>
      </c>
      <c r="D379" t="str">
        <f>CONCATENATE(A379,B379,C379)</f>
        <v>Žilinská univerzita v Žiline (ŽU.Žilina)U1zbierka poézie</v>
      </c>
      <c r="E379" s="39">
        <v>1</v>
      </c>
      <c r="F379" s="39">
        <v>0</v>
      </c>
      <c r="G379" s="39">
        <v>0</v>
      </c>
      <c r="H379" s="39">
        <v>1</v>
      </c>
      <c r="I379" s="39">
        <v>1</v>
      </c>
      <c r="J379" s="39">
        <v>0</v>
      </c>
      <c r="K379" s="39">
        <v>0</v>
      </c>
      <c r="L379" s="39">
        <v>1</v>
      </c>
    </row>
    <row r="380">
      <c r="A380" s="11" t="str">
        <f>VLOOKUP(24793,$M$2:$N$43,2,FALSE)</f>
        <v>Žilinská univerzita v Žiline (ŽU.Žilina)</v>
      </c>
      <c r="B380" t="s">
        <v>160</v>
      </c>
      <c r="C380" t="s">
        <v>25</v>
      </c>
      <c r="D380" t="str">
        <f>CONCATENATE(A380,B380,C380)</f>
        <v>Žilinská univerzita v Žiline (ŽU.Žilina)V1editovaná kniha</v>
      </c>
      <c r="E380" s="39">
        <v>1</v>
      </c>
      <c r="F380" s="39">
        <v>0</v>
      </c>
      <c r="G380" s="39">
        <v>0.5</v>
      </c>
      <c r="H380" s="39">
        <v>1.5</v>
      </c>
      <c r="I380" s="39">
        <v>1</v>
      </c>
      <c r="J380" s="39">
        <v>0</v>
      </c>
      <c r="K380" s="39">
        <v>1</v>
      </c>
      <c r="L380" s="39">
        <v>2</v>
      </c>
    </row>
    <row r="381">
      <c r="A381" s="11" t="str">
        <f>VLOOKUP(24793,$M$2:$N$43,2,FALSE)</f>
        <v>Žilinská univerzita v Žiline (ŽU.Žilina)</v>
      </c>
      <c r="B381" t="s">
        <v>160</v>
      </c>
      <c r="C381" t="s">
        <v>21</v>
      </c>
      <c r="D381" t="str">
        <f>CONCATENATE(A381,B381,C381)</f>
        <v>Žilinská univerzita v Žiline (ŽU.Žilina)V1monografia</v>
      </c>
      <c r="E381" s="39">
        <v>8.5634</v>
      </c>
      <c r="F381" s="39">
        <v>0</v>
      </c>
      <c r="G381" s="39">
        <v>0</v>
      </c>
      <c r="H381" s="39">
        <v>8.5634</v>
      </c>
      <c r="I381" s="39">
        <v>15</v>
      </c>
      <c r="J381" s="39">
        <v>0</v>
      </c>
      <c r="K381" s="39">
        <v>0</v>
      </c>
      <c r="L381" s="39">
        <v>15</v>
      </c>
    </row>
    <row r="382">
      <c r="A382" s="11" t="str">
        <f>VLOOKUP(24793,$M$2:$N$43,2,FALSE)</f>
        <v>Žilinská univerzita v Žiline (ŽU.Žilina)</v>
      </c>
      <c r="B382" t="s">
        <v>160</v>
      </c>
      <c r="C382" t="s">
        <v>84</v>
      </c>
      <c r="D382" t="str">
        <f>CONCATENATE(A382,B382,C382)</f>
        <v>Žilinská univerzita v Žiline (ŽU.Žilina)V1zborník - vedecký</v>
      </c>
      <c r="E382" s="39">
        <v>0</v>
      </c>
      <c r="F382" s="39">
        <v>0</v>
      </c>
      <c r="G382" s="39">
        <v>17.31665</v>
      </c>
      <c r="H382" s="39">
        <v>17.31665</v>
      </c>
      <c r="I382" s="39">
        <v>0</v>
      </c>
      <c r="J382" s="39">
        <v>0</v>
      </c>
      <c r="K382" s="39">
        <v>22</v>
      </c>
      <c r="L382" s="39">
        <v>22</v>
      </c>
    </row>
    <row r="383">
      <c r="A383" s="11" t="str">
        <f>VLOOKUP(24793,$M$2:$N$43,2,FALSE)</f>
        <v>Žilinská univerzita v Žiline (ŽU.Žilina)</v>
      </c>
      <c r="B383" t="s">
        <v>161</v>
      </c>
      <c r="C383" t="s">
        <v>27</v>
      </c>
      <c r="D383" t="str">
        <f>CONCATENATE(A383,B383,C383)</f>
        <v>Žilinská univerzita v Žiline (ŽU.Žilina)V2príspevok</v>
      </c>
      <c r="E383" s="39">
        <v>59.64</v>
      </c>
      <c r="F383" s="39">
        <v>0</v>
      </c>
      <c r="G383" s="39">
        <v>0</v>
      </c>
      <c r="H383" s="39">
        <v>59.64</v>
      </c>
      <c r="I383" s="39">
        <v>82</v>
      </c>
      <c r="J383" s="39">
        <v>0</v>
      </c>
      <c r="K383" s="39">
        <v>0</v>
      </c>
      <c r="L383" s="39">
        <v>82</v>
      </c>
    </row>
    <row r="384">
      <c r="A384" s="11" t="str">
        <f>VLOOKUP(24793,$M$2:$N$43,2,FALSE)</f>
        <v>Žilinská univerzita v Žiline (ŽU.Žilina)</v>
      </c>
      <c r="B384" t="s">
        <v>161</v>
      </c>
      <c r="C384" t="s">
        <v>28</v>
      </c>
      <c r="D384" t="str">
        <f>CONCATENATE(A384,B384,C384)</f>
        <v>Žilinská univerzita v Žiline (ŽU.Žilina)V2príspevok z podujatia</v>
      </c>
      <c r="E384" s="39">
        <v>608.98495</v>
      </c>
      <c r="F384" s="39">
        <v>0</v>
      </c>
      <c r="G384" s="39">
        <v>0</v>
      </c>
      <c r="H384" s="39">
        <v>608.98495</v>
      </c>
      <c r="I384" s="39">
        <v>705</v>
      </c>
      <c r="J384" s="39">
        <v>0</v>
      </c>
      <c r="K384" s="39">
        <v>0</v>
      </c>
      <c r="L384" s="39">
        <v>705</v>
      </c>
    </row>
    <row r="385">
      <c r="A385" s="11" t="str">
        <f>VLOOKUP(24793,$M$2:$N$43,2,FALSE)</f>
        <v>Žilinská univerzita v Žiline (ŽU.Žilina)</v>
      </c>
      <c r="B385" t="s">
        <v>161</v>
      </c>
      <c r="C385" t="s">
        <v>86</v>
      </c>
      <c r="D385" t="str">
        <f>CONCATENATE(A385,B385,C385)</f>
        <v>Žilinská univerzita v Žiline (ŽU.Žilina)V2abstrakt z podujatia - KP</v>
      </c>
      <c r="E385" s="39">
        <v>16.94</v>
      </c>
      <c r="F385" s="39">
        <v>0</v>
      </c>
      <c r="G385" s="39">
        <v>0</v>
      </c>
      <c r="H385" s="39">
        <v>16.94</v>
      </c>
      <c r="I385" s="39">
        <v>19</v>
      </c>
      <c r="J385" s="39">
        <v>0</v>
      </c>
      <c r="K385" s="39">
        <v>0</v>
      </c>
      <c r="L385" s="39">
        <v>19</v>
      </c>
    </row>
    <row r="386">
      <c r="A386" s="11" t="str">
        <f>VLOOKUP(24793,$M$2:$N$43,2,FALSE)</f>
        <v>Žilinská univerzita v Žiline (ŽU.Žilina)</v>
      </c>
      <c r="B386" t="s">
        <v>161</v>
      </c>
      <c r="C386" t="s">
        <v>87</v>
      </c>
      <c r="D386" t="str">
        <f>CONCATENATE(A386,B386,C386)</f>
        <v>Žilinská univerzita v Žiline (ŽU.Žilina)V2poster z podujatia - KP</v>
      </c>
      <c r="E386" s="39">
        <v>1.525</v>
      </c>
      <c r="F386" s="39">
        <v>0</v>
      </c>
      <c r="G386" s="39">
        <v>0</v>
      </c>
      <c r="H386" s="39">
        <v>1.525</v>
      </c>
      <c r="I386" s="39">
        <v>3</v>
      </c>
      <c r="J386" s="39">
        <v>0</v>
      </c>
      <c r="K386" s="39">
        <v>0</v>
      </c>
      <c r="L386" s="39">
        <v>3</v>
      </c>
    </row>
    <row r="387">
      <c r="A387" s="11" t="str">
        <f>VLOOKUP(24793,$M$2:$N$43,2,FALSE)</f>
        <v>Žilinská univerzita v Žiline (ŽU.Žilina)</v>
      </c>
      <c r="B387" t="s">
        <v>161</v>
      </c>
      <c r="C387" t="s">
        <v>26</v>
      </c>
      <c r="D387" t="str">
        <f>CONCATENATE(A387,B387,C387)</f>
        <v>Žilinská univerzita v Žiline (ŽU.Žilina)V2kapitola</v>
      </c>
      <c r="E387" s="39">
        <v>3.28333</v>
      </c>
      <c r="F387" s="39">
        <v>0</v>
      </c>
      <c r="G387" s="39">
        <v>0</v>
      </c>
      <c r="H387" s="39">
        <v>3.28333</v>
      </c>
      <c r="I387" s="39">
        <v>4</v>
      </c>
      <c r="J387" s="39">
        <v>0</v>
      </c>
      <c r="K387" s="39">
        <v>0</v>
      </c>
      <c r="L387" s="39">
        <v>4</v>
      </c>
    </row>
    <row r="388">
      <c r="A388" s="11" t="str">
        <f>VLOOKUP(24793,$M$2:$N$43,2,FALSE)</f>
        <v>Žilinská univerzita v Žiline (ŽU.Žilina)</v>
      </c>
      <c r="B388" t="s">
        <v>162</v>
      </c>
      <c r="C388" t="s">
        <v>29</v>
      </c>
      <c r="D388" t="str">
        <f>CONCATENATE(A388,B388,C388)</f>
        <v>Žilinská univerzita v Žiline (ŽU.Žilina)V3článok</v>
      </c>
      <c r="E388" s="39">
        <v>596.59506</v>
      </c>
      <c r="F388" s="39">
        <v>0</v>
      </c>
      <c r="G388" s="39">
        <v>0</v>
      </c>
      <c r="H388" s="39">
        <v>596.59506</v>
      </c>
      <c r="I388" s="39">
        <v>770</v>
      </c>
      <c r="J388" s="39">
        <v>0</v>
      </c>
      <c r="K388" s="39">
        <v>0</v>
      </c>
      <c r="L388" s="39">
        <v>770</v>
      </c>
    </row>
    <row r="389">
      <c r="A389" s="11" t="str">
        <f>VLOOKUP(24793,$M$2:$N$43,2,FALSE)</f>
        <v>Žilinská univerzita v Žiline (ŽU.Žilina)</v>
      </c>
      <c r="B389" t="s">
        <v>162</v>
      </c>
      <c r="C389" t="s">
        <v>89</v>
      </c>
      <c r="D389" t="str">
        <f>CONCATENATE(A389,B389,C389)</f>
        <v>Žilinská univerzita v Žiline (ŽU.Žilina)V3abstrakt z podujatia - ČL</v>
      </c>
      <c r="E389" s="39">
        <v>0.66666</v>
      </c>
      <c r="F389" s="39">
        <v>0</v>
      </c>
      <c r="G389" s="39">
        <v>0</v>
      </c>
      <c r="H389" s="39">
        <v>0.66666</v>
      </c>
      <c r="I389" s="39">
        <v>1</v>
      </c>
      <c r="J389" s="39">
        <v>0</v>
      </c>
      <c r="K389" s="39">
        <v>0</v>
      </c>
      <c r="L389" s="39">
        <v>1</v>
      </c>
    </row>
    <row r="390">
      <c r="A390" s="11" t="str">
        <f>VLOOKUP(24793,$M$2:$N$43,2,FALSE)</f>
        <v>Žilinská univerzita v Žiline (ŽU.Žilina)</v>
      </c>
      <c r="B390" t="s">
        <v>162</v>
      </c>
      <c r="C390" t="s">
        <v>30</v>
      </c>
      <c r="D390" t="str">
        <f>CONCATENATE(A390,B390,C390)</f>
        <v>Žilinská univerzita v Žiline (ŽU.Žilina)V3článok z podujatia</v>
      </c>
      <c r="E390" s="39">
        <v>2.95</v>
      </c>
      <c r="F390" s="39">
        <v>0</v>
      </c>
      <c r="G390" s="39">
        <v>0</v>
      </c>
      <c r="H390" s="39">
        <v>2.95</v>
      </c>
      <c r="I390" s="39">
        <v>3</v>
      </c>
      <c r="J390" s="39">
        <v>0</v>
      </c>
      <c r="K390" s="39">
        <v>0</v>
      </c>
      <c r="L390" s="39">
        <v>3</v>
      </c>
    </row>
    <row r="391">
      <c r="A391" s="11" t="str">
        <f>VLOOKUP(24796,$M$2:$N$43,2,FALSE)</f>
        <v>TnUAD (TUAD.Trenčín)</v>
      </c>
      <c r="B391" t="s">
        <v>148</v>
      </c>
      <c r="C391" t="s">
        <v>149</v>
      </c>
      <c r="D391" t="str">
        <f>CONCATENATE(A391,B391,C391)</f>
        <v>TnUAD (TUAD.Trenčín)I1iný</v>
      </c>
      <c r="E391" s="39">
        <v>0</v>
      </c>
      <c r="F391" s="39">
        <v>0</v>
      </c>
      <c r="G391" s="39">
        <v>2</v>
      </c>
      <c r="H391" s="39">
        <v>2</v>
      </c>
      <c r="I391" s="39">
        <v>0</v>
      </c>
      <c r="J391" s="39">
        <v>0</v>
      </c>
      <c r="K391" s="39">
        <v>3</v>
      </c>
      <c r="L391" s="39">
        <v>3</v>
      </c>
    </row>
    <row r="392">
      <c r="A392" s="11" t="str">
        <f>VLOOKUP(24796,$M$2:$N$43,2,FALSE)</f>
        <v>TnUAD (TUAD.Trenčín)</v>
      </c>
      <c r="B392" t="s">
        <v>151</v>
      </c>
      <c r="C392" t="s">
        <v>149</v>
      </c>
      <c r="D392" t="str">
        <f>CONCATENATE(A392,B392,C392)</f>
        <v>TnUAD (TUAD.Trenčín)I3iný</v>
      </c>
      <c r="E392" s="39">
        <v>2.5</v>
      </c>
      <c r="F392" s="39">
        <v>0</v>
      </c>
      <c r="G392" s="39">
        <v>0</v>
      </c>
      <c r="H392" s="39">
        <v>2.5</v>
      </c>
      <c r="I392" s="39">
        <v>3</v>
      </c>
      <c r="J392" s="39">
        <v>0</v>
      </c>
      <c r="K392" s="39">
        <v>0</v>
      </c>
      <c r="L392" s="39">
        <v>3</v>
      </c>
    </row>
    <row r="393">
      <c r="A393" s="11" t="str">
        <f>VLOOKUP(24796,$M$2:$N$43,2,FALSE)</f>
        <v>TnUAD (TUAD.Trenčín)</v>
      </c>
      <c r="B393" t="s">
        <v>152</v>
      </c>
      <c r="C393" t="s">
        <v>91</v>
      </c>
      <c r="D393" t="str">
        <f>CONCATENATE(A393,B393,C393)</f>
        <v>TnUAD (TUAD.Trenčín)O1knižná publikácia - odborná</v>
      </c>
      <c r="E393" s="39">
        <v>3</v>
      </c>
      <c r="F393" s="39">
        <v>0</v>
      </c>
      <c r="G393" s="39">
        <v>0</v>
      </c>
      <c r="H393" s="39">
        <v>3</v>
      </c>
      <c r="I393" s="39">
        <v>3</v>
      </c>
      <c r="J393" s="39">
        <v>0</v>
      </c>
      <c r="K393" s="39">
        <v>0</v>
      </c>
      <c r="L393" s="39">
        <v>3</v>
      </c>
    </row>
    <row r="394">
      <c r="A394" s="11" t="str">
        <f>VLOOKUP(24796,$M$2:$N$43,2,FALSE)</f>
        <v>TnUAD (TUAD.Trenčín)</v>
      </c>
      <c r="B394" t="s">
        <v>152</v>
      </c>
      <c r="C394" t="s">
        <v>101</v>
      </c>
      <c r="D394" t="str">
        <f>CONCATENATE(A394,B394,C394)</f>
        <v>TnUAD (TUAD.Trenčín)O1zborník - odborný</v>
      </c>
      <c r="E394" s="39">
        <v>0</v>
      </c>
      <c r="F394" s="39">
        <v>0</v>
      </c>
      <c r="G394" s="39">
        <v>0.33333</v>
      </c>
      <c r="H394" s="39">
        <v>0.33333</v>
      </c>
      <c r="I394" s="39">
        <v>0</v>
      </c>
      <c r="J394" s="39">
        <v>0</v>
      </c>
      <c r="K394" s="39">
        <v>1</v>
      </c>
      <c r="L394" s="39">
        <v>1</v>
      </c>
    </row>
    <row r="395">
      <c r="A395" s="11" t="str">
        <f>VLOOKUP(24796,$M$2:$N$43,2,FALSE)</f>
        <v>TnUAD (TUAD.Trenčín)</v>
      </c>
      <c r="B395" t="s">
        <v>152</v>
      </c>
      <c r="C395" t="s">
        <v>31</v>
      </c>
      <c r="D395" t="str">
        <f>CONCATENATE(A395,B395,C395)</f>
        <v>TnUAD (TUAD.Trenčín)O1prehľadová práca</v>
      </c>
      <c r="E395" s="39">
        <v>2</v>
      </c>
      <c r="F395" s="39">
        <v>0</v>
      </c>
      <c r="G395" s="39">
        <v>0</v>
      </c>
      <c r="H395" s="39">
        <v>2</v>
      </c>
      <c r="I395" s="39">
        <v>2</v>
      </c>
      <c r="J395" s="39">
        <v>0</v>
      </c>
      <c r="K395" s="39">
        <v>0</v>
      </c>
      <c r="L395" s="39">
        <v>2</v>
      </c>
    </row>
    <row r="396">
      <c r="A396" s="11" t="str">
        <f>VLOOKUP(24796,$M$2:$N$43,2,FALSE)</f>
        <v>TnUAD (TUAD.Trenčín)</v>
      </c>
      <c r="B396" t="s">
        <v>153</v>
      </c>
      <c r="C396" t="s">
        <v>28</v>
      </c>
      <c r="D396" t="str">
        <f>CONCATENATE(A396,B396,C396)</f>
        <v>TnUAD (TUAD.Trenčín)O2príspevok z podujatia</v>
      </c>
      <c r="E396" s="39">
        <v>7</v>
      </c>
      <c r="F396" s="39">
        <v>0</v>
      </c>
      <c r="G396" s="39">
        <v>0</v>
      </c>
      <c r="H396" s="39">
        <v>7</v>
      </c>
      <c r="I396" s="39">
        <v>9</v>
      </c>
      <c r="J396" s="39">
        <v>0</v>
      </c>
      <c r="K396" s="39">
        <v>0</v>
      </c>
      <c r="L396" s="39">
        <v>9</v>
      </c>
    </row>
    <row r="397">
      <c r="A397" s="11" t="str">
        <f>VLOOKUP(24796,$M$2:$N$43,2,FALSE)</f>
        <v>TnUAD (TUAD.Trenčín)</v>
      </c>
      <c r="B397" t="s">
        <v>153</v>
      </c>
      <c r="C397" t="s">
        <v>86</v>
      </c>
      <c r="D397" t="str">
        <f>CONCATENATE(A397,B397,C397)</f>
        <v>TnUAD (TUAD.Trenčín)O2abstrakt z podujatia - KP</v>
      </c>
      <c r="E397" s="39">
        <v>34.74906</v>
      </c>
      <c r="F397" s="39">
        <v>0</v>
      </c>
      <c r="G397" s="39">
        <v>0</v>
      </c>
      <c r="H397" s="39">
        <v>34.74906</v>
      </c>
      <c r="I397" s="39">
        <v>49</v>
      </c>
      <c r="J397" s="39">
        <v>0</v>
      </c>
      <c r="K397" s="39">
        <v>0</v>
      </c>
      <c r="L397" s="39">
        <v>49</v>
      </c>
    </row>
    <row r="398">
      <c r="A398" s="11" t="str">
        <f>VLOOKUP(24796,$M$2:$N$43,2,FALSE)</f>
        <v>TnUAD (TUAD.Trenčín)</v>
      </c>
      <c r="B398" t="s">
        <v>154</v>
      </c>
      <c r="C398" t="s">
        <v>29</v>
      </c>
      <c r="D398" t="str">
        <f>CONCATENATE(A398,B398,C398)</f>
        <v>TnUAD (TUAD.Trenčín)O3článok</v>
      </c>
      <c r="E398" s="39">
        <v>2</v>
      </c>
      <c r="F398" s="39">
        <v>0</v>
      </c>
      <c r="G398" s="39">
        <v>0</v>
      </c>
      <c r="H398" s="39">
        <v>2</v>
      </c>
      <c r="I398" s="39">
        <v>2</v>
      </c>
      <c r="J398" s="39">
        <v>0</v>
      </c>
      <c r="K398" s="39">
        <v>0</v>
      </c>
      <c r="L398" s="39">
        <v>2</v>
      </c>
    </row>
    <row r="399">
      <c r="A399" s="11" t="str">
        <f>VLOOKUP(24796,$M$2:$N$43,2,FALSE)</f>
        <v>TnUAD (TUAD.Trenčín)</v>
      </c>
      <c r="B399" t="s">
        <v>154</v>
      </c>
      <c r="C399" t="s">
        <v>96</v>
      </c>
      <c r="D399" t="str">
        <f>CONCATENATE(A399,B399,C399)</f>
        <v>TnUAD (TUAD.Trenčín)O3recenzia - ČL</v>
      </c>
      <c r="E399" s="39">
        <v>1.25</v>
      </c>
      <c r="F399" s="39">
        <v>0</v>
      </c>
      <c r="G399" s="39">
        <v>0</v>
      </c>
      <c r="H399" s="39">
        <v>1.25</v>
      </c>
      <c r="I399" s="39">
        <v>2</v>
      </c>
      <c r="J399" s="39">
        <v>0</v>
      </c>
      <c r="K399" s="39">
        <v>0</v>
      </c>
      <c r="L399" s="39">
        <v>2</v>
      </c>
    </row>
    <row r="400">
      <c r="A400" s="11" t="str">
        <f>VLOOKUP(24796,$M$2:$N$43,2,FALSE)</f>
        <v>TnUAD (TUAD.Trenčín)</v>
      </c>
      <c r="B400" t="s">
        <v>155</v>
      </c>
      <c r="C400" t="s">
        <v>39</v>
      </c>
      <c r="D400" t="str">
        <f>CONCATENATE(A400,B400,C400)</f>
        <v>TnUAD (TUAD.Trenčín)P1skriptum</v>
      </c>
      <c r="E400" s="39">
        <v>1</v>
      </c>
      <c r="F400" s="39">
        <v>0</v>
      </c>
      <c r="G400" s="39">
        <v>0</v>
      </c>
      <c r="H400" s="39">
        <v>1</v>
      </c>
      <c r="I400" s="39">
        <v>1</v>
      </c>
      <c r="J400" s="39">
        <v>0</v>
      </c>
      <c r="K400" s="39">
        <v>0</v>
      </c>
      <c r="L400" s="39">
        <v>1</v>
      </c>
    </row>
    <row r="401">
      <c r="A401" s="11" t="str">
        <f>VLOOKUP(24796,$M$2:$N$43,2,FALSE)</f>
        <v>TnUAD (TUAD.Trenčín)</v>
      </c>
      <c r="B401" t="s">
        <v>155</v>
      </c>
      <c r="C401" t="s">
        <v>36</v>
      </c>
      <c r="D401" t="str">
        <f>CONCATENATE(A401,B401,C401)</f>
        <v>TnUAD (TUAD.Trenčín)P1učebnica pre vysoké školy</v>
      </c>
      <c r="E401" s="39">
        <v>2.85</v>
      </c>
      <c r="F401" s="39">
        <v>0</v>
      </c>
      <c r="G401" s="39">
        <v>0</v>
      </c>
      <c r="H401" s="39">
        <v>2.85</v>
      </c>
      <c r="I401" s="39">
        <v>4</v>
      </c>
      <c r="J401" s="39">
        <v>0</v>
      </c>
      <c r="K401" s="39">
        <v>0</v>
      </c>
      <c r="L401" s="39">
        <v>4</v>
      </c>
    </row>
    <row r="402">
      <c r="A402" s="11" t="str">
        <f>VLOOKUP(24796,$M$2:$N$43,2,FALSE)</f>
        <v>TnUAD (TUAD.Trenčín)</v>
      </c>
      <c r="B402" t="s">
        <v>160</v>
      </c>
      <c r="C402" t="s">
        <v>21</v>
      </c>
      <c r="D402" t="str">
        <f>CONCATENATE(A402,B402,C402)</f>
        <v>TnUAD (TUAD.Trenčín)V1monografia</v>
      </c>
      <c r="E402" s="39">
        <v>12</v>
      </c>
      <c r="F402" s="39">
        <v>0</v>
      </c>
      <c r="G402" s="39">
        <v>0</v>
      </c>
      <c r="H402" s="39">
        <v>12</v>
      </c>
      <c r="I402" s="39">
        <v>12</v>
      </c>
      <c r="J402" s="39">
        <v>0</v>
      </c>
      <c r="K402" s="39">
        <v>0</v>
      </c>
      <c r="L402" s="39">
        <v>12</v>
      </c>
    </row>
    <row r="403">
      <c r="A403" s="11" t="str">
        <f>VLOOKUP(24796,$M$2:$N$43,2,FALSE)</f>
        <v>TnUAD (TUAD.Trenčín)</v>
      </c>
      <c r="B403" t="s">
        <v>160</v>
      </c>
      <c r="C403" t="s">
        <v>84</v>
      </c>
      <c r="D403" t="str">
        <f>CONCATENATE(A403,B403,C403)</f>
        <v>TnUAD (TUAD.Trenčín)V1zborník - vedecký</v>
      </c>
      <c r="E403" s="39">
        <v>0</v>
      </c>
      <c r="F403" s="39">
        <v>0</v>
      </c>
      <c r="G403" s="39">
        <v>3.33333</v>
      </c>
      <c r="H403" s="39">
        <v>3.33333</v>
      </c>
      <c r="I403" s="39">
        <v>0</v>
      </c>
      <c r="J403" s="39">
        <v>0</v>
      </c>
      <c r="K403" s="39">
        <v>4</v>
      </c>
      <c r="L403" s="39">
        <v>4</v>
      </c>
    </row>
    <row r="404">
      <c r="A404" s="11" t="str">
        <f>VLOOKUP(24796,$M$2:$N$43,2,FALSE)</f>
        <v>TnUAD (TUAD.Trenčín)</v>
      </c>
      <c r="B404" t="s">
        <v>161</v>
      </c>
      <c r="C404" t="s">
        <v>27</v>
      </c>
      <c r="D404" t="str">
        <f>CONCATENATE(A404,B404,C404)</f>
        <v>TnUAD (TUAD.Trenčín)V2príspevok</v>
      </c>
      <c r="E404" s="39">
        <v>6.33</v>
      </c>
      <c r="F404" s="39">
        <v>0</v>
      </c>
      <c r="G404" s="39">
        <v>0</v>
      </c>
      <c r="H404" s="39">
        <v>6.33</v>
      </c>
      <c r="I404" s="39">
        <v>8</v>
      </c>
      <c r="J404" s="39">
        <v>0</v>
      </c>
      <c r="K404" s="39">
        <v>0</v>
      </c>
      <c r="L404" s="39">
        <v>8</v>
      </c>
    </row>
    <row r="405">
      <c r="A405" s="11" t="str">
        <f>VLOOKUP(24796,$M$2:$N$43,2,FALSE)</f>
        <v>TnUAD (TUAD.Trenčín)</v>
      </c>
      <c r="B405" t="s">
        <v>161</v>
      </c>
      <c r="C405" t="s">
        <v>28</v>
      </c>
      <c r="D405" t="str">
        <f>CONCATENATE(A405,B405,C405)</f>
        <v>TnUAD (TUAD.Trenčín)V2príspevok z podujatia</v>
      </c>
      <c r="E405" s="39">
        <v>88.64239</v>
      </c>
      <c r="F405" s="39">
        <v>0</v>
      </c>
      <c r="G405" s="39">
        <v>0</v>
      </c>
      <c r="H405" s="39">
        <v>88.64239</v>
      </c>
      <c r="I405" s="39">
        <v>114</v>
      </c>
      <c r="J405" s="39">
        <v>0</v>
      </c>
      <c r="K405" s="39">
        <v>0</v>
      </c>
      <c r="L405" s="39">
        <v>114</v>
      </c>
    </row>
    <row r="406">
      <c r="A406" s="11" t="str">
        <f>VLOOKUP(24796,$M$2:$N$43,2,FALSE)</f>
        <v>TnUAD (TUAD.Trenčín)</v>
      </c>
      <c r="B406" t="s">
        <v>161</v>
      </c>
      <c r="C406" t="s">
        <v>86</v>
      </c>
      <c r="D406" t="str">
        <f>CONCATENATE(A406,B406,C406)</f>
        <v>TnUAD (TUAD.Trenčín)V2abstrakt z podujatia - KP</v>
      </c>
      <c r="E406" s="39">
        <v>50.81755</v>
      </c>
      <c r="F406" s="39">
        <v>0</v>
      </c>
      <c r="G406" s="39">
        <v>0</v>
      </c>
      <c r="H406" s="39">
        <v>50.81755</v>
      </c>
      <c r="I406" s="39">
        <v>70</v>
      </c>
      <c r="J406" s="39">
        <v>0</v>
      </c>
      <c r="K406" s="39">
        <v>0</v>
      </c>
      <c r="L406" s="39">
        <v>70</v>
      </c>
    </row>
    <row r="407">
      <c r="A407" s="11" t="str">
        <f>VLOOKUP(24796,$M$2:$N$43,2,FALSE)</f>
        <v>TnUAD (TUAD.Trenčín)</v>
      </c>
      <c r="B407" t="s">
        <v>161</v>
      </c>
      <c r="C407" t="s">
        <v>87</v>
      </c>
      <c r="D407" t="str">
        <f>CONCATENATE(A407,B407,C407)</f>
        <v>TnUAD (TUAD.Trenčín)V2poster z podujatia - KP</v>
      </c>
      <c r="E407" s="39">
        <v>3.58336</v>
      </c>
      <c r="F407" s="39">
        <v>0</v>
      </c>
      <c r="G407" s="39">
        <v>0</v>
      </c>
      <c r="H407" s="39">
        <v>3.58336</v>
      </c>
      <c r="I407" s="39">
        <v>5</v>
      </c>
      <c r="J407" s="39">
        <v>0</v>
      </c>
      <c r="K407" s="39">
        <v>0</v>
      </c>
      <c r="L407" s="39">
        <v>5</v>
      </c>
    </row>
    <row r="408">
      <c r="A408" s="11" t="str">
        <f>VLOOKUP(24796,$M$2:$N$43,2,FALSE)</f>
        <v>TnUAD (TUAD.Trenčín)</v>
      </c>
      <c r="B408" t="s">
        <v>161</v>
      </c>
      <c r="C408" t="s">
        <v>26</v>
      </c>
      <c r="D408" t="str">
        <f>CONCATENATE(A408,B408,C408)</f>
        <v>TnUAD (TUAD.Trenčín)V2kapitola</v>
      </c>
      <c r="E408" s="39">
        <v>0.85333</v>
      </c>
      <c r="F408" s="39">
        <v>0</v>
      </c>
      <c r="G408" s="39">
        <v>0</v>
      </c>
      <c r="H408" s="39">
        <v>0.85333</v>
      </c>
      <c r="I408" s="39">
        <v>4</v>
      </c>
      <c r="J408" s="39">
        <v>0</v>
      </c>
      <c r="K408" s="39">
        <v>0</v>
      </c>
      <c r="L408" s="39">
        <v>4</v>
      </c>
    </row>
    <row r="409">
      <c r="A409" s="11" t="str">
        <f>VLOOKUP(24796,$M$2:$N$43,2,FALSE)</f>
        <v>TnUAD (TUAD.Trenčín)</v>
      </c>
      <c r="B409" t="s">
        <v>162</v>
      </c>
      <c r="C409" t="s">
        <v>88</v>
      </c>
      <c r="D409" t="str">
        <f>CONCATENATE(A409,B409,C409)</f>
        <v>TnUAD (TUAD.Trenčín)V3abstrakt - ČL</v>
      </c>
      <c r="E409" s="39">
        <v>1</v>
      </c>
      <c r="F409" s="39">
        <v>0</v>
      </c>
      <c r="G409" s="39">
        <v>0</v>
      </c>
      <c r="H409" s="39">
        <v>1</v>
      </c>
      <c r="I409" s="39">
        <v>1</v>
      </c>
      <c r="J409" s="39">
        <v>0</v>
      </c>
      <c r="K409" s="39">
        <v>0</v>
      </c>
      <c r="L409" s="39">
        <v>1</v>
      </c>
    </row>
    <row r="410">
      <c r="A410" s="11" t="str">
        <f>VLOOKUP(24796,$M$2:$N$43,2,FALSE)</f>
        <v>TnUAD (TUAD.Trenčín)</v>
      </c>
      <c r="B410" t="s">
        <v>162</v>
      </c>
      <c r="C410" t="s">
        <v>29</v>
      </c>
      <c r="D410" t="str">
        <f>CONCATENATE(A410,B410,C410)</f>
        <v>TnUAD (TUAD.Trenčín)V3článok</v>
      </c>
      <c r="E410" s="39">
        <v>104.64179</v>
      </c>
      <c r="F410" s="39">
        <v>0</v>
      </c>
      <c r="G410" s="39">
        <v>0</v>
      </c>
      <c r="H410" s="39">
        <v>104.64179</v>
      </c>
      <c r="I410" s="39">
        <v>161</v>
      </c>
      <c r="J410" s="39">
        <v>0</v>
      </c>
      <c r="K410" s="39">
        <v>0</v>
      </c>
      <c r="L410" s="39">
        <v>161</v>
      </c>
    </row>
    <row r="411">
      <c r="A411" s="11" t="str">
        <f>VLOOKUP(24796,$M$2:$N$43,2,FALSE)</f>
        <v>TnUAD (TUAD.Trenčín)</v>
      </c>
      <c r="B411" t="s">
        <v>162</v>
      </c>
      <c r="C411" t="s">
        <v>89</v>
      </c>
      <c r="D411" t="str">
        <f>CONCATENATE(A411,B411,C411)</f>
        <v>TnUAD (TUAD.Trenčín)V3abstrakt z podujatia - ČL</v>
      </c>
      <c r="E411" s="39">
        <v>29.53</v>
      </c>
      <c r="F411" s="39">
        <v>0</v>
      </c>
      <c r="G411" s="39">
        <v>0</v>
      </c>
      <c r="H411" s="39">
        <v>29.53</v>
      </c>
      <c r="I411" s="39">
        <v>36</v>
      </c>
      <c r="J411" s="39">
        <v>0</v>
      </c>
      <c r="K411" s="39">
        <v>0</v>
      </c>
      <c r="L411" s="39">
        <v>36</v>
      </c>
    </row>
    <row r="412">
      <c r="A412" s="11" t="str">
        <f>VLOOKUP(24796,$M$2:$N$43,2,FALSE)</f>
        <v>TnUAD (TUAD.Trenčín)</v>
      </c>
      <c r="B412" t="s">
        <v>162</v>
      </c>
      <c r="C412" t="s">
        <v>30</v>
      </c>
      <c r="D412" t="str">
        <f>CONCATENATE(A412,B412,C412)</f>
        <v>TnUAD (TUAD.Trenčín)V3článok z podujatia</v>
      </c>
      <c r="E412" s="39">
        <v>10.30715</v>
      </c>
      <c r="F412" s="39">
        <v>0</v>
      </c>
      <c r="G412" s="39">
        <v>0</v>
      </c>
      <c r="H412" s="39">
        <v>10.30715</v>
      </c>
      <c r="I412" s="39">
        <v>11</v>
      </c>
      <c r="J412" s="39">
        <v>0</v>
      </c>
      <c r="K412" s="39">
        <v>0</v>
      </c>
      <c r="L412" s="39">
        <v>11</v>
      </c>
    </row>
    <row r="413">
      <c r="A413" s="11" t="str">
        <f>VLOOKUP(24800,$M$2:$N$43,2,FALSE)</f>
        <v>EU (EU.Bratislava)</v>
      </c>
      <c r="B413" t="s">
        <v>148</v>
      </c>
      <c r="C413" t="s">
        <v>149</v>
      </c>
      <c r="D413" t="str">
        <f>CONCATENATE(A413,B413,C413)</f>
        <v>EU (EU.Bratislava)I1iný</v>
      </c>
      <c r="E413" s="39">
        <v>3.14</v>
      </c>
      <c r="F413" s="39">
        <v>0</v>
      </c>
      <c r="G413" s="39">
        <v>2</v>
      </c>
      <c r="H413" s="39">
        <v>5.14</v>
      </c>
      <c r="I413" s="39">
        <v>4</v>
      </c>
      <c r="J413" s="39">
        <v>0</v>
      </c>
      <c r="K413" s="39">
        <v>2</v>
      </c>
      <c r="L413" s="39">
        <v>6</v>
      </c>
    </row>
    <row r="414">
      <c r="A414" s="11" t="str">
        <f>VLOOKUP(24800,$M$2:$N$43,2,FALSE)</f>
        <v>EU (EU.Bratislava)</v>
      </c>
      <c r="B414" t="s">
        <v>150</v>
      </c>
      <c r="C414" t="s">
        <v>149</v>
      </c>
      <c r="D414" t="str">
        <f>CONCATENATE(A414,B414,C414)</f>
        <v>EU (EU.Bratislava)I2iný</v>
      </c>
      <c r="E414" s="39">
        <v>6</v>
      </c>
      <c r="F414" s="39">
        <v>0</v>
      </c>
      <c r="G414" s="39">
        <v>0</v>
      </c>
      <c r="H414" s="39">
        <v>6</v>
      </c>
      <c r="I414" s="39">
        <v>6</v>
      </c>
      <c r="J414" s="39">
        <v>0</v>
      </c>
      <c r="K414" s="39">
        <v>0</v>
      </c>
      <c r="L414" s="39">
        <v>6</v>
      </c>
    </row>
    <row r="415">
      <c r="A415" s="11" t="str">
        <f>VLOOKUP(24800,$M$2:$N$43,2,FALSE)</f>
        <v>EU (EU.Bratislava)</v>
      </c>
      <c r="B415" t="s">
        <v>151</v>
      </c>
      <c r="C415" t="s">
        <v>149</v>
      </c>
      <c r="D415" t="str">
        <f>CONCATENATE(A415,B415,C415)</f>
        <v>EU (EU.Bratislava)I3iný</v>
      </c>
      <c r="E415" s="39">
        <v>7.27</v>
      </c>
      <c r="F415" s="39">
        <v>0</v>
      </c>
      <c r="G415" s="39">
        <v>0</v>
      </c>
      <c r="H415" s="39">
        <v>7.27</v>
      </c>
      <c r="I415" s="39">
        <v>11</v>
      </c>
      <c r="J415" s="39">
        <v>0</v>
      </c>
      <c r="K415" s="39">
        <v>0</v>
      </c>
      <c r="L415" s="39">
        <v>11</v>
      </c>
    </row>
    <row r="416">
      <c r="A416" s="11" t="str">
        <f>VLOOKUP(24800,$M$2:$N$43,2,FALSE)</f>
        <v>EU (EU.Bratislava)</v>
      </c>
      <c r="B416" t="s">
        <v>152</v>
      </c>
      <c r="C416" t="s">
        <v>91</v>
      </c>
      <c r="D416" t="str">
        <f>CONCATENATE(A416,B416,C416)</f>
        <v>EU (EU.Bratislava)O1knižná publikácia - odborná</v>
      </c>
      <c r="E416" s="39">
        <v>3.68</v>
      </c>
      <c r="F416" s="39">
        <v>0</v>
      </c>
      <c r="G416" s="39">
        <v>0</v>
      </c>
      <c r="H416" s="39">
        <v>3.68</v>
      </c>
      <c r="I416" s="39">
        <v>5</v>
      </c>
      <c r="J416" s="39">
        <v>0</v>
      </c>
      <c r="K416" s="39">
        <v>0</v>
      </c>
      <c r="L416" s="39">
        <v>5</v>
      </c>
    </row>
    <row r="417">
      <c r="A417" s="11" t="str">
        <f>VLOOKUP(24800,$M$2:$N$43,2,FALSE)</f>
        <v>EU (EU.Bratislava)</v>
      </c>
      <c r="B417" t="s">
        <v>153</v>
      </c>
      <c r="C417" t="s">
        <v>27</v>
      </c>
      <c r="D417" t="str">
        <f>CONCATENATE(A417,B417,C417)</f>
        <v>EU (EU.Bratislava)O2príspevok</v>
      </c>
      <c r="E417" s="39">
        <v>2</v>
      </c>
      <c r="F417" s="39">
        <v>0</v>
      </c>
      <c r="G417" s="39">
        <v>0</v>
      </c>
      <c r="H417" s="39">
        <v>2</v>
      </c>
      <c r="I417" s="39">
        <v>2</v>
      </c>
      <c r="J417" s="39">
        <v>0</v>
      </c>
      <c r="K417" s="39">
        <v>0</v>
      </c>
      <c r="L417" s="39">
        <v>2</v>
      </c>
    </row>
    <row r="418">
      <c r="A418" s="11" t="str">
        <f>VLOOKUP(24800,$M$2:$N$43,2,FALSE)</f>
        <v>EU (EU.Bratislava)</v>
      </c>
      <c r="B418" t="s">
        <v>153</v>
      </c>
      <c r="C418" t="s">
        <v>28</v>
      </c>
      <c r="D418" t="str">
        <f>CONCATENATE(A418,B418,C418)</f>
        <v>EU (EU.Bratislava)O2príspevok z podujatia</v>
      </c>
      <c r="E418" s="39">
        <v>2.8334</v>
      </c>
      <c r="F418" s="39">
        <v>0</v>
      </c>
      <c r="G418" s="39">
        <v>0</v>
      </c>
      <c r="H418" s="39">
        <v>2.8334</v>
      </c>
      <c r="I418" s="39">
        <v>4</v>
      </c>
      <c r="J418" s="39">
        <v>0</v>
      </c>
      <c r="K418" s="39">
        <v>0</v>
      </c>
      <c r="L418" s="39">
        <v>4</v>
      </c>
    </row>
    <row r="419">
      <c r="A419" s="11" t="str">
        <f>VLOOKUP(24800,$M$2:$N$43,2,FALSE)</f>
        <v>EU (EU.Bratislava)</v>
      </c>
      <c r="B419" t="s">
        <v>153</v>
      </c>
      <c r="C419" t="s">
        <v>86</v>
      </c>
      <c r="D419" t="str">
        <f>CONCATENATE(A419,B419,C419)</f>
        <v>EU (EU.Bratislava)O2abstrakt z podujatia - KP</v>
      </c>
      <c r="E419" s="39">
        <v>8.17</v>
      </c>
      <c r="F419" s="39">
        <v>0</v>
      </c>
      <c r="G419" s="39">
        <v>0</v>
      </c>
      <c r="H419" s="39">
        <v>8.17</v>
      </c>
      <c r="I419" s="39">
        <v>9</v>
      </c>
      <c r="J419" s="39">
        <v>0</v>
      </c>
      <c r="K419" s="39">
        <v>0</v>
      </c>
      <c r="L419" s="39">
        <v>9</v>
      </c>
    </row>
    <row r="420">
      <c r="A420" s="11" t="str">
        <f>VLOOKUP(24800,$M$2:$N$43,2,FALSE)</f>
        <v>EU (EU.Bratislava)</v>
      </c>
      <c r="B420" t="s">
        <v>153</v>
      </c>
      <c r="C420" t="s">
        <v>26</v>
      </c>
      <c r="D420" t="str">
        <f>CONCATENATE(A420,B420,C420)</f>
        <v>EU (EU.Bratislava)O2kapitola</v>
      </c>
      <c r="E420" s="39">
        <v>1.05</v>
      </c>
      <c r="F420" s="39">
        <v>0</v>
      </c>
      <c r="G420" s="39">
        <v>0</v>
      </c>
      <c r="H420" s="39">
        <v>1.05</v>
      </c>
      <c r="I420" s="39">
        <v>2</v>
      </c>
      <c r="J420" s="39">
        <v>0</v>
      </c>
      <c r="K420" s="39">
        <v>0</v>
      </c>
      <c r="L420" s="39">
        <v>2</v>
      </c>
    </row>
    <row r="421">
      <c r="A421" s="11" t="str">
        <f>VLOOKUP(24800,$M$2:$N$43,2,FALSE)</f>
        <v>EU (EU.Bratislava)</v>
      </c>
      <c r="B421" t="s">
        <v>154</v>
      </c>
      <c r="C421" t="s">
        <v>29</v>
      </c>
      <c r="D421" t="str">
        <f>CONCATENATE(A421,B421,C421)</f>
        <v>EU (EU.Bratislava)O3článok</v>
      </c>
      <c r="E421" s="39">
        <v>80.5</v>
      </c>
      <c r="F421" s="39">
        <v>0</v>
      </c>
      <c r="G421" s="39">
        <v>0</v>
      </c>
      <c r="H421" s="39">
        <v>80.5</v>
      </c>
      <c r="I421" s="39">
        <v>81</v>
      </c>
      <c r="J421" s="39">
        <v>0</v>
      </c>
      <c r="K421" s="39">
        <v>0</v>
      </c>
      <c r="L421" s="39">
        <v>81</v>
      </c>
    </row>
    <row r="422">
      <c r="A422" s="11" t="str">
        <f>VLOOKUP(24800,$M$2:$N$43,2,FALSE)</f>
        <v>EU (EU.Bratislava)</v>
      </c>
      <c r="B422" t="s">
        <v>154</v>
      </c>
      <c r="C422" t="s">
        <v>96</v>
      </c>
      <c r="D422" t="str">
        <f>CONCATENATE(A422,B422,C422)</f>
        <v>EU (EU.Bratislava)O3recenzia - ČL</v>
      </c>
      <c r="E422" s="39">
        <v>13</v>
      </c>
      <c r="F422" s="39">
        <v>0</v>
      </c>
      <c r="G422" s="39">
        <v>0</v>
      </c>
      <c r="H422" s="39">
        <v>13</v>
      </c>
      <c r="I422" s="39">
        <v>13</v>
      </c>
      <c r="J422" s="39">
        <v>0</v>
      </c>
      <c r="K422" s="39">
        <v>0</v>
      </c>
      <c r="L422" s="39">
        <v>13</v>
      </c>
    </row>
    <row r="423">
      <c r="A423" s="11" t="str">
        <f>VLOOKUP(24800,$M$2:$N$43,2,FALSE)</f>
        <v>EU (EU.Bratislava)</v>
      </c>
      <c r="B423" t="s">
        <v>155</v>
      </c>
      <c r="C423" t="s">
        <v>42</v>
      </c>
      <c r="D423" t="str">
        <f>CONCATENATE(A423,B423,C423)</f>
        <v>EU (EU.Bratislava)P1didaktická príručka</v>
      </c>
      <c r="E423" s="39">
        <v>0.7</v>
      </c>
      <c r="F423" s="39">
        <v>0</v>
      </c>
      <c r="G423" s="39">
        <v>0</v>
      </c>
      <c r="H423" s="39">
        <v>0.7</v>
      </c>
      <c r="I423" s="39">
        <v>1</v>
      </c>
      <c r="J423" s="39">
        <v>0</v>
      </c>
      <c r="K423" s="39">
        <v>0</v>
      </c>
      <c r="L423" s="39">
        <v>1</v>
      </c>
    </row>
    <row r="424">
      <c r="A424" s="11" t="str">
        <f>VLOOKUP(24800,$M$2:$N$43,2,FALSE)</f>
        <v>EU (EU.Bratislava)</v>
      </c>
      <c r="B424" t="s">
        <v>155</v>
      </c>
      <c r="C424" t="s">
        <v>40</v>
      </c>
      <c r="D424" t="str">
        <f>CONCATENATE(A424,B424,C424)</f>
        <v>EU (EU.Bratislava)P1učebný text</v>
      </c>
      <c r="E424" s="39">
        <v>2</v>
      </c>
      <c r="F424" s="39">
        <v>0</v>
      </c>
      <c r="G424" s="39">
        <v>0</v>
      </c>
      <c r="H424" s="39">
        <v>2</v>
      </c>
      <c r="I424" s="39">
        <v>2</v>
      </c>
      <c r="J424" s="39">
        <v>0</v>
      </c>
      <c r="K424" s="39">
        <v>0</v>
      </c>
      <c r="L424" s="39">
        <v>2</v>
      </c>
    </row>
    <row r="425">
      <c r="A425" s="11" t="str">
        <f>VLOOKUP(24800,$M$2:$N$43,2,FALSE)</f>
        <v>EU (EU.Bratislava)</v>
      </c>
      <c r="B425" t="s">
        <v>155</v>
      </c>
      <c r="C425" t="s">
        <v>38</v>
      </c>
      <c r="D425" t="str">
        <f>CONCATENATE(A425,B425,C425)</f>
        <v>EU (EU.Bratislava)P1učebnica pre základné školy</v>
      </c>
      <c r="E425" s="39">
        <v>0.5</v>
      </c>
      <c r="F425" s="39">
        <v>0</v>
      </c>
      <c r="G425" s="39">
        <v>0</v>
      </c>
      <c r="H425" s="39">
        <v>0.5</v>
      </c>
      <c r="I425" s="39">
        <v>1</v>
      </c>
      <c r="J425" s="39">
        <v>0</v>
      </c>
      <c r="K425" s="39">
        <v>0</v>
      </c>
      <c r="L425" s="39">
        <v>1</v>
      </c>
    </row>
    <row r="426">
      <c r="A426" s="11" t="str">
        <f>VLOOKUP(24800,$M$2:$N$43,2,FALSE)</f>
        <v>EU (EU.Bratislava)</v>
      </c>
      <c r="B426" t="s">
        <v>155</v>
      </c>
      <c r="C426" t="s">
        <v>39</v>
      </c>
      <c r="D426" t="str">
        <f>CONCATENATE(A426,B426,C426)</f>
        <v>EU (EU.Bratislava)P1skriptum</v>
      </c>
      <c r="E426" s="39">
        <v>13.2</v>
      </c>
      <c r="F426" s="39">
        <v>0</v>
      </c>
      <c r="G426" s="39">
        <v>0</v>
      </c>
      <c r="H426" s="39">
        <v>13.2</v>
      </c>
      <c r="I426" s="39">
        <v>14</v>
      </c>
      <c r="J426" s="39">
        <v>0</v>
      </c>
      <c r="K426" s="39">
        <v>0</v>
      </c>
      <c r="L426" s="39">
        <v>14</v>
      </c>
    </row>
    <row r="427">
      <c r="A427" s="11" t="str">
        <f>VLOOKUP(24800,$M$2:$N$43,2,FALSE)</f>
        <v>EU (EU.Bratislava)</v>
      </c>
      <c r="B427" t="s">
        <v>155</v>
      </c>
      <c r="C427" t="s">
        <v>36</v>
      </c>
      <c r="D427" t="str">
        <f>CONCATENATE(A427,B427,C427)</f>
        <v>EU (EU.Bratislava)P1učebnica pre vysoké školy</v>
      </c>
      <c r="E427" s="39">
        <v>22.2862</v>
      </c>
      <c r="F427" s="39">
        <v>0</v>
      </c>
      <c r="G427" s="39">
        <v>0</v>
      </c>
      <c r="H427" s="39">
        <v>22.2862</v>
      </c>
      <c r="I427" s="39">
        <v>24</v>
      </c>
      <c r="J427" s="39">
        <v>0</v>
      </c>
      <c r="K427" s="39">
        <v>0</v>
      </c>
      <c r="L427" s="39">
        <v>24</v>
      </c>
    </row>
    <row r="428">
      <c r="A428" s="11" t="str">
        <f>VLOOKUP(24800,$M$2:$N$43,2,FALSE)</f>
        <v>EU (EU.Bratislava)</v>
      </c>
      <c r="B428" t="s">
        <v>155</v>
      </c>
      <c r="C428" t="s">
        <v>41</v>
      </c>
      <c r="D428" t="str">
        <f>CONCATENATE(A428,B428,C428)</f>
        <v>EU (EU.Bratislava)P1pracovný zošit</v>
      </c>
      <c r="E428" s="39">
        <v>1</v>
      </c>
      <c r="F428" s="39">
        <v>0</v>
      </c>
      <c r="G428" s="39">
        <v>0</v>
      </c>
      <c r="H428" s="39">
        <v>1</v>
      </c>
      <c r="I428" s="39">
        <v>2</v>
      </c>
      <c r="J428" s="39">
        <v>0</v>
      </c>
      <c r="K428" s="39">
        <v>0</v>
      </c>
      <c r="L428" s="39">
        <v>2</v>
      </c>
    </row>
    <row r="429">
      <c r="A429" s="11" t="str">
        <f>VLOOKUP(24800,$M$2:$N$43,2,FALSE)</f>
        <v>EU (EU.Bratislava)</v>
      </c>
      <c r="B429" t="s">
        <v>156</v>
      </c>
      <c r="C429" t="s">
        <v>26</v>
      </c>
      <c r="D429" t="str">
        <f>CONCATENATE(A429,B429,C429)</f>
        <v>EU (EU.Bratislava)P2kapitola</v>
      </c>
      <c r="E429" s="39">
        <v>1</v>
      </c>
      <c r="F429" s="39">
        <v>0</v>
      </c>
      <c r="G429" s="39">
        <v>0</v>
      </c>
      <c r="H429" s="39">
        <v>1</v>
      </c>
      <c r="I429" s="39">
        <v>1</v>
      </c>
      <c r="J429" s="39">
        <v>0</v>
      </c>
      <c r="K429" s="39">
        <v>0</v>
      </c>
      <c r="L429" s="39">
        <v>1</v>
      </c>
    </row>
    <row r="430">
      <c r="A430" s="11" t="str">
        <f>VLOOKUP(24800,$M$2:$N$43,2,FALSE)</f>
        <v>EU (EU.Bratislava)</v>
      </c>
      <c r="B430" t="s">
        <v>160</v>
      </c>
      <c r="C430" t="s">
        <v>25</v>
      </c>
      <c r="D430" t="str">
        <f>CONCATENATE(A430,B430,C430)</f>
        <v>EU (EU.Bratislava)V1editovaná kniha</v>
      </c>
      <c r="E430" s="39">
        <v>1.38</v>
      </c>
      <c r="F430" s="39">
        <v>0</v>
      </c>
      <c r="G430" s="39">
        <v>0</v>
      </c>
      <c r="H430" s="39">
        <v>1.38</v>
      </c>
      <c r="I430" s="39">
        <v>2</v>
      </c>
      <c r="J430" s="39">
        <v>0</v>
      </c>
      <c r="K430" s="39">
        <v>0</v>
      </c>
      <c r="L430" s="39">
        <v>2</v>
      </c>
    </row>
    <row r="431">
      <c r="A431" s="11" t="str">
        <f>VLOOKUP(24800,$M$2:$N$43,2,FALSE)</f>
        <v>EU (EU.Bratislava)</v>
      </c>
      <c r="B431" t="s">
        <v>160</v>
      </c>
      <c r="C431" t="s">
        <v>21</v>
      </c>
      <c r="D431" t="str">
        <f>CONCATENATE(A431,B431,C431)</f>
        <v>EU (EU.Bratislava)V1monografia</v>
      </c>
      <c r="E431" s="39">
        <v>17.27</v>
      </c>
      <c r="F431" s="39">
        <v>0</v>
      </c>
      <c r="G431" s="39">
        <v>0</v>
      </c>
      <c r="H431" s="39">
        <v>17.27</v>
      </c>
      <c r="I431" s="39">
        <v>20</v>
      </c>
      <c r="J431" s="39">
        <v>0</v>
      </c>
      <c r="K431" s="39">
        <v>0</v>
      </c>
      <c r="L431" s="39">
        <v>20</v>
      </c>
    </row>
    <row r="432">
      <c r="A432" s="11" t="str">
        <f>VLOOKUP(24800,$M$2:$N$43,2,FALSE)</f>
        <v>EU (EU.Bratislava)</v>
      </c>
      <c r="B432" t="s">
        <v>160</v>
      </c>
      <c r="C432" t="s">
        <v>84</v>
      </c>
      <c r="D432" t="str">
        <f>CONCATENATE(A432,B432,C432)</f>
        <v>EU (EU.Bratislava)V1zborník - vedecký</v>
      </c>
      <c r="E432" s="39">
        <v>0</v>
      </c>
      <c r="F432" s="39">
        <v>0</v>
      </c>
      <c r="G432" s="39">
        <v>31.8</v>
      </c>
      <c r="H432" s="39">
        <v>31.8</v>
      </c>
      <c r="I432" s="39">
        <v>0</v>
      </c>
      <c r="J432" s="39">
        <v>0</v>
      </c>
      <c r="K432" s="39">
        <v>32</v>
      </c>
      <c r="L432" s="39">
        <v>32</v>
      </c>
    </row>
    <row r="433">
      <c r="A433" s="11" t="str">
        <f>VLOOKUP(24800,$M$2:$N$43,2,FALSE)</f>
        <v>EU (EU.Bratislava)</v>
      </c>
      <c r="B433" t="s">
        <v>161</v>
      </c>
      <c r="C433" t="s">
        <v>27</v>
      </c>
      <c r="D433" t="str">
        <f>CONCATENATE(A433,B433,C433)</f>
        <v>EU (EU.Bratislava)V2príspevok</v>
      </c>
      <c r="E433" s="39">
        <v>160.877</v>
      </c>
      <c r="F433" s="39">
        <v>0</v>
      </c>
      <c r="G433" s="39">
        <v>0</v>
      </c>
      <c r="H433" s="39">
        <v>160.877</v>
      </c>
      <c r="I433" s="39">
        <v>172</v>
      </c>
      <c r="J433" s="39">
        <v>0</v>
      </c>
      <c r="K433" s="39">
        <v>0</v>
      </c>
      <c r="L433" s="39">
        <v>172</v>
      </c>
    </row>
    <row r="434">
      <c r="A434" s="11" t="str">
        <f>VLOOKUP(24800,$M$2:$N$43,2,FALSE)</f>
        <v>EU (EU.Bratislava)</v>
      </c>
      <c r="B434" t="s">
        <v>161</v>
      </c>
      <c r="C434" t="s">
        <v>28</v>
      </c>
      <c r="D434" t="str">
        <f>CONCATENATE(A434,B434,C434)</f>
        <v>EU (EU.Bratislava)V2príspevok z podujatia</v>
      </c>
      <c r="E434" s="39">
        <v>604.2582</v>
      </c>
      <c r="F434" s="39">
        <v>0</v>
      </c>
      <c r="G434" s="39">
        <v>0</v>
      </c>
      <c r="H434" s="39">
        <v>604.2582</v>
      </c>
      <c r="I434" s="39">
        <v>645</v>
      </c>
      <c r="J434" s="39">
        <v>0</v>
      </c>
      <c r="K434" s="39">
        <v>0</v>
      </c>
      <c r="L434" s="39">
        <v>645</v>
      </c>
    </row>
    <row r="435">
      <c r="A435" s="11" t="str">
        <f>VLOOKUP(24800,$M$2:$N$43,2,FALSE)</f>
        <v>EU (EU.Bratislava)</v>
      </c>
      <c r="B435" t="s">
        <v>161</v>
      </c>
      <c r="C435" t="s">
        <v>86</v>
      </c>
      <c r="D435" t="str">
        <f>CONCATENATE(A435,B435,C435)</f>
        <v>EU (EU.Bratislava)V2abstrakt z podujatia - KP</v>
      </c>
      <c r="E435" s="39">
        <v>73.93</v>
      </c>
      <c r="F435" s="39">
        <v>0</v>
      </c>
      <c r="G435" s="39">
        <v>0</v>
      </c>
      <c r="H435" s="39">
        <v>73.93</v>
      </c>
      <c r="I435" s="39">
        <v>78</v>
      </c>
      <c r="J435" s="39">
        <v>0</v>
      </c>
      <c r="K435" s="39">
        <v>0</v>
      </c>
      <c r="L435" s="39">
        <v>78</v>
      </c>
    </row>
    <row r="436">
      <c r="A436" s="11" t="str">
        <f>VLOOKUP(24800,$M$2:$N$43,2,FALSE)</f>
        <v>EU (EU.Bratislava)</v>
      </c>
      <c r="B436" t="s">
        <v>161</v>
      </c>
      <c r="C436" t="s">
        <v>26</v>
      </c>
      <c r="D436" t="str">
        <f>CONCATENATE(A436,B436,C436)</f>
        <v>EU (EU.Bratislava)V2kapitola</v>
      </c>
      <c r="E436" s="39">
        <v>8.57</v>
      </c>
      <c r="F436" s="39">
        <v>0</v>
      </c>
      <c r="G436" s="39">
        <v>0</v>
      </c>
      <c r="H436" s="39">
        <v>8.57</v>
      </c>
      <c r="I436" s="39">
        <v>10</v>
      </c>
      <c r="J436" s="39">
        <v>0</v>
      </c>
      <c r="K436" s="39">
        <v>0</v>
      </c>
      <c r="L436" s="39">
        <v>10</v>
      </c>
    </row>
    <row r="437">
      <c r="A437" s="11" t="str">
        <f>VLOOKUP(24800,$M$2:$N$43,2,FALSE)</f>
        <v>EU (EU.Bratislava)</v>
      </c>
      <c r="B437" t="s">
        <v>162</v>
      </c>
      <c r="C437" t="s">
        <v>29</v>
      </c>
      <c r="D437" t="str">
        <f>CONCATENATE(A437,B437,C437)</f>
        <v>EU (EU.Bratislava)V3článok</v>
      </c>
      <c r="E437" s="39">
        <v>300.97651</v>
      </c>
      <c r="F437" s="39">
        <v>0</v>
      </c>
      <c r="G437" s="39">
        <v>0</v>
      </c>
      <c r="H437" s="39">
        <v>300.97651</v>
      </c>
      <c r="I437" s="39">
        <v>399</v>
      </c>
      <c r="J437" s="39">
        <v>0</v>
      </c>
      <c r="K437" s="39">
        <v>0</v>
      </c>
      <c r="L437" s="39">
        <v>399</v>
      </c>
    </row>
    <row r="438">
      <c r="A438" s="11" t="str">
        <f>VLOOKUP(24800,$M$2:$N$43,2,FALSE)</f>
        <v>EU (EU.Bratislava)</v>
      </c>
      <c r="B438" t="s">
        <v>162</v>
      </c>
      <c r="C438" t="s">
        <v>30</v>
      </c>
      <c r="D438" t="str">
        <f>CONCATENATE(A438,B438,C438)</f>
        <v>EU (EU.Bratislava)V3článok z podujatia</v>
      </c>
      <c r="E438" s="39">
        <v>3.8</v>
      </c>
      <c r="F438" s="39">
        <v>0</v>
      </c>
      <c r="G438" s="39">
        <v>0</v>
      </c>
      <c r="H438" s="39">
        <v>3.8</v>
      </c>
      <c r="I438" s="39">
        <v>4</v>
      </c>
      <c r="J438" s="39">
        <v>0</v>
      </c>
      <c r="K438" s="39">
        <v>0</v>
      </c>
      <c r="L438" s="39">
        <v>4</v>
      </c>
    </row>
    <row r="439">
      <c r="A439" s="11" t="str">
        <f>VLOOKUP(24801,$M$2:$N$43,2,FALSE)</f>
        <v>Slovenská poľnohospodárska univerzita v Nitre (SPU.Nitra)</v>
      </c>
      <c r="B439" t="s">
        <v>144</v>
      </c>
      <c r="C439" t="s">
        <v>164</v>
      </c>
      <c r="D439" t="str">
        <f>CONCATENATE(A439,B439,C439)</f>
        <v>Slovenská poľnohospodárska univerzita v Nitre (SPU.Nitra)D1Dizajn</v>
      </c>
      <c r="E439" s="39">
        <v>2</v>
      </c>
      <c r="F439" s="39">
        <v>0</v>
      </c>
      <c r="G439" s="39">
        <v>0</v>
      </c>
      <c r="H439" s="39">
        <v>2</v>
      </c>
      <c r="I439" s="39">
        <v>2</v>
      </c>
      <c r="J439" s="39">
        <v>0</v>
      </c>
      <c r="K439" s="39">
        <v>0</v>
      </c>
      <c r="L439" s="39">
        <v>2</v>
      </c>
    </row>
    <row r="440">
      <c r="A440" s="11" t="str">
        <f>VLOOKUP(24801,$M$2:$N$43,2,FALSE)</f>
        <v>Slovenská poľnohospodárska univerzita v Nitre (SPU.Nitra)</v>
      </c>
      <c r="B440" t="s">
        <v>144</v>
      </c>
      <c r="C440" t="s">
        <v>145</v>
      </c>
      <c r="D440" t="str">
        <f>CONCATENATE(A440,B440,C440)</f>
        <v>Slovenská poľnohospodárska univerzita v Nitre (SPU.Nitra)D1Patentová prihláška</v>
      </c>
      <c r="E440" s="39">
        <v>1.45</v>
      </c>
      <c r="F440" s="39">
        <v>0</v>
      </c>
      <c r="G440" s="39">
        <v>0</v>
      </c>
      <c r="H440" s="39">
        <v>1.45</v>
      </c>
      <c r="I440" s="39">
        <v>3</v>
      </c>
      <c r="J440" s="39">
        <v>0</v>
      </c>
      <c r="K440" s="39">
        <v>0</v>
      </c>
      <c r="L440" s="39">
        <v>3</v>
      </c>
    </row>
    <row r="441">
      <c r="A441" s="11" t="str">
        <f>VLOOKUP(24801,$M$2:$N$43,2,FALSE)</f>
        <v>Slovenská poľnohospodárska univerzita v Nitre (SPU.Nitra)</v>
      </c>
      <c r="B441" t="s">
        <v>144</v>
      </c>
      <c r="C441" t="s">
        <v>146</v>
      </c>
      <c r="D441" t="str">
        <f>CONCATENATE(A441,B441,C441)</f>
        <v>Slovenská poľnohospodárska univerzita v Nitre (SPU.Nitra)D1Patent</v>
      </c>
      <c r="E441" s="39">
        <v>0.235</v>
      </c>
      <c r="F441" s="39">
        <v>0</v>
      </c>
      <c r="G441" s="39">
        <v>0</v>
      </c>
      <c r="H441" s="39">
        <v>0.235</v>
      </c>
      <c r="I441" s="39">
        <v>2</v>
      </c>
      <c r="J441" s="39">
        <v>0</v>
      </c>
      <c r="K441" s="39">
        <v>0</v>
      </c>
      <c r="L441" s="39">
        <v>2</v>
      </c>
    </row>
    <row r="442">
      <c r="A442" s="11" t="str">
        <f>VLOOKUP(24801,$M$2:$N$43,2,FALSE)</f>
        <v>Slovenská poľnohospodárska univerzita v Nitre (SPU.Nitra)</v>
      </c>
      <c r="B442" t="s">
        <v>144</v>
      </c>
      <c r="C442" t="s">
        <v>163</v>
      </c>
      <c r="D442" t="str">
        <f>CONCATENATE(A442,B442,C442)</f>
        <v>Slovenská poľnohospodárska univerzita v Nitre (SPU.Nitra)D1Prihláška úžitkového vzoru</v>
      </c>
      <c r="E442" s="39">
        <v>2.8</v>
      </c>
      <c r="F442" s="39">
        <v>0</v>
      </c>
      <c r="G442" s="39">
        <v>0</v>
      </c>
      <c r="H442" s="39">
        <v>2.8</v>
      </c>
      <c r="I442" s="39">
        <v>3</v>
      </c>
      <c r="J442" s="39">
        <v>0</v>
      </c>
      <c r="K442" s="39">
        <v>0</v>
      </c>
      <c r="L442" s="39">
        <v>3</v>
      </c>
    </row>
    <row r="443">
      <c r="A443" s="11" t="str">
        <f>VLOOKUP(24801,$M$2:$N$43,2,FALSE)</f>
        <v>Slovenská poľnohospodárska univerzita v Nitre (SPU.Nitra)</v>
      </c>
      <c r="B443" t="s">
        <v>144</v>
      </c>
      <c r="C443" t="s">
        <v>147</v>
      </c>
      <c r="D443" t="str">
        <f>CONCATENATE(A443,B443,C443)</f>
        <v>Slovenská poľnohospodárska univerzita v Nitre (SPU.Nitra)D1Úžitkový vzor</v>
      </c>
      <c r="E443" s="39">
        <v>5.07</v>
      </c>
      <c r="F443" s="39">
        <v>0</v>
      </c>
      <c r="G443" s="39">
        <v>0</v>
      </c>
      <c r="H443" s="39">
        <v>5.07</v>
      </c>
      <c r="I443" s="39">
        <v>7</v>
      </c>
      <c r="J443" s="39">
        <v>0</v>
      </c>
      <c r="K443" s="39">
        <v>0</v>
      </c>
      <c r="L443" s="39">
        <v>7</v>
      </c>
    </row>
    <row r="444">
      <c r="A444" s="11" t="str">
        <f>VLOOKUP(24801,$M$2:$N$43,2,FALSE)</f>
        <v>Slovenská poľnohospodárska univerzita v Nitre (SPU.Nitra)</v>
      </c>
      <c r="B444" t="s">
        <v>148</v>
      </c>
      <c r="C444" t="s">
        <v>149</v>
      </c>
      <c r="D444" t="str">
        <f>CONCATENATE(A444,B444,C444)</f>
        <v>Slovenská poľnohospodárska univerzita v Nitre (SPU.Nitra)I1iný</v>
      </c>
      <c r="E444" s="39">
        <v>9</v>
      </c>
      <c r="F444" s="39">
        <v>0</v>
      </c>
      <c r="G444" s="39">
        <v>3</v>
      </c>
      <c r="H444" s="39">
        <v>12</v>
      </c>
      <c r="I444" s="39">
        <v>11</v>
      </c>
      <c r="J444" s="39">
        <v>0</v>
      </c>
      <c r="K444" s="39">
        <v>3</v>
      </c>
      <c r="L444" s="39">
        <v>14</v>
      </c>
    </row>
    <row r="445">
      <c r="A445" s="11" t="str">
        <f>VLOOKUP(24801,$M$2:$N$43,2,FALSE)</f>
        <v>Slovenská poľnohospodárska univerzita v Nitre (SPU.Nitra)</v>
      </c>
      <c r="B445" t="s">
        <v>150</v>
      </c>
      <c r="C445" t="s">
        <v>149</v>
      </c>
      <c r="D445" t="str">
        <f>CONCATENATE(A445,B445,C445)</f>
        <v>Slovenská poľnohospodárska univerzita v Nitre (SPU.Nitra)I2iný</v>
      </c>
      <c r="E445" s="39">
        <v>2.9572</v>
      </c>
      <c r="F445" s="39">
        <v>0</v>
      </c>
      <c r="G445" s="39">
        <v>0</v>
      </c>
      <c r="H445" s="39">
        <v>2.9572</v>
      </c>
      <c r="I445" s="39">
        <v>6</v>
      </c>
      <c r="J445" s="39">
        <v>0</v>
      </c>
      <c r="K445" s="39">
        <v>0</v>
      </c>
      <c r="L445" s="39">
        <v>6</v>
      </c>
    </row>
    <row r="446">
      <c r="A446" s="11" t="str">
        <f>VLOOKUP(24801,$M$2:$N$43,2,FALSE)</f>
        <v>Slovenská poľnohospodárska univerzita v Nitre (SPU.Nitra)</v>
      </c>
      <c r="B446" t="s">
        <v>151</v>
      </c>
      <c r="C446" t="s">
        <v>149</v>
      </c>
      <c r="D446" t="str">
        <f>CONCATENATE(A446,B446,C446)</f>
        <v>Slovenská poľnohospodárska univerzita v Nitre (SPU.Nitra)I3iný</v>
      </c>
      <c r="E446" s="39">
        <v>7.91</v>
      </c>
      <c r="F446" s="39">
        <v>0</v>
      </c>
      <c r="G446" s="39">
        <v>0</v>
      </c>
      <c r="H446" s="39">
        <v>7.91</v>
      </c>
      <c r="I446" s="39">
        <v>11</v>
      </c>
      <c r="J446" s="39">
        <v>0</v>
      </c>
      <c r="K446" s="39">
        <v>0</v>
      </c>
      <c r="L446" s="39">
        <v>11</v>
      </c>
    </row>
    <row r="447">
      <c r="A447" s="11" t="str">
        <f>VLOOKUP(24801,$M$2:$N$43,2,FALSE)</f>
        <v>Slovenská poľnohospodárska univerzita v Nitre (SPU.Nitra)</v>
      </c>
      <c r="B447" t="s">
        <v>152</v>
      </c>
      <c r="C447" t="s">
        <v>93</v>
      </c>
      <c r="D447" t="str">
        <f>CONCATENATE(A447,B447,C447)</f>
        <v>Slovenská poľnohospodárska univerzita v Nitre (SPU.Nitra)O1katalóg umeleckých diel - odborný</v>
      </c>
      <c r="E447" s="39">
        <v>0</v>
      </c>
      <c r="F447" s="39">
        <v>0</v>
      </c>
      <c r="G447" s="39">
        <v>0.05</v>
      </c>
      <c r="H447" s="39">
        <v>0.05</v>
      </c>
      <c r="I447" s="39">
        <v>0</v>
      </c>
      <c r="J447" s="39">
        <v>0</v>
      </c>
      <c r="K447" s="39">
        <v>1</v>
      </c>
      <c r="L447" s="39">
        <v>1</v>
      </c>
    </row>
    <row r="448">
      <c r="A448" s="11" t="str">
        <f>VLOOKUP(24801,$M$2:$N$43,2,FALSE)</f>
        <v>Slovenská poľnohospodárska univerzita v Nitre (SPU.Nitra)</v>
      </c>
      <c r="B448" t="s">
        <v>152</v>
      </c>
      <c r="C448" t="s">
        <v>91</v>
      </c>
      <c r="D448" t="str">
        <f>CONCATENATE(A448,B448,C448)</f>
        <v>Slovenská poľnohospodárska univerzita v Nitre (SPU.Nitra)O1knižná publikácia - odborná</v>
      </c>
      <c r="E448" s="39">
        <v>6.96545</v>
      </c>
      <c r="F448" s="39">
        <v>0</v>
      </c>
      <c r="G448" s="39">
        <v>1</v>
      </c>
      <c r="H448" s="39">
        <v>7.96545</v>
      </c>
      <c r="I448" s="39">
        <v>13</v>
      </c>
      <c r="J448" s="39">
        <v>0</v>
      </c>
      <c r="K448" s="39">
        <v>1</v>
      </c>
      <c r="L448" s="39">
        <v>14</v>
      </c>
    </row>
    <row r="449">
      <c r="A449" s="11" t="str">
        <f>VLOOKUP(24801,$M$2:$N$43,2,FALSE)</f>
        <v>Slovenská poľnohospodárska univerzita v Nitre (SPU.Nitra)</v>
      </c>
      <c r="B449" t="s">
        <v>152</v>
      </c>
      <c r="C449" t="s">
        <v>33</v>
      </c>
      <c r="D449" t="str">
        <f>CONCATENATE(A449,B449,C449)</f>
        <v>Slovenská poľnohospodárska univerzita v Nitre (SPU.Nitra)O1slovník</v>
      </c>
      <c r="E449" s="39">
        <v>2</v>
      </c>
      <c r="F449" s="39">
        <v>0</v>
      </c>
      <c r="G449" s="39">
        <v>0</v>
      </c>
      <c r="H449" s="39">
        <v>2</v>
      </c>
      <c r="I449" s="39">
        <v>2</v>
      </c>
      <c r="J449" s="39">
        <v>0</v>
      </c>
      <c r="K449" s="39">
        <v>0</v>
      </c>
      <c r="L449" s="39">
        <v>2</v>
      </c>
    </row>
    <row r="450">
      <c r="A450" s="11" t="str">
        <f>VLOOKUP(24801,$M$2:$N$43,2,FALSE)</f>
        <v>Slovenská poľnohospodárska univerzita v Nitre (SPU.Nitra)</v>
      </c>
      <c r="B450" t="s">
        <v>152</v>
      </c>
      <c r="C450" t="s">
        <v>34</v>
      </c>
      <c r="D450" t="str">
        <f>CONCATENATE(A450,B450,C450)</f>
        <v>Slovenská poľnohospodárska univerzita v Nitre (SPU.Nitra)O1encyklopédia</v>
      </c>
      <c r="E450" s="39">
        <v>0.6</v>
      </c>
      <c r="F450" s="39">
        <v>0</v>
      </c>
      <c r="G450" s="39">
        <v>0</v>
      </c>
      <c r="H450" s="39">
        <v>0.6</v>
      </c>
      <c r="I450" s="39">
        <v>1</v>
      </c>
      <c r="J450" s="39">
        <v>0</v>
      </c>
      <c r="K450" s="39">
        <v>0</v>
      </c>
      <c r="L450" s="39">
        <v>1</v>
      </c>
    </row>
    <row r="451">
      <c r="A451" s="11" t="str">
        <f>VLOOKUP(24801,$M$2:$N$43,2,FALSE)</f>
        <v>Slovenská poľnohospodárska univerzita v Nitre (SPU.Nitra)</v>
      </c>
      <c r="B451" t="s">
        <v>152</v>
      </c>
      <c r="C451" t="s">
        <v>101</v>
      </c>
      <c r="D451" t="str">
        <f>CONCATENATE(A451,B451,C451)</f>
        <v>Slovenská poľnohospodárska univerzita v Nitre (SPU.Nitra)O1zborník - odborný</v>
      </c>
      <c r="E451" s="39">
        <v>0</v>
      </c>
      <c r="F451" s="39">
        <v>0</v>
      </c>
      <c r="G451" s="39">
        <v>2</v>
      </c>
      <c r="H451" s="39">
        <v>2</v>
      </c>
      <c r="I451" s="39">
        <v>0</v>
      </c>
      <c r="J451" s="39">
        <v>0</v>
      </c>
      <c r="K451" s="39">
        <v>2</v>
      </c>
      <c r="L451" s="39">
        <v>2</v>
      </c>
    </row>
    <row r="452">
      <c r="A452" s="11" t="str">
        <f>VLOOKUP(24801,$M$2:$N$43,2,FALSE)</f>
        <v>Slovenská poľnohospodárska univerzita v Nitre (SPU.Nitra)</v>
      </c>
      <c r="B452" t="s">
        <v>152</v>
      </c>
      <c r="C452" t="s">
        <v>31</v>
      </c>
      <c r="D452" t="str">
        <f>CONCATENATE(A452,B452,C452)</f>
        <v>Slovenská poľnohospodárska univerzita v Nitre (SPU.Nitra)O1prehľadová práca</v>
      </c>
      <c r="E452" s="39">
        <v>0.4</v>
      </c>
      <c r="F452" s="39">
        <v>0</v>
      </c>
      <c r="G452" s="39">
        <v>0.4</v>
      </c>
      <c r="H452" s="39">
        <v>0.8</v>
      </c>
      <c r="I452" s="39">
        <v>1</v>
      </c>
      <c r="J452" s="39">
        <v>0</v>
      </c>
      <c r="K452" s="39">
        <v>1</v>
      </c>
      <c r="L452" s="39">
        <v>2</v>
      </c>
    </row>
    <row r="453">
      <c r="A453" s="11" t="str">
        <f>VLOOKUP(24801,$M$2:$N$43,2,FALSE)</f>
        <v>Slovenská poľnohospodárska univerzita v Nitre (SPU.Nitra)</v>
      </c>
      <c r="B453" t="s">
        <v>153</v>
      </c>
      <c r="C453" t="s">
        <v>27</v>
      </c>
      <c r="D453" t="str">
        <f>CONCATENATE(A453,B453,C453)</f>
        <v>Slovenská poľnohospodárska univerzita v Nitre (SPU.Nitra)O2príspevok</v>
      </c>
      <c r="E453" s="39">
        <v>19.12</v>
      </c>
      <c r="F453" s="39">
        <v>0</v>
      </c>
      <c r="G453" s="39">
        <v>0</v>
      </c>
      <c r="H453" s="39">
        <v>19.12</v>
      </c>
      <c r="I453" s="39">
        <v>21</v>
      </c>
      <c r="J453" s="39">
        <v>0</v>
      </c>
      <c r="K453" s="39">
        <v>0</v>
      </c>
      <c r="L453" s="39">
        <v>21</v>
      </c>
    </row>
    <row r="454">
      <c r="A454" s="11" t="str">
        <f>VLOOKUP(24801,$M$2:$N$43,2,FALSE)</f>
        <v>Slovenská poľnohospodárska univerzita v Nitre (SPU.Nitra)</v>
      </c>
      <c r="B454" t="s">
        <v>153</v>
      </c>
      <c r="C454" t="s">
        <v>85</v>
      </c>
      <c r="D454" t="str">
        <f>CONCATENATE(A454,B454,C454)</f>
        <v>Slovenská poľnohospodárska univerzita v Nitre (SPU.Nitra)O2abstrakt - KP</v>
      </c>
      <c r="E454" s="39">
        <v>1</v>
      </c>
      <c r="F454" s="39">
        <v>0</v>
      </c>
      <c r="G454" s="39">
        <v>0</v>
      </c>
      <c r="H454" s="39">
        <v>1</v>
      </c>
      <c r="I454" s="39">
        <v>1</v>
      </c>
      <c r="J454" s="39">
        <v>0</v>
      </c>
      <c r="K454" s="39">
        <v>0</v>
      </c>
      <c r="L454" s="39">
        <v>1</v>
      </c>
    </row>
    <row r="455">
      <c r="A455" s="11" t="str">
        <f>VLOOKUP(24801,$M$2:$N$43,2,FALSE)</f>
        <v>Slovenská poľnohospodárska univerzita v Nitre (SPU.Nitra)</v>
      </c>
      <c r="B455" t="s">
        <v>153</v>
      </c>
      <c r="C455" t="s">
        <v>28</v>
      </c>
      <c r="D455" t="str">
        <f>CONCATENATE(A455,B455,C455)</f>
        <v>Slovenská poľnohospodárska univerzita v Nitre (SPU.Nitra)O2príspevok z podujatia</v>
      </c>
      <c r="E455" s="39">
        <v>53.12</v>
      </c>
      <c r="F455" s="39">
        <v>0</v>
      </c>
      <c r="G455" s="39">
        <v>0</v>
      </c>
      <c r="H455" s="39">
        <v>53.12</v>
      </c>
      <c r="I455" s="39">
        <v>66</v>
      </c>
      <c r="J455" s="39">
        <v>0</v>
      </c>
      <c r="K455" s="39">
        <v>0</v>
      </c>
      <c r="L455" s="39">
        <v>66</v>
      </c>
    </row>
    <row r="456">
      <c r="A456" s="11" t="str">
        <f>VLOOKUP(24801,$M$2:$N$43,2,FALSE)</f>
        <v>Slovenská poľnohospodárska univerzita v Nitre (SPU.Nitra)</v>
      </c>
      <c r="B456" t="s">
        <v>153</v>
      </c>
      <c r="C456" t="s">
        <v>86</v>
      </c>
      <c r="D456" t="str">
        <f>CONCATENATE(A456,B456,C456)</f>
        <v>Slovenská poľnohospodárska univerzita v Nitre (SPU.Nitra)O2abstrakt z podujatia - KP</v>
      </c>
      <c r="E456" s="39">
        <v>144.57694</v>
      </c>
      <c r="F456" s="39">
        <v>0</v>
      </c>
      <c r="G456" s="39">
        <v>0</v>
      </c>
      <c r="H456" s="39">
        <v>144.57694</v>
      </c>
      <c r="I456" s="39">
        <v>195</v>
      </c>
      <c r="J456" s="39">
        <v>0</v>
      </c>
      <c r="K456" s="39">
        <v>0</v>
      </c>
      <c r="L456" s="39">
        <v>195</v>
      </c>
    </row>
    <row r="457">
      <c r="A457" s="11" t="str">
        <f>VLOOKUP(24801,$M$2:$N$43,2,FALSE)</f>
        <v>Slovenská poľnohospodárska univerzita v Nitre (SPU.Nitra)</v>
      </c>
      <c r="B457" t="s">
        <v>153</v>
      </c>
      <c r="C457" t="s">
        <v>87</v>
      </c>
      <c r="D457" t="str">
        <f>CONCATENATE(A457,B457,C457)</f>
        <v>Slovenská poľnohospodárska univerzita v Nitre (SPU.Nitra)O2poster z podujatia - KP</v>
      </c>
      <c r="E457" s="39">
        <v>6.5</v>
      </c>
      <c r="F457" s="39">
        <v>0</v>
      </c>
      <c r="G457" s="39">
        <v>0</v>
      </c>
      <c r="H457" s="39">
        <v>6.5</v>
      </c>
      <c r="I457" s="39">
        <v>10</v>
      </c>
      <c r="J457" s="39">
        <v>0</v>
      </c>
      <c r="K457" s="39">
        <v>0</v>
      </c>
      <c r="L457" s="39">
        <v>10</v>
      </c>
    </row>
    <row r="458">
      <c r="A458" s="11" t="str">
        <f>VLOOKUP(24801,$M$2:$N$43,2,FALSE)</f>
        <v>Slovenská poľnohospodárska univerzita v Nitre (SPU.Nitra)</v>
      </c>
      <c r="B458" t="s">
        <v>153</v>
      </c>
      <c r="C458" t="s">
        <v>26</v>
      </c>
      <c r="D458" t="str">
        <f>CONCATENATE(A458,B458,C458)</f>
        <v>Slovenská poľnohospodárska univerzita v Nitre (SPU.Nitra)O2kapitola</v>
      </c>
      <c r="E458" s="39">
        <v>9</v>
      </c>
      <c r="F458" s="39">
        <v>0</v>
      </c>
      <c r="G458" s="39">
        <v>0</v>
      </c>
      <c r="H458" s="39">
        <v>9</v>
      </c>
      <c r="I458" s="39">
        <v>9</v>
      </c>
      <c r="J458" s="39">
        <v>0</v>
      </c>
      <c r="K458" s="39">
        <v>0</v>
      </c>
      <c r="L458" s="39">
        <v>9</v>
      </c>
    </row>
    <row r="459">
      <c r="A459" s="11" t="str">
        <f>VLOOKUP(24801,$M$2:$N$43,2,FALSE)</f>
        <v>Slovenská poľnohospodárska univerzita v Nitre (SPU.Nitra)</v>
      </c>
      <c r="B459" t="s">
        <v>154</v>
      </c>
      <c r="C459" t="s">
        <v>29</v>
      </c>
      <c r="D459" t="str">
        <f>CONCATENATE(A459,B459,C459)</f>
        <v>Slovenská poľnohospodárska univerzita v Nitre (SPU.Nitra)O3článok</v>
      </c>
      <c r="E459" s="39">
        <v>154.5</v>
      </c>
      <c r="F459" s="39">
        <v>0</v>
      </c>
      <c r="G459" s="39">
        <v>0</v>
      </c>
      <c r="H459" s="39">
        <v>154.5</v>
      </c>
      <c r="I459" s="39">
        <v>185</v>
      </c>
      <c r="J459" s="39">
        <v>0</v>
      </c>
      <c r="K459" s="39">
        <v>0</v>
      </c>
      <c r="L459" s="39">
        <v>185</v>
      </c>
    </row>
    <row r="460">
      <c r="A460" s="11" t="str">
        <f>VLOOKUP(24801,$M$2:$N$43,2,FALSE)</f>
        <v>Slovenská poľnohospodárska univerzita v Nitre (SPU.Nitra)</v>
      </c>
      <c r="B460" t="s">
        <v>154</v>
      </c>
      <c r="C460" t="s">
        <v>89</v>
      </c>
      <c r="D460" t="str">
        <f>CONCATENATE(A460,B460,C460)</f>
        <v>Slovenská poľnohospodárska univerzita v Nitre (SPU.Nitra)O3abstrakt z podujatia - ČL</v>
      </c>
      <c r="E460" s="39">
        <v>1</v>
      </c>
      <c r="F460" s="39">
        <v>0</v>
      </c>
      <c r="G460" s="39">
        <v>0</v>
      </c>
      <c r="H460" s="39">
        <v>1</v>
      </c>
      <c r="I460" s="39">
        <v>1</v>
      </c>
      <c r="J460" s="39">
        <v>0</v>
      </c>
      <c r="K460" s="39">
        <v>0</v>
      </c>
      <c r="L460" s="39">
        <v>1</v>
      </c>
    </row>
    <row r="461">
      <c r="A461" s="11" t="str">
        <f>VLOOKUP(24801,$M$2:$N$43,2,FALSE)</f>
        <v>Slovenská poľnohospodárska univerzita v Nitre (SPU.Nitra)</v>
      </c>
      <c r="B461" t="s">
        <v>155</v>
      </c>
      <c r="C461" t="s">
        <v>37</v>
      </c>
      <c r="D461" t="str">
        <f>CONCATENATE(A461,B461,C461)</f>
        <v>Slovenská poľnohospodárska univerzita v Nitre (SPU.Nitra)P1učebnica pre stredné školy</v>
      </c>
      <c r="E461" s="39">
        <v>1</v>
      </c>
      <c r="F461" s="39">
        <v>0</v>
      </c>
      <c r="G461" s="39">
        <v>0</v>
      </c>
      <c r="H461" s="39">
        <v>1</v>
      </c>
      <c r="I461" s="39">
        <v>1</v>
      </c>
      <c r="J461" s="39">
        <v>0</v>
      </c>
      <c r="K461" s="39">
        <v>0</v>
      </c>
      <c r="L461" s="39">
        <v>1</v>
      </c>
    </row>
    <row r="462">
      <c r="A462" s="11" t="str">
        <f>VLOOKUP(24801,$M$2:$N$43,2,FALSE)</f>
        <v>Slovenská poľnohospodárska univerzita v Nitre (SPU.Nitra)</v>
      </c>
      <c r="B462" t="s">
        <v>155</v>
      </c>
      <c r="C462" t="s">
        <v>39</v>
      </c>
      <c r="D462" t="str">
        <f>CONCATENATE(A462,B462,C462)</f>
        <v>Slovenská poľnohospodárska univerzita v Nitre (SPU.Nitra)P1skriptum</v>
      </c>
      <c r="E462" s="39">
        <v>22.208</v>
      </c>
      <c r="F462" s="39">
        <v>0</v>
      </c>
      <c r="G462" s="39">
        <v>0</v>
      </c>
      <c r="H462" s="39">
        <v>22.208</v>
      </c>
      <c r="I462" s="39">
        <v>25</v>
      </c>
      <c r="J462" s="39">
        <v>0</v>
      </c>
      <c r="K462" s="39">
        <v>0</v>
      </c>
      <c r="L462" s="39">
        <v>25</v>
      </c>
    </row>
    <row r="463">
      <c r="A463" s="11" t="str">
        <f>VLOOKUP(24801,$M$2:$N$43,2,FALSE)</f>
        <v>Slovenská poľnohospodárska univerzita v Nitre (SPU.Nitra)</v>
      </c>
      <c r="B463" t="s">
        <v>155</v>
      </c>
      <c r="C463" t="s">
        <v>36</v>
      </c>
      <c r="D463" t="str">
        <f>CONCATENATE(A463,B463,C463)</f>
        <v>Slovenská poľnohospodárska univerzita v Nitre (SPU.Nitra)P1učebnica pre vysoké školy</v>
      </c>
      <c r="E463" s="39">
        <v>24.7634</v>
      </c>
      <c r="F463" s="39">
        <v>0</v>
      </c>
      <c r="G463" s="39">
        <v>0</v>
      </c>
      <c r="H463" s="39">
        <v>24.7634</v>
      </c>
      <c r="I463" s="39">
        <v>28</v>
      </c>
      <c r="J463" s="39">
        <v>0</v>
      </c>
      <c r="K463" s="39">
        <v>0</v>
      </c>
      <c r="L463" s="39">
        <v>28</v>
      </c>
    </row>
    <row r="464">
      <c r="A464" s="11" t="str">
        <f>VLOOKUP(24801,$M$2:$N$43,2,FALSE)</f>
        <v>Slovenská poľnohospodárska univerzita v Nitre (SPU.Nitra)</v>
      </c>
      <c r="B464" t="s">
        <v>160</v>
      </c>
      <c r="C464" t="s">
        <v>25</v>
      </c>
      <c r="D464" t="str">
        <f>CONCATENATE(A464,B464,C464)</f>
        <v>Slovenská poľnohospodárska univerzita v Nitre (SPU.Nitra)V1editovaná kniha</v>
      </c>
      <c r="E464" s="39">
        <v>3.66</v>
      </c>
      <c r="F464" s="39">
        <v>0</v>
      </c>
      <c r="G464" s="39">
        <v>1</v>
      </c>
      <c r="H464" s="39">
        <v>4.66</v>
      </c>
      <c r="I464" s="39">
        <v>4</v>
      </c>
      <c r="J464" s="39">
        <v>0</v>
      </c>
      <c r="K464" s="39">
        <v>1</v>
      </c>
      <c r="L464" s="39">
        <v>5</v>
      </c>
    </row>
    <row r="465">
      <c r="A465" s="11" t="str">
        <f>VLOOKUP(24801,$M$2:$N$43,2,FALSE)</f>
        <v>Slovenská poľnohospodárska univerzita v Nitre (SPU.Nitra)</v>
      </c>
      <c r="B465" t="s">
        <v>160</v>
      </c>
      <c r="C465" t="s">
        <v>21</v>
      </c>
      <c r="D465" t="str">
        <f>CONCATENATE(A465,B465,C465)</f>
        <v>Slovenská poľnohospodárska univerzita v Nitre (SPU.Nitra)V1monografia</v>
      </c>
      <c r="E465" s="39">
        <v>16.13</v>
      </c>
      <c r="F465" s="39">
        <v>0</v>
      </c>
      <c r="G465" s="39">
        <v>0</v>
      </c>
      <c r="H465" s="39">
        <v>16.13</v>
      </c>
      <c r="I465" s="39">
        <v>18</v>
      </c>
      <c r="J465" s="39">
        <v>0</v>
      </c>
      <c r="K465" s="39">
        <v>0</v>
      </c>
      <c r="L465" s="39">
        <v>18</v>
      </c>
    </row>
    <row r="466">
      <c r="A466" s="11" t="str">
        <f>VLOOKUP(24801,$M$2:$N$43,2,FALSE)</f>
        <v>Slovenská poľnohospodárska univerzita v Nitre (SPU.Nitra)</v>
      </c>
      <c r="B466" t="s">
        <v>160</v>
      </c>
      <c r="C466" t="s">
        <v>84</v>
      </c>
      <c r="D466" t="str">
        <f>CONCATENATE(A466,B466,C466)</f>
        <v>Slovenská poľnohospodárska univerzita v Nitre (SPU.Nitra)V1zborník - vedecký</v>
      </c>
      <c r="E466" s="39">
        <v>0</v>
      </c>
      <c r="F466" s="39">
        <v>0</v>
      </c>
      <c r="G466" s="39">
        <v>15.46667</v>
      </c>
      <c r="H466" s="39">
        <v>15.46667</v>
      </c>
      <c r="I466" s="39">
        <v>0</v>
      </c>
      <c r="J466" s="39">
        <v>0</v>
      </c>
      <c r="K466" s="39">
        <v>17</v>
      </c>
      <c r="L466" s="39">
        <v>17</v>
      </c>
    </row>
    <row r="467">
      <c r="A467" s="11" t="str">
        <f>VLOOKUP(24801,$M$2:$N$43,2,FALSE)</f>
        <v>Slovenská poľnohospodárska univerzita v Nitre (SPU.Nitra)</v>
      </c>
      <c r="B467" t="s">
        <v>161</v>
      </c>
      <c r="C467" t="s">
        <v>27</v>
      </c>
      <c r="D467" t="str">
        <f>CONCATENATE(A467,B467,C467)</f>
        <v>Slovenská poľnohospodárska univerzita v Nitre (SPU.Nitra)V2príspevok</v>
      </c>
      <c r="E467" s="39">
        <v>104.3406</v>
      </c>
      <c r="F467" s="39">
        <v>0</v>
      </c>
      <c r="G467" s="39">
        <v>0</v>
      </c>
      <c r="H467" s="39">
        <v>104.3406</v>
      </c>
      <c r="I467" s="39">
        <v>132</v>
      </c>
      <c r="J467" s="39">
        <v>0</v>
      </c>
      <c r="K467" s="39">
        <v>0</v>
      </c>
      <c r="L467" s="39">
        <v>132</v>
      </c>
    </row>
    <row r="468">
      <c r="A468" s="11" t="str">
        <f>VLOOKUP(24801,$M$2:$N$43,2,FALSE)</f>
        <v>Slovenská poľnohospodárska univerzita v Nitre (SPU.Nitra)</v>
      </c>
      <c r="B468" t="s">
        <v>161</v>
      </c>
      <c r="C468" t="s">
        <v>28</v>
      </c>
      <c r="D468" t="str">
        <f>CONCATENATE(A468,B468,C468)</f>
        <v>Slovenská poľnohospodárska univerzita v Nitre (SPU.Nitra)V2príspevok z podujatia</v>
      </c>
      <c r="E468" s="39">
        <v>178.6674</v>
      </c>
      <c r="F468" s="39">
        <v>0</v>
      </c>
      <c r="G468" s="39">
        <v>0</v>
      </c>
      <c r="H468" s="39">
        <v>178.6674</v>
      </c>
      <c r="I468" s="39">
        <v>246</v>
      </c>
      <c r="J468" s="39">
        <v>0</v>
      </c>
      <c r="K468" s="39">
        <v>0</v>
      </c>
      <c r="L468" s="39">
        <v>246</v>
      </c>
    </row>
    <row r="469">
      <c r="A469" s="11" t="str">
        <f>VLOOKUP(24801,$M$2:$N$43,2,FALSE)</f>
        <v>Slovenská poľnohospodárska univerzita v Nitre (SPU.Nitra)</v>
      </c>
      <c r="B469" t="s">
        <v>161</v>
      </c>
      <c r="C469" t="s">
        <v>86</v>
      </c>
      <c r="D469" t="str">
        <f>CONCATENATE(A469,B469,C469)</f>
        <v>Slovenská poľnohospodárska univerzita v Nitre (SPU.Nitra)V2abstrakt z podujatia - KP</v>
      </c>
      <c r="E469" s="39">
        <v>102.65999</v>
      </c>
      <c r="F469" s="39">
        <v>0</v>
      </c>
      <c r="G469" s="39">
        <v>0</v>
      </c>
      <c r="H469" s="39">
        <v>102.65999</v>
      </c>
      <c r="I469" s="39">
        <v>126</v>
      </c>
      <c r="J469" s="39">
        <v>0</v>
      </c>
      <c r="K469" s="39">
        <v>0</v>
      </c>
      <c r="L469" s="39">
        <v>126</v>
      </c>
    </row>
    <row r="470">
      <c r="A470" s="11" t="str">
        <f>VLOOKUP(24801,$M$2:$N$43,2,FALSE)</f>
        <v>Slovenská poľnohospodárska univerzita v Nitre (SPU.Nitra)</v>
      </c>
      <c r="B470" t="s">
        <v>161</v>
      </c>
      <c r="C470" t="s">
        <v>87</v>
      </c>
      <c r="D470" t="str">
        <f>CONCATENATE(A470,B470,C470)</f>
        <v>Slovenská poľnohospodárska univerzita v Nitre (SPU.Nitra)V2poster z podujatia - KP</v>
      </c>
      <c r="E470" s="39">
        <v>3</v>
      </c>
      <c r="F470" s="39">
        <v>0</v>
      </c>
      <c r="G470" s="39">
        <v>0</v>
      </c>
      <c r="H470" s="39">
        <v>3</v>
      </c>
      <c r="I470" s="39">
        <v>3</v>
      </c>
      <c r="J470" s="39">
        <v>0</v>
      </c>
      <c r="K470" s="39">
        <v>0</v>
      </c>
      <c r="L470" s="39">
        <v>3</v>
      </c>
    </row>
    <row r="471">
      <c r="A471" s="11" t="str">
        <f>VLOOKUP(24801,$M$2:$N$43,2,FALSE)</f>
        <v>Slovenská poľnohospodárska univerzita v Nitre (SPU.Nitra)</v>
      </c>
      <c r="B471" t="s">
        <v>161</v>
      </c>
      <c r="C471" t="s">
        <v>26</v>
      </c>
      <c r="D471" t="str">
        <f>CONCATENATE(A471,B471,C471)</f>
        <v>Slovenská poľnohospodárska univerzita v Nitre (SPU.Nitra)V2kapitola</v>
      </c>
      <c r="E471" s="39">
        <v>0.55</v>
      </c>
      <c r="F471" s="39">
        <v>0</v>
      </c>
      <c r="G471" s="39">
        <v>0</v>
      </c>
      <c r="H471" s="39">
        <v>0.55</v>
      </c>
      <c r="I471" s="39">
        <v>2</v>
      </c>
      <c r="J471" s="39">
        <v>0</v>
      </c>
      <c r="K471" s="39">
        <v>0</v>
      </c>
      <c r="L471" s="39">
        <v>2</v>
      </c>
    </row>
    <row r="472">
      <c r="A472" s="11" t="str">
        <f>VLOOKUP(24801,$M$2:$N$43,2,FALSE)</f>
        <v>Slovenská poľnohospodárska univerzita v Nitre (SPU.Nitra)</v>
      </c>
      <c r="B472" t="s">
        <v>162</v>
      </c>
      <c r="C472" t="s">
        <v>29</v>
      </c>
      <c r="D472" t="str">
        <f>CONCATENATE(A472,B472,C472)</f>
        <v>Slovenská poľnohospodárska univerzita v Nitre (SPU.Nitra)V3článok</v>
      </c>
      <c r="E472" s="39">
        <v>284.98307</v>
      </c>
      <c r="F472" s="39">
        <v>0</v>
      </c>
      <c r="G472" s="39">
        <v>0</v>
      </c>
      <c r="H472" s="39">
        <v>284.98307</v>
      </c>
      <c r="I472" s="39">
        <v>486</v>
      </c>
      <c r="J472" s="39">
        <v>0</v>
      </c>
      <c r="K472" s="39">
        <v>0</v>
      </c>
      <c r="L472" s="39">
        <v>486</v>
      </c>
    </row>
    <row r="473">
      <c r="A473" s="11" t="str">
        <f>VLOOKUP(24801,$M$2:$N$43,2,FALSE)</f>
        <v>Slovenská poľnohospodárska univerzita v Nitre (SPU.Nitra)</v>
      </c>
      <c r="B473" t="s">
        <v>162</v>
      </c>
      <c r="C473" t="s">
        <v>89</v>
      </c>
      <c r="D473" t="str">
        <f>CONCATENATE(A473,B473,C473)</f>
        <v>Slovenská poľnohospodárska univerzita v Nitre (SPU.Nitra)V3abstrakt z podujatia - ČL</v>
      </c>
      <c r="E473" s="39">
        <v>7.47</v>
      </c>
      <c r="F473" s="39">
        <v>0</v>
      </c>
      <c r="G473" s="39">
        <v>0</v>
      </c>
      <c r="H473" s="39">
        <v>7.47</v>
      </c>
      <c r="I473" s="39">
        <v>9</v>
      </c>
      <c r="J473" s="39">
        <v>0</v>
      </c>
      <c r="K473" s="39">
        <v>0</v>
      </c>
      <c r="L473" s="39">
        <v>9</v>
      </c>
    </row>
    <row r="474">
      <c r="A474" s="11" t="str">
        <f>VLOOKUP(24801,$M$2:$N$43,2,FALSE)</f>
        <v>Slovenská poľnohospodárska univerzita v Nitre (SPU.Nitra)</v>
      </c>
      <c r="B474" t="s">
        <v>162</v>
      </c>
      <c r="C474" t="s">
        <v>30</v>
      </c>
      <c r="D474" t="str">
        <f>CONCATENATE(A474,B474,C474)</f>
        <v>Slovenská poľnohospodárska univerzita v Nitre (SPU.Nitra)V3článok z podujatia</v>
      </c>
      <c r="E474" s="39">
        <v>0.25</v>
      </c>
      <c r="F474" s="39">
        <v>0</v>
      </c>
      <c r="G474" s="39">
        <v>0</v>
      </c>
      <c r="H474" s="39">
        <v>0.25</v>
      </c>
      <c r="I474" s="39">
        <v>1</v>
      </c>
      <c r="J474" s="39">
        <v>0</v>
      </c>
      <c r="K474" s="39">
        <v>0</v>
      </c>
      <c r="L474" s="39">
        <v>1</v>
      </c>
    </row>
    <row r="475">
      <c r="A475" s="11" t="str">
        <f>VLOOKUP(24803,$M$2:$N$43,2,FALSE)</f>
        <v>TU Zvolen (TU.Zvolen)</v>
      </c>
      <c r="B475" t="s">
        <v>144</v>
      </c>
      <c r="C475" t="s">
        <v>164</v>
      </c>
      <c r="D475" t="str">
        <f>CONCATENATE(A475,B475,C475)</f>
        <v>TU Zvolen (TU.Zvolen)D1Dizajn</v>
      </c>
      <c r="E475" s="39">
        <v>5</v>
      </c>
      <c r="F475" s="39">
        <v>0</v>
      </c>
      <c r="G475" s="39">
        <v>0</v>
      </c>
      <c r="H475" s="39">
        <v>5</v>
      </c>
      <c r="I475" s="39">
        <v>6</v>
      </c>
      <c r="J475" s="39">
        <v>0</v>
      </c>
      <c r="K475" s="39">
        <v>0</v>
      </c>
      <c r="L475" s="39">
        <v>6</v>
      </c>
    </row>
    <row r="476">
      <c r="A476" s="11" t="str">
        <f>VLOOKUP(24803,$M$2:$N$43,2,FALSE)</f>
        <v>TU Zvolen (TU.Zvolen)</v>
      </c>
      <c r="B476" t="s">
        <v>144</v>
      </c>
      <c r="C476" t="s">
        <v>145</v>
      </c>
      <c r="D476" t="str">
        <f>CONCATENATE(A476,B476,C476)</f>
        <v>TU Zvolen (TU.Zvolen)D1Patentová prihláška</v>
      </c>
      <c r="E476" s="39">
        <v>0.6</v>
      </c>
      <c r="F476" s="39">
        <v>0</v>
      </c>
      <c r="G476" s="39">
        <v>0</v>
      </c>
      <c r="H476" s="39">
        <v>0.6</v>
      </c>
      <c r="I476" s="39">
        <v>1</v>
      </c>
      <c r="J476" s="39">
        <v>0</v>
      </c>
      <c r="K476" s="39">
        <v>0</v>
      </c>
      <c r="L476" s="39">
        <v>1</v>
      </c>
    </row>
    <row r="477">
      <c r="A477" s="11" t="str">
        <f>VLOOKUP(24803,$M$2:$N$43,2,FALSE)</f>
        <v>TU Zvolen (TU.Zvolen)</v>
      </c>
      <c r="B477" t="s">
        <v>144</v>
      </c>
      <c r="C477" t="s">
        <v>163</v>
      </c>
      <c r="D477" t="str">
        <f>CONCATENATE(A477,B477,C477)</f>
        <v>TU Zvolen (TU.Zvolen)D1Prihláška úžitkového vzoru</v>
      </c>
      <c r="E477" s="39">
        <v>6</v>
      </c>
      <c r="F477" s="39">
        <v>0</v>
      </c>
      <c r="G477" s="39">
        <v>0</v>
      </c>
      <c r="H477" s="39">
        <v>6</v>
      </c>
      <c r="I477" s="39">
        <v>8</v>
      </c>
      <c r="J477" s="39">
        <v>0</v>
      </c>
      <c r="K477" s="39">
        <v>0</v>
      </c>
      <c r="L477" s="39">
        <v>8</v>
      </c>
    </row>
    <row r="478">
      <c r="A478" s="11" t="str">
        <f>VLOOKUP(24803,$M$2:$N$43,2,FALSE)</f>
        <v>TU Zvolen (TU.Zvolen)</v>
      </c>
      <c r="B478" t="s">
        <v>144</v>
      </c>
      <c r="C478" t="s">
        <v>147</v>
      </c>
      <c r="D478" t="str">
        <f>CONCATENATE(A478,B478,C478)</f>
        <v>TU Zvolen (TU.Zvolen)D1Úžitkový vzor</v>
      </c>
      <c r="E478" s="39">
        <v>5.7</v>
      </c>
      <c r="F478" s="39">
        <v>0</v>
      </c>
      <c r="G478" s="39">
        <v>0</v>
      </c>
      <c r="H478" s="39">
        <v>5.7</v>
      </c>
      <c r="I478" s="39">
        <v>7</v>
      </c>
      <c r="J478" s="39">
        <v>0</v>
      </c>
      <c r="K478" s="39">
        <v>0</v>
      </c>
      <c r="L478" s="39">
        <v>7</v>
      </c>
    </row>
    <row r="479">
      <c r="A479" s="11" t="str">
        <f>VLOOKUP(24803,$M$2:$N$43,2,FALSE)</f>
        <v>TU Zvolen (TU.Zvolen)</v>
      </c>
      <c r="B479" t="s">
        <v>148</v>
      </c>
      <c r="C479" t="s">
        <v>149</v>
      </c>
      <c r="D479" t="str">
        <f>CONCATENATE(A479,B479,C479)</f>
        <v>TU Zvolen (TU.Zvolen)I1iný</v>
      </c>
      <c r="E479" s="39">
        <v>4.95</v>
      </c>
      <c r="F479" s="39">
        <v>0</v>
      </c>
      <c r="G479" s="39">
        <v>2</v>
      </c>
      <c r="H479" s="39">
        <v>6.95</v>
      </c>
      <c r="I479" s="39">
        <v>14</v>
      </c>
      <c r="J479" s="39">
        <v>0</v>
      </c>
      <c r="K479" s="39">
        <v>2</v>
      </c>
      <c r="L479" s="39">
        <v>16</v>
      </c>
    </row>
    <row r="480">
      <c r="A480" s="11" t="str">
        <f>VLOOKUP(24803,$M$2:$N$43,2,FALSE)</f>
        <v>TU Zvolen (TU.Zvolen)</v>
      </c>
      <c r="B480" t="s">
        <v>150</v>
      </c>
      <c r="C480" t="s">
        <v>149</v>
      </c>
      <c r="D480" t="str">
        <f>CONCATENATE(A480,B480,C480)</f>
        <v>TU Zvolen (TU.Zvolen)I2iný</v>
      </c>
      <c r="E480" s="39">
        <v>2</v>
      </c>
      <c r="F480" s="39">
        <v>0</v>
      </c>
      <c r="G480" s="39">
        <v>0</v>
      </c>
      <c r="H480" s="39">
        <v>2</v>
      </c>
      <c r="I480" s="39">
        <v>2</v>
      </c>
      <c r="J480" s="39">
        <v>0</v>
      </c>
      <c r="K480" s="39">
        <v>0</v>
      </c>
      <c r="L480" s="39">
        <v>2</v>
      </c>
    </row>
    <row r="481">
      <c r="A481" s="11" t="str">
        <f>VLOOKUP(24803,$M$2:$N$43,2,FALSE)</f>
        <v>TU Zvolen (TU.Zvolen)</v>
      </c>
      <c r="B481" t="s">
        <v>151</v>
      </c>
      <c r="C481" t="s">
        <v>149</v>
      </c>
      <c r="D481" t="str">
        <f>CONCATENATE(A481,B481,C481)</f>
        <v>TU Zvolen (TU.Zvolen)I3iný</v>
      </c>
      <c r="E481" s="39">
        <v>13.8</v>
      </c>
      <c r="F481" s="39">
        <v>0</v>
      </c>
      <c r="G481" s="39">
        <v>0</v>
      </c>
      <c r="H481" s="39">
        <v>13.8</v>
      </c>
      <c r="I481" s="39">
        <v>14</v>
      </c>
      <c r="J481" s="39">
        <v>0</v>
      </c>
      <c r="K481" s="39">
        <v>0</v>
      </c>
      <c r="L481" s="39">
        <v>14</v>
      </c>
    </row>
    <row r="482">
      <c r="A482" s="11" t="str">
        <f>VLOOKUP(24803,$M$2:$N$43,2,FALSE)</f>
        <v>TU Zvolen (TU.Zvolen)</v>
      </c>
      <c r="B482" t="s">
        <v>152</v>
      </c>
      <c r="C482" t="s">
        <v>91</v>
      </c>
      <c r="D482" t="str">
        <f>CONCATENATE(A482,B482,C482)</f>
        <v>TU Zvolen (TU.Zvolen)O1knižná publikácia - odborná</v>
      </c>
      <c r="E482" s="39">
        <v>4.04217</v>
      </c>
      <c r="F482" s="39">
        <v>0</v>
      </c>
      <c r="G482" s="39">
        <v>0</v>
      </c>
      <c r="H482" s="39">
        <v>4.04217</v>
      </c>
      <c r="I482" s="39">
        <v>7</v>
      </c>
      <c r="J482" s="39">
        <v>0</v>
      </c>
      <c r="K482" s="39">
        <v>0</v>
      </c>
      <c r="L482" s="39">
        <v>7</v>
      </c>
    </row>
    <row r="483">
      <c r="A483" s="11" t="str">
        <f>VLOOKUP(24803,$M$2:$N$43,2,FALSE)</f>
        <v>TU Zvolen (TU.Zvolen)</v>
      </c>
      <c r="B483" t="s">
        <v>152</v>
      </c>
      <c r="C483" t="s">
        <v>101</v>
      </c>
      <c r="D483" t="str">
        <f>CONCATENATE(A483,B483,C483)</f>
        <v>TU Zvolen (TU.Zvolen)O1zborník - odborný</v>
      </c>
      <c r="E483" s="39">
        <v>0</v>
      </c>
      <c r="F483" s="39">
        <v>0</v>
      </c>
      <c r="G483" s="39">
        <v>3</v>
      </c>
      <c r="H483" s="39">
        <v>3</v>
      </c>
      <c r="I483" s="39">
        <v>0</v>
      </c>
      <c r="J483" s="39">
        <v>0</v>
      </c>
      <c r="K483" s="39">
        <v>3</v>
      </c>
      <c r="L483" s="39">
        <v>3</v>
      </c>
    </row>
    <row r="484">
      <c r="A484" s="11" t="str">
        <f>VLOOKUP(24803,$M$2:$N$43,2,FALSE)</f>
        <v>TU Zvolen (TU.Zvolen)</v>
      </c>
      <c r="B484" t="s">
        <v>153</v>
      </c>
      <c r="C484" t="s">
        <v>27</v>
      </c>
      <c r="D484" t="str">
        <f>CONCATENATE(A484,B484,C484)</f>
        <v>TU Zvolen (TU.Zvolen)O2príspevok</v>
      </c>
      <c r="E484" s="39">
        <v>2</v>
      </c>
      <c r="F484" s="39">
        <v>0</v>
      </c>
      <c r="G484" s="39">
        <v>0</v>
      </c>
      <c r="H484" s="39">
        <v>2</v>
      </c>
      <c r="I484" s="39">
        <v>2</v>
      </c>
      <c r="J484" s="39">
        <v>0</v>
      </c>
      <c r="K484" s="39">
        <v>0</v>
      </c>
      <c r="L484" s="39">
        <v>2</v>
      </c>
    </row>
    <row r="485">
      <c r="A485" s="11" t="str">
        <f>VLOOKUP(24803,$M$2:$N$43,2,FALSE)</f>
        <v>TU Zvolen (TU.Zvolen)</v>
      </c>
      <c r="B485" t="s">
        <v>153</v>
      </c>
      <c r="C485" t="s">
        <v>28</v>
      </c>
      <c r="D485" t="str">
        <f>CONCATENATE(A485,B485,C485)</f>
        <v>TU Zvolen (TU.Zvolen)O2príspevok z podujatia</v>
      </c>
      <c r="E485" s="39">
        <v>22.13668</v>
      </c>
      <c r="F485" s="39">
        <v>0</v>
      </c>
      <c r="G485" s="39">
        <v>0</v>
      </c>
      <c r="H485" s="39">
        <v>22.13668</v>
      </c>
      <c r="I485" s="39">
        <v>30</v>
      </c>
      <c r="J485" s="39">
        <v>0</v>
      </c>
      <c r="K485" s="39">
        <v>0</v>
      </c>
      <c r="L485" s="39">
        <v>30</v>
      </c>
    </row>
    <row r="486">
      <c r="A486" s="11" t="str">
        <f>VLOOKUP(24803,$M$2:$N$43,2,FALSE)</f>
        <v>TU Zvolen (TU.Zvolen)</v>
      </c>
      <c r="B486" t="s">
        <v>153</v>
      </c>
      <c r="C486" t="s">
        <v>86</v>
      </c>
      <c r="D486" t="str">
        <f>CONCATENATE(A486,B486,C486)</f>
        <v>TU Zvolen (TU.Zvolen)O2abstrakt z podujatia - KP</v>
      </c>
      <c r="E486" s="39">
        <v>42.898</v>
      </c>
      <c r="F486" s="39">
        <v>0</v>
      </c>
      <c r="G486" s="39">
        <v>0</v>
      </c>
      <c r="H486" s="39">
        <v>42.898</v>
      </c>
      <c r="I486" s="39">
        <v>68</v>
      </c>
      <c r="J486" s="39">
        <v>0</v>
      </c>
      <c r="K486" s="39">
        <v>0</v>
      </c>
      <c r="L486" s="39">
        <v>68</v>
      </c>
    </row>
    <row r="487">
      <c r="A487" s="11" t="str">
        <f>VLOOKUP(24803,$M$2:$N$43,2,FALSE)</f>
        <v>TU Zvolen (TU.Zvolen)</v>
      </c>
      <c r="B487" t="s">
        <v>153</v>
      </c>
      <c r="C487" t="s">
        <v>26</v>
      </c>
      <c r="D487" t="str">
        <f>CONCATENATE(A487,B487,C487)</f>
        <v>TU Zvolen (TU.Zvolen)O2kapitola</v>
      </c>
      <c r="E487" s="39">
        <v>0.5</v>
      </c>
      <c r="F487" s="39">
        <v>0</v>
      </c>
      <c r="G487" s="39">
        <v>0</v>
      </c>
      <c r="H487" s="39">
        <v>0.5</v>
      </c>
      <c r="I487" s="39">
        <v>1</v>
      </c>
      <c r="J487" s="39">
        <v>0</v>
      </c>
      <c r="K487" s="39">
        <v>0</v>
      </c>
      <c r="L487" s="39">
        <v>1</v>
      </c>
    </row>
    <row r="488">
      <c r="A488" s="11" t="str">
        <f>VLOOKUP(24803,$M$2:$N$43,2,FALSE)</f>
        <v>TU Zvolen (TU.Zvolen)</v>
      </c>
      <c r="B488" t="s">
        <v>154</v>
      </c>
      <c r="C488" t="s">
        <v>29</v>
      </c>
      <c r="D488" t="str">
        <f>CONCATENATE(A488,B488,C488)</f>
        <v>TU Zvolen (TU.Zvolen)O3článok</v>
      </c>
      <c r="E488" s="39">
        <v>21.75</v>
      </c>
      <c r="F488" s="39">
        <v>0</v>
      </c>
      <c r="G488" s="39">
        <v>0</v>
      </c>
      <c r="H488" s="39">
        <v>21.75</v>
      </c>
      <c r="I488" s="39">
        <v>25</v>
      </c>
      <c r="J488" s="39">
        <v>0</v>
      </c>
      <c r="K488" s="39">
        <v>0</v>
      </c>
      <c r="L488" s="39">
        <v>25</v>
      </c>
    </row>
    <row r="489">
      <c r="A489" s="11" t="str">
        <f>VLOOKUP(24803,$M$2:$N$43,2,FALSE)</f>
        <v>TU Zvolen (TU.Zvolen)</v>
      </c>
      <c r="B489" t="s">
        <v>154</v>
      </c>
      <c r="C489" t="s">
        <v>89</v>
      </c>
      <c r="D489" t="str">
        <f>CONCATENATE(A489,B489,C489)</f>
        <v>TU Zvolen (TU.Zvolen)O3abstrakt z podujatia - ČL</v>
      </c>
      <c r="E489" s="39">
        <v>0.16666</v>
      </c>
      <c r="F489" s="39">
        <v>0</v>
      </c>
      <c r="G489" s="39">
        <v>0</v>
      </c>
      <c r="H489" s="39">
        <v>0.16666</v>
      </c>
      <c r="I489" s="39">
        <v>1</v>
      </c>
      <c r="J489" s="39">
        <v>0</v>
      </c>
      <c r="K489" s="39">
        <v>0</v>
      </c>
      <c r="L489" s="39">
        <v>1</v>
      </c>
    </row>
    <row r="490">
      <c r="A490" s="11" t="str">
        <f>VLOOKUP(24803,$M$2:$N$43,2,FALSE)</f>
        <v>TU Zvolen (TU.Zvolen)</v>
      </c>
      <c r="B490" t="s">
        <v>154</v>
      </c>
      <c r="C490" t="s">
        <v>30</v>
      </c>
      <c r="D490" t="str">
        <f>CONCATENATE(A490,B490,C490)</f>
        <v>TU Zvolen (TU.Zvolen)O3článok z podujatia</v>
      </c>
      <c r="E490" s="39">
        <v>1.65</v>
      </c>
      <c r="F490" s="39">
        <v>0</v>
      </c>
      <c r="G490" s="39">
        <v>0</v>
      </c>
      <c r="H490" s="39">
        <v>1.65</v>
      </c>
      <c r="I490" s="39">
        <v>4</v>
      </c>
      <c r="J490" s="39">
        <v>0</v>
      </c>
      <c r="K490" s="39">
        <v>0</v>
      </c>
      <c r="L490" s="39">
        <v>4</v>
      </c>
    </row>
    <row r="491">
      <c r="A491" s="11" t="str">
        <f>VLOOKUP(24803,$M$2:$N$43,2,FALSE)</f>
        <v>TU Zvolen (TU.Zvolen)</v>
      </c>
      <c r="B491" t="s">
        <v>155</v>
      </c>
      <c r="C491" t="s">
        <v>39</v>
      </c>
      <c r="D491" t="str">
        <f>CONCATENATE(A491,B491,C491)</f>
        <v>TU Zvolen (TU.Zvolen)P1skriptum</v>
      </c>
      <c r="E491" s="39">
        <v>7.67</v>
      </c>
      <c r="F491" s="39">
        <v>0</v>
      </c>
      <c r="G491" s="39">
        <v>2</v>
      </c>
      <c r="H491" s="39">
        <v>9.67</v>
      </c>
      <c r="I491" s="39">
        <v>9</v>
      </c>
      <c r="J491" s="39">
        <v>0</v>
      </c>
      <c r="K491" s="39">
        <v>2</v>
      </c>
      <c r="L491" s="39">
        <v>9</v>
      </c>
    </row>
    <row r="492">
      <c r="A492" s="11" t="str">
        <f>VLOOKUP(24803,$M$2:$N$43,2,FALSE)</f>
        <v>TU Zvolen (TU.Zvolen)</v>
      </c>
      <c r="B492" t="s">
        <v>155</v>
      </c>
      <c r="C492" t="s">
        <v>36</v>
      </c>
      <c r="D492" t="str">
        <f>CONCATENATE(A492,B492,C492)</f>
        <v>TU Zvolen (TU.Zvolen)P1učebnica pre vysoké školy</v>
      </c>
      <c r="E492" s="39">
        <v>3</v>
      </c>
      <c r="F492" s="39">
        <v>0</v>
      </c>
      <c r="G492" s="39">
        <v>2</v>
      </c>
      <c r="H492" s="39">
        <v>5</v>
      </c>
      <c r="I492" s="39">
        <v>3</v>
      </c>
      <c r="J492" s="39">
        <v>0</v>
      </c>
      <c r="K492" s="39">
        <v>2</v>
      </c>
      <c r="L492" s="39">
        <v>3</v>
      </c>
    </row>
    <row r="493">
      <c r="A493" s="11" t="str">
        <f>VLOOKUP(24803,$M$2:$N$43,2,FALSE)</f>
        <v>TU Zvolen (TU.Zvolen)</v>
      </c>
      <c r="B493" t="s">
        <v>156</v>
      </c>
      <c r="C493" t="s">
        <v>26</v>
      </c>
      <c r="D493" t="str">
        <f>CONCATENATE(A493,B493,C493)</f>
        <v>TU Zvolen (TU.Zvolen)P2kapitola</v>
      </c>
      <c r="E493" s="39">
        <v>1</v>
      </c>
      <c r="F493" s="39">
        <v>0</v>
      </c>
      <c r="G493" s="39">
        <v>0</v>
      </c>
      <c r="H493" s="39">
        <v>1</v>
      </c>
      <c r="I493" s="39">
        <v>1</v>
      </c>
      <c r="J493" s="39">
        <v>0</v>
      </c>
      <c r="K493" s="39">
        <v>0</v>
      </c>
      <c r="L493" s="39">
        <v>1</v>
      </c>
    </row>
    <row r="494">
      <c r="A494" s="11" t="str">
        <f>VLOOKUP(24803,$M$2:$N$43,2,FALSE)</f>
        <v>TU Zvolen (TU.Zvolen)</v>
      </c>
      <c r="B494" t="s">
        <v>157</v>
      </c>
      <c r="C494" t="s">
        <v>45</v>
      </c>
      <c r="D494" t="str">
        <f>CONCATENATE(A494,B494,C494)</f>
        <v>TU Zvolen (TU.Zvolen)U1architektonická štúdia</v>
      </c>
      <c r="E494" s="39">
        <v>0.22</v>
      </c>
      <c r="F494" s="39">
        <v>0</v>
      </c>
      <c r="G494" s="39">
        <v>0</v>
      </c>
      <c r="H494" s="39">
        <v>0.22</v>
      </c>
      <c r="I494" s="39">
        <v>1</v>
      </c>
      <c r="J494" s="39">
        <v>0</v>
      </c>
      <c r="K494" s="39">
        <v>0</v>
      </c>
      <c r="L494" s="39">
        <v>1</v>
      </c>
    </row>
    <row r="495">
      <c r="A495" s="11" t="str">
        <f>VLOOKUP(24803,$M$2:$N$43,2,FALSE)</f>
        <v>TU Zvolen (TU.Zvolen)</v>
      </c>
      <c r="B495" t="s">
        <v>157</v>
      </c>
      <c r="C495" t="s">
        <v>99</v>
      </c>
      <c r="D495" t="str">
        <f>CONCATENATE(A495,B495,C495)</f>
        <v>TU Zvolen (TU.Zvolen)U1katalóg umeleckých diel - umelecký</v>
      </c>
      <c r="E495" s="39">
        <v>2.5</v>
      </c>
      <c r="F495" s="39">
        <v>0</v>
      </c>
      <c r="G495" s="39">
        <v>1</v>
      </c>
      <c r="H495" s="39">
        <v>3.5</v>
      </c>
      <c r="I495" s="39">
        <v>3</v>
      </c>
      <c r="J495" s="39">
        <v>0</v>
      </c>
      <c r="K495" s="39">
        <v>1</v>
      </c>
      <c r="L495" s="39">
        <v>3</v>
      </c>
    </row>
    <row r="496">
      <c r="A496" s="11" t="str">
        <f>VLOOKUP(24803,$M$2:$N$43,2,FALSE)</f>
        <v>TU Zvolen (TU.Zvolen)</v>
      </c>
      <c r="B496" t="s">
        <v>157</v>
      </c>
      <c r="C496" t="s">
        <v>97</v>
      </c>
      <c r="D496" t="str">
        <f>CONCATENATE(A496,B496,C496)</f>
        <v>TU Zvolen (TU.Zvolen)U1knižná publikácia - umelecká</v>
      </c>
      <c r="E496" s="39">
        <v>0</v>
      </c>
      <c r="F496" s="39">
        <v>1</v>
      </c>
      <c r="G496" s="39">
        <v>0</v>
      </c>
      <c r="H496" s="39">
        <v>1</v>
      </c>
      <c r="I496" s="39">
        <v>0</v>
      </c>
      <c r="J496" s="39">
        <v>1</v>
      </c>
      <c r="K496" s="39">
        <v>0</v>
      </c>
      <c r="L496" s="39">
        <v>1</v>
      </c>
    </row>
    <row r="497">
      <c r="A497" s="11" t="str">
        <f>VLOOKUP(24803,$M$2:$N$43,2,FALSE)</f>
        <v>TU Zvolen (TU.Zvolen)</v>
      </c>
      <c r="B497" t="s">
        <v>157</v>
      </c>
      <c r="C497" t="s">
        <v>100</v>
      </c>
      <c r="D497" t="str">
        <f>CONCATENATE(A497,B497,C497)</f>
        <v>TU Zvolen (TU.Zvolen)U1zborník - umelecký</v>
      </c>
      <c r="E497" s="39">
        <v>0</v>
      </c>
      <c r="F497" s="39">
        <v>0</v>
      </c>
      <c r="G497" s="39">
        <v>1</v>
      </c>
      <c r="H497" s="39">
        <v>1</v>
      </c>
      <c r="I497" s="39">
        <v>0</v>
      </c>
      <c r="J497" s="39">
        <v>0</v>
      </c>
      <c r="K497" s="39">
        <v>1</v>
      </c>
      <c r="L497" s="39">
        <v>1</v>
      </c>
    </row>
    <row r="498">
      <c r="A498" s="11" t="str">
        <f>VLOOKUP(24803,$M$2:$N$43,2,FALSE)</f>
        <v>TU Zvolen (TU.Zvolen)</v>
      </c>
      <c r="B498" t="s">
        <v>158</v>
      </c>
      <c r="C498" t="s">
        <v>27</v>
      </c>
      <c r="D498" t="str">
        <f>CONCATENATE(A498,B498,C498)</f>
        <v>TU Zvolen (TU.Zvolen)U2príspevok</v>
      </c>
      <c r="E498" s="39">
        <v>2</v>
      </c>
      <c r="F498" s="39">
        <v>0</v>
      </c>
      <c r="G498" s="39">
        <v>0</v>
      </c>
      <c r="H498" s="39">
        <v>2</v>
      </c>
      <c r="I498" s="39">
        <v>2</v>
      </c>
      <c r="J498" s="39">
        <v>0</v>
      </c>
      <c r="K498" s="39">
        <v>0</v>
      </c>
      <c r="L498" s="39">
        <v>2</v>
      </c>
    </row>
    <row r="499">
      <c r="A499" s="11" t="str">
        <f>VLOOKUP(24803,$M$2:$N$43,2,FALSE)</f>
        <v>TU Zvolen (TU.Zvolen)</v>
      </c>
      <c r="B499" t="s">
        <v>160</v>
      </c>
      <c r="C499" t="s">
        <v>25</v>
      </c>
      <c r="D499" t="str">
        <f>CONCATENATE(A499,B499,C499)</f>
        <v>TU Zvolen (TU.Zvolen)V1editovaná kniha</v>
      </c>
      <c r="E499" s="39">
        <v>2.71</v>
      </c>
      <c r="F499" s="39">
        <v>0</v>
      </c>
      <c r="G499" s="39">
        <v>1</v>
      </c>
      <c r="H499" s="39">
        <v>3.71</v>
      </c>
      <c r="I499" s="39">
        <v>5</v>
      </c>
      <c r="J499" s="39">
        <v>0</v>
      </c>
      <c r="K499" s="39">
        <v>1</v>
      </c>
      <c r="L499" s="39">
        <v>5</v>
      </c>
    </row>
    <row r="500">
      <c r="A500" s="11" t="str">
        <f>VLOOKUP(24803,$M$2:$N$43,2,FALSE)</f>
        <v>TU Zvolen (TU.Zvolen)</v>
      </c>
      <c r="B500" t="s">
        <v>160</v>
      </c>
      <c r="C500" t="s">
        <v>21</v>
      </c>
      <c r="D500" t="str">
        <f>CONCATENATE(A500,B500,C500)</f>
        <v>TU Zvolen (TU.Zvolen)V1monografia</v>
      </c>
      <c r="E500" s="39">
        <v>7.85</v>
      </c>
      <c r="F500" s="39">
        <v>0</v>
      </c>
      <c r="G500" s="39">
        <v>0</v>
      </c>
      <c r="H500" s="39">
        <v>7.85</v>
      </c>
      <c r="I500" s="39">
        <v>9</v>
      </c>
      <c r="J500" s="39">
        <v>0</v>
      </c>
      <c r="K500" s="39">
        <v>0</v>
      </c>
      <c r="L500" s="39">
        <v>9</v>
      </c>
    </row>
    <row r="501">
      <c r="A501" s="11" t="str">
        <f>VLOOKUP(24803,$M$2:$N$43,2,FALSE)</f>
        <v>TU Zvolen (TU.Zvolen)</v>
      </c>
      <c r="B501" t="s">
        <v>160</v>
      </c>
      <c r="C501" t="s">
        <v>84</v>
      </c>
      <c r="D501" t="str">
        <f>CONCATENATE(A501,B501,C501)</f>
        <v>TU Zvolen (TU.Zvolen)V1zborník - vedecký</v>
      </c>
      <c r="E501" s="39">
        <v>0</v>
      </c>
      <c r="F501" s="39">
        <v>0</v>
      </c>
      <c r="G501" s="39">
        <v>12.07</v>
      </c>
      <c r="H501" s="39">
        <v>12.07</v>
      </c>
      <c r="I501" s="39">
        <v>0</v>
      </c>
      <c r="J501" s="39">
        <v>0</v>
      </c>
      <c r="K501" s="39">
        <v>13</v>
      </c>
      <c r="L501" s="39">
        <v>13</v>
      </c>
    </row>
    <row r="502">
      <c r="A502" s="11" t="str">
        <f>VLOOKUP(24803,$M$2:$N$43,2,FALSE)</f>
        <v>TU Zvolen (TU.Zvolen)</v>
      </c>
      <c r="B502" t="s">
        <v>161</v>
      </c>
      <c r="C502" t="s">
        <v>27</v>
      </c>
      <c r="D502" t="str">
        <f>CONCATENATE(A502,B502,C502)</f>
        <v>TU Zvolen (TU.Zvolen)V2príspevok</v>
      </c>
      <c r="E502" s="39">
        <v>25.1</v>
      </c>
      <c r="F502" s="39">
        <v>0</v>
      </c>
      <c r="G502" s="39">
        <v>0</v>
      </c>
      <c r="H502" s="39">
        <v>25.1</v>
      </c>
      <c r="I502" s="39">
        <v>28</v>
      </c>
      <c r="J502" s="39">
        <v>0</v>
      </c>
      <c r="K502" s="39">
        <v>0</v>
      </c>
      <c r="L502" s="39">
        <v>28</v>
      </c>
    </row>
    <row r="503">
      <c r="A503" s="11" t="str">
        <f>VLOOKUP(24803,$M$2:$N$43,2,FALSE)</f>
        <v>TU Zvolen (TU.Zvolen)</v>
      </c>
      <c r="B503" t="s">
        <v>161</v>
      </c>
      <c r="C503" t="s">
        <v>28</v>
      </c>
      <c r="D503" t="str">
        <f>CONCATENATE(A503,B503,C503)</f>
        <v>TU Zvolen (TU.Zvolen)V2príspevok z podujatia</v>
      </c>
      <c r="E503" s="39">
        <v>112.29286</v>
      </c>
      <c r="F503" s="39">
        <v>0</v>
      </c>
      <c r="G503" s="39">
        <v>0</v>
      </c>
      <c r="H503" s="39">
        <v>112.29286</v>
      </c>
      <c r="I503" s="39">
        <v>140</v>
      </c>
      <c r="J503" s="39">
        <v>0</v>
      </c>
      <c r="K503" s="39">
        <v>0</v>
      </c>
      <c r="L503" s="39">
        <v>140</v>
      </c>
    </row>
    <row r="504">
      <c r="A504" s="11" t="str">
        <f>VLOOKUP(24803,$M$2:$N$43,2,FALSE)</f>
        <v>TU Zvolen (TU.Zvolen)</v>
      </c>
      <c r="B504" t="s">
        <v>161</v>
      </c>
      <c r="C504" t="s">
        <v>86</v>
      </c>
      <c r="D504" t="str">
        <f>CONCATENATE(A504,B504,C504)</f>
        <v>TU Zvolen (TU.Zvolen)V2abstrakt z podujatia - KP</v>
      </c>
      <c r="E504" s="39">
        <v>26.6</v>
      </c>
      <c r="F504" s="39">
        <v>0</v>
      </c>
      <c r="G504" s="39">
        <v>0</v>
      </c>
      <c r="H504" s="39">
        <v>26.6</v>
      </c>
      <c r="I504" s="39">
        <v>28</v>
      </c>
      <c r="J504" s="39">
        <v>0</v>
      </c>
      <c r="K504" s="39">
        <v>0</v>
      </c>
      <c r="L504" s="39">
        <v>28</v>
      </c>
    </row>
    <row r="505">
      <c r="A505" s="11" t="str">
        <f>VLOOKUP(24803,$M$2:$N$43,2,FALSE)</f>
        <v>TU Zvolen (TU.Zvolen)</v>
      </c>
      <c r="B505" t="s">
        <v>161</v>
      </c>
      <c r="C505" t="s">
        <v>87</v>
      </c>
      <c r="D505" t="str">
        <f>CONCATENATE(A505,B505,C505)</f>
        <v>TU Zvolen (TU.Zvolen)V2poster z podujatia - KP</v>
      </c>
      <c r="E505" s="39">
        <v>1</v>
      </c>
      <c r="F505" s="39">
        <v>0</v>
      </c>
      <c r="G505" s="39">
        <v>0</v>
      </c>
      <c r="H505" s="39">
        <v>1</v>
      </c>
      <c r="I505" s="39">
        <v>1</v>
      </c>
      <c r="J505" s="39">
        <v>0</v>
      </c>
      <c r="K505" s="39">
        <v>0</v>
      </c>
      <c r="L505" s="39">
        <v>1</v>
      </c>
    </row>
    <row r="506">
      <c r="A506" s="11" t="str">
        <f>VLOOKUP(24803,$M$2:$N$43,2,FALSE)</f>
        <v>TU Zvolen (TU.Zvolen)</v>
      </c>
      <c r="B506" t="s">
        <v>161</v>
      </c>
      <c r="C506" t="s">
        <v>26</v>
      </c>
      <c r="D506" t="str">
        <f>CONCATENATE(A506,B506,C506)</f>
        <v>TU Zvolen (TU.Zvolen)V2kapitola</v>
      </c>
      <c r="E506" s="39">
        <v>8.18</v>
      </c>
      <c r="F506" s="39">
        <v>0</v>
      </c>
      <c r="G506" s="39">
        <v>0</v>
      </c>
      <c r="H506" s="39">
        <v>8.18</v>
      </c>
      <c r="I506" s="39">
        <v>11</v>
      </c>
      <c r="J506" s="39">
        <v>0</v>
      </c>
      <c r="K506" s="39">
        <v>0</v>
      </c>
      <c r="L506" s="39">
        <v>11</v>
      </c>
    </row>
    <row r="507">
      <c r="A507" s="11" t="str">
        <f>VLOOKUP(24803,$M$2:$N$43,2,FALSE)</f>
        <v>TU Zvolen (TU.Zvolen)</v>
      </c>
      <c r="B507" t="s">
        <v>162</v>
      </c>
      <c r="C507" t="s">
        <v>88</v>
      </c>
      <c r="D507" t="str">
        <f>CONCATENATE(A507,B507,C507)</f>
        <v>TU Zvolen (TU.Zvolen)V3abstrakt - ČL</v>
      </c>
      <c r="E507" s="39">
        <v>0.007</v>
      </c>
      <c r="F507" s="39">
        <v>0</v>
      </c>
      <c r="G507" s="39">
        <v>0</v>
      </c>
      <c r="H507" s="39">
        <v>0.007</v>
      </c>
      <c r="I507" s="39">
        <v>1</v>
      </c>
      <c r="J507" s="39">
        <v>0</v>
      </c>
      <c r="K507" s="39">
        <v>0</v>
      </c>
      <c r="L507" s="39">
        <v>1</v>
      </c>
    </row>
    <row r="508">
      <c r="A508" s="11" t="str">
        <f>VLOOKUP(24803,$M$2:$N$43,2,FALSE)</f>
        <v>TU Zvolen (TU.Zvolen)</v>
      </c>
      <c r="B508" t="s">
        <v>162</v>
      </c>
      <c r="C508" t="s">
        <v>29</v>
      </c>
      <c r="D508" t="str">
        <f>CONCATENATE(A508,B508,C508)</f>
        <v>TU Zvolen (TU.Zvolen)V3článok</v>
      </c>
      <c r="E508" s="39">
        <v>162.85433</v>
      </c>
      <c r="F508" s="39">
        <v>0</v>
      </c>
      <c r="G508" s="39">
        <v>0</v>
      </c>
      <c r="H508" s="39">
        <v>162.85433</v>
      </c>
      <c r="I508" s="39">
        <v>297</v>
      </c>
      <c r="J508" s="39">
        <v>0</v>
      </c>
      <c r="K508" s="39">
        <v>0</v>
      </c>
      <c r="L508" s="39">
        <v>297</v>
      </c>
    </row>
    <row r="509">
      <c r="A509" s="11" t="str">
        <f>VLOOKUP(24803,$M$2:$N$43,2,FALSE)</f>
        <v>TU Zvolen (TU.Zvolen)</v>
      </c>
      <c r="B509" t="s">
        <v>162</v>
      </c>
      <c r="C509" t="s">
        <v>89</v>
      </c>
      <c r="D509" t="str">
        <f>CONCATENATE(A509,B509,C509)</f>
        <v>TU Zvolen (TU.Zvolen)V3abstrakt z podujatia - ČL</v>
      </c>
      <c r="E509" s="39">
        <v>1</v>
      </c>
      <c r="F509" s="39">
        <v>0</v>
      </c>
      <c r="G509" s="39">
        <v>0</v>
      </c>
      <c r="H509" s="39">
        <v>1</v>
      </c>
      <c r="I509" s="39">
        <v>1</v>
      </c>
      <c r="J509" s="39">
        <v>0</v>
      </c>
      <c r="K509" s="39">
        <v>0</v>
      </c>
      <c r="L509" s="39">
        <v>1</v>
      </c>
    </row>
    <row r="510">
      <c r="A510" s="11" t="str">
        <f>VLOOKUP(24803,$M$2:$N$43,2,FALSE)</f>
        <v>TU Zvolen (TU.Zvolen)</v>
      </c>
      <c r="B510" t="s">
        <v>162</v>
      </c>
      <c r="C510" t="s">
        <v>30</v>
      </c>
      <c r="D510" t="str">
        <f>CONCATENATE(A510,B510,C510)</f>
        <v>TU Zvolen (TU.Zvolen)V3článok z podujatia</v>
      </c>
      <c r="E510" s="39">
        <v>0.2</v>
      </c>
      <c r="F510" s="39">
        <v>0</v>
      </c>
      <c r="G510" s="39">
        <v>0</v>
      </c>
      <c r="H510" s="39">
        <v>0.2</v>
      </c>
      <c r="I510" s="39">
        <v>1</v>
      </c>
      <c r="J510" s="39">
        <v>0</v>
      </c>
      <c r="K510" s="39">
        <v>0</v>
      </c>
      <c r="L510" s="39">
        <v>1</v>
      </c>
    </row>
    <row r="511">
      <c r="A511" s="11" t="str">
        <f>VLOOKUP(24805,$M$2:$N$43,2,FALSE)</f>
        <v>VŠMU (VSMU)</v>
      </c>
      <c r="B511" t="s">
        <v>148</v>
      </c>
      <c r="C511" t="s">
        <v>149</v>
      </c>
      <c r="D511" t="str">
        <f>CONCATENATE(A511,B511,C511)</f>
        <v>VŠMU (VSMU)I1iný</v>
      </c>
      <c r="E511" s="39">
        <v>0.07142</v>
      </c>
      <c r="F511" s="39">
        <v>0</v>
      </c>
      <c r="G511" s="39">
        <v>0.5</v>
      </c>
      <c r="H511" s="39">
        <v>0.57142</v>
      </c>
      <c r="I511" s="39">
        <v>1</v>
      </c>
      <c r="J511" s="39">
        <v>0</v>
      </c>
      <c r="K511" s="39">
        <v>1</v>
      </c>
      <c r="L511" s="39">
        <v>1</v>
      </c>
    </row>
    <row r="512">
      <c r="A512" s="11" t="str">
        <f>VLOOKUP(24805,$M$2:$N$43,2,FALSE)</f>
        <v>VŠMU (VSMU)</v>
      </c>
      <c r="B512" t="s">
        <v>150</v>
      </c>
      <c r="C512" t="s">
        <v>149</v>
      </c>
      <c r="D512" t="str">
        <f>CONCATENATE(A512,B512,C512)</f>
        <v>VŠMU (VSMU)I2iný</v>
      </c>
      <c r="E512" s="39">
        <v>1</v>
      </c>
      <c r="F512" s="39">
        <v>0</v>
      </c>
      <c r="G512" s="39">
        <v>0</v>
      </c>
      <c r="H512" s="39">
        <v>1</v>
      </c>
      <c r="I512" s="39">
        <v>1</v>
      </c>
      <c r="J512" s="39">
        <v>0</v>
      </c>
      <c r="K512" s="39">
        <v>0</v>
      </c>
      <c r="L512" s="39">
        <v>1</v>
      </c>
    </row>
    <row r="513">
      <c r="A513" s="11" t="str">
        <f>VLOOKUP(24805,$M$2:$N$43,2,FALSE)</f>
        <v>VŠMU (VSMU)</v>
      </c>
      <c r="B513" t="s">
        <v>151</v>
      </c>
      <c r="C513" t="s">
        <v>149</v>
      </c>
      <c r="D513" t="str">
        <f>CONCATENATE(A513,B513,C513)</f>
        <v>VŠMU (VSMU)I3iný</v>
      </c>
      <c r="E513" s="39">
        <v>9.83333</v>
      </c>
      <c r="F513" s="39">
        <v>0</v>
      </c>
      <c r="G513" s="39">
        <v>0</v>
      </c>
      <c r="H513" s="39">
        <v>9.83333</v>
      </c>
      <c r="I513" s="39">
        <v>11</v>
      </c>
      <c r="J513" s="39">
        <v>0</v>
      </c>
      <c r="K513" s="39">
        <v>0</v>
      </c>
      <c r="L513" s="39">
        <v>11</v>
      </c>
    </row>
    <row r="514">
      <c r="A514" s="11" t="str">
        <f>VLOOKUP(24805,$M$2:$N$43,2,FALSE)</f>
        <v>VŠMU (VSMU)</v>
      </c>
      <c r="B514" t="s">
        <v>152</v>
      </c>
      <c r="C514" t="s">
        <v>93</v>
      </c>
      <c r="D514" t="str">
        <f>CONCATENATE(A514,B514,C514)</f>
        <v>VŠMU (VSMU)O1katalóg umeleckých diel - odborný</v>
      </c>
      <c r="E514" s="39">
        <v>0</v>
      </c>
      <c r="F514" s="39">
        <v>0</v>
      </c>
      <c r="G514" s="39">
        <v>1</v>
      </c>
      <c r="H514" s="39">
        <v>1</v>
      </c>
      <c r="I514" s="39">
        <v>0</v>
      </c>
      <c r="J514" s="39">
        <v>0</v>
      </c>
      <c r="K514" s="39">
        <v>1</v>
      </c>
      <c r="L514" s="39">
        <v>1</v>
      </c>
    </row>
    <row r="515">
      <c r="A515" s="11" t="str">
        <f>VLOOKUP(24805,$M$2:$N$43,2,FALSE)</f>
        <v>VŠMU (VSMU)</v>
      </c>
      <c r="B515" t="s">
        <v>152</v>
      </c>
      <c r="C515" t="s">
        <v>91</v>
      </c>
      <c r="D515" t="str">
        <f>CONCATENATE(A515,B515,C515)</f>
        <v>VŠMU (VSMU)O1knižná publikácia - odborná</v>
      </c>
      <c r="E515" s="39">
        <v>1</v>
      </c>
      <c r="F515" s="39">
        <v>1</v>
      </c>
      <c r="G515" s="39">
        <v>0</v>
      </c>
      <c r="H515" s="39">
        <v>2</v>
      </c>
      <c r="I515" s="39">
        <v>1</v>
      </c>
      <c r="J515" s="39">
        <v>1</v>
      </c>
      <c r="K515" s="39">
        <v>0</v>
      </c>
      <c r="L515" s="39">
        <v>2</v>
      </c>
    </row>
    <row r="516">
      <c r="A516" s="11" t="str">
        <f>VLOOKUP(24805,$M$2:$N$43,2,FALSE)</f>
        <v>VŠMU (VSMU)</v>
      </c>
      <c r="B516" t="s">
        <v>152</v>
      </c>
      <c r="C516" t="s">
        <v>101</v>
      </c>
      <c r="D516" t="str">
        <f>CONCATENATE(A516,B516,C516)</f>
        <v>VŠMU (VSMU)O1zborník - odborný</v>
      </c>
      <c r="E516" s="39">
        <v>0</v>
      </c>
      <c r="F516" s="39">
        <v>0</v>
      </c>
      <c r="G516" s="39">
        <v>3</v>
      </c>
      <c r="H516" s="39">
        <v>3</v>
      </c>
      <c r="I516" s="39">
        <v>0</v>
      </c>
      <c r="J516" s="39">
        <v>0</v>
      </c>
      <c r="K516" s="39">
        <v>3</v>
      </c>
      <c r="L516" s="39">
        <v>3</v>
      </c>
    </row>
    <row r="517">
      <c r="A517" s="11" t="str">
        <f>VLOOKUP(24805,$M$2:$N$43,2,FALSE)</f>
        <v>VŠMU (VSMU)</v>
      </c>
      <c r="B517" t="s">
        <v>153</v>
      </c>
      <c r="C517" t="s">
        <v>27</v>
      </c>
      <c r="D517" t="str">
        <f>CONCATENATE(A517,B517,C517)</f>
        <v>VŠMU (VSMU)O2príspevok</v>
      </c>
      <c r="E517" s="39">
        <v>3</v>
      </c>
      <c r="F517" s="39">
        <v>0</v>
      </c>
      <c r="G517" s="39">
        <v>0</v>
      </c>
      <c r="H517" s="39">
        <v>3</v>
      </c>
      <c r="I517" s="39">
        <v>3</v>
      </c>
      <c r="J517" s="39">
        <v>0</v>
      </c>
      <c r="K517" s="39">
        <v>0</v>
      </c>
      <c r="L517" s="39">
        <v>3</v>
      </c>
    </row>
    <row r="518">
      <c r="A518" s="11" t="str">
        <f>VLOOKUP(24805,$M$2:$N$43,2,FALSE)</f>
        <v>VŠMU (VSMU)</v>
      </c>
      <c r="B518" t="s">
        <v>153</v>
      </c>
      <c r="C518" t="s">
        <v>35</v>
      </c>
      <c r="D518" t="str">
        <f>CONCATENATE(A518,B518,C518)</f>
        <v>VŠMU (VSMU)O2heslo</v>
      </c>
      <c r="E518" s="39">
        <v>3</v>
      </c>
      <c r="F518" s="39">
        <v>0</v>
      </c>
      <c r="G518" s="39">
        <v>0</v>
      </c>
      <c r="H518" s="39">
        <v>3</v>
      </c>
      <c r="I518" s="39">
        <v>3</v>
      </c>
      <c r="J518" s="39">
        <v>0</v>
      </c>
      <c r="K518" s="39">
        <v>0</v>
      </c>
      <c r="L518" s="39">
        <v>3</v>
      </c>
    </row>
    <row r="519">
      <c r="A519" s="11" t="str">
        <f>VLOOKUP(24805,$M$2:$N$43,2,FALSE)</f>
        <v>VŠMU (VSMU)</v>
      </c>
      <c r="B519" t="s">
        <v>153</v>
      </c>
      <c r="C519" t="s">
        <v>28</v>
      </c>
      <c r="D519" t="str">
        <f>CONCATENATE(A519,B519,C519)</f>
        <v>VŠMU (VSMU)O2príspevok z podujatia</v>
      </c>
      <c r="E519" s="39">
        <v>11</v>
      </c>
      <c r="F519" s="39">
        <v>0</v>
      </c>
      <c r="G519" s="39">
        <v>0</v>
      </c>
      <c r="H519" s="39">
        <v>11</v>
      </c>
      <c r="I519" s="39">
        <v>11</v>
      </c>
      <c r="J519" s="39">
        <v>0</v>
      </c>
      <c r="K519" s="39">
        <v>0</v>
      </c>
      <c r="L519" s="39">
        <v>11</v>
      </c>
    </row>
    <row r="520">
      <c r="A520" s="11" t="str">
        <f>VLOOKUP(24805,$M$2:$N$43,2,FALSE)</f>
        <v>VŠMU (VSMU)</v>
      </c>
      <c r="B520" t="s">
        <v>153</v>
      </c>
      <c r="C520" t="s">
        <v>26</v>
      </c>
      <c r="D520" t="str">
        <f>CONCATENATE(A520,B520,C520)</f>
        <v>VŠMU (VSMU)O2kapitola</v>
      </c>
      <c r="E520" s="39">
        <v>3</v>
      </c>
      <c r="F520" s="39">
        <v>0</v>
      </c>
      <c r="G520" s="39">
        <v>0</v>
      </c>
      <c r="H520" s="39">
        <v>3</v>
      </c>
      <c r="I520" s="39">
        <v>3</v>
      </c>
      <c r="J520" s="39">
        <v>0</v>
      </c>
      <c r="K520" s="39">
        <v>0</v>
      </c>
      <c r="L520" s="39">
        <v>3</v>
      </c>
    </row>
    <row r="521">
      <c r="A521" s="11" t="str">
        <f>VLOOKUP(24805,$M$2:$N$43,2,FALSE)</f>
        <v>VŠMU (VSMU)</v>
      </c>
      <c r="B521" t="s">
        <v>154</v>
      </c>
      <c r="C521" t="s">
        <v>29</v>
      </c>
      <c r="D521" t="str">
        <f>CONCATENATE(A521,B521,C521)</f>
        <v>VŠMU (VSMU)O3článok</v>
      </c>
      <c r="E521" s="39">
        <v>41.88</v>
      </c>
      <c r="F521" s="39">
        <v>0</v>
      </c>
      <c r="G521" s="39">
        <v>0</v>
      </c>
      <c r="H521" s="39">
        <v>41.88</v>
      </c>
      <c r="I521" s="39">
        <v>43</v>
      </c>
      <c r="J521" s="39">
        <v>0</v>
      </c>
      <c r="K521" s="39">
        <v>0</v>
      </c>
      <c r="L521" s="39">
        <v>43</v>
      </c>
    </row>
    <row r="522">
      <c r="A522" s="11" t="str">
        <f>VLOOKUP(24805,$M$2:$N$43,2,FALSE)</f>
        <v>VŠMU (VSMU)</v>
      </c>
      <c r="B522" t="s">
        <v>154</v>
      </c>
      <c r="C522" t="s">
        <v>96</v>
      </c>
      <c r="D522" t="str">
        <f>CONCATENATE(A522,B522,C522)</f>
        <v>VŠMU (VSMU)O3recenzia - ČL</v>
      </c>
      <c r="E522" s="39">
        <v>28</v>
      </c>
      <c r="F522" s="39">
        <v>0</v>
      </c>
      <c r="G522" s="39">
        <v>0</v>
      </c>
      <c r="H522" s="39">
        <v>28</v>
      </c>
      <c r="I522" s="39">
        <v>28</v>
      </c>
      <c r="J522" s="39">
        <v>0</v>
      </c>
      <c r="K522" s="39">
        <v>0</v>
      </c>
      <c r="L522" s="39">
        <v>28</v>
      </c>
    </row>
    <row r="523">
      <c r="A523" s="11" t="str">
        <f>VLOOKUP(24805,$M$2:$N$43,2,FALSE)</f>
        <v>VŠMU (VSMU)</v>
      </c>
      <c r="B523" t="s">
        <v>157</v>
      </c>
      <c r="C523" t="s">
        <v>98</v>
      </c>
      <c r="D523" t="str">
        <f>CONCATENATE(A523,B523,C523)</f>
        <v>VŠMU (VSMU)U1antológia - umelecká</v>
      </c>
      <c r="E523" s="39">
        <v>0.25</v>
      </c>
      <c r="F523" s="39">
        <v>0</v>
      </c>
      <c r="G523" s="39">
        <v>0</v>
      </c>
      <c r="H523" s="39">
        <v>0.25</v>
      </c>
      <c r="I523" s="39">
        <v>1</v>
      </c>
      <c r="J523" s="39">
        <v>0</v>
      </c>
      <c r="K523" s="39">
        <v>0</v>
      </c>
      <c r="L523" s="39">
        <v>1</v>
      </c>
    </row>
    <row r="524">
      <c r="A524" s="11" t="str">
        <f>VLOOKUP(24805,$M$2:$N$43,2,FALSE)</f>
        <v>VŠMU (VSMU)</v>
      </c>
      <c r="B524" t="s">
        <v>157</v>
      </c>
      <c r="C524" t="s">
        <v>97</v>
      </c>
      <c r="D524" t="str">
        <f>CONCATENATE(A524,B524,C524)</f>
        <v>VŠMU (VSMU)U1knižná publikácia - umelecká</v>
      </c>
      <c r="E524" s="39">
        <v>1</v>
      </c>
      <c r="F524" s="39">
        <v>0</v>
      </c>
      <c r="G524" s="39">
        <v>0</v>
      </c>
      <c r="H524" s="39">
        <v>1</v>
      </c>
      <c r="I524" s="39">
        <v>1</v>
      </c>
      <c r="J524" s="39">
        <v>0</v>
      </c>
      <c r="K524" s="39">
        <v>0</v>
      </c>
      <c r="L524" s="39">
        <v>1</v>
      </c>
    </row>
    <row r="525">
      <c r="A525" s="11" t="str">
        <f>VLOOKUP(24805,$M$2:$N$43,2,FALSE)</f>
        <v>VŠMU (VSMU)</v>
      </c>
      <c r="B525" t="s">
        <v>157</v>
      </c>
      <c r="C525" t="s">
        <v>44</v>
      </c>
      <c r="D525" t="str">
        <f>CONCATENATE(A525,B525,C525)</f>
        <v>VŠMU (VSMU)U1dramatické dielo</v>
      </c>
      <c r="E525" s="39">
        <v>0</v>
      </c>
      <c r="F525" s="39">
        <v>1</v>
      </c>
      <c r="G525" s="39">
        <v>0</v>
      </c>
      <c r="H525" s="39">
        <v>1</v>
      </c>
      <c r="I525" s="39">
        <v>0</v>
      </c>
      <c r="J525" s="39">
        <v>1</v>
      </c>
      <c r="K525" s="39">
        <v>0</v>
      </c>
      <c r="L525" s="39">
        <v>1</v>
      </c>
    </row>
    <row r="526">
      <c r="A526" s="11" t="str">
        <f>VLOOKUP(24805,$M$2:$N$43,2,FALSE)</f>
        <v>VŠMU (VSMU)</v>
      </c>
      <c r="B526" t="s">
        <v>157</v>
      </c>
      <c r="C526" t="s">
        <v>46</v>
      </c>
      <c r="D526" t="str">
        <f>CONCATENATE(A526,B526,C526)</f>
        <v>VŠMU (VSMU)U1beletria</v>
      </c>
      <c r="E526" s="39">
        <v>1</v>
      </c>
      <c r="F526" s="39">
        <v>0</v>
      </c>
      <c r="G526" s="39">
        <v>0</v>
      </c>
      <c r="H526" s="39">
        <v>1</v>
      </c>
      <c r="I526" s="39">
        <v>2</v>
      </c>
      <c r="J526" s="39">
        <v>0</v>
      </c>
      <c r="K526" s="39">
        <v>0</v>
      </c>
      <c r="L526" s="39">
        <v>2</v>
      </c>
    </row>
    <row r="527">
      <c r="A527" s="11" t="str">
        <f>VLOOKUP(24805,$M$2:$N$43,2,FALSE)</f>
        <v>VŠMU (VSMU)</v>
      </c>
      <c r="B527" t="s">
        <v>160</v>
      </c>
      <c r="C527" t="s">
        <v>21</v>
      </c>
      <c r="D527" t="str">
        <f>CONCATENATE(A527,B527,C527)</f>
        <v>VŠMU (VSMU)V1monografia</v>
      </c>
      <c r="E527" s="39">
        <v>1</v>
      </c>
      <c r="F527" s="39">
        <v>0</v>
      </c>
      <c r="G527" s="39">
        <v>0</v>
      </c>
      <c r="H527" s="39">
        <v>1</v>
      </c>
      <c r="I527" s="39">
        <v>1</v>
      </c>
      <c r="J527" s="39">
        <v>0</v>
      </c>
      <c r="K527" s="39">
        <v>0</v>
      </c>
      <c r="L527" s="39">
        <v>1</v>
      </c>
    </row>
    <row r="528">
      <c r="A528" s="11" t="str">
        <f>VLOOKUP(24805,$M$2:$N$43,2,FALSE)</f>
        <v>VŠMU (VSMU)</v>
      </c>
      <c r="B528" t="s">
        <v>160</v>
      </c>
      <c r="C528" t="s">
        <v>84</v>
      </c>
      <c r="D528" t="str">
        <f>CONCATENATE(A528,B528,C528)</f>
        <v>VŠMU (VSMU)V1zborník - vedecký</v>
      </c>
      <c r="E528" s="39">
        <v>0</v>
      </c>
      <c r="F528" s="39">
        <v>0</v>
      </c>
      <c r="G528" s="39">
        <v>1</v>
      </c>
      <c r="H528" s="39">
        <v>1</v>
      </c>
      <c r="I528" s="39">
        <v>0</v>
      </c>
      <c r="J528" s="39">
        <v>0</v>
      </c>
      <c r="K528" s="39">
        <v>1</v>
      </c>
      <c r="L528" s="39">
        <v>1</v>
      </c>
    </row>
    <row r="529">
      <c r="A529" s="11" t="str">
        <f>VLOOKUP(24805,$M$2:$N$43,2,FALSE)</f>
        <v>VŠMU (VSMU)</v>
      </c>
      <c r="B529" t="s">
        <v>160</v>
      </c>
      <c r="C529" t="s">
        <v>22</v>
      </c>
      <c r="D529" t="str">
        <f>CONCATENATE(A529,B529,C529)</f>
        <v>VŠMU (VSMU)V1kritická pramenná edícia</v>
      </c>
      <c r="E529" s="39">
        <v>1</v>
      </c>
      <c r="F529" s="39">
        <v>0</v>
      </c>
      <c r="G529" s="39">
        <v>0</v>
      </c>
      <c r="H529" s="39">
        <v>1</v>
      </c>
      <c r="I529" s="39">
        <v>1</v>
      </c>
      <c r="J529" s="39">
        <v>0</v>
      </c>
      <c r="K529" s="39">
        <v>0</v>
      </c>
      <c r="L529" s="39">
        <v>1</v>
      </c>
    </row>
    <row r="530">
      <c r="A530" s="11" t="str">
        <f>VLOOKUP(24805,$M$2:$N$43,2,FALSE)</f>
        <v>VŠMU (VSMU)</v>
      </c>
      <c r="B530" t="s">
        <v>161</v>
      </c>
      <c r="C530" t="s">
        <v>27</v>
      </c>
      <c r="D530" t="str">
        <f>CONCATENATE(A530,B530,C530)</f>
        <v>VŠMU (VSMU)V2príspevok</v>
      </c>
      <c r="E530" s="39">
        <v>9</v>
      </c>
      <c r="F530" s="39">
        <v>0</v>
      </c>
      <c r="G530" s="39">
        <v>0</v>
      </c>
      <c r="H530" s="39">
        <v>9</v>
      </c>
      <c r="I530" s="39">
        <v>9</v>
      </c>
      <c r="J530" s="39">
        <v>0</v>
      </c>
      <c r="K530" s="39">
        <v>0</v>
      </c>
      <c r="L530" s="39">
        <v>9</v>
      </c>
    </row>
    <row r="531">
      <c r="A531" s="11" t="str">
        <f>VLOOKUP(24805,$M$2:$N$43,2,FALSE)</f>
        <v>VŠMU (VSMU)</v>
      </c>
      <c r="B531" t="s">
        <v>161</v>
      </c>
      <c r="C531" t="s">
        <v>28</v>
      </c>
      <c r="D531" t="str">
        <f>CONCATENATE(A531,B531,C531)</f>
        <v>VŠMU (VSMU)V2príspevok z podujatia</v>
      </c>
      <c r="E531" s="39">
        <v>3</v>
      </c>
      <c r="F531" s="39">
        <v>0</v>
      </c>
      <c r="G531" s="39">
        <v>0</v>
      </c>
      <c r="H531" s="39">
        <v>3</v>
      </c>
      <c r="I531" s="39">
        <v>3</v>
      </c>
      <c r="J531" s="39">
        <v>0</v>
      </c>
      <c r="K531" s="39">
        <v>0</v>
      </c>
      <c r="L531" s="39">
        <v>3</v>
      </c>
    </row>
    <row r="532">
      <c r="A532" s="11" t="str">
        <f>VLOOKUP(24805,$M$2:$N$43,2,FALSE)</f>
        <v>VŠMU (VSMU)</v>
      </c>
      <c r="B532" t="s">
        <v>161</v>
      </c>
      <c r="C532" t="s">
        <v>26</v>
      </c>
      <c r="D532" t="str">
        <f>CONCATENATE(A532,B532,C532)</f>
        <v>VŠMU (VSMU)V2kapitola</v>
      </c>
      <c r="E532" s="39">
        <v>3</v>
      </c>
      <c r="F532" s="39">
        <v>0</v>
      </c>
      <c r="G532" s="39">
        <v>0</v>
      </c>
      <c r="H532" s="39">
        <v>3</v>
      </c>
      <c r="I532" s="39">
        <v>3</v>
      </c>
      <c r="J532" s="39">
        <v>0</v>
      </c>
      <c r="K532" s="39">
        <v>0</v>
      </c>
      <c r="L532" s="39">
        <v>3</v>
      </c>
    </row>
    <row r="533">
      <c r="A533" s="11" t="str">
        <f>VLOOKUP(24805,$M$2:$N$43,2,FALSE)</f>
        <v>VŠMU (VSMU)</v>
      </c>
      <c r="B533" t="s">
        <v>162</v>
      </c>
      <c r="C533" t="s">
        <v>29</v>
      </c>
      <c r="D533" t="str">
        <f>CONCATENATE(A533,B533,C533)</f>
        <v>VŠMU (VSMU)V3článok</v>
      </c>
      <c r="E533" s="39">
        <v>14</v>
      </c>
      <c r="F533" s="39">
        <v>0</v>
      </c>
      <c r="G533" s="39">
        <v>0</v>
      </c>
      <c r="H533" s="39">
        <v>14</v>
      </c>
      <c r="I533" s="39">
        <v>14</v>
      </c>
      <c r="J533" s="39">
        <v>0</v>
      </c>
      <c r="K533" s="39">
        <v>0</v>
      </c>
      <c r="L533" s="39">
        <v>14</v>
      </c>
    </row>
    <row r="534">
      <c r="A534" s="11" t="str">
        <f>VLOOKUP(24805,$M$2:$N$43,2,FALSE)</f>
        <v>VŠMU (VSMU)</v>
      </c>
      <c r="B534" t="s">
        <v>162</v>
      </c>
      <c r="C534" t="s">
        <v>30</v>
      </c>
      <c r="D534" t="str">
        <f>CONCATENATE(A534,B534,C534)</f>
        <v>VŠMU (VSMU)V3článok z podujatia</v>
      </c>
      <c r="E534" s="39">
        <v>4</v>
      </c>
      <c r="F534" s="39">
        <v>0</v>
      </c>
      <c r="G534" s="39">
        <v>0</v>
      </c>
      <c r="H534" s="39">
        <v>4</v>
      </c>
      <c r="I534" s="39">
        <v>4</v>
      </c>
      <c r="J534" s="39">
        <v>0</v>
      </c>
      <c r="K534" s="39">
        <v>0</v>
      </c>
      <c r="L534" s="39">
        <v>4</v>
      </c>
    </row>
    <row r="535">
      <c r="A535" s="11" t="str">
        <f>VLOOKUP(24806,$M$2:$N$43,2,FALSE)</f>
        <v>VŠVU (VŠVU)</v>
      </c>
      <c r="B535" t="s">
        <v>148</v>
      </c>
      <c r="C535" t="s">
        <v>149</v>
      </c>
      <c r="D535" t="str">
        <f>CONCATENATE(A535,B535,C535)</f>
        <v>VŠVU (VŠVU)I1iný</v>
      </c>
      <c r="E535" s="39">
        <v>2.6818</v>
      </c>
      <c r="F535" s="39">
        <v>0</v>
      </c>
      <c r="G535" s="39">
        <v>1</v>
      </c>
      <c r="H535" s="39">
        <v>3.6818</v>
      </c>
      <c r="I535" s="39">
        <v>5</v>
      </c>
      <c r="J535" s="39">
        <v>0</v>
      </c>
      <c r="K535" s="39">
        <v>1</v>
      </c>
      <c r="L535" s="39">
        <v>6</v>
      </c>
    </row>
    <row r="536">
      <c r="A536" s="11" t="str">
        <f>VLOOKUP(24806,$M$2:$N$43,2,FALSE)</f>
        <v>VŠVU (VŠVU)</v>
      </c>
      <c r="B536" t="s">
        <v>150</v>
      </c>
      <c r="C536" t="s">
        <v>149</v>
      </c>
      <c r="D536" t="str">
        <f>CONCATENATE(A536,B536,C536)</f>
        <v>VŠVU (VŠVU)I2iný</v>
      </c>
      <c r="E536" s="39">
        <v>3</v>
      </c>
      <c r="F536" s="39">
        <v>0</v>
      </c>
      <c r="G536" s="39">
        <v>0</v>
      </c>
      <c r="H536" s="39">
        <v>3</v>
      </c>
      <c r="I536" s="39">
        <v>3</v>
      </c>
      <c r="J536" s="39">
        <v>0</v>
      </c>
      <c r="K536" s="39">
        <v>0</v>
      </c>
      <c r="L536" s="39">
        <v>3</v>
      </c>
    </row>
    <row r="537">
      <c r="A537" s="11" t="str">
        <f>VLOOKUP(24806,$M$2:$N$43,2,FALSE)</f>
        <v>VŠVU (VŠVU)</v>
      </c>
      <c r="B537" t="s">
        <v>151</v>
      </c>
      <c r="C537" t="s">
        <v>149</v>
      </c>
      <c r="D537" t="str">
        <f>CONCATENATE(A537,B537,C537)</f>
        <v>VŠVU (VŠVU)I3iný</v>
      </c>
      <c r="E537" s="39">
        <v>35.16666</v>
      </c>
      <c r="F537" s="39">
        <v>0</v>
      </c>
      <c r="G537" s="39">
        <v>0</v>
      </c>
      <c r="H537" s="39">
        <v>35.16666</v>
      </c>
      <c r="I537" s="39">
        <v>42</v>
      </c>
      <c r="J537" s="39">
        <v>0</v>
      </c>
      <c r="K537" s="39">
        <v>0</v>
      </c>
      <c r="L537" s="39">
        <v>42</v>
      </c>
    </row>
    <row r="538">
      <c r="A538" s="11" t="str">
        <f>VLOOKUP(24806,$M$2:$N$43,2,FALSE)</f>
        <v>VŠVU (VŠVU)</v>
      </c>
      <c r="B538" t="s">
        <v>152</v>
      </c>
      <c r="C538" t="s">
        <v>93</v>
      </c>
      <c r="D538" t="str">
        <f>CONCATENATE(A538,B538,C538)</f>
        <v>VŠVU (VŠVU)O1katalóg umeleckých diel - odborný</v>
      </c>
      <c r="E538" s="39">
        <v>0.02857</v>
      </c>
      <c r="F538" s="39">
        <v>0</v>
      </c>
      <c r="G538" s="39">
        <v>0</v>
      </c>
      <c r="H538" s="39">
        <v>0.02857</v>
      </c>
      <c r="I538" s="39">
        <v>1</v>
      </c>
      <c r="J538" s="39">
        <v>0</v>
      </c>
      <c r="K538" s="39">
        <v>0</v>
      </c>
      <c r="L538" s="39">
        <v>1</v>
      </c>
    </row>
    <row r="539">
      <c r="A539" s="11" t="str">
        <f>VLOOKUP(24806,$M$2:$N$43,2,FALSE)</f>
        <v>VŠVU (VŠVU)</v>
      </c>
      <c r="B539" t="s">
        <v>152</v>
      </c>
      <c r="C539" t="s">
        <v>91</v>
      </c>
      <c r="D539" t="str">
        <f>CONCATENATE(A539,B539,C539)</f>
        <v>VŠVU (VŠVU)O1knižná publikácia - odborná</v>
      </c>
      <c r="E539" s="39">
        <v>1.88</v>
      </c>
      <c r="F539" s="39">
        <v>0</v>
      </c>
      <c r="G539" s="39">
        <v>1</v>
      </c>
      <c r="H539" s="39">
        <v>2.88</v>
      </c>
      <c r="I539" s="39">
        <v>3</v>
      </c>
      <c r="J539" s="39">
        <v>0</v>
      </c>
      <c r="K539" s="39">
        <v>1</v>
      </c>
      <c r="L539" s="39">
        <v>3</v>
      </c>
    </row>
    <row r="540">
      <c r="A540" s="11" t="str">
        <f>VLOOKUP(24806,$M$2:$N$43,2,FALSE)</f>
        <v>VŠVU (VŠVU)</v>
      </c>
      <c r="B540" t="s">
        <v>153</v>
      </c>
      <c r="C540" t="s">
        <v>27</v>
      </c>
      <c r="D540" t="str">
        <f>CONCATENATE(A540,B540,C540)</f>
        <v>VŠVU (VŠVU)O2príspevok</v>
      </c>
      <c r="E540" s="39">
        <v>4</v>
      </c>
      <c r="F540" s="39">
        <v>0</v>
      </c>
      <c r="G540" s="39">
        <v>0</v>
      </c>
      <c r="H540" s="39">
        <v>4</v>
      </c>
      <c r="I540" s="39">
        <v>4</v>
      </c>
      <c r="J540" s="39">
        <v>0</v>
      </c>
      <c r="K540" s="39">
        <v>0</v>
      </c>
      <c r="L540" s="39">
        <v>4</v>
      </c>
    </row>
    <row r="541">
      <c r="A541" s="11" t="str">
        <f>VLOOKUP(24806,$M$2:$N$43,2,FALSE)</f>
        <v>VŠVU (VŠVU)</v>
      </c>
      <c r="B541" t="s">
        <v>153</v>
      </c>
      <c r="C541" t="s">
        <v>28</v>
      </c>
      <c r="D541" t="str">
        <f>CONCATENATE(A541,B541,C541)</f>
        <v>VŠVU (VŠVU)O2príspevok z podujatia</v>
      </c>
      <c r="E541" s="39">
        <v>3</v>
      </c>
      <c r="F541" s="39">
        <v>0</v>
      </c>
      <c r="G541" s="39">
        <v>0</v>
      </c>
      <c r="H541" s="39">
        <v>3</v>
      </c>
      <c r="I541" s="39">
        <v>3</v>
      </c>
      <c r="J541" s="39">
        <v>0</v>
      </c>
      <c r="K541" s="39">
        <v>0</v>
      </c>
      <c r="L541" s="39">
        <v>3</v>
      </c>
    </row>
    <row r="542">
      <c r="A542" s="11" t="str">
        <f>VLOOKUP(24806,$M$2:$N$43,2,FALSE)</f>
        <v>VŠVU (VŠVU)</v>
      </c>
      <c r="B542" t="s">
        <v>153</v>
      </c>
      <c r="C542" t="s">
        <v>26</v>
      </c>
      <c r="D542" t="str">
        <f>CONCATENATE(A542,B542,C542)</f>
        <v>VŠVU (VŠVU)O2kapitola</v>
      </c>
      <c r="E542" s="39">
        <v>2</v>
      </c>
      <c r="F542" s="39">
        <v>0</v>
      </c>
      <c r="G542" s="39">
        <v>0</v>
      </c>
      <c r="H542" s="39">
        <v>2</v>
      </c>
      <c r="I542" s="39">
        <v>2</v>
      </c>
      <c r="J542" s="39">
        <v>0</v>
      </c>
      <c r="K542" s="39">
        <v>0</v>
      </c>
      <c r="L542" s="39">
        <v>2</v>
      </c>
    </row>
    <row r="543">
      <c r="A543" s="11" t="str">
        <f>VLOOKUP(24806,$M$2:$N$43,2,FALSE)</f>
        <v>VŠVU (VŠVU)</v>
      </c>
      <c r="B543" t="s">
        <v>153</v>
      </c>
      <c r="C543" t="s">
        <v>95</v>
      </c>
      <c r="D543" t="str">
        <f>CONCATENATE(A543,B543,C543)</f>
        <v>VŠVU (VŠVU)O2recenzia - KP</v>
      </c>
      <c r="E543" s="39">
        <v>3</v>
      </c>
      <c r="F543" s="39">
        <v>0</v>
      </c>
      <c r="G543" s="39">
        <v>0</v>
      </c>
      <c r="H543" s="39">
        <v>3</v>
      </c>
      <c r="I543" s="39">
        <v>3</v>
      </c>
      <c r="J543" s="39">
        <v>0</v>
      </c>
      <c r="K543" s="39">
        <v>0</v>
      </c>
      <c r="L543" s="39">
        <v>3</v>
      </c>
    </row>
    <row r="544">
      <c r="A544" s="11" t="str">
        <f>VLOOKUP(24806,$M$2:$N$43,2,FALSE)</f>
        <v>VŠVU (VŠVU)</v>
      </c>
      <c r="B544" t="s">
        <v>154</v>
      </c>
      <c r="C544" t="s">
        <v>29</v>
      </c>
      <c r="D544" t="str">
        <f>CONCATENATE(A544,B544,C544)</f>
        <v>VŠVU (VŠVU)O3článok</v>
      </c>
      <c r="E544" s="39">
        <v>17.53332</v>
      </c>
      <c r="F544" s="39">
        <v>0</v>
      </c>
      <c r="G544" s="39">
        <v>0</v>
      </c>
      <c r="H544" s="39">
        <v>17.53332</v>
      </c>
      <c r="I544" s="39">
        <v>19</v>
      </c>
      <c r="J544" s="39">
        <v>0</v>
      </c>
      <c r="K544" s="39">
        <v>0</v>
      </c>
      <c r="L544" s="39">
        <v>19</v>
      </c>
    </row>
    <row r="545">
      <c r="A545" s="11" t="str">
        <f>VLOOKUP(24806,$M$2:$N$43,2,FALSE)</f>
        <v>VŠVU (VŠVU)</v>
      </c>
      <c r="B545" t="s">
        <v>154</v>
      </c>
      <c r="C545" t="s">
        <v>30</v>
      </c>
      <c r="D545" t="str">
        <f>CONCATENATE(A545,B545,C545)</f>
        <v>VŠVU (VŠVU)O3článok z podujatia</v>
      </c>
      <c r="E545" s="39">
        <v>0.95</v>
      </c>
      <c r="F545" s="39">
        <v>0</v>
      </c>
      <c r="G545" s="39">
        <v>0</v>
      </c>
      <c r="H545" s="39">
        <v>0.95</v>
      </c>
      <c r="I545" s="39">
        <v>1</v>
      </c>
      <c r="J545" s="39">
        <v>0</v>
      </c>
      <c r="K545" s="39">
        <v>0</v>
      </c>
      <c r="L545" s="39">
        <v>1</v>
      </c>
    </row>
    <row r="546">
      <c r="A546" s="11" t="str">
        <f>VLOOKUP(24806,$M$2:$N$43,2,FALSE)</f>
        <v>VŠVU (VŠVU)</v>
      </c>
      <c r="B546" t="s">
        <v>154</v>
      </c>
      <c r="C546" t="s">
        <v>96</v>
      </c>
      <c r="D546" t="str">
        <f>CONCATENATE(A546,B546,C546)</f>
        <v>VŠVU (VŠVU)O3recenzia - ČL</v>
      </c>
      <c r="E546" s="39">
        <v>8.3</v>
      </c>
      <c r="F546" s="39">
        <v>0</v>
      </c>
      <c r="G546" s="39">
        <v>0</v>
      </c>
      <c r="H546" s="39">
        <v>8.3</v>
      </c>
      <c r="I546" s="39">
        <v>10</v>
      </c>
      <c r="J546" s="39">
        <v>0</v>
      </c>
      <c r="K546" s="39">
        <v>0</v>
      </c>
      <c r="L546" s="39">
        <v>10</v>
      </c>
    </row>
    <row r="547">
      <c r="A547" s="11" t="str">
        <f>VLOOKUP(24806,$M$2:$N$43,2,FALSE)</f>
        <v>VŠVU (VŠVU)</v>
      </c>
      <c r="B547" t="s">
        <v>157</v>
      </c>
      <c r="C547" t="s">
        <v>99</v>
      </c>
      <c r="D547" t="str">
        <f>CONCATENATE(A547,B547,C547)</f>
        <v>VŠVU (VŠVU)U1katalóg umeleckých diel - umelecký</v>
      </c>
      <c r="E547" s="39">
        <v>0.74628</v>
      </c>
      <c r="F547" s="39">
        <v>0</v>
      </c>
      <c r="G547" s="39">
        <v>0</v>
      </c>
      <c r="H547" s="39">
        <v>0.74628</v>
      </c>
      <c r="I547" s="39">
        <v>4</v>
      </c>
      <c r="J547" s="39">
        <v>0</v>
      </c>
      <c r="K547" s="39">
        <v>0</v>
      </c>
      <c r="L547" s="39">
        <v>4</v>
      </c>
    </row>
    <row r="548">
      <c r="A548" s="11" t="str">
        <f>VLOOKUP(24806,$M$2:$N$43,2,FALSE)</f>
        <v>VŠVU (VŠVU)</v>
      </c>
      <c r="B548" t="s">
        <v>157</v>
      </c>
      <c r="C548" t="s">
        <v>97</v>
      </c>
      <c r="D548" t="str">
        <f>CONCATENATE(A548,B548,C548)</f>
        <v>VŠVU (VŠVU)U1knižná publikácia - umelecká</v>
      </c>
      <c r="E548" s="39">
        <v>1.05</v>
      </c>
      <c r="F548" s="39">
        <v>0</v>
      </c>
      <c r="G548" s="39">
        <v>0.5</v>
      </c>
      <c r="H548" s="39">
        <v>1.55</v>
      </c>
      <c r="I548" s="39">
        <v>3</v>
      </c>
      <c r="J548" s="39">
        <v>0</v>
      </c>
      <c r="K548" s="39">
        <v>1</v>
      </c>
      <c r="L548" s="39">
        <v>3</v>
      </c>
    </row>
    <row r="549">
      <c r="A549" s="11" t="str">
        <f>VLOOKUP(24806,$M$2:$N$43,2,FALSE)</f>
        <v>VŠVU (VŠVU)</v>
      </c>
      <c r="B549" t="s">
        <v>157</v>
      </c>
      <c r="C549" t="s">
        <v>46</v>
      </c>
      <c r="D549" t="str">
        <f>CONCATENATE(A549,B549,C549)</f>
        <v>VŠVU (VŠVU)U1beletria</v>
      </c>
      <c r="E549" s="39">
        <v>0.5</v>
      </c>
      <c r="F549" s="39">
        <v>0</v>
      </c>
      <c r="G549" s="39">
        <v>0</v>
      </c>
      <c r="H549" s="39">
        <v>0.5</v>
      </c>
      <c r="I549" s="39">
        <v>1</v>
      </c>
      <c r="J549" s="39">
        <v>0</v>
      </c>
      <c r="K549" s="39">
        <v>0</v>
      </c>
      <c r="L549" s="39">
        <v>1</v>
      </c>
    </row>
    <row r="550">
      <c r="A550" s="11" t="str">
        <f>VLOOKUP(24806,$M$2:$N$43,2,FALSE)</f>
        <v>VŠVU (VŠVU)</v>
      </c>
      <c r="B550" t="s">
        <v>159</v>
      </c>
      <c r="C550" t="s">
        <v>29</v>
      </c>
      <c r="D550" t="str">
        <f>CONCATENATE(A550,B550,C550)</f>
        <v>VŠVU (VŠVU)U3článok</v>
      </c>
      <c r="E550" s="39">
        <v>22</v>
      </c>
      <c r="F550" s="39">
        <v>0</v>
      </c>
      <c r="G550" s="39">
        <v>0</v>
      </c>
      <c r="H550" s="39">
        <v>22</v>
      </c>
      <c r="I550" s="39">
        <v>30</v>
      </c>
      <c r="J550" s="39">
        <v>0</v>
      </c>
      <c r="K550" s="39">
        <v>0</v>
      </c>
      <c r="L550" s="39">
        <v>30</v>
      </c>
    </row>
    <row r="551">
      <c r="A551" s="11" t="str">
        <f>VLOOKUP(24806,$M$2:$N$43,2,FALSE)</f>
        <v>VŠVU (VŠVU)</v>
      </c>
      <c r="B551" t="s">
        <v>160</v>
      </c>
      <c r="C551" t="s">
        <v>23</v>
      </c>
      <c r="D551" t="str">
        <f>CONCATENATE(A551,B551,C551)</f>
        <v>VŠVU (VŠVU)V1kritický komentovaný preklad</v>
      </c>
      <c r="E551" s="39">
        <v>0</v>
      </c>
      <c r="F551" s="39">
        <v>0.45</v>
      </c>
      <c r="G551" s="39">
        <v>0</v>
      </c>
      <c r="H551" s="39">
        <v>0.45</v>
      </c>
      <c r="I551" s="39">
        <v>0</v>
      </c>
      <c r="J551" s="39">
        <v>1</v>
      </c>
      <c r="K551" s="39">
        <v>0</v>
      </c>
      <c r="L551" s="39">
        <v>1</v>
      </c>
    </row>
    <row r="552">
      <c r="A552" s="11" t="str">
        <f>VLOOKUP(24806,$M$2:$N$43,2,FALSE)</f>
        <v>VŠVU (VŠVU)</v>
      </c>
      <c r="B552" t="s">
        <v>160</v>
      </c>
      <c r="C552" t="s">
        <v>83</v>
      </c>
      <c r="D552" t="str">
        <f>CONCATENATE(A552,B552,C552)</f>
        <v>VŠVU (VŠVU)V1katalóg umeleckých diel - vedecký</v>
      </c>
      <c r="E552" s="39">
        <v>1</v>
      </c>
      <c r="F552" s="39">
        <v>0</v>
      </c>
      <c r="G552" s="39">
        <v>0</v>
      </c>
      <c r="H552" s="39">
        <v>1</v>
      </c>
      <c r="I552" s="39">
        <v>1</v>
      </c>
      <c r="J552" s="39">
        <v>0</v>
      </c>
      <c r="K552" s="39">
        <v>0</v>
      </c>
      <c r="L552" s="39">
        <v>1</v>
      </c>
    </row>
    <row r="553">
      <c r="A553" s="11" t="str">
        <f>VLOOKUP(24806,$M$2:$N$43,2,FALSE)</f>
        <v>VŠVU (VŠVU)</v>
      </c>
      <c r="B553" t="s">
        <v>160</v>
      </c>
      <c r="C553" t="s">
        <v>25</v>
      </c>
      <c r="D553" t="str">
        <f>CONCATENATE(A553,B553,C553)</f>
        <v>VŠVU (VŠVU)V1editovaná kniha</v>
      </c>
      <c r="E553" s="39">
        <v>0</v>
      </c>
      <c r="F553" s="39">
        <v>0</v>
      </c>
      <c r="G553" s="39">
        <v>0.33333</v>
      </c>
      <c r="H553" s="39">
        <v>0.33333</v>
      </c>
      <c r="I553" s="39">
        <v>0</v>
      </c>
      <c r="J553" s="39">
        <v>0</v>
      </c>
      <c r="K553" s="39">
        <v>1</v>
      </c>
      <c r="L553" s="39">
        <v>1</v>
      </c>
    </row>
    <row r="554">
      <c r="A554" s="11" t="str">
        <f>VLOOKUP(24806,$M$2:$N$43,2,FALSE)</f>
        <v>VŠVU (VŠVU)</v>
      </c>
      <c r="B554" t="s">
        <v>160</v>
      </c>
      <c r="C554" t="s">
        <v>21</v>
      </c>
      <c r="D554" t="str">
        <f>CONCATENATE(A554,B554,C554)</f>
        <v>VŠVU (VŠVU)V1monografia</v>
      </c>
      <c r="E554" s="39">
        <v>1</v>
      </c>
      <c r="F554" s="39">
        <v>1</v>
      </c>
      <c r="G554" s="39">
        <v>0</v>
      </c>
      <c r="H554" s="39">
        <v>2</v>
      </c>
      <c r="I554" s="39">
        <v>1</v>
      </c>
      <c r="J554" s="39">
        <v>1</v>
      </c>
      <c r="K554" s="39">
        <v>0</v>
      </c>
      <c r="L554" s="39">
        <v>2</v>
      </c>
    </row>
    <row r="555">
      <c r="A555" s="11" t="str">
        <f>VLOOKUP(24806,$M$2:$N$43,2,FALSE)</f>
        <v>VŠVU (VŠVU)</v>
      </c>
      <c r="B555" t="s">
        <v>161</v>
      </c>
      <c r="C555" t="s">
        <v>27</v>
      </c>
      <c r="D555" t="str">
        <f>CONCATENATE(A555,B555,C555)</f>
        <v>VŠVU (VŠVU)V2príspevok</v>
      </c>
      <c r="E555" s="39">
        <v>3</v>
      </c>
      <c r="F555" s="39">
        <v>1</v>
      </c>
      <c r="G555" s="39">
        <v>0</v>
      </c>
      <c r="H555" s="39">
        <v>4</v>
      </c>
      <c r="I555" s="39">
        <v>3</v>
      </c>
      <c r="J555" s="39">
        <v>1</v>
      </c>
      <c r="K555" s="39">
        <v>0</v>
      </c>
      <c r="L555" s="39">
        <v>4</v>
      </c>
    </row>
    <row r="556">
      <c r="A556" s="11" t="str">
        <f>VLOOKUP(24806,$M$2:$N$43,2,FALSE)</f>
        <v>VŠVU (VŠVU)</v>
      </c>
      <c r="B556" t="s">
        <v>161</v>
      </c>
      <c r="C556" t="s">
        <v>28</v>
      </c>
      <c r="D556" t="str">
        <f>CONCATENATE(A556,B556,C556)</f>
        <v>VŠVU (VŠVU)V2príspevok z podujatia</v>
      </c>
      <c r="E556" s="39">
        <v>4.2</v>
      </c>
      <c r="F556" s="39">
        <v>0</v>
      </c>
      <c r="G556" s="39">
        <v>0</v>
      </c>
      <c r="H556" s="39">
        <v>4.2</v>
      </c>
      <c r="I556" s="39">
        <v>5</v>
      </c>
      <c r="J556" s="39">
        <v>0</v>
      </c>
      <c r="K556" s="39">
        <v>0</v>
      </c>
      <c r="L556" s="39">
        <v>5</v>
      </c>
    </row>
    <row r="557">
      <c r="A557" s="11" t="str">
        <f>VLOOKUP(24806,$M$2:$N$43,2,FALSE)</f>
        <v>VŠVU (VŠVU)</v>
      </c>
      <c r="B557" t="s">
        <v>161</v>
      </c>
      <c r="C557" t="s">
        <v>26</v>
      </c>
      <c r="D557" t="str">
        <f>CONCATENATE(A557,B557,C557)</f>
        <v>VŠVU (VŠVU)V2kapitola</v>
      </c>
      <c r="E557" s="39">
        <v>1</v>
      </c>
      <c r="F557" s="39">
        <v>0</v>
      </c>
      <c r="G557" s="39">
        <v>0</v>
      </c>
      <c r="H557" s="39">
        <v>1</v>
      </c>
      <c r="I557" s="39">
        <v>1</v>
      </c>
      <c r="J557" s="39">
        <v>0</v>
      </c>
      <c r="K557" s="39">
        <v>0</v>
      </c>
      <c r="L557" s="39">
        <v>1</v>
      </c>
    </row>
    <row r="558">
      <c r="A558" s="11" t="str">
        <f>VLOOKUP(24806,$M$2:$N$43,2,FALSE)</f>
        <v>VŠVU (VŠVU)</v>
      </c>
      <c r="B558" t="s">
        <v>162</v>
      </c>
      <c r="C558" t="s">
        <v>29</v>
      </c>
      <c r="D558" t="str">
        <f>CONCATENATE(A558,B558,C558)</f>
        <v>VŠVU (VŠVU)V3článok</v>
      </c>
      <c r="E558" s="39">
        <v>5.27</v>
      </c>
      <c r="F558" s="39">
        <v>0</v>
      </c>
      <c r="G558" s="39">
        <v>0</v>
      </c>
      <c r="H558" s="39">
        <v>5.27</v>
      </c>
      <c r="I558" s="39">
        <v>8</v>
      </c>
      <c r="J558" s="39">
        <v>0</v>
      </c>
      <c r="K558" s="39">
        <v>0</v>
      </c>
      <c r="L558" s="39">
        <v>8</v>
      </c>
    </row>
    <row r="559">
      <c r="A559" s="11" t="str">
        <f>VLOOKUP(24806,$M$2:$N$43,2,FALSE)</f>
        <v>VŠVU (VŠVU)</v>
      </c>
      <c r="B559" t="s">
        <v>162</v>
      </c>
      <c r="C559" t="s">
        <v>30</v>
      </c>
      <c r="D559" t="str">
        <f>CONCATENATE(A559,B559,C559)</f>
        <v>VŠVU (VŠVU)V3článok z podujatia</v>
      </c>
      <c r="E559" s="39">
        <v>1</v>
      </c>
      <c r="F559" s="39">
        <v>0</v>
      </c>
      <c r="G559" s="39">
        <v>0</v>
      </c>
      <c r="H559" s="39">
        <v>1</v>
      </c>
      <c r="I559" s="39">
        <v>1</v>
      </c>
      <c r="J559" s="39">
        <v>0</v>
      </c>
      <c r="K559" s="39">
        <v>0</v>
      </c>
      <c r="L559" s="39">
        <v>1</v>
      </c>
    </row>
    <row r="560">
      <c r="A560" s="11" t="str">
        <f>VLOOKUP(24807,$M$2:$N$43,2,FALSE)</f>
        <v>AU (AU.B.Bystrica)</v>
      </c>
      <c r="B560" t="s">
        <v>148</v>
      </c>
      <c r="C560" t="s">
        <v>149</v>
      </c>
      <c r="D560" t="str">
        <f>CONCATENATE(A560,B560,C560)</f>
        <v>AU (AU.B.Bystrica)I1iný</v>
      </c>
      <c r="E560" s="39">
        <v>1.5</v>
      </c>
      <c r="F560" s="39">
        <v>0</v>
      </c>
      <c r="G560" s="39">
        <v>2</v>
      </c>
      <c r="H560" s="39">
        <v>3.5</v>
      </c>
      <c r="I560" s="39">
        <v>2</v>
      </c>
      <c r="J560" s="39">
        <v>0</v>
      </c>
      <c r="K560" s="39">
        <v>2</v>
      </c>
      <c r="L560" s="39">
        <v>4</v>
      </c>
    </row>
    <row r="561">
      <c r="A561" s="11" t="str">
        <f>VLOOKUP(24807,$M$2:$N$43,2,FALSE)</f>
        <v>AU (AU.B.Bystrica)</v>
      </c>
      <c r="B561" t="s">
        <v>150</v>
      </c>
      <c r="C561" t="s">
        <v>149</v>
      </c>
      <c r="D561" t="str">
        <f>CONCATENATE(A561,B561,C561)</f>
        <v>AU (AU.B.Bystrica)I2iný</v>
      </c>
      <c r="E561" s="39">
        <v>1</v>
      </c>
      <c r="F561" s="39">
        <v>0</v>
      </c>
      <c r="G561" s="39">
        <v>0</v>
      </c>
      <c r="H561" s="39">
        <v>1</v>
      </c>
      <c r="I561" s="39">
        <v>1</v>
      </c>
      <c r="J561" s="39">
        <v>0</v>
      </c>
      <c r="K561" s="39">
        <v>0</v>
      </c>
      <c r="L561" s="39">
        <v>1</v>
      </c>
    </row>
    <row r="562">
      <c r="A562" s="11" t="str">
        <f>VLOOKUP(24807,$M$2:$N$43,2,FALSE)</f>
        <v>AU (AU.B.Bystrica)</v>
      </c>
      <c r="B562" t="s">
        <v>151</v>
      </c>
      <c r="C562" t="s">
        <v>149</v>
      </c>
      <c r="D562" t="str">
        <f>CONCATENATE(A562,B562,C562)</f>
        <v>AU (AU.B.Bystrica)I3iný</v>
      </c>
      <c r="E562" s="39">
        <v>10.5</v>
      </c>
      <c r="F562" s="39">
        <v>0</v>
      </c>
      <c r="G562" s="39">
        <v>0</v>
      </c>
      <c r="H562" s="39">
        <v>10.5</v>
      </c>
      <c r="I562" s="39">
        <v>11</v>
      </c>
      <c r="J562" s="39">
        <v>0</v>
      </c>
      <c r="K562" s="39">
        <v>0</v>
      </c>
      <c r="L562" s="39">
        <v>11</v>
      </c>
    </row>
    <row r="563">
      <c r="A563" s="11" t="str">
        <f>VLOOKUP(24807,$M$2:$N$43,2,FALSE)</f>
        <v>AU (AU.B.Bystrica)</v>
      </c>
      <c r="B563" t="s">
        <v>152</v>
      </c>
      <c r="C563" t="s">
        <v>93</v>
      </c>
      <c r="D563" t="str">
        <f>CONCATENATE(A563,B563,C563)</f>
        <v>AU (AU.B.Bystrica)O1katalóg umeleckých diel - odborný</v>
      </c>
      <c r="E563" s="39">
        <v>1.5</v>
      </c>
      <c r="F563" s="39">
        <v>1</v>
      </c>
      <c r="G563" s="39">
        <v>1</v>
      </c>
      <c r="H563" s="39">
        <v>3.5</v>
      </c>
      <c r="I563" s="39">
        <v>2</v>
      </c>
      <c r="J563" s="39">
        <v>1</v>
      </c>
      <c r="K563" s="39">
        <v>1</v>
      </c>
      <c r="L563" s="39">
        <v>2</v>
      </c>
    </row>
    <row r="564">
      <c r="A564" s="11" t="str">
        <f>VLOOKUP(24807,$M$2:$N$43,2,FALSE)</f>
        <v>AU (AU.B.Bystrica)</v>
      </c>
      <c r="B564" t="s">
        <v>152</v>
      </c>
      <c r="C564" t="s">
        <v>101</v>
      </c>
      <c r="D564" t="str">
        <f>CONCATENATE(A564,B564,C564)</f>
        <v>AU (AU.B.Bystrica)O1zborník - odborný</v>
      </c>
      <c r="E564" s="39">
        <v>0</v>
      </c>
      <c r="F564" s="39">
        <v>0</v>
      </c>
      <c r="G564" s="39">
        <v>0.25</v>
      </c>
      <c r="H564" s="39">
        <v>0.25</v>
      </c>
      <c r="I564" s="39">
        <v>0</v>
      </c>
      <c r="J564" s="39">
        <v>0</v>
      </c>
      <c r="K564" s="39">
        <v>1</v>
      </c>
      <c r="L564" s="39">
        <v>1</v>
      </c>
    </row>
    <row r="565">
      <c r="A565" s="11" t="str">
        <f>VLOOKUP(24807,$M$2:$N$43,2,FALSE)</f>
        <v>AU (AU.B.Bystrica)</v>
      </c>
      <c r="B565" t="s">
        <v>153</v>
      </c>
      <c r="C565" t="s">
        <v>27</v>
      </c>
      <c r="D565" t="str">
        <f>CONCATENATE(A565,B565,C565)</f>
        <v>AU (AU.B.Bystrica)O2príspevok</v>
      </c>
      <c r="E565" s="39">
        <v>5</v>
      </c>
      <c r="F565" s="39">
        <v>0</v>
      </c>
      <c r="G565" s="39">
        <v>0</v>
      </c>
      <c r="H565" s="39">
        <v>5</v>
      </c>
      <c r="I565" s="39">
        <v>5</v>
      </c>
      <c r="J565" s="39">
        <v>0</v>
      </c>
      <c r="K565" s="39">
        <v>0</v>
      </c>
      <c r="L565" s="39">
        <v>5</v>
      </c>
    </row>
    <row r="566">
      <c r="A566" s="11" t="str">
        <f>VLOOKUP(24807,$M$2:$N$43,2,FALSE)</f>
        <v>AU (AU.B.Bystrica)</v>
      </c>
      <c r="B566" t="s">
        <v>153</v>
      </c>
      <c r="C566" t="s">
        <v>85</v>
      </c>
      <c r="D566" t="str">
        <f>CONCATENATE(A566,B566,C566)</f>
        <v>AU (AU.B.Bystrica)O2abstrakt - KP</v>
      </c>
      <c r="E566" s="39">
        <v>1</v>
      </c>
      <c r="F566" s="39">
        <v>0</v>
      </c>
      <c r="G566" s="39">
        <v>0</v>
      </c>
      <c r="H566" s="39">
        <v>1</v>
      </c>
      <c r="I566" s="39">
        <v>1</v>
      </c>
      <c r="J566" s="39">
        <v>0</v>
      </c>
      <c r="K566" s="39">
        <v>0</v>
      </c>
      <c r="L566" s="39">
        <v>1</v>
      </c>
    </row>
    <row r="567">
      <c r="A567" s="11" t="str">
        <f>VLOOKUP(24807,$M$2:$N$43,2,FALSE)</f>
        <v>AU (AU.B.Bystrica)</v>
      </c>
      <c r="B567" t="s">
        <v>153</v>
      </c>
      <c r="C567" t="s">
        <v>26</v>
      </c>
      <c r="D567" t="str">
        <f>CONCATENATE(A567,B567,C567)</f>
        <v>AU (AU.B.Bystrica)O2kapitola</v>
      </c>
      <c r="E567" s="39">
        <v>10</v>
      </c>
      <c r="F567" s="39">
        <v>0</v>
      </c>
      <c r="G567" s="39">
        <v>0</v>
      </c>
      <c r="H567" s="39">
        <v>10</v>
      </c>
      <c r="I567" s="39">
        <v>10</v>
      </c>
      <c r="J567" s="39">
        <v>0</v>
      </c>
      <c r="K567" s="39">
        <v>0</v>
      </c>
      <c r="L567" s="39">
        <v>10</v>
      </c>
    </row>
    <row r="568">
      <c r="A568" s="11" t="str">
        <f>VLOOKUP(24807,$M$2:$N$43,2,FALSE)</f>
        <v>AU (AU.B.Bystrica)</v>
      </c>
      <c r="B568" t="s">
        <v>154</v>
      </c>
      <c r="C568" t="s">
        <v>29</v>
      </c>
      <c r="D568" t="str">
        <f>CONCATENATE(A568,B568,C568)</f>
        <v>AU (AU.B.Bystrica)O3článok</v>
      </c>
      <c r="E568" s="39">
        <v>110</v>
      </c>
      <c r="F568" s="39">
        <v>1</v>
      </c>
      <c r="G568" s="39">
        <v>0</v>
      </c>
      <c r="H568" s="39">
        <v>111</v>
      </c>
      <c r="I568" s="39">
        <v>111</v>
      </c>
      <c r="J568" s="39">
        <v>1</v>
      </c>
      <c r="K568" s="39">
        <v>0</v>
      </c>
      <c r="L568" s="39">
        <v>112</v>
      </c>
    </row>
    <row r="569">
      <c r="A569" s="11" t="str">
        <f>VLOOKUP(24807,$M$2:$N$43,2,FALSE)</f>
        <v>AU (AU.B.Bystrica)</v>
      </c>
      <c r="B569" t="s">
        <v>154</v>
      </c>
      <c r="C569" t="s">
        <v>96</v>
      </c>
      <c r="D569" t="str">
        <f>CONCATENATE(A569,B569,C569)</f>
        <v>AU (AU.B.Bystrica)O3recenzia - ČL</v>
      </c>
      <c r="E569" s="39">
        <v>8</v>
      </c>
      <c r="F569" s="39">
        <v>0</v>
      </c>
      <c r="G569" s="39">
        <v>0</v>
      </c>
      <c r="H569" s="39">
        <v>8</v>
      </c>
      <c r="I569" s="39">
        <v>8</v>
      </c>
      <c r="J569" s="39">
        <v>0</v>
      </c>
      <c r="K569" s="39">
        <v>0</v>
      </c>
      <c r="L569" s="39">
        <v>8</v>
      </c>
    </row>
    <row r="570">
      <c r="A570" s="11" t="str">
        <f>VLOOKUP(24807,$M$2:$N$43,2,FALSE)</f>
        <v>AU (AU.B.Bystrica)</v>
      </c>
      <c r="B570" t="s">
        <v>155</v>
      </c>
      <c r="C570" t="s">
        <v>39</v>
      </c>
      <c r="D570" t="str">
        <f>CONCATENATE(A570,B570,C570)</f>
        <v>AU (AU.B.Bystrica)P1skriptum</v>
      </c>
      <c r="E570" s="39">
        <v>1</v>
      </c>
      <c r="F570" s="39">
        <v>0</v>
      </c>
      <c r="G570" s="39">
        <v>0</v>
      </c>
      <c r="H570" s="39">
        <v>1</v>
      </c>
      <c r="I570" s="39">
        <v>1</v>
      </c>
      <c r="J570" s="39">
        <v>0</v>
      </c>
      <c r="K570" s="39">
        <v>0</v>
      </c>
      <c r="L570" s="39">
        <v>1</v>
      </c>
    </row>
    <row r="571">
      <c r="A571" s="11" t="str">
        <f>VLOOKUP(24807,$M$2:$N$43,2,FALSE)</f>
        <v>AU (AU.B.Bystrica)</v>
      </c>
      <c r="B571" t="s">
        <v>157</v>
      </c>
      <c r="C571" t="s">
        <v>99</v>
      </c>
      <c r="D571" t="str">
        <f>CONCATENATE(A571,B571,C571)</f>
        <v>AU (AU.B.Bystrica)U1katalóg umeleckých diel - umelecký</v>
      </c>
      <c r="E571" s="39">
        <v>0.03448</v>
      </c>
      <c r="F571" s="39">
        <v>0</v>
      </c>
      <c r="G571" s="39">
        <v>2</v>
      </c>
      <c r="H571" s="39">
        <v>2.03448</v>
      </c>
      <c r="I571" s="39">
        <v>1</v>
      </c>
      <c r="J571" s="39">
        <v>0</v>
      </c>
      <c r="K571" s="39">
        <v>2</v>
      </c>
      <c r="L571" s="39">
        <v>3</v>
      </c>
    </row>
    <row r="572">
      <c r="A572" s="11" t="str">
        <f>VLOOKUP(24807,$M$2:$N$43,2,FALSE)</f>
        <v>AU (AU.B.Bystrica)</v>
      </c>
      <c r="B572" t="s">
        <v>157</v>
      </c>
      <c r="C572" t="s">
        <v>43</v>
      </c>
      <c r="D572" t="str">
        <f>CONCATENATE(A572,B572,C572)</f>
        <v>AU (AU.B.Bystrica)U1partitúra hudobného diela (notový materiál)</v>
      </c>
      <c r="E572" s="39">
        <v>0</v>
      </c>
      <c r="F572" s="39">
        <v>0</v>
      </c>
      <c r="G572" s="39">
        <v>2</v>
      </c>
      <c r="H572" s="39">
        <v>2</v>
      </c>
      <c r="I572" s="39">
        <v>0</v>
      </c>
      <c r="J572" s="39">
        <v>0</v>
      </c>
      <c r="K572" s="39">
        <v>2</v>
      </c>
      <c r="L572" s="39">
        <v>2</v>
      </c>
    </row>
    <row r="573">
      <c r="A573" s="11" t="str">
        <f>VLOOKUP(24807,$M$2:$N$43,2,FALSE)</f>
        <v>AU (AU.B.Bystrica)</v>
      </c>
      <c r="B573" t="s">
        <v>158</v>
      </c>
      <c r="C573" t="s">
        <v>26</v>
      </c>
      <c r="D573" t="str">
        <f>CONCATENATE(A573,B573,C573)</f>
        <v>AU (AU.B.Bystrica)U2kapitola</v>
      </c>
      <c r="E573" s="39">
        <v>2</v>
      </c>
      <c r="F573" s="39">
        <v>0</v>
      </c>
      <c r="G573" s="39">
        <v>0</v>
      </c>
      <c r="H573" s="39">
        <v>2</v>
      </c>
      <c r="I573" s="39">
        <v>2</v>
      </c>
      <c r="J573" s="39">
        <v>0</v>
      </c>
      <c r="K573" s="39">
        <v>0</v>
      </c>
      <c r="L573" s="39">
        <v>2</v>
      </c>
    </row>
    <row r="574">
      <c r="A574" s="11" t="str">
        <f>VLOOKUP(24807,$M$2:$N$43,2,FALSE)</f>
        <v>AU (AU.B.Bystrica)</v>
      </c>
      <c r="B574" t="s">
        <v>160</v>
      </c>
      <c r="C574" t="s">
        <v>25</v>
      </c>
      <c r="D574" t="str">
        <f>CONCATENATE(A574,B574,C574)</f>
        <v>AU (AU.B.Bystrica)V1editovaná kniha</v>
      </c>
      <c r="E574" s="39">
        <v>0</v>
      </c>
      <c r="F574" s="39">
        <v>0</v>
      </c>
      <c r="G574" s="39">
        <v>0.33333</v>
      </c>
      <c r="H574" s="39">
        <v>0.33333</v>
      </c>
      <c r="I574" s="39">
        <v>0</v>
      </c>
      <c r="J574" s="39">
        <v>0</v>
      </c>
      <c r="K574" s="39">
        <v>1</v>
      </c>
      <c r="L574" s="39">
        <v>1</v>
      </c>
    </row>
    <row r="575">
      <c r="A575" s="11" t="str">
        <f>VLOOKUP(24807,$M$2:$N$43,2,FALSE)</f>
        <v>AU (AU.B.Bystrica)</v>
      </c>
      <c r="B575" t="s">
        <v>160</v>
      </c>
      <c r="C575" t="s">
        <v>21</v>
      </c>
      <c r="D575" t="str">
        <f>CONCATENATE(A575,B575,C575)</f>
        <v>AU (AU.B.Bystrica)V1monografia</v>
      </c>
      <c r="E575" s="39">
        <v>2</v>
      </c>
      <c r="F575" s="39">
        <v>0</v>
      </c>
      <c r="G575" s="39">
        <v>0</v>
      </c>
      <c r="H575" s="39">
        <v>2</v>
      </c>
      <c r="I575" s="39">
        <v>2</v>
      </c>
      <c r="J575" s="39">
        <v>0</v>
      </c>
      <c r="K575" s="39">
        <v>0</v>
      </c>
      <c r="L575" s="39">
        <v>2</v>
      </c>
    </row>
    <row r="576">
      <c r="A576" s="11" t="str">
        <f>VLOOKUP(24807,$M$2:$N$43,2,FALSE)</f>
        <v>AU (AU.B.Bystrica)</v>
      </c>
      <c r="B576" t="s">
        <v>160</v>
      </c>
      <c r="C576" t="s">
        <v>84</v>
      </c>
      <c r="D576" t="str">
        <f>CONCATENATE(A576,B576,C576)</f>
        <v>AU (AU.B.Bystrica)V1zborník - vedecký</v>
      </c>
      <c r="E576" s="39">
        <v>0</v>
      </c>
      <c r="F576" s="39">
        <v>0</v>
      </c>
      <c r="G576" s="39">
        <v>2</v>
      </c>
      <c r="H576" s="39">
        <v>2</v>
      </c>
      <c r="I576" s="39">
        <v>0</v>
      </c>
      <c r="J576" s="39">
        <v>0</v>
      </c>
      <c r="K576" s="39">
        <v>2</v>
      </c>
      <c r="L576" s="39">
        <v>2</v>
      </c>
    </row>
    <row r="577">
      <c r="A577" s="11" t="str">
        <f>VLOOKUP(24807,$M$2:$N$43,2,FALSE)</f>
        <v>AU (AU.B.Bystrica)</v>
      </c>
      <c r="B577" t="s">
        <v>161</v>
      </c>
      <c r="C577" t="s">
        <v>27</v>
      </c>
      <c r="D577" t="str">
        <f>CONCATENATE(A577,B577,C577)</f>
        <v>AU (AU.B.Bystrica)V2príspevok</v>
      </c>
      <c r="E577" s="39">
        <v>21</v>
      </c>
      <c r="F577" s="39">
        <v>0</v>
      </c>
      <c r="G577" s="39">
        <v>0</v>
      </c>
      <c r="H577" s="39">
        <v>21</v>
      </c>
      <c r="I577" s="39">
        <v>23</v>
      </c>
      <c r="J577" s="39">
        <v>0</v>
      </c>
      <c r="K577" s="39">
        <v>0</v>
      </c>
      <c r="L577" s="39">
        <v>23</v>
      </c>
    </row>
    <row r="578">
      <c r="A578" s="11" t="str">
        <f>VLOOKUP(24807,$M$2:$N$43,2,FALSE)</f>
        <v>AU (AU.B.Bystrica)</v>
      </c>
      <c r="B578" t="s">
        <v>161</v>
      </c>
      <c r="C578" t="s">
        <v>85</v>
      </c>
      <c r="D578" t="str">
        <f>CONCATENATE(A578,B578,C578)</f>
        <v>AU (AU.B.Bystrica)V2abstrakt - KP</v>
      </c>
      <c r="E578" s="39">
        <v>6</v>
      </c>
      <c r="F578" s="39">
        <v>0</v>
      </c>
      <c r="G578" s="39">
        <v>0</v>
      </c>
      <c r="H578" s="39">
        <v>6</v>
      </c>
      <c r="I578" s="39">
        <v>6</v>
      </c>
      <c r="J578" s="39">
        <v>0</v>
      </c>
      <c r="K578" s="39">
        <v>0</v>
      </c>
      <c r="L578" s="39">
        <v>6</v>
      </c>
    </row>
    <row r="579">
      <c r="A579" s="11" t="str">
        <f>VLOOKUP(24807,$M$2:$N$43,2,FALSE)</f>
        <v>AU (AU.B.Bystrica)</v>
      </c>
      <c r="B579" t="s">
        <v>161</v>
      </c>
      <c r="C579" t="s">
        <v>28</v>
      </c>
      <c r="D579" t="str">
        <f>CONCATENATE(A579,B579,C579)</f>
        <v>AU (AU.B.Bystrica)V2príspevok z podujatia</v>
      </c>
      <c r="E579" s="39">
        <v>1.66</v>
      </c>
      <c r="F579" s="39">
        <v>0</v>
      </c>
      <c r="G579" s="39">
        <v>0</v>
      </c>
      <c r="H579" s="39">
        <v>1.66</v>
      </c>
      <c r="I579" s="39">
        <v>3</v>
      </c>
      <c r="J579" s="39">
        <v>0</v>
      </c>
      <c r="K579" s="39">
        <v>0</v>
      </c>
      <c r="L579" s="39">
        <v>3</v>
      </c>
    </row>
    <row r="580">
      <c r="A580" s="11" t="str">
        <f>VLOOKUP(24807,$M$2:$N$43,2,FALSE)</f>
        <v>AU (AU.B.Bystrica)</v>
      </c>
      <c r="B580" t="s">
        <v>161</v>
      </c>
      <c r="C580" t="s">
        <v>26</v>
      </c>
      <c r="D580" t="str">
        <f>CONCATENATE(A580,B580,C580)</f>
        <v>AU (AU.B.Bystrica)V2kapitola</v>
      </c>
      <c r="E580" s="39">
        <v>1</v>
      </c>
      <c r="F580" s="39">
        <v>0</v>
      </c>
      <c r="G580" s="39">
        <v>0</v>
      </c>
      <c r="H580" s="39">
        <v>1</v>
      </c>
      <c r="I580" s="39">
        <v>1</v>
      </c>
      <c r="J580" s="39">
        <v>0</v>
      </c>
      <c r="K580" s="39">
        <v>0</v>
      </c>
      <c r="L580" s="39">
        <v>1</v>
      </c>
    </row>
    <row r="581">
      <c r="A581" s="11" t="str">
        <f>VLOOKUP(24807,$M$2:$N$43,2,FALSE)</f>
        <v>AU (AU.B.Bystrica)</v>
      </c>
      <c r="B581" t="s">
        <v>162</v>
      </c>
      <c r="C581" t="s">
        <v>29</v>
      </c>
      <c r="D581" t="str">
        <f>CONCATENATE(A581,B581,C581)</f>
        <v>AU (AU.B.Bystrica)V3článok</v>
      </c>
      <c r="E581" s="39">
        <v>11.69</v>
      </c>
      <c r="F581" s="39">
        <v>0</v>
      </c>
      <c r="G581" s="39">
        <v>0</v>
      </c>
      <c r="H581" s="39">
        <v>11.69</v>
      </c>
      <c r="I581" s="39">
        <v>17</v>
      </c>
      <c r="J581" s="39">
        <v>0</v>
      </c>
      <c r="K581" s="39">
        <v>0</v>
      </c>
      <c r="L581" s="39">
        <v>17</v>
      </c>
    </row>
    <row r="582">
      <c r="A582" s="11" t="str">
        <f>VLOOKUP(24808,$M$2:$N$43,2,FALSE)</f>
        <v>KU (KU.Ružomberok)</v>
      </c>
      <c r="B582" t="s">
        <v>148</v>
      </c>
      <c r="C582" t="s">
        <v>149</v>
      </c>
      <c r="D582" t="str">
        <f>CONCATENATE(A582,B582,C582)</f>
        <v>KU (KU.Ružomberok)I1iný</v>
      </c>
      <c r="E582" s="39">
        <v>0.03</v>
      </c>
      <c r="F582" s="39">
        <v>0</v>
      </c>
      <c r="G582" s="39">
        <v>1.5</v>
      </c>
      <c r="H582" s="39">
        <v>1.53</v>
      </c>
      <c r="I582" s="39">
        <v>1</v>
      </c>
      <c r="J582" s="39">
        <v>0</v>
      </c>
      <c r="K582" s="39">
        <v>2</v>
      </c>
      <c r="L582" s="39">
        <v>3</v>
      </c>
    </row>
    <row r="583">
      <c r="A583" s="11" t="str">
        <f>VLOOKUP(24808,$M$2:$N$43,2,FALSE)</f>
        <v>KU (KU.Ružomberok)</v>
      </c>
      <c r="B583" t="s">
        <v>150</v>
      </c>
      <c r="C583" t="s">
        <v>149</v>
      </c>
      <c r="D583" t="str">
        <f>CONCATENATE(A583,B583,C583)</f>
        <v>KU (KU.Ružomberok)I2iný</v>
      </c>
      <c r="E583" s="39">
        <v>5.5</v>
      </c>
      <c r="F583" s="39">
        <v>0</v>
      </c>
      <c r="G583" s="39">
        <v>0</v>
      </c>
      <c r="H583" s="39">
        <v>5.5</v>
      </c>
      <c r="I583" s="39">
        <v>6</v>
      </c>
      <c r="J583" s="39">
        <v>0</v>
      </c>
      <c r="K583" s="39">
        <v>0</v>
      </c>
      <c r="L583" s="39">
        <v>6</v>
      </c>
    </row>
    <row r="584">
      <c r="A584" s="11" t="str">
        <f>VLOOKUP(24808,$M$2:$N$43,2,FALSE)</f>
        <v>KU (KU.Ružomberok)</v>
      </c>
      <c r="B584" t="s">
        <v>151</v>
      </c>
      <c r="C584" t="s">
        <v>149</v>
      </c>
      <c r="D584" t="str">
        <f>CONCATENATE(A584,B584,C584)</f>
        <v>KU (KU.Ružomberok)I3iný</v>
      </c>
      <c r="E584" s="39">
        <v>32.5</v>
      </c>
      <c r="F584" s="39">
        <v>0</v>
      </c>
      <c r="G584" s="39">
        <v>0</v>
      </c>
      <c r="H584" s="39">
        <v>32.5</v>
      </c>
      <c r="I584" s="39">
        <v>36</v>
      </c>
      <c r="J584" s="39">
        <v>0</v>
      </c>
      <c r="K584" s="39">
        <v>0</v>
      </c>
      <c r="L584" s="39">
        <v>36</v>
      </c>
    </row>
    <row r="585">
      <c r="A585" s="11" t="str">
        <f>VLOOKUP(24808,$M$2:$N$43,2,FALSE)</f>
        <v>KU (KU.Ružomberok)</v>
      </c>
      <c r="B585" t="s">
        <v>152</v>
      </c>
      <c r="C585" t="s">
        <v>32</v>
      </c>
      <c r="D585" t="str">
        <f>CONCATENATE(A585,B585,C585)</f>
        <v>KU (KU.Ružomberok)O1komentovaný výklad</v>
      </c>
      <c r="E585" s="39">
        <v>0.8</v>
      </c>
      <c r="F585" s="39">
        <v>0</v>
      </c>
      <c r="G585" s="39">
        <v>0</v>
      </c>
      <c r="H585" s="39">
        <v>0.8</v>
      </c>
      <c r="I585" s="39">
        <v>1</v>
      </c>
      <c r="J585" s="39">
        <v>0</v>
      </c>
      <c r="K585" s="39">
        <v>0</v>
      </c>
      <c r="L585" s="39">
        <v>1</v>
      </c>
    </row>
    <row r="586">
      <c r="A586" s="11" t="str">
        <f>VLOOKUP(24808,$M$2:$N$43,2,FALSE)</f>
        <v>KU (KU.Ružomberok)</v>
      </c>
      <c r="B586" t="s">
        <v>152</v>
      </c>
      <c r="C586" t="s">
        <v>91</v>
      </c>
      <c r="D586" t="str">
        <f>CONCATENATE(A586,B586,C586)</f>
        <v>KU (KU.Ružomberok)O1knižná publikácia - odborná</v>
      </c>
      <c r="E586" s="39">
        <v>9.99</v>
      </c>
      <c r="F586" s="39">
        <v>0</v>
      </c>
      <c r="G586" s="39">
        <v>1.5</v>
      </c>
      <c r="H586" s="39">
        <v>11.49</v>
      </c>
      <c r="I586" s="39">
        <v>13</v>
      </c>
      <c r="J586" s="39">
        <v>0</v>
      </c>
      <c r="K586" s="39">
        <v>2</v>
      </c>
      <c r="L586" s="39">
        <v>15</v>
      </c>
    </row>
    <row r="587">
      <c r="A587" s="11" t="str">
        <f>VLOOKUP(24808,$M$2:$N$43,2,FALSE)</f>
        <v>KU (KU.Ružomberok)</v>
      </c>
      <c r="B587" t="s">
        <v>152</v>
      </c>
      <c r="C587" t="s">
        <v>101</v>
      </c>
      <c r="D587" t="str">
        <f>CONCATENATE(A587,B587,C587)</f>
        <v>KU (KU.Ružomberok)O1zborník - odborný</v>
      </c>
      <c r="E587" s="39">
        <v>0</v>
      </c>
      <c r="F587" s="39">
        <v>0</v>
      </c>
      <c r="G587" s="39">
        <v>1</v>
      </c>
      <c r="H587" s="39">
        <v>1</v>
      </c>
      <c r="I587" s="39">
        <v>0</v>
      </c>
      <c r="J587" s="39">
        <v>0</v>
      </c>
      <c r="K587" s="39">
        <v>1</v>
      </c>
      <c r="L587" s="39">
        <v>1</v>
      </c>
    </row>
    <row r="588">
      <c r="A588" s="11" t="str">
        <f>VLOOKUP(24808,$M$2:$N$43,2,FALSE)</f>
        <v>KU (KU.Ružomberok)</v>
      </c>
      <c r="B588" t="s">
        <v>153</v>
      </c>
      <c r="C588" t="s">
        <v>27</v>
      </c>
      <c r="D588" t="str">
        <f>CONCATENATE(A588,B588,C588)</f>
        <v>KU (KU.Ružomberok)O2príspevok</v>
      </c>
      <c r="E588" s="39">
        <v>6.14</v>
      </c>
      <c r="F588" s="39">
        <v>0</v>
      </c>
      <c r="G588" s="39">
        <v>0</v>
      </c>
      <c r="H588" s="39">
        <v>6.14</v>
      </c>
      <c r="I588" s="39">
        <v>8</v>
      </c>
      <c r="J588" s="39">
        <v>0</v>
      </c>
      <c r="K588" s="39">
        <v>0</v>
      </c>
      <c r="L588" s="39">
        <v>8</v>
      </c>
    </row>
    <row r="589">
      <c r="A589" s="11" t="str">
        <f>VLOOKUP(24808,$M$2:$N$43,2,FALSE)</f>
        <v>KU (KU.Ružomberok)</v>
      </c>
      <c r="B589" t="s">
        <v>153</v>
      </c>
      <c r="C589" t="s">
        <v>85</v>
      </c>
      <c r="D589" t="str">
        <f>CONCATENATE(A589,B589,C589)</f>
        <v>KU (KU.Ružomberok)O2abstrakt - KP</v>
      </c>
      <c r="E589" s="39">
        <v>2</v>
      </c>
      <c r="F589" s="39">
        <v>0</v>
      </c>
      <c r="G589" s="39">
        <v>0</v>
      </c>
      <c r="H589" s="39">
        <v>2</v>
      </c>
      <c r="I589" s="39">
        <v>2</v>
      </c>
      <c r="J589" s="39">
        <v>0</v>
      </c>
      <c r="K589" s="39">
        <v>0</v>
      </c>
      <c r="L589" s="39">
        <v>2</v>
      </c>
    </row>
    <row r="590">
      <c r="A590" s="11" t="str">
        <f>VLOOKUP(24808,$M$2:$N$43,2,FALSE)</f>
        <v>KU (KU.Ružomberok)</v>
      </c>
      <c r="B590" t="s">
        <v>153</v>
      </c>
      <c r="C590" t="s">
        <v>28</v>
      </c>
      <c r="D590" t="str">
        <f>CONCATENATE(A590,B590,C590)</f>
        <v>KU (KU.Ružomberok)O2príspevok z podujatia</v>
      </c>
      <c r="E590" s="39">
        <v>17.175</v>
      </c>
      <c r="F590" s="39">
        <v>0</v>
      </c>
      <c r="G590" s="39">
        <v>0</v>
      </c>
      <c r="H590" s="39">
        <v>17.175</v>
      </c>
      <c r="I590" s="39">
        <v>20</v>
      </c>
      <c r="J590" s="39">
        <v>0</v>
      </c>
      <c r="K590" s="39">
        <v>0</v>
      </c>
      <c r="L590" s="39">
        <v>20</v>
      </c>
    </row>
    <row r="591">
      <c r="A591" s="11" t="str">
        <f>VLOOKUP(24808,$M$2:$N$43,2,FALSE)</f>
        <v>KU (KU.Ružomberok)</v>
      </c>
      <c r="B591" t="s">
        <v>153</v>
      </c>
      <c r="C591" t="s">
        <v>86</v>
      </c>
      <c r="D591" t="str">
        <f>CONCATENATE(A591,B591,C591)</f>
        <v>KU (KU.Ružomberok)O2abstrakt z podujatia - KP</v>
      </c>
      <c r="E591" s="39">
        <v>32.88998</v>
      </c>
      <c r="F591" s="39">
        <v>0</v>
      </c>
      <c r="G591" s="39">
        <v>0</v>
      </c>
      <c r="H591" s="39">
        <v>32.88998</v>
      </c>
      <c r="I591" s="39">
        <v>46</v>
      </c>
      <c r="J591" s="39">
        <v>0</v>
      </c>
      <c r="K591" s="39">
        <v>0</v>
      </c>
      <c r="L591" s="39">
        <v>46</v>
      </c>
    </row>
    <row r="592">
      <c r="A592" s="11" t="str">
        <f>VLOOKUP(24808,$M$2:$N$43,2,FALSE)</f>
        <v>KU (KU.Ružomberok)</v>
      </c>
      <c r="B592" t="s">
        <v>153</v>
      </c>
      <c r="C592" t="s">
        <v>26</v>
      </c>
      <c r="D592" t="str">
        <f>CONCATENATE(A592,B592,C592)</f>
        <v>KU (KU.Ružomberok)O2kapitola</v>
      </c>
      <c r="E592" s="39">
        <v>11.4</v>
      </c>
      <c r="F592" s="39">
        <v>0</v>
      </c>
      <c r="G592" s="39">
        <v>0</v>
      </c>
      <c r="H592" s="39">
        <v>11.4</v>
      </c>
      <c r="I592" s="39">
        <v>16</v>
      </c>
      <c r="J592" s="39">
        <v>0</v>
      </c>
      <c r="K592" s="39">
        <v>0</v>
      </c>
      <c r="L592" s="39">
        <v>16</v>
      </c>
    </row>
    <row r="593">
      <c r="A593" s="11" t="str">
        <f>VLOOKUP(24808,$M$2:$N$43,2,FALSE)</f>
        <v>KU (KU.Ružomberok)</v>
      </c>
      <c r="B593" t="s">
        <v>153</v>
      </c>
      <c r="C593" t="s">
        <v>95</v>
      </c>
      <c r="D593" t="str">
        <f>CONCATENATE(A593,B593,C593)</f>
        <v>KU (KU.Ružomberok)O2recenzia - KP</v>
      </c>
      <c r="E593" s="39">
        <v>17</v>
      </c>
      <c r="F593" s="39">
        <v>0</v>
      </c>
      <c r="G593" s="39">
        <v>0</v>
      </c>
      <c r="H593" s="39">
        <v>17</v>
      </c>
      <c r="I593" s="39">
        <v>17</v>
      </c>
      <c r="J593" s="39">
        <v>0</v>
      </c>
      <c r="K593" s="39">
        <v>0</v>
      </c>
      <c r="L593" s="39">
        <v>17</v>
      </c>
    </row>
    <row r="594">
      <c r="A594" s="11" t="str">
        <f>VLOOKUP(24808,$M$2:$N$43,2,FALSE)</f>
        <v>KU (KU.Ružomberok)</v>
      </c>
      <c r="B594" t="s">
        <v>154</v>
      </c>
      <c r="C594" t="s">
        <v>29</v>
      </c>
      <c r="D594" t="str">
        <f>CONCATENATE(A594,B594,C594)</f>
        <v>KU (KU.Ružomberok)O3článok</v>
      </c>
      <c r="E594" s="39">
        <v>51.15732</v>
      </c>
      <c r="F594" s="39">
        <v>0</v>
      </c>
      <c r="G594" s="39">
        <v>0</v>
      </c>
      <c r="H594" s="39">
        <v>51.15732</v>
      </c>
      <c r="I594" s="39">
        <v>59</v>
      </c>
      <c r="J594" s="39">
        <v>0</v>
      </c>
      <c r="K594" s="39">
        <v>0</v>
      </c>
      <c r="L594" s="39">
        <v>59</v>
      </c>
    </row>
    <row r="595">
      <c r="A595" s="11" t="str">
        <f>VLOOKUP(24808,$M$2:$N$43,2,FALSE)</f>
        <v>KU (KU.Ružomberok)</v>
      </c>
      <c r="B595" t="s">
        <v>154</v>
      </c>
      <c r="C595" t="s">
        <v>89</v>
      </c>
      <c r="D595" t="str">
        <f>CONCATENATE(A595,B595,C595)</f>
        <v>KU (KU.Ružomberok)O3abstrakt z podujatia - ČL</v>
      </c>
      <c r="E595" s="39">
        <v>0.95</v>
      </c>
      <c r="F595" s="39">
        <v>0</v>
      </c>
      <c r="G595" s="39">
        <v>0</v>
      </c>
      <c r="H595" s="39">
        <v>0.95</v>
      </c>
      <c r="I595" s="39">
        <v>3</v>
      </c>
      <c r="J595" s="39">
        <v>0</v>
      </c>
      <c r="K595" s="39">
        <v>0</v>
      </c>
      <c r="L595" s="39">
        <v>3</v>
      </c>
    </row>
    <row r="596">
      <c r="A596" s="11" t="str">
        <f>VLOOKUP(24808,$M$2:$N$43,2,FALSE)</f>
        <v>KU (KU.Ružomberok)</v>
      </c>
      <c r="B596" t="s">
        <v>154</v>
      </c>
      <c r="C596" t="s">
        <v>96</v>
      </c>
      <c r="D596" t="str">
        <f>CONCATENATE(A596,B596,C596)</f>
        <v>KU (KU.Ružomberok)O3recenzia - ČL</v>
      </c>
      <c r="E596" s="39">
        <v>25</v>
      </c>
      <c r="F596" s="39">
        <v>0</v>
      </c>
      <c r="G596" s="39">
        <v>0</v>
      </c>
      <c r="H596" s="39">
        <v>25</v>
      </c>
      <c r="I596" s="39">
        <v>25</v>
      </c>
      <c r="J596" s="39">
        <v>0</v>
      </c>
      <c r="K596" s="39">
        <v>0</v>
      </c>
      <c r="L596" s="39">
        <v>25</v>
      </c>
    </row>
    <row r="597">
      <c r="A597" s="11" t="str">
        <f>VLOOKUP(24808,$M$2:$N$43,2,FALSE)</f>
        <v>KU (KU.Ružomberok)</v>
      </c>
      <c r="B597" t="s">
        <v>155</v>
      </c>
      <c r="C597" t="s">
        <v>42</v>
      </c>
      <c r="D597" t="str">
        <f>CONCATENATE(A597,B597,C597)</f>
        <v>KU (KU.Ružomberok)P1didaktická príručka</v>
      </c>
      <c r="E597" s="39">
        <v>12.04043</v>
      </c>
      <c r="F597" s="39">
        <v>0</v>
      </c>
      <c r="G597" s="39">
        <v>1</v>
      </c>
      <c r="H597" s="39">
        <v>13.04043</v>
      </c>
      <c r="I597" s="39">
        <v>16</v>
      </c>
      <c r="J597" s="39">
        <v>0</v>
      </c>
      <c r="K597" s="39">
        <v>1</v>
      </c>
      <c r="L597" s="39">
        <v>16</v>
      </c>
    </row>
    <row r="598">
      <c r="A598" s="11" t="str">
        <f>VLOOKUP(24808,$M$2:$N$43,2,FALSE)</f>
        <v>KU (KU.Ružomberok)</v>
      </c>
      <c r="B598" t="s">
        <v>155</v>
      </c>
      <c r="C598" t="s">
        <v>37</v>
      </c>
      <c r="D598" t="str">
        <f>CONCATENATE(A598,B598,C598)</f>
        <v>KU (KU.Ružomberok)P1učebnica pre stredné školy</v>
      </c>
      <c r="E598" s="39">
        <v>1.56666</v>
      </c>
      <c r="F598" s="39">
        <v>0</v>
      </c>
      <c r="G598" s="39">
        <v>0</v>
      </c>
      <c r="H598" s="39">
        <v>1.56666</v>
      </c>
      <c r="I598" s="39">
        <v>3</v>
      </c>
      <c r="J598" s="39">
        <v>0</v>
      </c>
      <c r="K598" s="39">
        <v>0</v>
      </c>
      <c r="L598" s="39">
        <v>3</v>
      </c>
    </row>
    <row r="599">
      <c r="A599" s="11" t="str">
        <f>VLOOKUP(24808,$M$2:$N$43,2,FALSE)</f>
        <v>KU (KU.Ružomberok)</v>
      </c>
      <c r="B599" t="s">
        <v>155</v>
      </c>
      <c r="C599" t="s">
        <v>40</v>
      </c>
      <c r="D599" t="str">
        <f>CONCATENATE(A599,B599,C599)</f>
        <v>KU (KU.Ružomberok)P1učebný text</v>
      </c>
      <c r="E599" s="39">
        <v>1</v>
      </c>
      <c r="F599" s="39">
        <v>0</v>
      </c>
      <c r="G599" s="39">
        <v>0</v>
      </c>
      <c r="H599" s="39">
        <v>1</v>
      </c>
      <c r="I599" s="39">
        <v>1</v>
      </c>
      <c r="J599" s="39">
        <v>0</v>
      </c>
      <c r="K599" s="39">
        <v>0</v>
      </c>
      <c r="L599" s="39">
        <v>1</v>
      </c>
    </row>
    <row r="600">
      <c r="A600" s="11" t="str">
        <f>VLOOKUP(24808,$M$2:$N$43,2,FALSE)</f>
        <v>KU (KU.Ružomberok)</v>
      </c>
      <c r="B600" t="s">
        <v>155</v>
      </c>
      <c r="C600" t="s">
        <v>36</v>
      </c>
      <c r="D600" t="str">
        <f>CONCATENATE(A600,B600,C600)</f>
        <v>KU (KU.Ružomberok)P1učebnica pre vysoké školy</v>
      </c>
      <c r="E600" s="39">
        <v>13.9126</v>
      </c>
      <c r="F600" s="39">
        <v>0</v>
      </c>
      <c r="G600" s="39">
        <v>1</v>
      </c>
      <c r="H600" s="39">
        <v>14.9126</v>
      </c>
      <c r="I600" s="39">
        <v>19</v>
      </c>
      <c r="J600" s="39">
        <v>0</v>
      </c>
      <c r="K600" s="39">
        <v>1</v>
      </c>
      <c r="L600" s="39">
        <v>19</v>
      </c>
    </row>
    <row r="601">
      <c r="A601" s="11" t="str">
        <f>VLOOKUP(24808,$M$2:$N$43,2,FALSE)</f>
        <v>KU (KU.Ružomberok)</v>
      </c>
      <c r="B601" t="s">
        <v>156</v>
      </c>
      <c r="C601" t="s">
        <v>26</v>
      </c>
      <c r="D601" t="str">
        <f>CONCATENATE(A601,B601,C601)</f>
        <v>KU (KU.Ružomberok)P2kapitola</v>
      </c>
      <c r="E601" s="39">
        <v>4</v>
      </c>
      <c r="F601" s="39">
        <v>0</v>
      </c>
      <c r="G601" s="39">
        <v>0</v>
      </c>
      <c r="H601" s="39">
        <v>4</v>
      </c>
      <c r="I601" s="39">
        <v>4</v>
      </c>
      <c r="J601" s="39">
        <v>0</v>
      </c>
      <c r="K601" s="39">
        <v>0</v>
      </c>
      <c r="L601" s="39">
        <v>4</v>
      </c>
    </row>
    <row r="602">
      <c r="A602" s="11" t="str">
        <f>VLOOKUP(24808,$M$2:$N$43,2,FALSE)</f>
        <v>KU (KU.Ružomberok)</v>
      </c>
      <c r="B602" t="s">
        <v>160</v>
      </c>
      <c r="C602" t="s">
        <v>23</v>
      </c>
      <c r="D602" t="str">
        <f>CONCATENATE(A602,B602,C602)</f>
        <v>KU (KU.Ružomberok)V1kritický komentovaný preklad</v>
      </c>
      <c r="E602" s="39">
        <v>1.4</v>
      </c>
      <c r="F602" s="39">
        <v>0</v>
      </c>
      <c r="G602" s="39">
        <v>3</v>
      </c>
      <c r="H602" s="39">
        <v>4.4</v>
      </c>
      <c r="I602" s="39">
        <v>3</v>
      </c>
      <c r="J602" s="39">
        <v>0</v>
      </c>
      <c r="K602" s="39">
        <v>3</v>
      </c>
      <c r="L602" s="39">
        <v>3</v>
      </c>
    </row>
    <row r="603">
      <c r="A603" s="11" t="str">
        <f>VLOOKUP(24808,$M$2:$N$43,2,FALSE)</f>
        <v>KU (KU.Ružomberok)</v>
      </c>
      <c r="B603" t="s">
        <v>160</v>
      </c>
      <c r="C603" t="s">
        <v>25</v>
      </c>
      <c r="D603" t="str">
        <f>CONCATENATE(A603,B603,C603)</f>
        <v>KU (KU.Ružomberok)V1editovaná kniha</v>
      </c>
      <c r="E603" s="39">
        <v>0.11</v>
      </c>
      <c r="F603" s="39">
        <v>0</v>
      </c>
      <c r="G603" s="39">
        <v>0.9</v>
      </c>
      <c r="H603" s="39">
        <v>1.01</v>
      </c>
      <c r="I603" s="39">
        <v>1</v>
      </c>
      <c r="J603" s="39">
        <v>0</v>
      </c>
      <c r="K603" s="39">
        <v>1</v>
      </c>
      <c r="L603" s="39">
        <v>2</v>
      </c>
    </row>
    <row r="604">
      <c r="A604" s="11" t="str">
        <f>VLOOKUP(24808,$M$2:$N$43,2,FALSE)</f>
        <v>KU (KU.Ružomberok)</v>
      </c>
      <c r="B604" t="s">
        <v>160</v>
      </c>
      <c r="C604" t="s">
        <v>21</v>
      </c>
      <c r="D604" t="str">
        <f>CONCATENATE(A604,B604,C604)</f>
        <v>KU (KU.Ružomberok)V1monografia</v>
      </c>
      <c r="E604" s="39">
        <v>13</v>
      </c>
      <c r="F604" s="39">
        <v>0</v>
      </c>
      <c r="G604" s="39">
        <v>0</v>
      </c>
      <c r="H604" s="39">
        <v>13</v>
      </c>
      <c r="I604" s="39">
        <v>15</v>
      </c>
      <c r="J604" s="39">
        <v>0</v>
      </c>
      <c r="K604" s="39">
        <v>0</v>
      </c>
      <c r="L604" s="39">
        <v>15</v>
      </c>
    </row>
    <row r="605">
      <c r="A605" s="11" t="str">
        <f>VLOOKUP(24808,$M$2:$N$43,2,FALSE)</f>
        <v>KU (KU.Ružomberok)</v>
      </c>
      <c r="B605" t="s">
        <v>160</v>
      </c>
      <c r="C605" t="s">
        <v>84</v>
      </c>
      <c r="D605" t="str">
        <f>CONCATENATE(A605,B605,C605)</f>
        <v>KU (KU.Ružomberok)V1zborník - vedecký</v>
      </c>
      <c r="E605" s="39">
        <v>0</v>
      </c>
      <c r="F605" s="39">
        <v>0</v>
      </c>
      <c r="G605" s="39">
        <v>10.42</v>
      </c>
      <c r="H605" s="39">
        <v>10.42</v>
      </c>
      <c r="I605" s="39">
        <v>0</v>
      </c>
      <c r="J605" s="39">
        <v>0</v>
      </c>
      <c r="K605" s="39">
        <v>12</v>
      </c>
      <c r="L605" s="39">
        <v>12</v>
      </c>
    </row>
    <row r="606">
      <c r="A606" s="11" t="str">
        <f>VLOOKUP(24808,$M$2:$N$43,2,FALSE)</f>
        <v>KU (KU.Ružomberok)</v>
      </c>
      <c r="B606" t="s">
        <v>161</v>
      </c>
      <c r="C606" t="s">
        <v>27</v>
      </c>
      <c r="D606" t="str">
        <f>CONCATENATE(A606,B606,C606)</f>
        <v>KU (KU.Ružomberok)V2príspevok</v>
      </c>
      <c r="E606" s="39">
        <v>50.63</v>
      </c>
      <c r="F606" s="39">
        <v>0</v>
      </c>
      <c r="G606" s="39">
        <v>0</v>
      </c>
      <c r="H606" s="39">
        <v>50.63</v>
      </c>
      <c r="I606" s="39">
        <v>56</v>
      </c>
      <c r="J606" s="39">
        <v>0</v>
      </c>
      <c r="K606" s="39">
        <v>0</v>
      </c>
      <c r="L606" s="39">
        <v>56</v>
      </c>
    </row>
    <row r="607">
      <c r="A607" s="11" t="str">
        <f>VLOOKUP(24808,$M$2:$N$43,2,FALSE)</f>
        <v>KU (KU.Ružomberok)</v>
      </c>
      <c r="B607" t="s">
        <v>161</v>
      </c>
      <c r="C607" t="s">
        <v>28</v>
      </c>
      <c r="D607" t="str">
        <f>CONCATENATE(A607,B607,C607)</f>
        <v>KU (KU.Ružomberok)V2príspevok z podujatia</v>
      </c>
      <c r="E607" s="39">
        <v>106.03715</v>
      </c>
      <c r="F607" s="39">
        <v>0</v>
      </c>
      <c r="G607" s="39">
        <v>0</v>
      </c>
      <c r="H607" s="39">
        <v>106.03715</v>
      </c>
      <c r="I607" s="39">
        <v>119</v>
      </c>
      <c r="J607" s="39">
        <v>0</v>
      </c>
      <c r="K607" s="39">
        <v>0</v>
      </c>
      <c r="L607" s="39">
        <v>119</v>
      </c>
    </row>
    <row r="608">
      <c r="A608" s="11" t="str">
        <f>VLOOKUP(24808,$M$2:$N$43,2,FALSE)</f>
        <v>KU (KU.Ružomberok)</v>
      </c>
      <c r="B608" t="s">
        <v>161</v>
      </c>
      <c r="C608" t="s">
        <v>86</v>
      </c>
      <c r="D608" t="str">
        <f>CONCATENATE(A608,B608,C608)</f>
        <v>KU (KU.Ružomberok)V2abstrakt z podujatia - KP</v>
      </c>
      <c r="E608" s="39">
        <v>16.95</v>
      </c>
      <c r="F608" s="39">
        <v>0</v>
      </c>
      <c r="G608" s="39">
        <v>0</v>
      </c>
      <c r="H608" s="39">
        <v>16.95</v>
      </c>
      <c r="I608" s="39">
        <v>21</v>
      </c>
      <c r="J608" s="39">
        <v>0</v>
      </c>
      <c r="K608" s="39">
        <v>0</v>
      </c>
      <c r="L608" s="39">
        <v>21</v>
      </c>
    </row>
    <row r="609">
      <c r="A609" s="11" t="str">
        <f>VLOOKUP(24808,$M$2:$N$43,2,FALSE)</f>
        <v>KU (KU.Ružomberok)</v>
      </c>
      <c r="B609" t="s">
        <v>161</v>
      </c>
      <c r="C609" t="s">
        <v>87</v>
      </c>
      <c r="D609" t="str">
        <f>CONCATENATE(A609,B609,C609)</f>
        <v>KU (KU.Ružomberok)V2poster z podujatia - KP</v>
      </c>
      <c r="E609" s="39">
        <v>1.1</v>
      </c>
      <c r="F609" s="39">
        <v>0</v>
      </c>
      <c r="G609" s="39">
        <v>0</v>
      </c>
      <c r="H609" s="39">
        <v>1.1</v>
      </c>
      <c r="I609" s="39">
        <v>2</v>
      </c>
      <c r="J609" s="39">
        <v>0</v>
      </c>
      <c r="K609" s="39">
        <v>0</v>
      </c>
      <c r="L609" s="39">
        <v>2</v>
      </c>
    </row>
    <row r="610">
      <c r="A610" s="11" t="str">
        <f>VLOOKUP(24808,$M$2:$N$43,2,FALSE)</f>
        <v>KU (KU.Ružomberok)</v>
      </c>
      <c r="B610" t="s">
        <v>161</v>
      </c>
      <c r="C610" t="s">
        <v>26</v>
      </c>
      <c r="D610" t="str">
        <f>CONCATENATE(A610,B610,C610)</f>
        <v>KU (KU.Ružomberok)V2kapitola</v>
      </c>
      <c r="E610" s="39">
        <v>2.38</v>
      </c>
      <c r="F610" s="39">
        <v>0</v>
      </c>
      <c r="G610" s="39">
        <v>0</v>
      </c>
      <c r="H610" s="39">
        <v>2.38</v>
      </c>
      <c r="I610" s="39">
        <v>3</v>
      </c>
      <c r="J610" s="39">
        <v>0</v>
      </c>
      <c r="K610" s="39">
        <v>0</v>
      </c>
      <c r="L610" s="39">
        <v>3</v>
      </c>
    </row>
    <row r="611">
      <c r="A611" s="11" t="str">
        <f>VLOOKUP(24808,$M$2:$N$43,2,FALSE)</f>
        <v>KU (KU.Ružomberok)</v>
      </c>
      <c r="B611" t="s">
        <v>162</v>
      </c>
      <c r="C611" t="s">
        <v>88</v>
      </c>
      <c r="D611" t="str">
        <f>CONCATENATE(A611,B611,C611)</f>
        <v>KU (KU.Ružomberok)V3abstrakt - ČL</v>
      </c>
      <c r="E611" s="39">
        <v>0.26754</v>
      </c>
      <c r="F611" s="39">
        <v>0</v>
      </c>
      <c r="G611" s="39">
        <v>0</v>
      </c>
      <c r="H611" s="39">
        <v>0.26754</v>
      </c>
      <c r="I611" s="39">
        <v>2</v>
      </c>
      <c r="J611" s="39">
        <v>0</v>
      </c>
      <c r="K611" s="39">
        <v>0</v>
      </c>
      <c r="L611" s="39">
        <v>2</v>
      </c>
    </row>
    <row r="612">
      <c r="A612" s="11" t="str">
        <f>VLOOKUP(24808,$M$2:$N$43,2,FALSE)</f>
        <v>KU (KU.Ružomberok)</v>
      </c>
      <c r="B612" t="s">
        <v>162</v>
      </c>
      <c r="C612" t="s">
        <v>29</v>
      </c>
      <c r="D612" t="str">
        <f>CONCATENATE(A612,B612,C612)</f>
        <v>KU (KU.Ružomberok)V3článok</v>
      </c>
      <c r="E612" s="39">
        <v>157.9703</v>
      </c>
      <c r="F612" s="39">
        <v>0</v>
      </c>
      <c r="G612" s="39">
        <v>0</v>
      </c>
      <c r="H612" s="39">
        <v>157.9703</v>
      </c>
      <c r="I612" s="39">
        <v>239</v>
      </c>
      <c r="J612" s="39">
        <v>0</v>
      </c>
      <c r="K612" s="39">
        <v>0</v>
      </c>
      <c r="L612" s="39">
        <v>239</v>
      </c>
    </row>
    <row r="613">
      <c r="A613" s="11" t="str">
        <f>VLOOKUP(24808,$M$2:$N$43,2,FALSE)</f>
        <v>KU (KU.Ružomberok)</v>
      </c>
      <c r="B613" t="s">
        <v>162</v>
      </c>
      <c r="C613" t="s">
        <v>89</v>
      </c>
      <c r="D613" t="str">
        <f>CONCATENATE(A613,B613,C613)</f>
        <v>KU (KU.Ružomberok)V3abstrakt z podujatia - ČL</v>
      </c>
      <c r="E613" s="39">
        <v>1.7</v>
      </c>
      <c r="F613" s="39">
        <v>0</v>
      </c>
      <c r="G613" s="39">
        <v>0</v>
      </c>
      <c r="H613" s="39">
        <v>1.7</v>
      </c>
      <c r="I613" s="39">
        <v>3</v>
      </c>
      <c r="J613" s="39">
        <v>0</v>
      </c>
      <c r="K613" s="39">
        <v>0</v>
      </c>
      <c r="L613" s="39">
        <v>3</v>
      </c>
    </row>
    <row r="614">
      <c r="A614" s="11" t="str">
        <f>VLOOKUP(24808,$M$2:$N$43,2,FALSE)</f>
        <v>KU (KU.Ružomberok)</v>
      </c>
      <c r="B614" t="s">
        <v>162</v>
      </c>
      <c r="C614" t="s">
        <v>30</v>
      </c>
      <c r="D614" t="str">
        <f>CONCATENATE(A614,B614,C614)</f>
        <v>KU (KU.Ružomberok)V3článok z podujatia</v>
      </c>
      <c r="E614" s="39">
        <v>3</v>
      </c>
      <c r="F614" s="39">
        <v>0</v>
      </c>
      <c r="G614" s="39">
        <v>0</v>
      </c>
      <c r="H614" s="39">
        <v>3</v>
      </c>
      <c r="I614" s="39">
        <v>3</v>
      </c>
      <c r="J614" s="39">
        <v>0</v>
      </c>
      <c r="K614" s="39">
        <v>0</v>
      </c>
      <c r="L614" s="39">
        <v>3</v>
      </c>
    </row>
    <row r="615">
      <c r="A615" s="11" t="str">
        <f>VLOOKUP(24811,$M$2:$N$43,2,FALSE)</f>
        <v>Univerzita J. Selyeho (UJS)</v>
      </c>
      <c r="B615" t="s">
        <v>148</v>
      </c>
      <c r="C615" t="s">
        <v>149</v>
      </c>
      <c r="D615" t="str">
        <f>CONCATENATE(A615,B615,C615)</f>
        <v>Univerzita J. Selyeho (UJS)I1iný</v>
      </c>
      <c r="E615" s="39">
        <v>1</v>
      </c>
      <c r="F615" s="39">
        <v>0</v>
      </c>
      <c r="G615" s="39">
        <v>0.5</v>
      </c>
      <c r="H615" s="39">
        <v>1.5</v>
      </c>
      <c r="I615" s="39">
        <v>2</v>
      </c>
      <c r="J615" s="39">
        <v>0</v>
      </c>
      <c r="K615" s="39">
        <v>1</v>
      </c>
      <c r="L615" s="39">
        <v>3</v>
      </c>
    </row>
    <row r="616">
      <c r="A616" s="11" t="str">
        <f>VLOOKUP(24811,$M$2:$N$43,2,FALSE)</f>
        <v>Univerzita J. Selyeho (UJS)</v>
      </c>
      <c r="B616" t="s">
        <v>151</v>
      </c>
      <c r="C616" t="s">
        <v>149</v>
      </c>
      <c r="D616" t="str">
        <f>CONCATENATE(A616,B616,C616)</f>
        <v>Univerzita J. Selyeho (UJS)I3iný</v>
      </c>
      <c r="E616" s="39">
        <v>4.5</v>
      </c>
      <c r="F616" s="39">
        <v>0</v>
      </c>
      <c r="G616" s="39">
        <v>0</v>
      </c>
      <c r="H616" s="39">
        <v>4.5</v>
      </c>
      <c r="I616" s="39">
        <v>5</v>
      </c>
      <c r="J616" s="39">
        <v>0</v>
      </c>
      <c r="K616" s="39">
        <v>0</v>
      </c>
      <c r="L616" s="39">
        <v>5</v>
      </c>
    </row>
    <row r="617">
      <c r="A617" s="11" t="str">
        <f>VLOOKUP(24811,$M$2:$N$43,2,FALSE)</f>
        <v>Univerzita J. Selyeho (UJS)</v>
      </c>
      <c r="B617" t="s">
        <v>152</v>
      </c>
      <c r="C617" t="s">
        <v>91</v>
      </c>
      <c r="D617" t="str">
        <f>CONCATENATE(A617,B617,C617)</f>
        <v>Univerzita J. Selyeho (UJS)O1knižná publikácia - odborná</v>
      </c>
      <c r="E617" s="39">
        <v>3.5</v>
      </c>
      <c r="F617" s="39">
        <v>0</v>
      </c>
      <c r="G617" s="39">
        <v>0</v>
      </c>
      <c r="H617" s="39">
        <v>3.5</v>
      </c>
      <c r="I617" s="39">
        <v>4</v>
      </c>
      <c r="J617" s="39">
        <v>0</v>
      </c>
      <c r="K617" s="39">
        <v>0</v>
      </c>
      <c r="L617" s="39">
        <v>4</v>
      </c>
    </row>
    <row r="618">
      <c r="A618" s="11" t="str">
        <f>VLOOKUP(24811,$M$2:$N$43,2,FALSE)</f>
        <v>Univerzita J. Selyeho (UJS)</v>
      </c>
      <c r="B618" t="s">
        <v>152</v>
      </c>
      <c r="C618" t="s">
        <v>33</v>
      </c>
      <c r="D618" t="str">
        <f>CONCATENATE(A618,B618,C618)</f>
        <v>Univerzita J. Selyeho (UJS)O1slovník</v>
      </c>
      <c r="E618" s="39">
        <v>1</v>
      </c>
      <c r="F618" s="39">
        <v>0</v>
      </c>
      <c r="G618" s="39">
        <v>0</v>
      </c>
      <c r="H618" s="39">
        <v>1</v>
      </c>
      <c r="I618" s="39">
        <v>1</v>
      </c>
      <c r="J618" s="39">
        <v>0</v>
      </c>
      <c r="K618" s="39">
        <v>0</v>
      </c>
      <c r="L618" s="39">
        <v>1</v>
      </c>
    </row>
    <row r="619">
      <c r="A619" s="11" t="str">
        <f>VLOOKUP(24811,$M$2:$N$43,2,FALSE)</f>
        <v>Univerzita J. Selyeho (UJS)</v>
      </c>
      <c r="B619" t="s">
        <v>152</v>
      </c>
      <c r="C619" t="s">
        <v>101</v>
      </c>
      <c r="D619" t="str">
        <f>CONCATENATE(A619,B619,C619)</f>
        <v>Univerzita J. Selyeho (UJS)O1zborník - odborný</v>
      </c>
      <c r="E619" s="39">
        <v>0</v>
      </c>
      <c r="F619" s="39">
        <v>0</v>
      </c>
      <c r="G619" s="39">
        <v>4.8</v>
      </c>
      <c r="H619" s="39">
        <v>4.8</v>
      </c>
      <c r="I619" s="39">
        <v>0</v>
      </c>
      <c r="J619" s="39">
        <v>0</v>
      </c>
      <c r="K619" s="39">
        <v>7</v>
      </c>
      <c r="L619" s="39">
        <v>7</v>
      </c>
    </row>
    <row r="620">
      <c r="A620" s="11" t="str">
        <f>VLOOKUP(24811,$M$2:$N$43,2,FALSE)</f>
        <v>Univerzita J. Selyeho (UJS)</v>
      </c>
      <c r="B620" t="s">
        <v>153</v>
      </c>
      <c r="C620" t="s">
        <v>27</v>
      </c>
      <c r="D620" t="str">
        <f>CONCATENATE(A620,B620,C620)</f>
        <v>Univerzita J. Selyeho (UJS)O2príspevok</v>
      </c>
      <c r="E620" s="39">
        <v>26.84</v>
      </c>
      <c r="F620" s="39">
        <v>0</v>
      </c>
      <c r="G620" s="39">
        <v>0</v>
      </c>
      <c r="H620" s="39">
        <v>26.84</v>
      </c>
      <c r="I620" s="39">
        <v>30</v>
      </c>
      <c r="J620" s="39">
        <v>0</v>
      </c>
      <c r="K620" s="39">
        <v>0</v>
      </c>
      <c r="L620" s="39">
        <v>30</v>
      </c>
    </row>
    <row r="621">
      <c r="A621" s="11" t="str">
        <f>VLOOKUP(24811,$M$2:$N$43,2,FALSE)</f>
        <v>Univerzita J. Selyeho (UJS)</v>
      </c>
      <c r="B621" t="s">
        <v>153</v>
      </c>
      <c r="C621" t="s">
        <v>28</v>
      </c>
      <c r="D621" t="str">
        <f>CONCATENATE(A621,B621,C621)</f>
        <v>Univerzita J. Selyeho (UJS)O2príspevok z podujatia</v>
      </c>
      <c r="E621" s="39">
        <v>13.5</v>
      </c>
      <c r="F621" s="39">
        <v>0</v>
      </c>
      <c r="G621" s="39">
        <v>0</v>
      </c>
      <c r="H621" s="39">
        <v>13.5</v>
      </c>
      <c r="I621" s="39">
        <v>14</v>
      </c>
      <c r="J621" s="39">
        <v>0</v>
      </c>
      <c r="K621" s="39">
        <v>0</v>
      </c>
      <c r="L621" s="39">
        <v>14</v>
      </c>
    </row>
    <row r="622">
      <c r="A622" s="11" t="str">
        <f>VLOOKUP(24811,$M$2:$N$43,2,FALSE)</f>
        <v>Univerzita J. Selyeho (UJS)</v>
      </c>
      <c r="B622" t="s">
        <v>153</v>
      </c>
      <c r="C622" t="s">
        <v>86</v>
      </c>
      <c r="D622" t="str">
        <f>CONCATENATE(A622,B622,C622)</f>
        <v>Univerzita J. Selyeho (UJS)O2abstrakt z podujatia - KP</v>
      </c>
      <c r="E622" s="39">
        <v>13.44611</v>
      </c>
      <c r="F622" s="39">
        <v>0</v>
      </c>
      <c r="G622" s="39">
        <v>0</v>
      </c>
      <c r="H622" s="39">
        <v>13.44611</v>
      </c>
      <c r="I622" s="39">
        <v>23</v>
      </c>
      <c r="J622" s="39">
        <v>0</v>
      </c>
      <c r="K622" s="39">
        <v>0</v>
      </c>
      <c r="L622" s="39">
        <v>23</v>
      </c>
    </row>
    <row r="623">
      <c r="A623" s="11" t="str">
        <f>VLOOKUP(24811,$M$2:$N$43,2,FALSE)</f>
        <v>Univerzita J. Selyeho (UJS)</v>
      </c>
      <c r="B623" t="s">
        <v>153</v>
      </c>
      <c r="C623" t="s">
        <v>26</v>
      </c>
      <c r="D623" t="str">
        <f>CONCATENATE(A623,B623,C623)</f>
        <v>Univerzita J. Selyeho (UJS)O2kapitola</v>
      </c>
      <c r="E623" s="39">
        <v>2.5</v>
      </c>
      <c r="F623" s="39">
        <v>0</v>
      </c>
      <c r="G623" s="39">
        <v>0</v>
      </c>
      <c r="H623" s="39">
        <v>2.5</v>
      </c>
      <c r="I623" s="39">
        <v>3</v>
      </c>
      <c r="J623" s="39">
        <v>0</v>
      </c>
      <c r="K623" s="39">
        <v>0</v>
      </c>
      <c r="L623" s="39">
        <v>3</v>
      </c>
    </row>
    <row r="624">
      <c r="A624" s="11" t="str">
        <f>VLOOKUP(24811,$M$2:$N$43,2,FALSE)</f>
        <v>Univerzita J. Selyeho (UJS)</v>
      </c>
      <c r="B624" t="s">
        <v>154</v>
      </c>
      <c r="C624" t="s">
        <v>29</v>
      </c>
      <c r="D624" t="str">
        <f>CONCATENATE(A624,B624,C624)</f>
        <v>Univerzita J. Selyeho (UJS)O3článok</v>
      </c>
      <c r="E624" s="39">
        <v>43.77</v>
      </c>
      <c r="F624" s="39">
        <v>0</v>
      </c>
      <c r="G624" s="39">
        <v>0</v>
      </c>
      <c r="H624" s="39">
        <v>43.77</v>
      </c>
      <c r="I624" s="39">
        <v>50</v>
      </c>
      <c r="J624" s="39">
        <v>0</v>
      </c>
      <c r="K624" s="39">
        <v>0</v>
      </c>
      <c r="L624" s="39">
        <v>50</v>
      </c>
    </row>
    <row r="625">
      <c r="A625" s="11" t="str">
        <f>VLOOKUP(24811,$M$2:$N$43,2,FALSE)</f>
        <v>Univerzita J. Selyeho (UJS)</v>
      </c>
      <c r="B625" t="s">
        <v>154</v>
      </c>
      <c r="C625" t="s">
        <v>89</v>
      </c>
      <c r="D625" t="str">
        <f>CONCATENATE(A625,B625,C625)</f>
        <v>Univerzita J. Selyeho (UJS)O3abstrakt z podujatia - ČL</v>
      </c>
      <c r="E625" s="39">
        <v>2</v>
      </c>
      <c r="F625" s="39">
        <v>0</v>
      </c>
      <c r="G625" s="39">
        <v>0</v>
      </c>
      <c r="H625" s="39">
        <v>2</v>
      </c>
      <c r="I625" s="39">
        <v>2</v>
      </c>
      <c r="J625" s="39">
        <v>0</v>
      </c>
      <c r="K625" s="39">
        <v>0</v>
      </c>
      <c r="L625" s="39">
        <v>2</v>
      </c>
    </row>
    <row r="626">
      <c r="A626" s="11" t="str">
        <f>VLOOKUP(24811,$M$2:$N$43,2,FALSE)</f>
        <v>Univerzita J. Selyeho (UJS)</v>
      </c>
      <c r="B626" t="s">
        <v>154</v>
      </c>
      <c r="C626" t="s">
        <v>30</v>
      </c>
      <c r="D626" t="str">
        <f>CONCATENATE(A626,B626,C626)</f>
        <v>Univerzita J. Selyeho (UJS)O3článok z podujatia</v>
      </c>
      <c r="E626" s="39">
        <v>2</v>
      </c>
      <c r="F626" s="39">
        <v>0</v>
      </c>
      <c r="G626" s="39">
        <v>0</v>
      </c>
      <c r="H626" s="39">
        <v>2</v>
      </c>
      <c r="I626" s="39">
        <v>2</v>
      </c>
      <c r="J626" s="39">
        <v>0</v>
      </c>
      <c r="K626" s="39">
        <v>0</v>
      </c>
      <c r="L626" s="39">
        <v>2</v>
      </c>
    </row>
    <row r="627">
      <c r="A627" s="11" t="str">
        <f>VLOOKUP(24811,$M$2:$N$43,2,FALSE)</f>
        <v>Univerzita J. Selyeho (UJS)</v>
      </c>
      <c r="B627" t="s">
        <v>154</v>
      </c>
      <c r="C627" t="s">
        <v>96</v>
      </c>
      <c r="D627" t="str">
        <f>CONCATENATE(A627,B627,C627)</f>
        <v>Univerzita J. Selyeho (UJS)O3recenzia - ČL</v>
      </c>
      <c r="E627" s="39">
        <v>12.5</v>
      </c>
      <c r="F627" s="39">
        <v>0</v>
      </c>
      <c r="G627" s="39">
        <v>0</v>
      </c>
      <c r="H627" s="39">
        <v>12.5</v>
      </c>
      <c r="I627" s="39">
        <v>13</v>
      </c>
      <c r="J627" s="39">
        <v>0</v>
      </c>
      <c r="K627" s="39">
        <v>0</v>
      </c>
      <c r="L627" s="39">
        <v>13</v>
      </c>
    </row>
    <row r="628">
      <c r="A628" s="11" t="str">
        <f>VLOOKUP(24811,$M$2:$N$43,2,FALSE)</f>
        <v>Univerzita J. Selyeho (UJS)</v>
      </c>
      <c r="B628" t="s">
        <v>155</v>
      </c>
      <c r="C628" t="s">
        <v>42</v>
      </c>
      <c r="D628" t="str">
        <f>CONCATENATE(A628,B628,C628)</f>
        <v>Univerzita J. Selyeho (UJS)P1didaktická príručka</v>
      </c>
      <c r="E628" s="39">
        <v>2</v>
      </c>
      <c r="F628" s="39">
        <v>0</v>
      </c>
      <c r="G628" s="39">
        <v>0</v>
      </c>
      <c r="H628" s="39">
        <v>2</v>
      </c>
      <c r="I628" s="39">
        <v>2</v>
      </c>
      <c r="J628" s="39">
        <v>0</v>
      </c>
      <c r="K628" s="39">
        <v>0</v>
      </c>
      <c r="L628" s="39">
        <v>2</v>
      </c>
    </row>
    <row r="629">
      <c r="A629" s="11" t="str">
        <f>VLOOKUP(24811,$M$2:$N$43,2,FALSE)</f>
        <v>Univerzita J. Selyeho (UJS)</v>
      </c>
      <c r="B629" t="s">
        <v>155</v>
      </c>
      <c r="C629" t="s">
        <v>40</v>
      </c>
      <c r="D629" t="str">
        <f>CONCATENATE(A629,B629,C629)</f>
        <v>Univerzita J. Selyeho (UJS)P1učebný text</v>
      </c>
      <c r="E629" s="39">
        <v>1.5</v>
      </c>
      <c r="F629" s="39">
        <v>0</v>
      </c>
      <c r="G629" s="39">
        <v>0</v>
      </c>
      <c r="H629" s="39">
        <v>1.5</v>
      </c>
      <c r="I629" s="39">
        <v>2</v>
      </c>
      <c r="J629" s="39">
        <v>0</v>
      </c>
      <c r="K629" s="39">
        <v>0</v>
      </c>
      <c r="L629" s="39">
        <v>2</v>
      </c>
    </row>
    <row r="630">
      <c r="A630" s="11" t="str">
        <f>VLOOKUP(24811,$M$2:$N$43,2,FALSE)</f>
        <v>Univerzita J. Selyeho (UJS)</v>
      </c>
      <c r="B630" t="s">
        <v>155</v>
      </c>
      <c r="C630" t="s">
        <v>39</v>
      </c>
      <c r="D630" t="str">
        <f>CONCATENATE(A630,B630,C630)</f>
        <v>Univerzita J. Selyeho (UJS)P1skriptum</v>
      </c>
      <c r="E630" s="39">
        <v>2.98</v>
      </c>
      <c r="F630" s="39">
        <v>0</v>
      </c>
      <c r="G630" s="39">
        <v>0</v>
      </c>
      <c r="H630" s="39">
        <v>2.98</v>
      </c>
      <c r="I630" s="39">
        <v>5</v>
      </c>
      <c r="J630" s="39">
        <v>0</v>
      </c>
      <c r="K630" s="39">
        <v>0</v>
      </c>
      <c r="L630" s="39">
        <v>5</v>
      </c>
    </row>
    <row r="631">
      <c r="A631" s="11" t="str">
        <f>VLOOKUP(24811,$M$2:$N$43,2,FALSE)</f>
        <v>Univerzita J. Selyeho (UJS)</v>
      </c>
      <c r="B631" t="s">
        <v>155</v>
      </c>
      <c r="C631" t="s">
        <v>36</v>
      </c>
      <c r="D631" t="str">
        <f>CONCATENATE(A631,B631,C631)</f>
        <v>Univerzita J. Selyeho (UJS)P1učebnica pre vysoké školy</v>
      </c>
      <c r="E631" s="39">
        <v>7.4</v>
      </c>
      <c r="F631" s="39">
        <v>0</v>
      </c>
      <c r="G631" s="39">
        <v>1</v>
      </c>
      <c r="H631" s="39">
        <v>8.4</v>
      </c>
      <c r="I631" s="39">
        <v>8</v>
      </c>
      <c r="J631" s="39">
        <v>0</v>
      </c>
      <c r="K631" s="39">
        <v>1</v>
      </c>
      <c r="L631" s="39">
        <v>9</v>
      </c>
    </row>
    <row r="632">
      <c r="A632" s="11" t="str">
        <f>VLOOKUP(24811,$M$2:$N$43,2,FALSE)</f>
        <v>Univerzita J. Selyeho (UJS)</v>
      </c>
      <c r="B632" t="s">
        <v>155</v>
      </c>
      <c r="C632" t="s">
        <v>41</v>
      </c>
      <c r="D632" t="str">
        <f>CONCATENATE(A632,B632,C632)</f>
        <v>Univerzita J. Selyeho (UJS)P1pracovný zošit</v>
      </c>
      <c r="E632" s="39">
        <v>1</v>
      </c>
      <c r="F632" s="39">
        <v>0</v>
      </c>
      <c r="G632" s="39">
        <v>0</v>
      </c>
      <c r="H632" s="39">
        <v>1</v>
      </c>
      <c r="I632" s="39">
        <v>1</v>
      </c>
      <c r="J632" s="39">
        <v>0</v>
      </c>
      <c r="K632" s="39">
        <v>0</v>
      </c>
      <c r="L632" s="39">
        <v>1</v>
      </c>
    </row>
    <row r="633">
      <c r="A633" s="11" t="str">
        <f>VLOOKUP(24811,$M$2:$N$43,2,FALSE)</f>
        <v>Univerzita J. Selyeho (UJS)</v>
      </c>
      <c r="B633" t="s">
        <v>156</v>
      </c>
      <c r="C633" t="s">
        <v>26</v>
      </c>
      <c r="D633" t="str">
        <f>CONCATENATE(A633,B633,C633)</f>
        <v>Univerzita J. Selyeho (UJS)P2kapitola</v>
      </c>
      <c r="E633" s="39">
        <v>2.5</v>
      </c>
      <c r="F633" s="39">
        <v>0</v>
      </c>
      <c r="G633" s="39">
        <v>0</v>
      </c>
      <c r="H633" s="39">
        <v>2.5</v>
      </c>
      <c r="I633" s="39">
        <v>3</v>
      </c>
      <c r="J633" s="39">
        <v>0</v>
      </c>
      <c r="K633" s="39">
        <v>0</v>
      </c>
      <c r="L633" s="39">
        <v>3</v>
      </c>
    </row>
    <row r="634">
      <c r="A634" s="11" t="str">
        <f>VLOOKUP(24811,$M$2:$N$43,2,FALSE)</f>
        <v>Univerzita J. Selyeho (UJS)</v>
      </c>
      <c r="B634" t="s">
        <v>157</v>
      </c>
      <c r="C634" t="s">
        <v>97</v>
      </c>
      <c r="D634" t="str">
        <f>CONCATENATE(A634,B634,C634)</f>
        <v>Univerzita J. Selyeho (UJS)U1knižná publikácia - umelecká</v>
      </c>
      <c r="E634" s="39">
        <v>1</v>
      </c>
      <c r="F634" s="39">
        <v>0</v>
      </c>
      <c r="G634" s="39">
        <v>1</v>
      </c>
      <c r="H634" s="39">
        <v>2</v>
      </c>
      <c r="I634" s="39">
        <v>1</v>
      </c>
      <c r="J634" s="39">
        <v>0</v>
      </c>
      <c r="K634" s="39">
        <v>1</v>
      </c>
      <c r="L634" s="39">
        <v>2</v>
      </c>
    </row>
    <row r="635">
      <c r="A635" s="11" t="str">
        <f>VLOOKUP(24811,$M$2:$N$43,2,FALSE)</f>
        <v>Univerzita J. Selyeho (UJS)</v>
      </c>
      <c r="B635" t="s">
        <v>159</v>
      </c>
      <c r="C635" t="s">
        <v>29</v>
      </c>
      <c r="D635" t="str">
        <f>CONCATENATE(A635,B635,C635)</f>
        <v>Univerzita J. Selyeho (UJS)U3článok</v>
      </c>
      <c r="E635" s="39">
        <v>0</v>
      </c>
      <c r="F635" s="39">
        <v>1</v>
      </c>
      <c r="G635" s="39">
        <v>0</v>
      </c>
      <c r="H635" s="39">
        <v>1</v>
      </c>
      <c r="I635" s="39">
        <v>0</v>
      </c>
      <c r="J635" s="39">
        <v>1</v>
      </c>
      <c r="K635" s="39">
        <v>0</v>
      </c>
      <c r="L635" s="39">
        <v>1</v>
      </c>
    </row>
    <row r="636">
      <c r="A636" s="11" t="str">
        <f>VLOOKUP(24811,$M$2:$N$43,2,FALSE)</f>
        <v>Univerzita J. Selyeho (UJS)</v>
      </c>
      <c r="B636" t="s">
        <v>160</v>
      </c>
      <c r="C636" t="s">
        <v>21</v>
      </c>
      <c r="D636" t="str">
        <f>CONCATENATE(A636,B636,C636)</f>
        <v>Univerzita J. Selyeho (UJS)V1monografia</v>
      </c>
      <c r="E636" s="39">
        <v>3</v>
      </c>
      <c r="F636" s="39">
        <v>0</v>
      </c>
      <c r="G636" s="39">
        <v>0</v>
      </c>
      <c r="H636" s="39">
        <v>3</v>
      </c>
      <c r="I636" s="39">
        <v>3</v>
      </c>
      <c r="J636" s="39">
        <v>0</v>
      </c>
      <c r="K636" s="39">
        <v>0</v>
      </c>
      <c r="L636" s="39">
        <v>3</v>
      </c>
    </row>
    <row r="637">
      <c r="A637" s="11" t="str">
        <f>VLOOKUP(24811,$M$2:$N$43,2,FALSE)</f>
        <v>Univerzita J. Selyeho (UJS)</v>
      </c>
      <c r="B637" t="s">
        <v>160</v>
      </c>
      <c r="C637" t="s">
        <v>84</v>
      </c>
      <c r="D637" t="str">
        <f>CONCATENATE(A637,B637,C637)</f>
        <v>Univerzita J. Selyeho (UJS)V1zborník - vedecký</v>
      </c>
      <c r="E637" s="39">
        <v>0</v>
      </c>
      <c r="F637" s="39">
        <v>0</v>
      </c>
      <c r="G637" s="39">
        <v>15.05</v>
      </c>
      <c r="H637" s="39">
        <v>15.05</v>
      </c>
      <c r="I637" s="39">
        <v>0</v>
      </c>
      <c r="J637" s="39">
        <v>0</v>
      </c>
      <c r="K637" s="39">
        <v>19</v>
      </c>
      <c r="L637" s="39">
        <v>19</v>
      </c>
    </row>
    <row r="638">
      <c r="A638" s="11" t="str">
        <f>VLOOKUP(24811,$M$2:$N$43,2,FALSE)</f>
        <v>Univerzita J. Selyeho (UJS)</v>
      </c>
      <c r="B638" t="s">
        <v>161</v>
      </c>
      <c r="C638" t="s">
        <v>27</v>
      </c>
      <c r="D638" t="str">
        <f>CONCATENATE(A638,B638,C638)</f>
        <v>Univerzita J. Selyeho (UJS)V2príspevok</v>
      </c>
      <c r="E638" s="39">
        <v>56.52</v>
      </c>
      <c r="F638" s="39">
        <v>0</v>
      </c>
      <c r="G638" s="39">
        <v>0</v>
      </c>
      <c r="H638" s="39">
        <v>56.52</v>
      </c>
      <c r="I638" s="39">
        <v>67</v>
      </c>
      <c r="J638" s="39">
        <v>0</v>
      </c>
      <c r="K638" s="39">
        <v>0</v>
      </c>
      <c r="L638" s="39">
        <v>67</v>
      </c>
    </row>
    <row r="639">
      <c r="A639" s="11" t="str">
        <f>VLOOKUP(24811,$M$2:$N$43,2,FALSE)</f>
        <v>Univerzita J. Selyeho (UJS)</v>
      </c>
      <c r="B639" t="s">
        <v>161</v>
      </c>
      <c r="C639" t="s">
        <v>28</v>
      </c>
      <c r="D639" t="str">
        <f>CONCATENATE(A639,B639,C639)</f>
        <v>Univerzita J. Selyeho (UJS)V2príspevok z podujatia</v>
      </c>
      <c r="E639" s="39">
        <v>122.73365</v>
      </c>
      <c r="F639" s="39">
        <v>0</v>
      </c>
      <c r="G639" s="39">
        <v>0</v>
      </c>
      <c r="H639" s="39">
        <v>122.73365</v>
      </c>
      <c r="I639" s="39">
        <v>165</v>
      </c>
      <c r="J639" s="39">
        <v>0</v>
      </c>
      <c r="K639" s="39">
        <v>0</v>
      </c>
      <c r="L639" s="39">
        <v>165</v>
      </c>
    </row>
    <row r="640">
      <c r="A640" s="11" t="str">
        <f>VLOOKUP(24811,$M$2:$N$43,2,FALSE)</f>
        <v>Univerzita J. Selyeho (UJS)</v>
      </c>
      <c r="B640" t="s">
        <v>161</v>
      </c>
      <c r="C640" t="s">
        <v>86</v>
      </c>
      <c r="D640" t="str">
        <f>CONCATENATE(A640,B640,C640)</f>
        <v>Univerzita J. Selyeho (UJS)V2abstrakt z podujatia - KP</v>
      </c>
      <c r="E640" s="39">
        <v>2.835</v>
      </c>
      <c r="F640" s="39">
        <v>0</v>
      </c>
      <c r="G640" s="39">
        <v>0</v>
      </c>
      <c r="H640" s="39">
        <v>2.835</v>
      </c>
      <c r="I640" s="39">
        <v>10</v>
      </c>
      <c r="J640" s="39">
        <v>0</v>
      </c>
      <c r="K640" s="39">
        <v>0</v>
      </c>
      <c r="L640" s="39">
        <v>10</v>
      </c>
    </row>
    <row r="641">
      <c r="A641" s="11" t="str">
        <f>VLOOKUP(24811,$M$2:$N$43,2,FALSE)</f>
        <v>Univerzita J. Selyeho (UJS)</v>
      </c>
      <c r="B641" t="s">
        <v>162</v>
      </c>
      <c r="C641" t="s">
        <v>29</v>
      </c>
      <c r="D641" t="str">
        <f>CONCATENATE(A641,B641,C641)</f>
        <v>Univerzita J. Selyeho (UJS)V3článok</v>
      </c>
      <c r="E641" s="39">
        <v>127.9745</v>
      </c>
      <c r="F641" s="39">
        <v>0</v>
      </c>
      <c r="G641" s="39">
        <v>0</v>
      </c>
      <c r="H641" s="39">
        <v>127.9745</v>
      </c>
      <c r="I641" s="39">
        <v>203</v>
      </c>
      <c r="J641" s="39">
        <v>0</v>
      </c>
      <c r="K641" s="39">
        <v>0</v>
      </c>
      <c r="L641" s="39">
        <v>203</v>
      </c>
    </row>
    <row r="642">
      <c r="A642" s="11" t="str">
        <f>VLOOKUP(24811,$M$2:$N$43,2,FALSE)</f>
        <v>Univerzita J. Selyeho (UJS)</v>
      </c>
      <c r="B642" t="s">
        <v>162</v>
      </c>
      <c r="C642" t="s">
        <v>89</v>
      </c>
      <c r="D642" t="str">
        <f>CONCATENATE(A642,B642,C642)</f>
        <v>Univerzita J. Selyeho (UJS)V3abstrakt z podujatia - ČL</v>
      </c>
      <c r="E642" s="39">
        <v>0.37142</v>
      </c>
      <c r="F642" s="39">
        <v>0</v>
      </c>
      <c r="G642" s="39">
        <v>0</v>
      </c>
      <c r="H642" s="39">
        <v>0.37142</v>
      </c>
      <c r="I642" s="39">
        <v>3</v>
      </c>
      <c r="J642" s="39">
        <v>0</v>
      </c>
      <c r="K642" s="39">
        <v>0</v>
      </c>
      <c r="L642" s="39">
        <v>3</v>
      </c>
    </row>
    <row r="643">
      <c r="A643" s="11" t="str">
        <f>VLOOKUP(24811,$M$2:$N$43,2,FALSE)</f>
        <v>Univerzita J. Selyeho (UJS)</v>
      </c>
      <c r="B643" t="s">
        <v>162</v>
      </c>
      <c r="C643" t="s">
        <v>30</v>
      </c>
      <c r="D643" t="str">
        <f>CONCATENATE(A643,B643,C643)</f>
        <v>Univerzita J. Selyeho (UJS)V3článok z podujatia</v>
      </c>
      <c r="E643" s="39">
        <v>17.7</v>
      </c>
      <c r="F643" s="39">
        <v>0</v>
      </c>
      <c r="G643" s="39">
        <v>0</v>
      </c>
      <c r="H643" s="39">
        <v>17.7</v>
      </c>
      <c r="I643" s="39">
        <v>21</v>
      </c>
      <c r="J643" s="39">
        <v>0</v>
      </c>
      <c r="K643" s="39">
        <v>0</v>
      </c>
      <c r="L643" s="39">
        <v>21</v>
      </c>
    </row>
    <row r="644">
      <c r="A644" s="11" t="str">
        <f>VLOOKUP(26489,$M$2:$N$43,2,FALSE)</f>
        <v>STU v Bratislave (STUBA)</v>
      </c>
      <c r="B644" t="s">
        <v>144</v>
      </c>
      <c r="C644" t="s">
        <v>164</v>
      </c>
      <c r="D644" t="str">
        <f>CONCATENATE(A644,B644,C644)</f>
        <v>STU v Bratislave (STUBA)D1Dizajn</v>
      </c>
      <c r="E644" s="39">
        <v>6</v>
      </c>
      <c r="F644" s="39">
        <v>0</v>
      </c>
      <c r="G644" s="39">
        <v>0</v>
      </c>
      <c r="H644" s="39">
        <v>6</v>
      </c>
      <c r="I644" s="39">
        <v>6</v>
      </c>
      <c r="J644" s="39">
        <v>0</v>
      </c>
      <c r="K644" s="39">
        <v>0</v>
      </c>
      <c r="L644" s="39">
        <v>6</v>
      </c>
    </row>
    <row r="645">
      <c r="A645" s="11" t="str">
        <f>VLOOKUP(26489,$M$2:$N$43,2,FALSE)</f>
        <v>STU v Bratislave (STUBA)</v>
      </c>
      <c r="B645" t="s">
        <v>144</v>
      </c>
      <c r="C645" t="s">
        <v>145</v>
      </c>
      <c r="D645" t="str">
        <f>CONCATENATE(A645,B645,C645)</f>
        <v>STU v Bratislave (STUBA)D1Patentová prihláška</v>
      </c>
      <c r="E645" s="39">
        <v>13.20002</v>
      </c>
      <c r="F645" s="39">
        <v>0</v>
      </c>
      <c r="G645" s="39">
        <v>0</v>
      </c>
      <c r="H645" s="39">
        <v>13.20002</v>
      </c>
      <c r="I645" s="39">
        <v>16</v>
      </c>
      <c r="J645" s="39">
        <v>0</v>
      </c>
      <c r="K645" s="39">
        <v>0</v>
      </c>
      <c r="L645" s="39">
        <v>16</v>
      </c>
    </row>
    <row r="646">
      <c r="A646" s="11" t="str">
        <f>VLOOKUP(26489,$M$2:$N$43,2,FALSE)</f>
        <v>STU v Bratislave (STUBA)</v>
      </c>
      <c r="B646" t="s">
        <v>144</v>
      </c>
      <c r="C646" t="s">
        <v>146</v>
      </c>
      <c r="D646" t="str">
        <f>CONCATENATE(A646,B646,C646)</f>
        <v>STU v Bratislave (STUBA)D1Patent</v>
      </c>
      <c r="E646" s="39">
        <v>29.83668</v>
      </c>
      <c r="F646" s="39">
        <v>0</v>
      </c>
      <c r="G646" s="39">
        <v>0</v>
      </c>
      <c r="H646" s="39">
        <v>29.83668</v>
      </c>
      <c r="I646" s="39">
        <v>38</v>
      </c>
      <c r="J646" s="39">
        <v>0</v>
      </c>
      <c r="K646" s="39">
        <v>0</v>
      </c>
      <c r="L646" s="39">
        <v>38</v>
      </c>
    </row>
    <row r="647">
      <c r="A647" s="11" t="str">
        <f>VLOOKUP(26489,$M$2:$N$43,2,FALSE)</f>
        <v>STU v Bratislave (STUBA)</v>
      </c>
      <c r="B647" t="s">
        <v>144</v>
      </c>
      <c r="C647" t="s">
        <v>163</v>
      </c>
      <c r="D647" t="str">
        <f>CONCATENATE(A647,B647,C647)</f>
        <v>STU v Bratislave (STUBA)D1Prihláška úžitkového vzoru</v>
      </c>
      <c r="E647" s="39">
        <v>20.1</v>
      </c>
      <c r="F647" s="39">
        <v>0</v>
      </c>
      <c r="G647" s="39">
        <v>0</v>
      </c>
      <c r="H647" s="39">
        <v>20.1</v>
      </c>
      <c r="I647" s="39">
        <v>24</v>
      </c>
      <c r="J647" s="39">
        <v>0</v>
      </c>
      <c r="K647" s="39">
        <v>0</v>
      </c>
      <c r="L647" s="39">
        <v>24</v>
      </c>
    </row>
    <row r="648">
      <c r="A648" s="11" t="str">
        <f>VLOOKUP(26489,$M$2:$N$43,2,FALSE)</f>
        <v>STU v Bratislave (STUBA)</v>
      </c>
      <c r="B648" t="s">
        <v>144</v>
      </c>
      <c r="C648" t="s">
        <v>147</v>
      </c>
      <c r="D648" t="str">
        <f>CONCATENATE(A648,B648,C648)</f>
        <v>STU v Bratislave (STUBA)D1Úžitkový vzor</v>
      </c>
      <c r="E648" s="39">
        <v>30.22002</v>
      </c>
      <c r="F648" s="39">
        <v>0</v>
      </c>
      <c r="G648" s="39">
        <v>0</v>
      </c>
      <c r="H648" s="39">
        <v>30.22002</v>
      </c>
      <c r="I648" s="39">
        <v>35</v>
      </c>
      <c r="J648" s="39">
        <v>0</v>
      </c>
      <c r="K648" s="39">
        <v>0</v>
      </c>
      <c r="L648" s="39">
        <v>35</v>
      </c>
    </row>
    <row r="649">
      <c r="A649" s="11" t="str">
        <f>VLOOKUP(26489,$M$2:$N$43,2,FALSE)</f>
        <v>STU v Bratislave (STUBA)</v>
      </c>
      <c r="B649" t="s">
        <v>148</v>
      </c>
      <c r="C649" t="s">
        <v>149</v>
      </c>
      <c r="D649" t="str">
        <f>CONCATENATE(A649,B649,C649)</f>
        <v>STU v Bratislave (STUBA)I1iný</v>
      </c>
      <c r="E649" s="39">
        <v>0.6</v>
      </c>
      <c r="F649" s="39">
        <v>0</v>
      </c>
      <c r="G649" s="39">
        <v>0.68</v>
      </c>
      <c r="H649" s="39">
        <v>1.28</v>
      </c>
      <c r="I649" s="39">
        <v>2</v>
      </c>
      <c r="J649" s="39">
        <v>0</v>
      </c>
      <c r="K649" s="39">
        <v>2</v>
      </c>
      <c r="L649" s="39">
        <v>4</v>
      </c>
    </row>
    <row r="650">
      <c r="A650" s="11" t="str">
        <f>VLOOKUP(26489,$M$2:$N$43,2,FALSE)</f>
        <v>STU v Bratislave (STUBA)</v>
      </c>
      <c r="B650" t="s">
        <v>150</v>
      </c>
      <c r="C650" t="s">
        <v>149</v>
      </c>
      <c r="D650" t="str">
        <f>CONCATENATE(A650,B650,C650)</f>
        <v>STU v Bratislave (STUBA)I2iný</v>
      </c>
      <c r="E650" s="39">
        <v>7.53</v>
      </c>
      <c r="F650" s="39">
        <v>0</v>
      </c>
      <c r="G650" s="39">
        <v>0</v>
      </c>
      <c r="H650" s="39">
        <v>7.53</v>
      </c>
      <c r="I650" s="39">
        <v>9</v>
      </c>
      <c r="J650" s="39">
        <v>0</v>
      </c>
      <c r="K650" s="39">
        <v>0</v>
      </c>
      <c r="L650" s="39">
        <v>9</v>
      </c>
    </row>
    <row r="651">
      <c r="A651" s="11" t="str">
        <f>VLOOKUP(26489,$M$2:$N$43,2,FALSE)</f>
        <v>STU v Bratislave (STUBA)</v>
      </c>
      <c r="B651" t="s">
        <v>151</v>
      </c>
      <c r="C651" t="s">
        <v>149</v>
      </c>
      <c r="D651" t="str">
        <f>CONCATENATE(A651,B651,C651)</f>
        <v>STU v Bratislave (STUBA)I3iný</v>
      </c>
      <c r="E651" s="39">
        <v>19.29999</v>
      </c>
      <c r="F651" s="39">
        <v>0</v>
      </c>
      <c r="G651" s="39">
        <v>0</v>
      </c>
      <c r="H651" s="39">
        <v>19.29999</v>
      </c>
      <c r="I651" s="39">
        <v>26</v>
      </c>
      <c r="J651" s="39">
        <v>0</v>
      </c>
      <c r="K651" s="39">
        <v>0</v>
      </c>
      <c r="L651" s="39">
        <v>26</v>
      </c>
    </row>
    <row r="652">
      <c r="A652" s="11" t="str">
        <f>VLOOKUP(26489,$M$2:$N$43,2,FALSE)</f>
        <v>STU v Bratislave (STUBA)</v>
      </c>
      <c r="B652" t="s">
        <v>152</v>
      </c>
      <c r="C652" t="s">
        <v>91</v>
      </c>
      <c r="D652" t="str">
        <f>CONCATENATE(A652,B652,C652)</f>
        <v>STU v Bratislave (STUBA)O1knižná publikácia - odborná</v>
      </c>
      <c r="E652" s="39">
        <v>12.47011</v>
      </c>
      <c r="F652" s="39">
        <v>0</v>
      </c>
      <c r="G652" s="39">
        <v>4</v>
      </c>
      <c r="H652" s="39">
        <v>16.47011</v>
      </c>
      <c r="I652" s="39">
        <v>18</v>
      </c>
      <c r="J652" s="39">
        <v>0</v>
      </c>
      <c r="K652" s="39">
        <v>4</v>
      </c>
      <c r="L652" s="39">
        <v>22</v>
      </c>
    </row>
    <row r="653">
      <c r="A653" s="11" t="str">
        <f>VLOOKUP(26489,$M$2:$N$43,2,FALSE)</f>
        <v>STU v Bratislave (STUBA)</v>
      </c>
      <c r="B653" t="s">
        <v>152</v>
      </c>
      <c r="C653" t="s">
        <v>101</v>
      </c>
      <c r="D653" t="str">
        <f>CONCATENATE(A653,B653,C653)</f>
        <v>STU v Bratislave (STUBA)O1zborník - odborný</v>
      </c>
      <c r="E653" s="39">
        <v>0</v>
      </c>
      <c r="F653" s="39">
        <v>0</v>
      </c>
      <c r="G653" s="39">
        <v>8</v>
      </c>
      <c r="H653" s="39">
        <v>8</v>
      </c>
      <c r="I653" s="39">
        <v>0</v>
      </c>
      <c r="J653" s="39">
        <v>0</v>
      </c>
      <c r="K653" s="39">
        <v>9</v>
      </c>
      <c r="L653" s="39">
        <v>9</v>
      </c>
    </row>
    <row r="654">
      <c r="A654" s="11" t="str">
        <f>VLOOKUP(26489,$M$2:$N$43,2,FALSE)</f>
        <v>STU v Bratislave (STUBA)</v>
      </c>
      <c r="B654" t="s">
        <v>152</v>
      </c>
      <c r="C654" t="s">
        <v>31</v>
      </c>
      <c r="D654" t="str">
        <f>CONCATENATE(A654,B654,C654)</f>
        <v>STU v Bratislave (STUBA)O1prehľadová práca</v>
      </c>
      <c r="E654" s="39">
        <v>0.14285</v>
      </c>
      <c r="F654" s="39">
        <v>0</v>
      </c>
      <c r="G654" s="39">
        <v>0</v>
      </c>
      <c r="H654" s="39">
        <v>0.14285</v>
      </c>
      <c r="I654" s="39">
        <v>1</v>
      </c>
      <c r="J654" s="39">
        <v>0</v>
      </c>
      <c r="K654" s="39">
        <v>0</v>
      </c>
      <c r="L654" s="39">
        <v>1</v>
      </c>
    </row>
    <row r="655">
      <c r="A655" s="11" t="str">
        <f>VLOOKUP(26489,$M$2:$N$43,2,FALSE)</f>
        <v>STU v Bratislave (STUBA)</v>
      </c>
      <c r="B655" t="s">
        <v>153</v>
      </c>
      <c r="C655" t="s">
        <v>27</v>
      </c>
      <c r="D655" t="str">
        <f>CONCATENATE(A655,B655,C655)</f>
        <v>STU v Bratislave (STUBA)O2príspevok</v>
      </c>
      <c r="E655" s="39">
        <v>7.5</v>
      </c>
      <c r="F655" s="39">
        <v>0</v>
      </c>
      <c r="G655" s="39">
        <v>0</v>
      </c>
      <c r="H655" s="39">
        <v>7.5</v>
      </c>
      <c r="I655" s="39">
        <v>8</v>
      </c>
      <c r="J655" s="39">
        <v>0</v>
      </c>
      <c r="K655" s="39">
        <v>0</v>
      </c>
      <c r="L655" s="39">
        <v>8</v>
      </c>
    </row>
    <row r="656">
      <c r="A656" s="11" t="str">
        <f>VLOOKUP(26489,$M$2:$N$43,2,FALSE)</f>
        <v>STU v Bratislave (STUBA)</v>
      </c>
      <c r="B656" t="s">
        <v>153</v>
      </c>
      <c r="C656" t="s">
        <v>28</v>
      </c>
      <c r="D656" t="str">
        <f>CONCATENATE(A656,B656,C656)</f>
        <v>STU v Bratislave (STUBA)O2príspevok z podujatia</v>
      </c>
      <c r="E656" s="39">
        <v>173.9618</v>
      </c>
      <c r="F656" s="39">
        <v>0</v>
      </c>
      <c r="G656" s="39">
        <v>0</v>
      </c>
      <c r="H656" s="39">
        <v>173.9618</v>
      </c>
      <c r="I656" s="39">
        <v>272</v>
      </c>
      <c r="J656" s="39">
        <v>0</v>
      </c>
      <c r="K656" s="39">
        <v>0</v>
      </c>
      <c r="L656" s="39">
        <v>272</v>
      </c>
    </row>
    <row r="657">
      <c r="A657" s="11" t="str">
        <f>VLOOKUP(26489,$M$2:$N$43,2,FALSE)</f>
        <v>STU v Bratislave (STUBA)</v>
      </c>
      <c r="B657" t="s">
        <v>153</v>
      </c>
      <c r="C657" t="s">
        <v>86</v>
      </c>
      <c r="D657" t="str">
        <f>CONCATENATE(A657,B657,C657)</f>
        <v>STU v Bratislave (STUBA)O2abstrakt z podujatia - KP</v>
      </c>
      <c r="E657" s="39">
        <v>290.17698</v>
      </c>
      <c r="F657" s="39">
        <v>0</v>
      </c>
      <c r="G657" s="39">
        <v>0</v>
      </c>
      <c r="H657" s="39">
        <v>290.17698</v>
      </c>
      <c r="I657" s="39">
        <v>395</v>
      </c>
      <c r="J657" s="39">
        <v>0</v>
      </c>
      <c r="K657" s="39">
        <v>0</v>
      </c>
      <c r="L657" s="39">
        <v>395</v>
      </c>
    </row>
    <row r="658">
      <c r="A658" s="11" t="str">
        <f>VLOOKUP(26489,$M$2:$N$43,2,FALSE)</f>
        <v>STU v Bratislave (STUBA)</v>
      </c>
      <c r="B658" t="s">
        <v>153</v>
      </c>
      <c r="C658" t="s">
        <v>87</v>
      </c>
      <c r="D658" t="str">
        <f>CONCATENATE(A658,B658,C658)</f>
        <v>STU v Bratislave (STUBA)O2poster z podujatia - KP</v>
      </c>
      <c r="E658" s="39">
        <v>5.85002</v>
      </c>
      <c r="F658" s="39">
        <v>0</v>
      </c>
      <c r="G658" s="39">
        <v>0</v>
      </c>
      <c r="H658" s="39">
        <v>5.85002</v>
      </c>
      <c r="I658" s="39">
        <v>11</v>
      </c>
      <c r="J658" s="39">
        <v>0</v>
      </c>
      <c r="K658" s="39">
        <v>0</v>
      </c>
      <c r="L658" s="39">
        <v>11</v>
      </c>
    </row>
    <row r="659">
      <c r="A659" s="11" t="str">
        <f>VLOOKUP(26489,$M$2:$N$43,2,FALSE)</f>
        <v>STU v Bratislave (STUBA)</v>
      </c>
      <c r="B659" t="s">
        <v>153</v>
      </c>
      <c r="C659" t="s">
        <v>26</v>
      </c>
      <c r="D659" t="str">
        <f>CONCATENATE(A659,B659,C659)</f>
        <v>STU v Bratislave (STUBA)O2kapitola</v>
      </c>
      <c r="E659" s="39">
        <v>1</v>
      </c>
      <c r="F659" s="39">
        <v>0</v>
      </c>
      <c r="G659" s="39">
        <v>0</v>
      </c>
      <c r="H659" s="39">
        <v>1</v>
      </c>
      <c r="I659" s="39">
        <v>1</v>
      </c>
      <c r="J659" s="39">
        <v>0</v>
      </c>
      <c r="K659" s="39">
        <v>0</v>
      </c>
      <c r="L659" s="39">
        <v>1</v>
      </c>
    </row>
    <row r="660">
      <c r="A660" s="11" t="str">
        <f>VLOOKUP(26489,$M$2:$N$43,2,FALSE)</f>
        <v>STU v Bratislave (STUBA)</v>
      </c>
      <c r="B660" t="s">
        <v>154</v>
      </c>
      <c r="C660" t="s">
        <v>29</v>
      </c>
      <c r="D660" t="str">
        <f>CONCATENATE(A660,B660,C660)</f>
        <v>STU v Bratislave (STUBA)O3článok</v>
      </c>
      <c r="E660" s="39">
        <v>127.225</v>
      </c>
      <c r="F660" s="39">
        <v>0</v>
      </c>
      <c r="G660" s="39">
        <v>0</v>
      </c>
      <c r="H660" s="39">
        <v>127.225</v>
      </c>
      <c r="I660" s="39">
        <v>145</v>
      </c>
      <c r="J660" s="39">
        <v>0</v>
      </c>
      <c r="K660" s="39">
        <v>0</v>
      </c>
      <c r="L660" s="39">
        <v>145</v>
      </c>
    </row>
    <row r="661">
      <c r="A661" s="11" t="str">
        <f>VLOOKUP(26489,$M$2:$N$43,2,FALSE)</f>
        <v>STU v Bratislave (STUBA)</v>
      </c>
      <c r="B661" t="s">
        <v>154</v>
      </c>
      <c r="C661" t="s">
        <v>89</v>
      </c>
      <c r="D661" t="str">
        <f>CONCATENATE(A661,B661,C661)</f>
        <v>STU v Bratislave (STUBA)O3abstrakt z podujatia - ČL</v>
      </c>
      <c r="E661" s="39">
        <v>34.7</v>
      </c>
      <c r="F661" s="39">
        <v>0</v>
      </c>
      <c r="G661" s="39">
        <v>0</v>
      </c>
      <c r="H661" s="39">
        <v>34.7</v>
      </c>
      <c r="I661" s="39">
        <v>46</v>
      </c>
      <c r="J661" s="39">
        <v>0</v>
      </c>
      <c r="K661" s="39">
        <v>0</v>
      </c>
      <c r="L661" s="39">
        <v>46</v>
      </c>
    </row>
    <row r="662">
      <c r="A662" s="11" t="str">
        <f>VLOOKUP(26489,$M$2:$N$43,2,FALSE)</f>
        <v>STU v Bratislave (STUBA)</v>
      </c>
      <c r="B662" t="s">
        <v>154</v>
      </c>
      <c r="C662" t="s">
        <v>30</v>
      </c>
      <c r="D662" t="str">
        <f>CONCATENATE(A662,B662,C662)</f>
        <v>STU v Bratislave (STUBA)O3článok z podujatia</v>
      </c>
      <c r="E662" s="39">
        <v>0.5</v>
      </c>
      <c r="F662" s="39">
        <v>0</v>
      </c>
      <c r="G662" s="39">
        <v>0</v>
      </c>
      <c r="H662" s="39">
        <v>0.5</v>
      </c>
      <c r="I662" s="39">
        <v>1</v>
      </c>
      <c r="J662" s="39">
        <v>0</v>
      </c>
      <c r="K662" s="39">
        <v>0</v>
      </c>
      <c r="L662" s="39">
        <v>1</v>
      </c>
    </row>
    <row r="663">
      <c r="A663" s="11" t="str">
        <f>VLOOKUP(26489,$M$2:$N$43,2,FALSE)</f>
        <v>STU v Bratislave (STUBA)</v>
      </c>
      <c r="B663" t="s">
        <v>154</v>
      </c>
      <c r="C663" t="s">
        <v>96</v>
      </c>
      <c r="D663" t="str">
        <f>CONCATENATE(A663,B663,C663)</f>
        <v>STU v Bratislave (STUBA)O3recenzia - ČL</v>
      </c>
      <c r="E663" s="39">
        <v>1</v>
      </c>
      <c r="F663" s="39">
        <v>0</v>
      </c>
      <c r="G663" s="39">
        <v>0</v>
      </c>
      <c r="H663" s="39">
        <v>1</v>
      </c>
      <c r="I663" s="39">
        <v>1</v>
      </c>
      <c r="J663" s="39">
        <v>0</v>
      </c>
      <c r="K663" s="39">
        <v>0</v>
      </c>
      <c r="L663" s="39">
        <v>1</v>
      </c>
    </row>
    <row r="664">
      <c r="A664" s="11" t="str">
        <f>VLOOKUP(26489,$M$2:$N$43,2,FALSE)</f>
        <v>STU v Bratislave (STUBA)</v>
      </c>
      <c r="B664" t="s">
        <v>155</v>
      </c>
      <c r="C664" t="s">
        <v>42</v>
      </c>
      <c r="D664" t="str">
        <f>CONCATENATE(A664,B664,C664)</f>
        <v>STU v Bratislave (STUBA)P1didaktická príručka</v>
      </c>
      <c r="E664" s="39">
        <v>0.07692</v>
      </c>
      <c r="F664" s="39">
        <v>0</v>
      </c>
      <c r="G664" s="39">
        <v>0</v>
      </c>
      <c r="H664" s="39">
        <v>0.07692</v>
      </c>
      <c r="I664" s="39">
        <v>1</v>
      </c>
      <c r="J664" s="39">
        <v>0</v>
      </c>
      <c r="K664" s="39">
        <v>0</v>
      </c>
      <c r="L664" s="39">
        <v>1</v>
      </c>
    </row>
    <row r="665">
      <c r="A665" s="11" t="str">
        <f>VLOOKUP(26489,$M$2:$N$43,2,FALSE)</f>
        <v>STU v Bratislave (STUBA)</v>
      </c>
      <c r="B665" t="s">
        <v>155</v>
      </c>
      <c r="C665" t="s">
        <v>37</v>
      </c>
      <c r="D665" t="str">
        <f>CONCATENATE(A665,B665,C665)</f>
        <v>STU v Bratislave (STUBA)P1učebnica pre stredné školy</v>
      </c>
      <c r="E665" s="39">
        <v>2</v>
      </c>
      <c r="F665" s="39">
        <v>0</v>
      </c>
      <c r="G665" s="39">
        <v>0</v>
      </c>
      <c r="H665" s="39">
        <v>2</v>
      </c>
      <c r="I665" s="39">
        <v>4</v>
      </c>
      <c r="J665" s="39">
        <v>0</v>
      </c>
      <c r="K665" s="39">
        <v>0</v>
      </c>
      <c r="L665" s="39">
        <v>4</v>
      </c>
    </row>
    <row r="666">
      <c r="A666" s="11" t="str">
        <f>VLOOKUP(26489,$M$2:$N$43,2,FALSE)</f>
        <v>STU v Bratislave (STUBA)</v>
      </c>
      <c r="B666" t="s">
        <v>155</v>
      </c>
      <c r="C666" t="s">
        <v>40</v>
      </c>
      <c r="D666" t="str">
        <f>CONCATENATE(A666,B666,C666)</f>
        <v>STU v Bratislave (STUBA)P1učebný text</v>
      </c>
      <c r="E666" s="39">
        <v>3.96</v>
      </c>
      <c r="F666" s="39">
        <v>0</v>
      </c>
      <c r="G666" s="39">
        <v>0</v>
      </c>
      <c r="H666" s="39">
        <v>3.96</v>
      </c>
      <c r="I666" s="39">
        <v>7</v>
      </c>
      <c r="J666" s="39">
        <v>0</v>
      </c>
      <c r="K666" s="39">
        <v>0</v>
      </c>
      <c r="L666" s="39">
        <v>7</v>
      </c>
    </row>
    <row r="667">
      <c r="A667" s="11" t="str">
        <f>VLOOKUP(26489,$M$2:$N$43,2,FALSE)</f>
        <v>STU v Bratislave (STUBA)</v>
      </c>
      <c r="B667" t="s">
        <v>155</v>
      </c>
      <c r="C667" t="s">
        <v>38</v>
      </c>
      <c r="D667" t="str">
        <f>CONCATENATE(A667,B667,C667)</f>
        <v>STU v Bratislave (STUBA)P1učebnica pre základné školy</v>
      </c>
      <c r="E667" s="39">
        <v>0.06676</v>
      </c>
      <c r="F667" s="39">
        <v>0</v>
      </c>
      <c r="G667" s="39">
        <v>0</v>
      </c>
      <c r="H667" s="39">
        <v>0.06676</v>
      </c>
      <c r="I667" s="39">
        <v>1</v>
      </c>
      <c r="J667" s="39">
        <v>0</v>
      </c>
      <c r="K667" s="39">
        <v>0</v>
      </c>
      <c r="L667" s="39">
        <v>1</v>
      </c>
    </row>
    <row r="668">
      <c r="A668" s="11" t="str">
        <f>VLOOKUP(26489,$M$2:$N$43,2,FALSE)</f>
        <v>STU v Bratislave (STUBA)</v>
      </c>
      <c r="B668" t="s">
        <v>155</v>
      </c>
      <c r="C668" t="s">
        <v>39</v>
      </c>
      <c r="D668" t="str">
        <f>CONCATENATE(A668,B668,C668)</f>
        <v>STU v Bratislave (STUBA)P1skriptum</v>
      </c>
      <c r="E668" s="39">
        <v>19.517</v>
      </c>
      <c r="F668" s="39">
        <v>1</v>
      </c>
      <c r="G668" s="39">
        <v>0</v>
      </c>
      <c r="H668" s="39">
        <v>20.517</v>
      </c>
      <c r="I668" s="39">
        <v>23</v>
      </c>
      <c r="J668" s="39">
        <v>1</v>
      </c>
      <c r="K668" s="39">
        <v>0</v>
      </c>
      <c r="L668" s="39">
        <v>24</v>
      </c>
    </row>
    <row r="669">
      <c r="A669" s="11" t="str">
        <f>VLOOKUP(26489,$M$2:$N$43,2,FALSE)</f>
        <v>STU v Bratislave (STUBA)</v>
      </c>
      <c r="B669" t="s">
        <v>155</v>
      </c>
      <c r="C669" t="s">
        <v>36</v>
      </c>
      <c r="D669" t="str">
        <f>CONCATENATE(A669,B669,C669)</f>
        <v>STU v Bratislave (STUBA)P1učebnica pre vysoké školy</v>
      </c>
      <c r="E669" s="39">
        <v>22.27347</v>
      </c>
      <c r="F669" s="39">
        <v>0</v>
      </c>
      <c r="G669" s="39">
        <v>1.5</v>
      </c>
      <c r="H669" s="39">
        <v>23.77347</v>
      </c>
      <c r="I669" s="39">
        <v>29</v>
      </c>
      <c r="J669" s="39">
        <v>0</v>
      </c>
      <c r="K669" s="39">
        <v>2</v>
      </c>
      <c r="L669" s="39">
        <v>31</v>
      </c>
    </row>
    <row r="670">
      <c r="A670" s="11" t="str">
        <f>VLOOKUP(26489,$M$2:$N$43,2,FALSE)</f>
        <v>STU v Bratislave (STUBA)</v>
      </c>
      <c r="B670" t="s">
        <v>156</v>
      </c>
      <c r="C670" t="s">
        <v>26</v>
      </c>
      <c r="D670" t="str">
        <f>CONCATENATE(A670,B670,C670)</f>
        <v>STU v Bratislave (STUBA)P2kapitola</v>
      </c>
      <c r="E670" s="39">
        <v>28.25</v>
      </c>
      <c r="F670" s="39">
        <v>0</v>
      </c>
      <c r="G670" s="39">
        <v>0</v>
      </c>
      <c r="H670" s="39">
        <v>28.25</v>
      </c>
      <c r="I670" s="39">
        <v>30</v>
      </c>
      <c r="J670" s="39">
        <v>0</v>
      </c>
      <c r="K670" s="39">
        <v>0</v>
      </c>
      <c r="L670" s="39">
        <v>30</v>
      </c>
    </row>
    <row r="671">
      <c r="A671" s="11" t="str">
        <f>VLOOKUP(26489,$M$2:$N$43,2,FALSE)</f>
        <v>STU v Bratislave (STUBA)</v>
      </c>
      <c r="B671" t="s">
        <v>157</v>
      </c>
      <c r="C671" t="s">
        <v>99</v>
      </c>
      <c r="D671" t="str">
        <f>CONCATENATE(A671,B671,C671)</f>
        <v>STU v Bratislave (STUBA)U1katalóg umeleckých diel - umelecký</v>
      </c>
      <c r="E671" s="39">
        <v>2</v>
      </c>
      <c r="F671" s="39">
        <v>0</v>
      </c>
      <c r="G671" s="39">
        <v>0</v>
      </c>
      <c r="H671" s="39">
        <v>2</v>
      </c>
      <c r="I671" s="39">
        <v>2</v>
      </c>
      <c r="J671" s="39">
        <v>0</v>
      </c>
      <c r="K671" s="39">
        <v>0</v>
      </c>
      <c r="L671" s="39">
        <v>2</v>
      </c>
    </row>
    <row r="672">
      <c r="A672" s="11" t="str">
        <f>VLOOKUP(26489,$M$2:$N$43,2,FALSE)</f>
        <v>STU v Bratislave (STUBA)</v>
      </c>
      <c r="B672" t="s">
        <v>157</v>
      </c>
      <c r="C672" t="s">
        <v>97</v>
      </c>
      <c r="D672" t="str">
        <f>CONCATENATE(A672,B672,C672)</f>
        <v>STU v Bratislave (STUBA)U1knižná publikácia - umelecká</v>
      </c>
      <c r="E672" s="39">
        <v>2.9</v>
      </c>
      <c r="F672" s="39">
        <v>0</v>
      </c>
      <c r="G672" s="39">
        <v>0</v>
      </c>
      <c r="H672" s="39">
        <v>2.9</v>
      </c>
      <c r="I672" s="39">
        <v>3</v>
      </c>
      <c r="J672" s="39">
        <v>0</v>
      </c>
      <c r="K672" s="39">
        <v>0</v>
      </c>
      <c r="L672" s="39">
        <v>3</v>
      </c>
    </row>
    <row r="673">
      <c r="A673" s="11" t="str">
        <f>VLOOKUP(26489,$M$2:$N$43,2,FALSE)</f>
        <v>STU v Bratislave (STUBA)</v>
      </c>
      <c r="B673" t="s">
        <v>159</v>
      </c>
      <c r="C673" t="s">
        <v>29</v>
      </c>
      <c r="D673" t="str">
        <f>CONCATENATE(A673,B673,C673)</f>
        <v>STU v Bratislave (STUBA)U3článok</v>
      </c>
      <c r="E673" s="39">
        <v>0.5</v>
      </c>
      <c r="F673" s="39">
        <v>0</v>
      </c>
      <c r="G673" s="39">
        <v>0</v>
      </c>
      <c r="H673" s="39">
        <v>0.5</v>
      </c>
      <c r="I673" s="39">
        <v>1</v>
      </c>
      <c r="J673" s="39">
        <v>0</v>
      </c>
      <c r="K673" s="39">
        <v>0</v>
      </c>
      <c r="L673" s="39">
        <v>1</v>
      </c>
    </row>
    <row r="674">
      <c r="A674" s="11" t="str">
        <f>VLOOKUP(26489,$M$2:$N$43,2,FALSE)</f>
        <v>STU v Bratislave (STUBA)</v>
      </c>
      <c r="B674" t="s">
        <v>160</v>
      </c>
      <c r="C674" t="s">
        <v>25</v>
      </c>
      <c r="D674" t="str">
        <f>CONCATENATE(A674,B674,C674)</f>
        <v>STU v Bratislave (STUBA)V1editovaná kniha</v>
      </c>
      <c r="E674" s="39">
        <v>0.32142</v>
      </c>
      <c r="F674" s="39">
        <v>0</v>
      </c>
      <c r="G674" s="39">
        <v>3</v>
      </c>
      <c r="H674" s="39">
        <v>3.32142</v>
      </c>
      <c r="I674" s="39">
        <v>2</v>
      </c>
      <c r="J674" s="39">
        <v>0</v>
      </c>
      <c r="K674" s="39">
        <v>4</v>
      </c>
      <c r="L674" s="39">
        <v>6</v>
      </c>
    </row>
    <row r="675">
      <c r="A675" s="11" t="str">
        <f>VLOOKUP(26489,$M$2:$N$43,2,FALSE)</f>
        <v>STU v Bratislave (STUBA)</v>
      </c>
      <c r="B675" t="s">
        <v>160</v>
      </c>
      <c r="C675" t="s">
        <v>21</v>
      </c>
      <c r="D675" t="str">
        <f>CONCATENATE(A675,B675,C675)</f>
        <v>STU v Bratislave (STUBA)V1monografia</v>
      </c>
      <c r="E675" s="39">
        <v>13.11</v>
      </c>
      <c r="F675" s="39">
        <v>0</v>
      </c>
      <c r="G675" s="39">
        <v>0</v>
      </c>
      <c r="H675" s="39">
        <v>13.11</v>
      </c>
      <c r="I675" s="39">
        <v>15</v>
      </c>
      <c r="J675" s="39">
        <v>0</v>
      </c>
      <c r="K675" s="39">
        <v>0</v>
      </c>
      <c r="L675" s="39">
        <v>15</v>
      </c>
    </row>
    <row r="676">
      <c r="A676" s="11" t="str">
        <f>VLOOKUP(26489,$M$2:$N$43,2,FALSE)</f>
        <v>STU v Bratislave (STUBA)</v>
      </c>
      <c r="B676" t="s">
        <v>160</v>
      </c>
      <c r="C676" t="s">
        <v>84</v>
      </c>
      <c r="D676" t="str">
        <f>CONCATENATE(A676,B676,C676)</f>
        <v>STU v Bratislave (STUBA)V1zborník - vedecký</v>
      </c>
      <c r="E676" s="39">
        <v>0</v>
      </c>
      <c r="F676" s="39">
        <v>0</v>
      </c>
      <c r="G676" s="39">
        <v>25.71667</v>
      </c>
      <c r="H676" s="39">
        <v>25.71667</v>
      </c>
      <c r="I676" s="39">
        <v>0</v>
      </c>
      <c r="J676" s="39">
        <v>0</v>
      </c>
      <c r="K676" s="39">
        <v>34</v>
      </c>
      <c r="L676" s="39">
        <v>34</v>
      </c>
    </row>
    <row r="677">
      <c r="A677" s="11" t="str">
        <f>VLOOKUP(26489,$M$2:$N$43,2,FALSE)</f>
        <v>STU v Bratislave (STUBA)</v>
      </c>
      <c r="B677" t="s">
        <v>161</v>
      </c>
      <c r="C677" t="s">
        <v>27</v>
      </c>
      <c r="D677" t="str">
        <f>CONCATENATE(A677,B677,C677)</f>
        <v>STU v Bratislave (STUBA)V2príspevok</v>
      </c>
      <c r="E677" s="39">
        <v>45.56</v>
      </c>
      <c r="F677" s="39">
        <v>0</v>
      </c>
      <c r="G677" s="39">
        <v>0</v>
      </c>
      <c r="H677" s="39">
        <v>45.56</v>
      </c>
      <c r="I677" s="39">
        <v>54</v>
      </c>
      <c r="J677" s="39">
        <v>0</v>
      </c>
      <c r="K677" s="39">
        <v>0</v>
      </c>
      <c r="L677" s="39">
        <v>54</v>
      </c>
    </row>
    <row r="678">
      <c r="A678" s="11" t="str">
        <f>VLOOKUP(26489,$M$2:$N$43,2,FALSE)</f>
        <v>STU v Bratislave (STUBA)</v>
      </c>
      <c r="B678" t="s">
        <v>161</v>
      </c>
      <c r="C678" t="s">
        <v>28</v>
      </c>
      <c r="D678" t="str">
        <f>CONCATENATE(A678,B678,C678)</f>
        <v>STU v Bratislave (STUBA)V2príspevok z podujatia</v>
      </c>
      <c r="E678" s="39">
        <v>725.42889</v>
      </c>
      <c r="F678" s="39">
        <v>0</v>
      </c>
      <c r="G678" s="39">
        <v>0</v>
      </c>
      <c r="H678" s="39">
        <v>725.42889</v>
      </c>
      <c r="I678" s="39">
        <v>913</v>
      </c>
      <c r="J678" s="39">
        <v>0</v>
      </c>
      <c r="K678" s="39">
        <v>0</v>
      </c>
      <c r="L678" s="39">
        <v>913</v>
      </c>
    </row>
    <row r="679">
      <c r="A679" s="11" t="str">
        <f>VLOOKUP(26489,$M$2:$N$43,2,FALSE)</f>
        <v>STU v Bratislave (STUBA)</v>
      </c>
      <c r="B679" t="s">
        <v>161</v>
      </c>
      <c r="C679" t="s">
        <v>86</v>
      </c>
      <c r="D679" t="str">
        <f>CONCATENATE(A679,B679,C679)</f>
        <v>STU v Bratislave (STUBA)V2abstrakt z podujatia - KP</v>
      </c>
      <c r="E679" s="39">
        <v>88.43335</v>
      </c>
      <c r="F679" s="39">
        <v>0</v>
      </c>
      <c r="G679" s="39">
        <v>0</v>
      </c>
      <c r="H679" s="39">
        <v>88.43335</v>
      </c>
      <c r="I679" s="39">
        <v>131</v>
      </c>
      <c r="J679" s="39">
        <v>0</v>
      </c>
      <c r="K679" s="39">
        <v>0</v>
      </c>
      <c r="L679" s="39">
        <v>131</v>
      </c>
    </row>
    <row r="680">
      <c r="A680" s="11" t="str">
        <f>VLOOKUP(26489,$M$2:$N$43,2,FALSE)</f>
        <v>STU v Bratislave (STUBA)</v>
      </c>
      <c r="B680" t="s">
        <v>161</v>
      </c>
      <c r="C680" t="s">
        <v>87</v>
      </c>
      <c r="D680" t="str">
        <f>CONCATENATE(A680,B680,C680)</f>
        <v>STU v Bratislave (STUBA)V2poster z podujatia - KP</v>
      </c>
      <c r="E680" s="39">
        <v>1.25</v>
      </c>
      <c r="F680" s="39">
        <v>0</v>
      </c>
      <c r="G680" s="39">
        <v>0</v>
      </c>
      <c r="H680" s="39">
        <v>1.25</v>
      </c>
      <c r="I680" s="39">
        <v>2</v>
      </c>
      <c r="J680" s="39">
        <v>0</v>
      </c>
      <c r="K680" s="39">
        <v>0</v>
      </c>
      <c r="L680" s="39">
        <v>2</v>
      </c>
    </row>
    <row r="681">
      <c r="A681" s="11" t="str">
        <f>VLOOKUP(26489,$M$2:$N$43,2,FALSE)</f>
        <v>STU v Bratislave (STUBA)</v>
      </c>
      <c r="B681" t="s">
        <v>161</v>
      </c>
      <c r="C681" t="s">
        <v>26</v>
      </c>
      <c r="D681" t="str">
        <f>CONCATENATE(A681,B681,C681)</f>
        <v>STU v Bratislave (STUBA)V2kapitola</v>
      </c>
      <c r="E681" s="39">
        <v>9.6</v>
      </c>
      <c r="F681" s="39">
        <v>0</v>
      </c>
      <c r="G681" s="39">
        <v>0</v>
      </c>
      <c r="H681" s="39">
        <v>9.6</v>
      </c>
      <c r="I681" s="39">
        <v>14</v>
      </c>
      <c r="J681" s="39">
        <v>0</v>
      </c>
      <c r="K681" s="39">
        <v>0</v>
      </c>
      <c r="L681" s="39">
        <v>14</v>
      </c>
    </row>
    <row r="682">
      <c r="A682" s="11" t="str">
        <f>VLOOKUP(26489,$M$2:$N$43,2,FALSE)</f>
        <v>STU v Bratislave (STUBA)</v>
      </c>
      <c r="B682" t="s">
        <v>162</v>
      </c>
      <c r="C682" t="s">
        <v>29</v>
      </c>
      <c r="D682" t="str">
        <f>CONCATENATE(A682,B682,C682)</f>
        <v>STU v Bratislave (STUBA)V3článok</v>
      </c>
      <c r="E682" s="39">
        <v>548.61549</v>
      </c>
      <c r="F682" s="39">
        <v>0</v>
      </c>
      <c r="G682" s="39">
        <v>0</v>
      </c>
      <c r="H682" s="39">
        <v>548.61549</v>
      </c>
      <c r="I682" s="39">
        <v>870</v>
      </c>
      <c r="J682" s="39">
        <v>0</v>
      </c>
      <c r="K682" s="39">
        <v>0</v>
      </c>
      <c r="L682" s="39">
        <v>870</v>
      </c>
    </row>
    <row r="683">
      <c r="A683" s="11" t="str">
        <f>VLOOKUP(26489,$M$2:$N$43,2,FALSE)</f>
        <v>STU v Bratislave (STUBA)</v>
      </c>
      <c r="B683" t="s">
        <v>162</v>
      </c>
      <c r="C683" t="s">
        <v>89</v>
      </c>
      <c r="D683" t="str">
        <f>CONCATENATE(A683,B683,C683)</f>
        <v>STU v Bratislave (STUBA)V3abstrakt z podujatia - ČL</v>
      </c>
      <c r="E683" s="39">
        <v>17.03236</v>
      </c>
      <c r="F683" s="39">
        <v>0</v>
      </c>
      <c r="G683" s="39">
        <v>0</v>
      </c>
      <c r="H683" s="39">
        <v>17.03236</v>
      </c>
      <c r="I683" s="39">
        <v>27</v>
      </c>
      <c r="J683" s="39">
        <v>0</v>
      </c>
      <c r="K683" s="39">
        <v>0</v>
      </c>
      <c r="L683" s="39">
        <v>27</v>
      </c>
    </row>
    <row r="684">
      <c r="A684" s="11" t="str">
        <f>VLOOKUP(26489,$M$2:$N$43,2,FALSE)</f>
        <v>STU v Bratislave (STUBA)</v>
      </c>
      <c r="B684" t="s">
        <v>162</v>
      </c>
      <c r="C684" t="s">
        <v>30</v>
      </c>
      <c r="D684" t="str">
        <f>CONCATENATE(A684,B684,C684)</f>
        <v>STU v Bratislave (STUBA)V3článok z podujatia</v>
      </c>
      <c r="E684" s="39">
        <v>2.53</v>
      </c>
      <c r="F684" s="39">
        <v>0</v>
      </c>
      <c r="G684" s="39">
        <v>0</v>
      </c>
      <c r="H684" s="39">
        <v>2.53</v>
      </c>
      <c r="I684" s="39">
        <v>5</v>
      </c>
      <c r="J684" s="39">
        <v>0</v>
      </c>
      <c r="K684" s="39">
        <v>0</v>
      </c>
      <c r="L684" s="39">
        <v>5</v>
      </c>
    </row>
    <row r="685">
      <c r="A685" s="11" t="str">
        <f>VLOOKUP(27411,$M$2:$N$43,2,FALSE)</f>
        <v>AOS (AOS.LM)</v>
      </c>
      <c r="B685" t="s">
        <v>144</v>
      </c>
      <c r="C685" t="s">
        <v>145</v>
      </c>
      <c r="D685" t="str">
        <f>CONCATENATE(A685,B685,C685)</f>
        <v>AOS (AOS.LM)D1Patentová prihláška</v>
      </c>
      <c r="E685" s="39">
        <v>1.67</v>
      </c>
      <c r="F685" s="39">
        <v>0</v>
      </c>
      <c r="G685" s="39">
        <v>0</v>
      </c>
      <c r="H685" s="39">
        <v>1.67</v>
      </c>
      <c r="I685" s="39">
        <v>2</v>
      </c>
      <c r="J685" s="39">
        <v>0</v>
      </c>
      <c r="K685" s="39">
        <v>0</v>
      </c>
      <c r="L685" s="39">
        <v>2</v>
      </c>
    </row>
    <row r="686">
      <c r="A686" s="11" t="str">
        <f>VLOOKUP(27411,$M$2:$N$43,2,FALSE)</f>
        <v>AOS (AOS.LM)</v>
      </c>
      <c r="B686" t="s">
        <v>148</v>
      </c>
      <c r="C686" t="s">
        <v>149</v>
      </c>
      <c r="D686" t="str">
        <f>CONCATENATE(A686,B686,C686)</f>
        <v>AOS (AOS.LM)I1iný</v>
      </c>
      <c r="E686" s="39">
        <v>10.4</v>
      </c>
      <c r="F686" s="39">
        <v>0</v>
      </c>
      <c r="G686" s="39">
        <v>2</v>
      </c>
      <c r="H686" s="39">
        <v>12.4</v>
      </c>
      <c r="I686" s="39">
        <v>11</v>
      </c>
      <c r="J686" s="39">
        <v>0</v>
      </c>
      <c r="K686" s="39">
        <v>2</v>
      </c>
      <c r="L686" s="39">
        <v>13</v>
      </c>
    </row>
    <row r="687">
      <c r="A687" s="11" t="str">
        <f>VLOOKUP(27411,$M$2:$N$43,2,FALSE)</f>
        <v>AOS (AOS.LM)</v>
      </c>
      <c r="B687" t="s">
        <v>153</v>
      </c>
      <c r="C687" t="s">
        <v>28</v>
      </c>
      <c r="D687" t="str">
        <f>CONCATENATE(A687,B687,C687)</f>
        <v>AOS (AOS.LM)O2príspevok z podujatia</v>
      </c>
      <c r="E687" s="39">
        <v>8.1</v>
      </c>
      <c r="F687" s="39">
        <v>0</v>
      </c>
      <c r="G687" s="39">
        <v>0</v>
      </c>
      <c r="H687" s="39">
        <v>8.1</v>
      </c>
      <c r="I687" s="39">
        <v>9</v>
      </c>
      <c r="J687" s="39">
        <v>0</v>
      </c>
      <c r="K687" s="39">
        <v>0</v>
      </c>
      <c r="L687" s="39">
        <v>9</v>
      </c>
    </row>
    <row r="688">
      <c r="A688" s="11" t="str">
        <f>VLOOKUP(27411,$M$2:$N$43,2,FALSE)</f>
        <v>AOS (AOS.LM)</v>
      </c>
      <c r="B688" t="s">
        <v>154</v>
      </c>
      <c r="C688" t="s">
        <v>29</v>
      </c>
      <c r="D688" t="str">
        <f>CONCATENATE(A688,B688,C688)</f>
        <v>AOS (AOS.LM)O3článok</v>
      </c>
      <c r="E688" s="39">
        <v>5</v>
      </c>
      <c r="F688" s="39">
        <v>0</v>
      </c>
      <c r="G688" s="39">
        <v>0</v>
      </c>
      <c r="H688" s="39">
        <v>5</v>
      </c>
      <c r="I688" s="39">
        <v>6</v>
      </c>
      <c r="J688" s="39">
        <v>0</v>
      </c>
      <c r="K688" s="39">
        <v>0</v>
      </c>
      <c r="L688" s="39">
        <v>6</v>
      </c>
    </row>
    <row r="689">
      <c r="A689" s="11" t="str">
        <f>VLOOKUP(27411,$M$2:$N$43,2,FALSE)</f>
        <v>AOS (AOS.LM)</v>
      </c>
      <c r="B689" t="s">
        <v>154</v>
      </c>
      <c r="C689" t="s">
        <v>96</v>
      </c>
      <c r="D689" t="str">
        <f>CONCATENATE(A689,B689,C689)</f>
        <v>AOS (AOS.LM)O3recenzia - ČL</v>
      </c>
      <c r="E689" s="39">
        <v>2</v>
      </c>
      <c r="F689" s="39">
        <v>0</v>
      </c>
      <c r="G689" s="39">
        <v>0</v>
      </c>
      <c r="H689" s="39">
        <v>2</v>
      </c>
      <c r="I689" s="39">
        <v>2</v>
      </c>
      <c r="J689" s="39">
        <v>0</v>
      </c>
      <c r="K689" s="39">
        <v>0</v>
      </c>
      <c r="L689" s="39">
        <v>2</v>
      </c>
    </row>
    <row r="690">
      <c r="A690" s="11" t="str">
        <f>VLOOKUP(27411,$M$2:$N$43,2,FALSE)</f>
        <v>AOS (AOS.LM)</v>
      </c>
      <c r="B690" t="s">
        <v>155</v>
      </c>
      <c r="C690" t="s">
        <v>39</v>
      </c>
      <c r="D690" t="str">
        <f>CONCATENATE(A690,B690,C690)</f>
        <v>AOS (AOS.LM)P1skriptum</v>
      </c>
      <c r="E690" s="39">
        <v>3.5</v>
      </c>
      <c r="F690" s="39">
        <v>0</v>
      </c>
      <c r="G690" s="39">
        <v>0</v>
      </c>
      <c r="H690" s="39">
        <v>3.5</v>
      </c>
      <c r="I690" s="39">
        <v>4</v>
      </c>
      <c r="J690" s="39">
        <v>0</v>
      </c>
      <c r="K690" s="39">
        <v>0</v>
      </c>
      <c r="L690" s="39">
        <v>4</v>
      </c>
    </row>
    <row r="691">
      <c r="A691" s="11" t="str">
        <f>VLOOKUP(27411,$M$2:$N$43,2,FALSE)</f>
        <v>AOS (AOS.LM)</v>
      </c>
      <c r="B691" t="s">
        <v>155</v>
      </c>
      <c r="C691" t="s">
        <v>36</v>
      </c>
      <c r="D691" t="str">
        <f>CONCATENATE(A691,B691,C691)</f>
        <v>AOS (AOS.LM)P1učebnica pre vysoké školy</v>
      </c>
      <c r="E691" s="39">
        <v>3.33</v>
      </c>
      <c r="F691" s="39">
        <v>0</v>
      </c>
      <c r="G691" s="39">
        <v>0</v>
      </c>
      <c r="H691" s="39">
        <v>3.33</v>
      </c>
      <c r="I691" s="39">
        <v>5</v>
      </c>
      <c r="J691" s="39">
        <v>0</v>
      </c>
      <c r="K691" s="39">
        <v>0</v>
      </c>
      <c r="L691" s="39">
        <v>5</v>
      </c>
    </row>
    <row r="692">
      <c r="A692" s="11" t="str">
        <f>VLOOKUP(27411,$M$2:$N$43,2,FALSE)</f>
        <v>AOS (AOS.LM)</v>
      </c>
      <c r="B692" t="s">
        <v>160</v>
      </c>
      <c r="C692" t="s">
        <v>21</v>
      </c>
      <c r="D692" t="str">
        <f>CONCATENATE(A692,B692,C692)</f>
        <v>AOS (AOS.LM)V1monografia</v>
      </c>
      <c r="E692" s="39">
        <v>1</v>
      </c>
      <c r="F692" s="39">
        <v>0</v>
      </c>
      <c r="G692" s="39">
        <v>0</v>
      </c>
      <c r="H692" s="39">
        <v>1</v>
      </c>
      <c r="I692" s="39">
        <v>1</v>
      </c>
      <c r="J692" s="39">
        <v>0</v>
      </c>
      <c r="K692" s="39">
        <v>0</v>
      </c>
      <c r="L692" s="39">
        <v>1</v>
      </c>
    </row>
    <row r="693">
      <c r="A693" s="11" t="str">
        <f>VLOOKUP(27411,$M$2:$N$43,2,FALSE)</f>
        <v>AOS (AOS.LM)</v>
      </c>
      <c r="B693" t="s">
        <v>160</v>
      </c>
      <c r="C693" t="s">
        <v>84</v>
      </c>
      <c r="D693" t="str">
        <f>CONCATENATE(A693,B693,C693)</f>
        <v>AOS (AOS.LM)V1zborník - vedecký</v>
      </c>
      <c r="E693" s="39">
        <v>0</v>
      </c>
      <c r="F693" s="39">
        <v>0</v>
      </c>
      <c r="G693" s="39">
        <v>4</v>
      </c>
      <c r="H693" s="39">
        <v>4</v>
      </c>
      <c r="I693" s="39">
        <v>0</v>
      </c>
      <c r="J693" s="39">
        <v>0</v>
      </c>
      <c r="K693" s="39">
        <v>4</v>
      </c>
      <c r="L693" s="39">
        <v>4</v>
      </c>
    </row>
    <row r="694">
      <c r="A694" s="11" t="str">
        <f>VLOOKUP(27411,$M$2:$N$43,2,FALSE)</f>
        <v>AOS (AOS.LM)</v>
      </c>
      <c r="B694" t="s">
        <v>161</v>
      </c>
      <c r="C694" t="s">
        <v>27</v>
      </c>
      <c r="D694" t="str">
        <f>CONCATENATE(A694,B694,C694)</f>
        <v>AOS (AOS.LM)V2príspevok</v>
      </c>
      <c r="E694" s="39">
        <v>1</v>
      </c>
      <c r="F694" s="39">
        <v>0</v>
      </c>
      <c r="G694" s="39">
        <v>0</v>
      </c>
      <c r="H694" s="39">
        <v>1</v>
      </c>
      <c r="I694" s="39">
        <v>1</v>
      </c>
      <c r="J694" s="39">
        <v>0</v>
      </c>
      <c r="K694" s="39">
        <v>0</v>
      </c>
      <c r="L694" s="39">
        <v>1</v>
      </c>
    </row>
    <row r="695">
      <c r="A695" s="11" t="str">
        <f>VLOOKUP(27411,$M$2:$N$43,2,FALSE)</f>
        <v>AOS (AOS.LM)</v>
      </c>
      <c r="B695" t="s">
        <v>161</v>
      </c>
      <c r="C695" t="s">
        <v>28</v>
      </c>
      <c r="D695" t="str">
        <f>CONCATENATE(A695,B695,C695)</f>
        <v>AOS (AOS.LM)V2príspevok z podujatia</v>
      </c>
      <c r="E695" s="39">
        <v>62.79</v>
      </c>
      <c r="F695" s="39">
        <v>0</v>
      </c>
      <c r="G695" s="39">
        <v>0</v>
      </c>
      <c r="H695" s="39">
        <v>62.79</v>
      </c>
      <c r="I695" s="39">
        <v>69</v>
      </c>
      <c r="J695" s="39">
        <v>0</v>
      </c>
      <c r="K695" s="39">
        <v>0</v>
      </c>
      <c r="L695" s="39">
        <v>69</v>
      </c>
    </row>
    <row r="696">
      <c r="A696" s="11" t="str">
        <f>VLOOKUP(27411,$M$2:$N$43,2,FALSE)</f>
        <v>AOS (AOS.LM)</v>
      </c>
      <c r="B696" t="s">
        <v>161</v>
      </c>
      <c r="C696" t="s">
        <v>86</v>
      </c>
      <c r="D696" t="str">
        <f>CONCATENATE(A696,B696,C696)</f>
        <v>AOS (AOS.LM)V2abstrakt z podujatia - KP</v>
      </c>
      <c r="E696" s="39">
        <v>2</v>
      </c>
      <c r="F696" s="39">
        <v>0</v>
      </c>
      <c r="G696" s="39">
        <v>0</v>
      </c>
      <c r="H696" s="39">
        <v>2</v>
      </c>
      <c r="I696" s="39">
        <v>2</v>
      </c>
      <c r="J696" s="39">
        <v>0</v>
      </c>
      <c r="K696" s="39">
        <v>0</v>
      </c>
      <c r="L696" s="39">
        <v>2</v>
      </c>
    </row>
    <row r="697">
      <c r="A697" s="11" t="str">
        <f>VLOOKUP(27411,$M$2:$N$43,2,FALSE)</f>
        <v>AOS (AOS.LM)</v>
      </c>
      <c r="B697" t="s">
        <v>161</v>
      </c>
      <c r="C697" t="s">
        <v>87</v>
      </c>
      <c r="D697" t="str">
        <f>CONCATENATE(A697,B697,C697)</f>
        <v>AOS (AOS.LM)V2poster z podujatia - KP</v>
      </c>
      <c r="E697" s="39">
        <v>1.75</v>
      </c>
      <c r="F697" s="39">
        <v>0</v>
      </c>
      <c r="G697" s="39">
        <v>0</v>
      </c>
      <c r="H697" s="39">
        <v>1.75</v>
      </c>
      <c r="I697" s="39">
        <v>2</v>
      </c>
      <c r="J697" s="39">
        <v>0</v>
      </c>
      <c r="K697" s="39">
        <v>0</v>
      </c>
      <c r="L697" s="39">
        <v>2</v>
      </c>
    </row>
    <row r="698">
      <c r="A698" s="11" t="str">
        <f>VLOOKUP(27411,$M$2:$N$43,2,FALSE)</f>
        <v>AOS (AOS.LM)</v>
      </c>
      <c r="B698" t="s">
        <v>161</v>
      </c>
      <c r="C698" t="s">
        <v>26</v>
      </c>
      <c r="D698" t="str">
        <f>CONCATENATE(A698,B698,C698)</f>
        <v>AOS (AOS.LM)V2kapitola</v>
      </c>
      <c r="E698" s="39">
        <v>1.39</v>
      </c>
      <c r="F698" s="39">
        <v>0</v>
      </c>
      <c r="G698" s="39">
        <v>0</v>
      </c>
      <c r="H698" s="39">
        <v>1.39</v>
      </c>
      <c r="I698" s="39">
        <v>4</v>
      </c>
      <c r="J698" s="39">
        <v>0</v>
      </c>
      <c r="K698" s="39">
        <v>0</v>
      </c>
      <c r="L698" s="39">
        <v>4</v>
      </c>
    </row>
    <row r="699">
      <c r="A699" s="11" t="str">
        <f>VLOOKUP(27411,$M$2:$N$43,2,FALSE)</f>
        <v>AOS (AOS.LM)</v>
      </c>
      <c r="B699" t="s">
        <v>162</v>
      </c>
      <c r="C699" t="s">
        <v>29</v>
      </c>
      <c r="D699" t="str">
        <f>CONCATENATE(A699,B699,C699)</f>
        <v>AOS (AOS.LM)V3článok</v>
      </c>
      <c r="E699" s="39">
        <v>31.74</v>
      </c>
      <c r="F699" s="39">
        <v>0</v>
      </c>
      <c r="G699" s="39">
        <v>0</v>
      </c>
      <c r="H699" s="39">
        <v>31.74</v>
      </c>
      <c r="I699" s="39">
        <v>39</v>
      </c>
      <c r="J699" s="39">
        <v>0</v>
      </c>
      <c r="K699" s="39">
        <v>0</v>
      </c>
      <c r="L699" s="39">
        <v>39</v>
      </c>
    </row>
    <row r="700">
      <c r="A700" s="11" t="str">
        <f>VLOOKUP(27441,$M$2:$N$43,2,FALSE)</f>
        <v>VŠM (VSM)</v>
      </c>
      <c r="B700" t="s">
        <v>152</v>
      </c>
      <c r="C700" t="s">
        <v>91</v>
      </c>
      <c r="D700" t="str">
        <f>CONCATENATE(A700,B700,C700)</f>
        <v>VŠM (VSM)O1knižná publikácia - odborná</v>
      </c>
      <c r="E700" s="39">
        <v>1</v>
      </c>
      <c r="F700" s="39">
        <v>0</v>
      </c>
      <c r="G700" s="39">
        <v>0</v>
      </c>
      <c r="H700" s="39">
        <v>1</v>
      </c>
      <c r="I700" s="39">
        <v>1</v>
      </c>
      <c r="J700" s="39">
        <v>0</v>
      </c>
      <c r="K700" s="39">
        <v>0</v>
      </c>
      <c r="L700" s="39">
        <v>1</v>
      </c>
    </row>
    <row r="701">
      <c r="A701" s="11" t="str">
        <f>VLOOKUP(27441,$M$2:$N$43,2,FALSE)</f>
        <v>VŠM (VSM)</v>
      </c>
      <c r="B701" t="s">
        <v>161</v>
      </c>
      <c r="C701" t="s">
        <v>27</v>
      </c>
      <c r="D701" t="str">
        <f>CONCATENATE(A701,B701,C701)</f>
        <v>VŠM (VSM)V2príspevok</v>
      </c>
      <c r="E701" s="39">
        <v>2</v>
      </c>
      <c r="F701" s="39">
        <v>0</v>
      </c>
      <c r="G701" s="39">
        <v>0</v>
      </c>
      <c r="H701" s="39">
        <v>2</v>
      </c>
      <c r="I701" s="39">
        <v>4</v>
      </c>
      <c r="J701" s="39">
        <v>0</v>
      </c>
      <c r="K701" s="39">
        <v>0</v>
      </c>
      <c r="L701" s="39">
        <v>4</v>
      </c>
    </row>
    <row r="702">
      <c r="A702" s="11" t="str">
        <f>VLOOKUP(27441,$M$2:$N$43,2,FALSE)</f>
        <v>VŠM (VSM)</v>
      </c>
      <c r="B702" t="s">
        <v>162</v>
      </c>
      <c r="C702" t="s">
        <v>29</v>
      </c>
      <c r="D702" t="str">
        <f>CONCATENATE(A702,B702,C702)</f>
        <v>VŠM (VSM)V3článok</v>
      </c>
      <c r="E702" s="39">
        <v>3.34</v>
      </c>
      <c r="F702" s="39">
        <v>0</v>
      </c>
      <c r="G702" s="39">
        <v>0</v>
      </c>
      <c r="H702" s="39">
        <v>3.34</v>
      </c>
      <c r="I702" s="39">
        <v>4</v>
      </c>
      <c r="J702" s="39">
        <v>0</v>
      </c>
      <c r="K702" s="39">
        <v>0</v>
      </c>
      <c r="L702" s="39">
        <v>4</v>
      </c>
    </row>
    <row r="703">
      <c r="A703" s="11" t="str">
        <f>VLOOKUP(27463,$M$2:$N$43,2,FALSE)</f>
        <v>APZ (0102915)</v>
      </c>
      <c r="B703" t="s">
        <v>148</v>
      </c>
      <c r="C703" t="s">
        <v>149</v>
      </c>
      <c r="D703" t="str">
        <f>CONCATENATE(A703,B703,C703)</f>
        <v>APZ (0102915)I1iný</v>
      </c>
      <c r="E703" s="39">
        <v>1.68078</v>
      </c>
      <c r="F703" s="39">
        <v>0</v>
      </c>
      <c r="G703" s="39">
        <v>1</v>
      </c>
      <c r="H703" s="39">
        <v>2.68078</v>
      </c>
      <c r="I703" s="39">
        <v>2</v>
      </c>
      <c r="J703" s="39">
        <v>0</v>
      </c>
      <c r="K703" s="39">
        <v>1</v>
      </c>
      <c r="L703" s="39">
        <v>3</v>
      </c>
    </row>
    <row r="704">
      <c r="A704" s="11" t="str">
        <f>VLOOKUP(27463,$M$2:$N$43,2,FALSE)</f>
        <v>APZ (0102915)</v>
      </c>
      <c r="B704" t="s">
        <v>150</v>
      </c>
      <c r="C704" t="s">
        <v>149</v>
      </c>
      <c r="D704" t="str">
        <f>CONCATENATE(A704,B704,C704)</f>
        <v>APZ (0102915)I2iný</v>
      </c>
      <c r="E704" s="39">
        <v>2</v>
      </c>
      <c r="F704" s="39">
        <v>0</v>
      </c>
      <c r="G704" s="39">
        <v>0</v>
      </c>
      <c r="H704" s="39">
        <v>2</v>
      </c>
      <c r="I704" s="39">
        <v>2</v>
      </c>
      <c r="J704" s="39">
        <v>0</v>
      </c>
      <c r="K704" s="39">
        <v>0</v>
      </c>
      <c r="L704" s="39">
        <v>2</v>
      </c>
    </row>
    <row r="705">
      <c r="A705" s="11" t="str">
        <f>VLOOKUP(27463,$M$2:$N$43,2,FALSE)</f>
        <v>APZ (0102915)</v>
      </c>
      <c r="B705" t="s">
        <v>151</v>
      </c>
      <c r="C705" t="s">
        <v>149</v>
      </c>
      <c r="D705" t="str">
        <f>CONCATENATE(A705,B705,C705)</f>
        <v>APZ (0102915)I3iný</v>
      </c>
      <c r="E705" s="39">
        <v>6</v>
      </c>
      <c r="F705" s="39">
        <v>0</v>
      </c>
      <c r="G705" s="39">
        <v>0</v>
      </c>
      <c r="H705" s="39">
        <v>6</v>
      </c>
      <c r="I705" s="39">
        <v>6</v>
      </c>
      <c r="J705" s="39">
        <v>0</v>
      </c>
      <c r="K705" s="39">
        <v>0</v>
      </c>
      <c r="L705" s="39">
        <v>6</v>
      </c>
    </row>
    <row r="706">
      <c r="A706" s="11" t="str">
        <f>VLOOKUP(27463,$M$2:$N$43,2,FALSE)</f>
        <v>APZ (0102915)</v>
      </c>
      <c r="B706" t="s">
        <v>153</v>
      </c>
      <c r="C706" t="s">
        <v>27</v>
      </c>
      <c r="D706" t="str">
        <f>CONCATENATE(A706,B706,C706)</f>
        <v>APZ (0102915)O2príspevok</v>
      </c>
      <c r="E706" s="39">
        <v>3</v>
      </c>
      <c r="F706" s="39">
        <v>0</v>
      </c>
      <c r="G706" s="39">
        <v>0</v>
      </c>
      <c r="H706" s="39">
        <v>3</v>
      </c>
      <c r="I706" s="39">
        <v>3</v>
      </c>
      <c r="J706" s="39">
        <v>0</v>
      </c>
      <c r="K706" s="39">
        <v>0</v>
      </c>
      <c r="L706" s="39">
        <v>3</v>
      </c>
    </row>
    <row r="707">
      <c r="A707" s="11" t="str">
        <f>VLOOKUP(27463,$M$2:$N$43,2,FALSE)</f>
        <v>APZ (0102915)</v>
      </c>
      <c r="B707" t="s">
        <v>153</v>
      </c>
      <c r="C707" t="s">
        <v>28</v>
      </c>
      <c r="D707" t="str">
        <f>CONCATENATE(A707,B707,C707)</f>
        <v>APZ (0102915)O2príspevok z podujatia</v>
      </c>
      <c r="E707" s="39">
        <v>17.6</v>
      </c>
      <c r="F707" s="39">
        <v>0</v>
      </c>
      <c r="G707" s="39">
        <v>0</v>
      </c>
      <c r="H707" s="39">
        <v>17.6</v>
      </c>
      <c r="I707" s="39">
        <v>19</v>
      </c>
      <c r="J707" s="39">
        <v>0</v>
      </c>
      <c r="K707" s="39">
        <v>0</v>
      </c>
      <c r="L707" s="39">
        <v>19</v>
      </c>
    </row>
    <row r="708">
      <c r="A708" s="11" t="str">
        <f>VLOOKUP(27463,$M$2:$N$43,2,FALSE)</f>
        <v>APZ (0102915)</v>
      </c>
      <c r="B708" t="s">
        <v>153</v>
      </c>
      <c r="C708" t="s">
        <v>87</v>
      </c>
      <c r="D708" t="str">
        <f>CONCATENATE(A708,B708,C708)</f>
        <v>APZ (0102915)O2poster z podujatia - KP</v>
      </c>
      <c r="E708" s="39">
        <v>1</v>
      </c>
      <c r="F708" s="39">
        <v>0</v>
      </c>
      <c r="G708" s="39">
        <v>0</v>
      </c>
      <c r="H708" s="39">
        <v>1</v>
      </c>
      <c r="I708" s="39">
        <v>1</v>
      </c>
      <c r="J708" s="39">
        <v>0</v>
      </c>
      <c r="K708" s="39">
        <v>0</v>
      </c>
      <c r="L708" s="39">
        <v>1</v>
      </c>
    </row>
    <row r="709">
      <c r="A709" s="11" t="str">
        <f>VLOOKUP(27463,$M$2:$N$43,2,FALSE)</f>
        <v>APZ (0102915)</v>
      </c>
      <c r="B709" t="s">
        <v>153</v>
      </c>
      <c r="C709" t="s">
        <v>95</v>
      </c>
      <c r="D709" t="str">
        <f>CONCATENATE(A709,B709,C709)</f>
        <v>APZ (0102915)O2recenzia - KP</v>
      </c>
      <c r="E709" s="39">
        <v>3</v>
      </c>
      <c r="F709" s="39">
        <v>0</v>
      </c>
      <c r="G709" s="39">
        <v>0</v>
      </c>
      <c r="H709" s="39">
        <v>3</v>
      </c>
      <c r="I709" s="39">
        <v>3</v>
      </c>
      <c r="J709" s="39">
        <v>0</v>
      </c>
      <c r="K709" s="39">
        <v>0</v>
      </c>
      <c r="L709" s="39">
        <v>3</v>
      </c>
    </row>
    <row r="710">
      <c r="A710" s="11" t="str">
        <f>VLOOKUP(27463,$M$2:$N$43,2,FALSE)</f>
        <v>APZ (0102915)</v>
      </c>
      <c r="B710" t="s">
        <v>154</v>
      </c>
      <c r="C710" t="s">
        <v>29</v>
      </c>
      <c r="D710" t="str">
        <f>CONCATENATE(A710,B710,C710)</f>
        <v>APZ (0102915)O3článok</v>
      </c>
      <c r="E710" s="39">
        <v>26.5</v>
      </c>
      <c r="F710" s="39">
        <v>0</v>
      </c>
      <c r="G710" s="39">
        <v>0</v>
      </c>
      <c r="H710" s="39">
        <v>26.5</v>
      </c>
      <c r="I710" s="39">
        <v>29</v>
      </c>
      <c r="J710" s="39">
        <v>0</v>
      </c>
      <c r="K710" s="39">
        <v>0</v>
      </c>
      <c r="L710" s="39">
        <v>29</v>
      </c>
    </row>
    <row r="711">
      <c r="A711" s="11" t="str">
        <f>VLOOKUP(27463,$M$2:$N$43,2,FALSE)</f>
        <v>APZ (0102915)</v>
      </c>
      <c r="B711" t="s">
        <v>154</v>
      </c>
      <c r="C711" t="s">
        <v>96</v>
      </c>
      <c r="D711" t="str">
        <f>CONCATENATE(A711,B711,C711)</f>
        <v>APZ (0102915)O3recenzia - ČL</v>
      </c>
      <c r="E711" s="39">
        <v>1</v>
      </c>
      <c r="F711" s="39">
        <v>0</v>
      </c>
      <c r="G711" s="39">
        <v>0</v>
      </c>
      <c r="H711" s="39">
        <v>1</v>
      </c>
      <c r="I711" s="39">
        <v>1</v>
      </c>
      <c r="J711" s="39">
        <v>0</v>
      </c>
      <c r="K711" s="39">
        <v>0</v>
      </c>
      <c r="L711" s="39">
        <v>1</v>
      </c>
    </row>
    <row r="712">
      <c r="A712" s="11" t="str">
        <f>VLOOKUP(27463,$M$2:$N$43,2,FALSE)</f>
        <v>APZ (0102915)</v>
      </c>
      <c r="B712" t="s">
        <v>155</v>
      </c>
      <c r="C712" t="s">
        <v>39</v>
      </c>
      <c r="D712" t="str">
        <f>CONCATENATE(A712,B712,C712)</f>
        <v>APZ (0102915)P1skriptum</v>
      </c>
      <c r="E712" s="39">
        <v>2</v>
      </c>
      <c r="F712" s="39">
        <v>0</v>
      </c>
      <c r="G712" s="39">
        <v>0</v>
      </c>
      <c r="H712" s="39">
        <v>2</v>
      </c>
      <c r="I712" s="39">
        <v>2</v>
      </c>
      <c r="J712" s="39">
        <v>0</v>
      </c>
      <c r="K712" s="39">
        <v>0</v>
      </c>
      <c r="L712" s="39">
        <v>2</v>
      </c>
    </row>
    <row r="713">
      <c r="A713" s="11" t="str">
        <f>VLOOKUP(27463,$M$2:$N$43,2,FALSE)</f>
        <v>APZ (0102915)</v>
      </c>
      <c r="B713" t="s">
        <v>155</v>
      </c>
      <c r="C713" t="s">
        <v>36</v>
      </c>
      <c r="D713" t="str">
        <f>CONCATENATE(A713,B713,C713)</f>
        <v>APZ (0102915)P1učebnica pre vysoké školy</v>
      </c>
      <c r="E713" s="39">
        <v>1.95</v>
      </c>
      <c r="F713" s="39">
        <v>0</v>
      </c>
      <c r="G713" s="39">
        <v>0</v>
      </c>
      <c r="H713" s="39">
        <v>1.95</v>
      </c>
      <c r="I713" s="39">
        <v>3</v>
      </c>
      <c r="J713" s="39">
        <v>0</v>
      </c>
      <c r="K713" s="39">
        <v>0</v>
      </c>
      <c r="L713" s="39">
        <v>3</v>
      </c>
    </row>
    <row r="714">
      <c r="A714" s="11" t="str">
        <f>VLOOKUP(27463,$M$2:$N$43,2,FALSE)</f>
        <v>APZ (0102915)</v>
      </c>
      <c r="B714" t="s">
        <v>156</v>
      </c>
      <c r="C714" t="s">
        <v>26</v>
      </c>
      <c r="D714" t="str">
        <f>CONCATENATE(A714,B714,C714)</f>
        <v>APZ (0102915)P2kapitola</v>
      </c>
      <c r="E714" s="39">
        <v>14</v>
      </c>
      <c r="F714" s="39">
        <v>0</v>
      </c>
      <c r="G714" s="39">
        <v>0</v>
      </c>
      <c r="H714" s="39">
        <v>14</v>
      </c>
      <c r="I714" s="39">
        <v>14</v>
      </c>
      <c r="J714" s="39">
        <v>0</v>
      </c>
      <c r="K714" s="39">
        <v>0</v>
      </c>
      <c r="L714" s="39">
        <v>14</v>
      </c>
    </row>
    <row r="715">
      <c r="A715" s="11" t="str">
        <f>VLOOKUP(27463,$M$2:$N$43,2,FALSE)</f>
        <v>APZ (0102915)</v>
      </c>
      <c r="B715" t="s">
        <v>160</v>
      </c>
      <c r="C715" t="s">
        <v>25</v>
      </c>
      <c r="D715" t="str">
        <f>CONCATENATE(A715,B715,C715)</f>
        <v>APZ (0102915)V1editovaná kniha</v>
      </c>
      <c r="E715" s="39">
        <v>0</v>
      </c>
      <c r="F715" s="39">
        <v>0</v>
      </c>
      <c r="G715" s="39">
        <v>1</v>
      </c>
      <c r="H715" s="39">
        <v>1</v>
      </c>
      <c r="I715" s="39">
        <v>0</v>
      </c>
      <c r="J715" s="39">
        <v>0</v>
      </c>
      <c r="K715" s="39">
        <v>1</v>
      </c>
      <c r="L715" s="39">
        <v>1</v>
      </c>
    </row>
    <row r="716">
      <c r="A716" s="11" t="str">
        <f>VLOOKUP(27463,$M$2:$N$43,2,FALSE)</f>
        <v>APZ (0102915)</v>
      </c>
      <c r="B716" t="s">
        <v>160</v>
      </c>
      <c r="C716" t="s">
        <v>21</v>
      </c>
      <c r="D716" t="str">
        <f>CONCATENATE(A716,B716,C716)</f>
        <v>APZ (0102915)V1monografia</v>
      </c>
      <c r="E716" s="39">
        <v>2.16</v>
      </c>
      <c r="F716" s="39">
        <v>0</v>
      </c>
      <c r="G716" s="39">
        <v>0</v>
      </c>
      <c r="H716" s="39">
        <v>2.16</v>
      </c>
      <c r="I716" s="39">
        <v>3</v>
      </c>
      <c r="J716" s="39">
        <v>0</v>
      </c>
      <c r="K716" s="39">
        <v>0</v>
      </c>
      <c r="L716" s="39">
        <v>3</v>
      </c>
    </row>
    <row r="717">
      <c r="A717" s="11" t="str">
        <f>VLOOKUP(27463,$M$2:$N$43,2,FALSE)</f>
        <v>APZ (0102915)</v>
      </c>
      <c r="B717" t="s">
        <v>160</v>
      </c>
      <c r="C717" t="s">
        <v>84</v>
      </c>
      <c r="D717" t="str">
        <f>CONCATENATE(A717,B717,C717)</f>
        <v>APZ (0102915)V1zborník - vedecký</v>
      </c>
      <c r="E717" s="39">
        <v>0</v>
      </c>
      <c r="F717" s="39">
        <v>0</v>
      </c>
      <c r="G717" s="39">
        <v>10.5</v>
      </c>
      <c r="H717" s="39">
        <v>10.5</v>
      </c>
      <c r="I717" s="39">
        <v>0</v>
      </c>
      <c r="J717" s="39">
        <v>0</v>
      </c>
      <c r="K717" s="39">
        <v>11</v>
      </c>
      <c r="L717" s="39">
        <v>11</v>
      </c>
    </row>
    <row r="718">
      <c r="A718" s="11" t="str">
        <f>VLOOKUP(27463,$M$2:$N$43,2,FALSE)</f>
        <v>APZ (0102915)</v>
      </c>
      <c r="B718" t="s">
        <v>161</v>
      </c>
      <c r="C718" t="s">
        <v>27</v>
      </c>
      <c r="D718" t="str">
        <f>CONCATENATE(A718,B718,C718)</f>
        <v>APZ (0102915)V2príspevok</v>
      </c>
      <c r="E718" s="39">
        <v>27.97</v>
      </c>
      <c r="F718" s="39">
        <v>0</v>
      </c>
      <c r="G718" s="39">
        <v>0</v>
      </c>
      <c r="H718" s="39">
        <v>27.97</v>
      </c>
      <c r="I718" s="39">
        <v>33</v>
      </c>
      <c r="J718" s="39">
        <v>0</v>
      </c>
      <c r="K718" s="39">
        <v>0</v>
      </c>
      <c r="L718" s="39">
        <v>33</v>
      </c>
    </row>
    <row r="719">
      <c r="A719" s="11" t="str">
        <f>VLOOKUP(27463,$M$2:$N$43,2,FALSE)</f>
        <v>APZ (0102915)</v>
      </c>
      <c r="B719" t="s">
        <v>161</v>
      </c>
      <c r="C719" t="s">
        <v>28</v>
      </c>
      <c r="D719" t="str">
        <f>CONCATENATE(A719,B719,C719)</f>
        <v>APZ (0102915)V2príspevok z podujatia</v>
      </c>
      <c r="E719" s="39">
        <v>137.23</v>
      </c>
      <c r="F719" s="39">
        <v>0</v>
      </c>
      <c r="G719" s="39">
        <v>0</v>
      </c>
      <c r="H719" s="39">
        <v>137.23</v>
      </c>
      <c r="I719" s="39">
        <v>152</v>
      </c>
      <c r="J719" s="39">
        <v>0</v>
      </c>
      <c r="K719" s="39">
        <v>0</v>
      </c>
      <c r="L719" s="39">
        <v>152</v>
      </c>
    </row>
    <row r="720">
      <c r="A720" s="11" t="str">
        <f>VLOOKUP(27463,$M$2:$N$43,2,FALSE)</f>
        <v>APZ (0102915)</v>
      </c>
      <c r="B720" t="s">
        <v>161</v>
      </c>
      <c r="C720" t="s">
        <v>86</v>
      </c>
      <c r="D720" t="str">
        <f>CONCATENATE(A720,B720,C720)</f>
        <v>APZ (0102915)V2abstrakt z podujatia - KP</v>
      </c>
      <c r="E720" s="39">
        <v>1.83333</v>
      </c>
      <c r="F720" s="39">
        <v>0</v>
      </c>
      <c r="G720" s="39">
        <v>0</v>
      </c>
      <c r="H720" s="39">
        <v>1.83333</v>
      </c>
      <c r="I720" s="39">
        <v>3</v>
      </c>
      <c r="J720" s="39">
        <v>0</v>
      </c>
      <c r="K720" s="39">
        <v>0</v>
      </c>
      <c r="L720" s="39">
        <v>3</v>
      </c>
    </row>
    <row r="721">
      <c r="A721" s="11" t="str">
        <f>VLOOKUP(27463,$M$2:$N$43,2,FALSE)</f>
        <v>APZ (0102915)</v>
      </c>
      <c r="B721" t="s">
        <v>161</v>
      </c>
      <c r="C721" t="s">
        <v>87</v>
      </c>
      <c r="D721" t="str">
        <f>CONCATENATE(A721,B721,C721)</f>
        <v>APZ (0102915)V2poster z podujatia - KP</v>
      </c>
      <c r="E721" s="39">
        <v>1</v>
      </c>
      <c r="F721" s="39">
        <v>0</v>
      </c>
      <c r="G721" s="39">
        <v>0</v>
      </c>
      <c r="H721" s="39">
        <v>1</v>
      </c>
      <c r="I721" s="39">
        <v>1</v>
      </c>
      <c r="J721" s="39">
        <v>0</v>
      </c>
      <c r="K721" s="39">
        <v>0</v>
      </c>
      <c r="L721" s="39">
        <v>1</v>
      </c>
    </row>
    <row r="722">
      <c r="A722" s="11" t="str">
        <f>VLOOKUP(27463,$M$2:$N$43,2,FALSE)</f>
        <v>APZ (0102915)</v>
      </c>
      <c r="B722" t="s">
        <v>161</v>
      </c>
      <c r="C722" t="s">
        <v>26</v>
      </c>
      <c r="D722" t="str">
        <f>CONCATENATE(A722,B722,C722)</f>
        <v>APZ (0102915)V2kapitola</v>
      </c>
      <c r="E722" s="39">
        <v>7.135</v>
      </c>
      <c r="F722" s="39">
        <v>0</v>
      </c>
      <c r="G722" s="39">
        <v>0</v>
      </c>
      <c r="H722" s="39">
        <v>7.135</v>
      </c>
      <c r="I722" s="39">
        <v>9</v>
      </c>
      <c r="J722" s="39">
        <v>0</v>
      </c>
      <c r="K722" s="39">
        <v>0</v>
      </c>
      <c r="L722" s="39">
        <v>9</v>
      </c>
    </row>
    <row r="723">
      <c r="A723" s="11" t="str">
        <f>VLOOKUP(27463,$M$2:$N$43,2,FALSE)</f>
        <v>APZ (0102915)</v>
      </c>
      <c r="B723" t="s">
        <v>162</v>
      </c>
      <c r="C723" t="s">
        <v>29</v>
      </c>
      <c r="D723" t="str">
        <f>CONCATENATE(A723,B723,C723)</f>
        <v>APZ (0102915)V3článok</v>
      </c>
      <c r="E723" s="39">
        <v>69.1</v>
      </c>
      <c r="F723" s="39">
        <v>0</v>
      </c>
      <c r="G723" s="39">
        <v>0</v>
      </c>
      <c r="H723" s="39">
        <v>69.1</v>
      </c>
      <c r="I723" s="39">
        <v>88</v>
      </c>
      <c r="J723" s="39">
        <v>0</v>
      </c>
      <c r="K723" s="39">
        <v>0</v>
      </c>
      <c r="L723" s="39">
        <v>88</v>
      </c>
    </row>
    <row r="724">
      <c r="A724" s="11" t="str">
        <f>VLOOKUP(27463,$M$2:$N$43,2,FALSE)</f>
        <v>APZ (0102915)</v>
      </c>
      <c r="B724" t="s">
        <v>162</v>
      </c>
      <c r="C724" t="s">
        <v>30</v>
      </c>
      <c r="D724" t="str">
        <f>CONCATENATE(A724,B724,C724)</f>
        <v>APZ (0102915)V3článok z podujatia</v>
      </c>
      <c r="E724" s="39">
        <v>0.45</v>
      </c>
      <c r="F724" s="39">
        <v>0</v>
      </c>
      <c r="G724" s="39">
        <v>0</v>
      </c>
      <c r="H724" s="39">
        <v>0.45</v>
      </c>
      <c r="I724" s="39">
        <v>1</v>
      </c>
      <c r="J724" s="39">
        <v>0</v>
      </c>
      <c r="K724" s="39">
        <v>0</v>
      </c>
      <c r="L724" s="39">
        <v>1</v>
      </c>
    </row>
    <row r="725">
      <c r="A725" s="11" t="str">
        <f>VLOOKUP(27499,$M$2:$N$43,2,FALSE)</f>
        <v>PEVŠ (PEVŠ.Bratislava)</v>
      </c>
      <c r="B725" t="s">
        <v>148</v>
      </c>
      <c r="C725" t="s">
        <v>149</v>
      </c>
      <c r="D725" t="str">
        <f>CONCATENATE(A725,B725,C725)</f>
        <v>PEVŠ (PEVŠ.Bratislava)I1iný</v>
      </c>
      <c r="E725" s="39">
        <v>2.5</v>
      </c>
      <c r="F725" s="39">
        <v>1</v>
      </c>
      <c r="G725" s="39">
        <v>1</v>
      </c>
      <c r="H725" s="39">
        <v>4.5</v>
      </c>
      <c r="I725" s="39">
        <v>3</v>
      </c>
      <c r="J725" s="39">
        <v>1</v>
      </c>
      <c r="K725" s="39">
        <v>1</v>
      </c>
      <c r="L725" s="39">
        <v>5</v>
      </c>
    </row>
    <row r="726">
      <c r="A726" s="11" t="str">
        <f>VLOOKUP(27499,$M$2:$N$43,2,FALSE)</f>
        <v>PEVŠ (PEVŠ.Bratislava)</v>
      </c>
      <c r="B726" t="s">
        <v>151</v>
      </c>
      <c r="C726" t="s">
        <v>149</v>
      </c>
      <c r="D726" t="str">
        <f>CONCATENATE(A726,B726,C726)</f>
        <v>PEVŠ (PEVŠ.Bratislava)I3iný</v>
      </c>
      <c r="E726" s="39">
        <v>1.5</v>
      </c>
      <c r="F726" s="39">
        <v>0</v>
      </c>
      <c r="G726" s="39">
        <v>0</v>
      </c>
      <c r="H726" s="39">
        <v>1.5</v>
      </c>
      <c r="I726" s="39">
        <v>2</v>
      </c>
      <c r="J726" s="39">
        <v>0</v>
      </c>
      <c r="K726" s="39">
        <v>0</v>
      </c>
      <c r="L726" s="39">
        <v>2</v>
      </c>
    </row>
    <row r="727">
      <c r="A727" s="11" t="str">
        <f>VLOOKUP(27499,$M$2:$N$43,2,FALSE)</f>
        <v>PEVŠ (PEVŠ.Bratislava)</v>
      </c>
      <c r="B727" t="s">
        <v>152</v>
      </c>
      <c r="C727" t="s">
        <v>91</v>
      </c>
      <c r="D727" t="str">
        <f>CONCATENATE(A727,B727,C727)</f>
        <v>PEVŠ (PEVŠ.Bratislava)O1knižná publikácia - odborná</v>
      </c>
      <c r="E727" s="39">
        <v>2.22941</v>
      </c>
      <c r="F727" s="39">
        <v>0</v>
      </c>
      <c r="G727" s="39">
        <v>0</v>
      </c>
      <c r="H727" s="39">
        <v>2.22941</v>
      </c>
      <c r="I727" s="39">
        <v>4</v>
      </c>
      <c r="J727" s="39">
        <v>0</v>
      </c>
      <c r="K727" s="39">
        <v>0</v>
      </c>
      <c r="L727" s="39">
        <v>4</v>
      </c>
    </row>
    <row r="728">
      <c r="A728" s="11" t="str">
        <f>VLOOKUP(27499,$M$2:$N$43,2,FALSE)</f>
        <v>PEVŠ (PEVŠ.Bratislava)</v>
      </c>
      <c r="B728" t="s">
        <v>153</v>
      </c>
      <c r="C728" t="s">
        <v>27</v>
      </c>
      <c r="D728" t="str">
        <f>CONCATENATE(A728,B728,C728)</f>
        <v>PEVŠ (PEVŠ.Bratislava)O2príspevok</v>
      </c>
      <c r="E728" s="39">
        <v>1.25</v>
      </c>
      <c r="F728" s="39">
        <v>0</v>
      </c>
      <c r="G728" s="39">
        <v>0</v>
      </c>
      <c r="H728" s="39">
        <v>1.25</v>
      </c>
      <c r="I728" s="39">
        <v>2</v>
      </c>
      <c r="J728" s="39">
        <v>0</v>
      </c>
      <c r="K728" s="39">
        <v>0</v>
      </c>
      <c r="L728" s="39">
        <v>2</v>
      </c>
    </row>
    <row r="729">
      <c r="A729" s="11" t="str">
        <f>VLOOKUP(27499,$M$2:$N$43,2,FALSE)</f>
        <v>PEVŠ (PEVŠ.Bratislava)</v>
      </c>
      <c r="B729" t="s">
        <v>153</v>
      </c>
      <c r="C729" t="s">
        <v>28</v>
      </c>
      <c r="D729" t="str">
        <f>CONCATENATE(A729,B729,C729)</f>
        <v>PEVŠ (PEVŠ.Bratislava)O2príspevok z podujatia</v>
      </c>
      <c r="E729" s="39">
        <v>8</v>
      </c>
      <c r="F729" s="39">
        <v>0</v>
      </c>
      <c r="G729" s="39">
        <v>0</v>
      </c>
      <c r="H729" s="39">
        <v>8</v>
      </c>
      <c r="I729" s="39">
        <v>8</v>
      </c>
      <c r="J729" s="39">
        <v>0</v>
      </c>
      <c r="K729" s="39">
        <v>0</v>
      </c>
      <c r="L729" s="39">
        <v>8</v>
      </c>
    </row>
    <row r="730">
      <c r="A730" s="11" t="str">
        <f>VLOOKUP(27499,$M$2:$N$43,2,FALSE)</f>
        <v>PEVŠ (PEVŠ.Bratislava)</v>
      </c>
      <c r="B730" t="s">
        <v>153</v>
      </c>
      <c r="C730" t="s">
        <v>26</v>
      </c>
      <c r="D730" t="str">
        <f>CONCATENATE(A730,B730,C730)</f>
        <v>PEVŠ (PEVŠ.Bratislava)O2kapitola</v>
      </c>
      <c r="E730" s="39">
        <v>4.6056</v>
      </c>
      <c r="F730" s="39">
        <v>0</v>
      </c>
      <c r="G730" s="39">
        <v>0</v>
      </c>
      <c r="H730" s="39">
        <v>4.6056</v>
      </c>
      <c r="I730" s="39">
        <v>5</v>
      </c>
      <c r="J730" s="39">
        <v>0</v>
      </c>
      <c r="K730" s="39">
        <v>0</v>
      </c>
      <c r="L730" s="39">
        <v>5</v>
      </c>
    </row>
    <row r="731">
      <c r="A731" s="11" t="str">
        <f>VLOOKUP(27499,$M$2:$N$43,2,FALSE)</f>
        <v>PEVŠ (PEVŠ.Bratislava)</v>
      </c>
      <c r="B731" t="s">
        <v>154</v>
      </c>
      <c r="C731" t="s">
        <v>29</v>
      </c>
      <c r="D731" t="str">
        <f>CONCATENATE(A731,B731,C731)</f>
        <v>PEVŠ (PEVŠ.Bratislava)O3článok</v>
      </c>
      <c r="E731" s="39">
        <v>6.3</v>
      </c>
      <c r="F731" s="39">
        <v>0</v>
      </c>
      <c r="G731" s="39">
        <v>0</v>
      </c>
      <c r="H731" s="39">
        <v>6.3</v>
      </c>
      <c r="I731" s="39">
        <v>7</v>
      </c>
      <c r="J731" s="39">
        <v>0</v>
      </c>
      <c r="K731" s="39">
        <v>0</v>
      </c>
      <c r="L731" s="39">
        <v>7</v>
      </c>
    </row>
    <row r="732">
      <c r="A732" s="11" t="str">
        <f>VLOOKUP(27499,$M$2:$N$43,2,FALSE)</f>
        <v>PEVŠ (PEVŠ.Bratislava)</v>
      </c>
      <c r="B732" t="s">
        <v>154</v>
      </c>
      <c r="C732" t="s">
        <v>96</v>
      </c>
      <c r="D732" t="str">
        <f>CONCATENATE(A732,B732,C732)</f>
        <v>PEVŠ (PEVŠ.Bratislava)O3recenzia - ČL</v>
      </c>
      <c r="E732" s="39">
        <v>1</v>
      </c>
      <c r="F732" s="39">
        <v>0</v>
      </c>
      <c r="G732" s="39">
        <v>0</v>
      </c>
      <c r="H732" s="39">
        <v>1</v>
      </c>
      <c r="I732" s="39">
        <v>1</v>
      </c>
      <c r="J732" s="39">
        <v>0</v>
      </c>
      <c r="K732" s="39">
        <v>0</v>
      </c>
      <c r="L732" s="39">
        <v>1</v>
      </c>
    </row>
    <row r="733">
      <c r="A733" s="11" t="str">
        <f>VLOOKUP(27499,$M$2:$N$43,2,FALSE)</f>
        <v>PEVŠ (PEVŠ.Bratislava)</v>
      </c>
      <c r="B733" t="s">
        <v>155</v>
      </c>
      <c r="C733" t="s">
        <v>42</v>
      </c>
      <c r="D733" t="str">
        <f>CONCATENATE(A733,B733,C733)</f>
        <v>PEVŠ (PEVŠ.Bratislava)P1didaktická príručka</v>
      </c>
      <c r="E733" s="39">
        <v>0.5</v>
      </c>
      <c r="F733" s="39">
        <v>0</v>
      </c>
      <c r="G733" s="39">
        <v>0</v>
      </c>
      <c r="H733" s="39">
        <v>0.5</v>
      </c>
      <c r="I733" s="39">
        <v>1</v>
      </c>
      <c r="J733" s="39">
        <v>0</v>
      </c>
      <c r="K733" s="39">
        <v>0</v>
      </c>
      <c r="L733" s="39">
        <v>1</v>
      </c>
    </row>
    <row r="734">
      <c r="A734" s="11" t="str">
        <f>VLOOKUP(27499,$M$2:$N$43,2,FALSE)</f>
        <v>PEVŠ (PEVŠ.Bratislava)</v>
      </c>
      <c r="B734" t="s">
        <v>155</v>
      </c>
      <c r="C734" t="s">
        <v>40</v>
      </c>
      <c r="D734" t="str">
        <f>CONCATENATE(A734,B734,C734)</f>
        <v>PEVŠ (PEVŠ.Bratislava)P1učebný text</v>
      </c>
      <c r="E734" s="39">
        <v>1</v>
      </c>
      <c r="F734" s="39">
        <v>0</v>
      </c>
      <c r="G734" s="39">
        <v>0</v>
      </c>
      <c r="H734" s="39">
        <v>1</v>
      </c>
      <c r="I734" s="39">
        <v>1</v>
      </c>
      <c r="J734" s="39">
        <v>0</v>
      </c>
      <c r="K734" s="39">
        <v>0</v>
      </c>
      <c r="L734" s="39">
        <v>1</v>
      </c>
    </row>
    <row r="735">
      <c r="A735" s="11" t="str">
        <f>VLOOKUP(27499,$M$2:$N$43,2,FALSE)</f>
        <v>PEVŠ (PEVŠ.Bratislava)</v>
      </c>
      <c r="B735" t="s">
        <v>155</v>
      </c>
      <c r="C735" t="s">
        <v>36</v>
      </c>
      <c r="D735" t="str">
        <f>CONCATENATE(A735,B735,C735)</f>
        <v>PEVŠ (PEVŠ.Bratislava)P1učebnica pre vysoké školy</v>
      </c>
      <c r="E735" s="39">
        <v>0.67</v>
      </c>
      <c r="F735" s="39">
        <v>0</v>
      </c>
      <c r="G735" s="39">
        <v>0</v>
      </c>
      <c r="H735" s="39">
        <v>0.67</v>
      </c>
      <c r="I735" s="39">
        <v>1</v>
      </c>
      <c r="J735" s="39">
        <v>0</v>
      </c>
      <c r="K735" s="39">
        <v>0</v>
      </c>
      <c r="L735" s="39">
        <v>1</v>
      </c>
    </row>
    <row r="736">
      <c r="A736" s="11" t="str">
        <f>VLOOKUP(27499,$M$2:$N$43,2,FALSE)</f>
        <v>PEVŠ (PEVŠ.Bratislava)</v>
      </c>
      <c r="B736" t="s">
        <v>155</v>
      </c>
      <c r="C736" t="s">
        <v>41</v>
      </c>
      <c r="D736" t="str">
        <f>CONCATENATE(A736,B736,C736)</f>
        <v>PEVŠ (PEVŠ.Bratislava)P1pracovný zošit</v>
      </c>
      <c r="E736" s="39">
        <v>0.2</v>
      </c>
      <c r="F736" s="39">
        <v>0</v>
      </c>
      <c r="G736" s="39">
        <v>0</v>
      </c>
      <c r="H736" s="39">
        <v>0.2</v>
      </c>
      <c r="I736" s="39">
        <v>1</v>
      </c>
      <c r="J736" s="39">
        <v>0</v>
      </c>
      <c r="K736" s="39">
        <v>0</v>
      </c>
      <c r="L736" s="39">
        <v>1</v>
      </c>
    </row>
    <row r="737">
      <c r="A737" s="11" t="str">
        <f>VLOOKUP(27499,$M$2:$N$43,2,FALSE)</f>
        <v>PEVŠ (PEVŠ.Bratislava)</v>
      </c>
      <c r="B737" t="s">
        <v>156</v>
      </c>
      <c r="C737" t="s">
        <v>26</v>
      </c>
      <c r="D737" t="str">
        <f>CONCATENATE(A737,B737,C737)</f>
        <v>PEVŠ (PEVŠ.Bratislava)P2kapitola</v>
      </c>
      <c r="E737" s="39">
        <v>8</v>
      </c>
      <c r="F737" s="39">
        <v>0</v>
      </c>
      <c r="G737" s="39">
        <v>0</v>
      </c>
      <c r="H737" s="39">
        <v>8</v>
      </c>
      <c r="I737" s="39">
        <v>8</v>
      </c>
      <c r="J737" s="39">
        <v>0</v>
      </c>
      <c r="K737" s="39">
        <v>0</v>
      </c>
      <c r="L737" s="39">
        <v>8</v>
      </c>
    </row>
    <row r="738">
      <c r="A738" s="11" t="str">
        <f>VLOOKUP(27499,$M$2:$N$43,2,FALSE)</f>
        <v>PEVŠ (PEVŠ.Bratislava)</v>
      </c>
      <c r="B738" t="s">
        <v>157</v>
      </c>
      <c r="C738" t="s">
        <v>97</v>
      </c>
      <c r="D738" t="str">
        <f>CONCATENATE(A738,B738,C738)</f>
        <v>PEVŠ (PEVŠ.Bratislava)U1knižná publikácia - umelecká</v>
      </c>
      <c r="E738" s="39">
        <v>1</v>
      </c>
      <c r="F738" s="39">
        <v>0</v>
      </c>
      <c r="G738" s="39">
        <v>0</v>
      </c>
      <c r="H738" s="39">
        <v>1</v>
      </c>
      <c r="I738" s="39">
        <v>1</v>
      </c>
      <c r="J738" s="39">
        <v>0</v>
      </c>
      <c r="K738" s="39">
        <v>0</v>
      </c>
      <c r="L738" s="39">
        <v>1</v>
      </c>
    </row>
    <row r="739">
      <c r="A739" s="11" t="str">
        <f>VLOOKUP(27499,$M$2:$N$43,2,FALSE)</f>
        <v>PEVŠ (PEVŠ.Bratislava)</v>
      </c>
      <c r="B739" t="s">
        <v>159</v>
      </c>
      <c r="C739" t="s">
        <v>29</v>
      </c>
      <c r="D739" t="str">
        <f>CONCATENATE(A739,B739,C739)</f>
        <v>PEVŠ (PEVŠ.Bratislava)U3článok</v>
      </c>
      <c r="E739" s="39">
        <v>1</v>
      </c>
      <c r="F739" s="39">
        <v>0</v>
      </c>
      <c r="G739" s="39">
        <v>0</v>
      </c>
      <c r="H739" s="39">
        <v>1</v>
      </c>
      <c r="I739" s="39">
        <v>1</v>
      </c>
      <c r="J739" s="39">
        <v>0</v>
      </c>
      <c r="K739" s="39">
        <v>0</v>
      </c>
      <c r="L739" s="39">
        <v>1</v>
      </c>
    </row>
    <row r="740">
      <c r="A740" s="11" t="str">
        <f>VLOOKUP(27499,$M$2:$N$43,2,FALSE)</f>
        <v>PEVŠ (PEVŠ.Bratislava)</v>
      </c>
      <c r="B740" t="s">
        <v>160</v>
      </c>
      <c r="C740" t="s">
        <v>25</v>
      </c>
      <c r="D740" t="str">
        <f>CONCATENATE(A740,B740,C740)</f>
        <v>PEVŠ (PEVŠ.Bratislava)V1editovaná kniha</v>
      </c>
      <c r="E740" s="39">
        <v>1.2</v>
      </c>
      <c r="F740" s="39">
        <v>0</v>
      </c>
      <c r="G740" s="39">
        <v>0</v>
      </c>
      <c r="H740" s="39">
        <v>1.2</v>
      </c>
      <c r="I740" s="39">
        <v>2</v>
      </c>
      <c r="J740" s="39">
        <v>0</v>
      </c>
      <c r="K740" s="39">
        <v>0</v>
      </c>
      <c r="L740" s="39">
        <v>2</v>
      </c>
    </row>
    <row r="741">
      <c r="A741" s="11" t="str">
        <f>VLOOKUP(27499,$M$2:$N$43,2,FALSE)</f>
        <v>PEVŠ (PEVŠ.Bratislava)</v>
      </c>
      <c r="B741" t="s">
        <v>160</v>
      </c>
      <c r="C741" t="s">
        <v>21</v>
      </c>
      <c r="D741" t="str">
        <f>CONCATENATE(A741,B741,C741)</f>
        <v>PEVŠ (PEVŠ.Bratislava)V1monografia</v>
      </c>
      <c r="E741" s="39">
        <v>2.46</v>
      </c>
      <c r="F741" s="39">
        <v>0</v>
      </c>
      <c r="G741" s="39">
        <v>0</v>
      </c>
      <c r="H741" s="39">
        <v>2.46</v>
      </c>
      <c r="I741" s="39">
        <v>3</v>
      </c>
      <c r="J741" s="39">
        <v>0</v>
      </c>
      <c r="K741" s="39">
        <v>0</v>
      </c>
      <c r="L741" s="39">
        <v>3</v>
      </c>
    </row>
    <row r="742">
      <c r="A742" s="11" t="str">
        <f>VLOOKUP(27499,$M$2:$N$43,2,FALSE)</f>
        <v>PEVŠ (PEVŠ.Bratislava)</v>
      </c>
      <c r="B742" t="s">
        <v>160</v>
      </c>
      <c r="C742" t="s">
        <v>84</v>
      </c>
      <c r="D742" t="str">
        <f>CONCATENATE(A742,B742,C742)</f>
        <v>PEVŠ (PEVŠ.Bratislava)V1zborník - vedecký</v>
      </c>
      <c r="E742" s="39">
        <v>0</v>
      </c>
      <c r="F742" s="39">
        <v>0</v>
      </c>
      <c r="G742" s="39">
        <v>6.33</v>
      </c>
      <c r="H742" s="39">
        <v>6.33</v>
      </c>
      <c r="I742" s="39">
        <v>0</v>
      </c>
      <c r="J742" s="39">
        <v>0</v>
      </c>
      <c r="K742" s="39">
        <v>8</v>
      </c>
      <c r="L742" s="39">
        <v>8</v>
      </c>
    </row>
    <row r="743">
      <c r="A743" s="11" t="str">
        <f>VLOOKUP(27499,$M$2:$N$43,2,FALSE)</f>
        <v>PEVŠ (PEVŠ.Bratislava)</v>
      </c>
      <c r="B743" t="s">
        <v>161</v>
      </c>
      <c r="C743" t="s">
        <v>27</v>
      </c>
      <c r="D743" t="str">
        <f>CONCATENATE(A743,B743,C743)</f>
        <v>PEVŠ (PEVŠ.Bratislava)V2príspevok</v>
      </c>
      <c r="E743" s="39">
        <v>28.05</v>
      </c>
      <c r="F743" s="39">
        <v>0</v>
      </c>
      <c r="G743" s="39">
        <v>0</v>
      </c>
      <c r="H743" s="39">
        <v>28.05</v>
      </c>
      <c r="I743" s="39">
        <v>33</v>
      </c>
      <c r="J743" s="39">
        <v>0</v>
      </c>
      <c r="K743" s="39">
        <v>0</v>
      </c>
      <c r="L743" s="39">
        <v>33</v>
      </c>
    </row>
    <row r="744">
      <c r="A744" s="11" t="str">
        <f>VLOOKUP(27499,$M$2:$N$43,2,FALSE)</f>
        <v>PEVŠ (PEVŠ.Bratislava)</v>
      </c>
      <c r="B744" t="s">
        <v>161</v>
      </c>
      <c r="C744" t="s">
        <v>28</v>
      </c>
      <c r="D744" t="str">
        <f>CONCATENATE(A744,B744,C744)</f>
        <v>PEVŠ (PEVŠ.Bratislava)V2príspevok z podujatia</v>
      </c>
      <c r="E744" s="39">
        <v>46.27</v>
      </c>
      <c r="F744" s="39">
        <v>0</v>
      </c>
      <c r="G744" s="39">
        <v>0</v>
      </c>
      <c r="H744" s="39">
        <v>46.27</v>
      </c>
      <c r="I744" s="39">
        <v>55</v>
      </c>
      <c r="J744" s="39">
        <v>0</v>
      </c>
      <c r="K744" s="39">
        <v>0</v>
      </c>
      <c r="L744" s="39">
        <v>55</v>
      </c>
    </row>
    <row r="745">
      <c r="A745" s="11" t="str">
        <f>VLOOKUP(27499,$M$2:$N$43,2,FALSE)</f>
        <v>PEVŠ (PEVŠ.Bratislava)</v>
      </c>
      <c r="B745" t="s">
        <v>161</v>
      </c>
      <c r="C745" t="s">
        <v>26</v>
      </c>
      <c r="D745" t="str">
        <f>CONCATENATE(A745,B745,C745)</f>
        <v>PEVŠ (PEVŠ.Bratislava)V2kapitola</v>
      </c>
      <c r="E745" s="39">
        <v>7.13</v>
      </c>
      <c r="F745" s="39">
        <v>0</v>
      </c>
      <c r="G745" s="39">
        <v>0</v>
      </c>
      <c r="H745" s="39">
        <v>7.13</v>
      </c>
      <c r="I745" s="39">
        <v>8</v>
      </c>
      <c r="J745" s="39">
        <v>0</v>
      </c>
      <c r="K745" s="39">
        <v>0</v>
      </c>
      <c r="L745" s="39">
        <v>8</v>
      </c>
    </row>
    <row r="746">
      <c r="A746" s="11" t="str">
        <f>VLOOKUP(27499,$M$2:$N$43,2,FALSE)</f>
        <v>PEVŠ (PEVŠ.Bratislava)</v>
      </c>
      <c r="B746" t="s">
        <v>162</v>
      </c>
      <c r="C746" t="s">
        <v>29</v>
      </c>
      <c r="D746" t="str">
        <f>CONCATENATE(A746,B746,C746)</f>
        <v>PEVŠ (PEVŠ.Bratislava)V3článok</v>
      </c>
      <c r="E746" s="39">
        <v>54.07263</v>
      </c>
      <c r="F746" s="39">
        <v>0</v>
      </c>
      <c r="G746" s="39">
        <v>0</v>
      </c>
      <c r="H746" s="39">
        <v>54.07263</v>
      </c>
      <c r="I746" s="39">
        <v>82</v>
      </c>
      <c r="J746" s="39">
        <v>0</v>
      </c>
      <c r="K746" s="39">
        <v>0</v>
      </c>
      <c r="L746" s="39">
        <v>82</v>
      </c>
    </row>
    <row r="747">
      <c r="A747" s="11" t="str">
        <f>VLOOKUP(27499,$M$2:$N$43,2,FALSE)</f>
        <v>PEVŠ (PEVŠ.Bratislava)</v>
      </c>
      <c r="B747" t="s">
        <v>162</v>
      </c>
      <c r="C747" t="s">
        <v>89</v>
      </c>
      <c r="D747" t="str">
        <f>CONCATENATE(A747,B747,C747)</f>
        <v>PEVŠ (PEVŠ.Bratislava)V3abstrakt z podujatia - ČL</v>
      </c>
      <c r="E747" s="39">
        <v>1.88936</v>
      </c>
      <c r="F747" s="39">
        <v>0</v>
      </c>
      <c r="G747" s="39">
        <v>0</v>
      </c>
      <c r="H747" s="39">
        <v>1.88936</v>
      </c>
      <c r="I747" s="39">
        <v>6</v>
      </c>
      <c r="J747" s="39">
        <v>0</v>
      </c>
      <c r="K747" s="39">
        <v>0</v>
      </c>
      <c r="L747" s="39">
        <v>6</v>
      </c>
    </row>
    <row r="748">
      <c r="A748" s="11" t="str">
        <f>VLOOKUP(27499,$M$2:$N$43,2,FALSE)</f>
        <v>PEVŠ (PEVŠ.Bratislava)</v>
      </c>
      <c r="B748" t="s">
        <v>162</v>
      </c>
      <c r="C748" t="s">
        <v>30</v>
      </c>
      <c r="D748" t="str">
        <f>CONCATENATE(A748,B748,C748)</f>
        <v>PEVŠ (PEVŠ.Bratislava)V3článok z podujatia</v>
      </c>
      <c r="E748" s="39">
        <v>0.5</v>
      </c>
      <c r="F748" s="39">
        <v>0</v>
      </c>
      <c r="G748" s="39">
        <v>0</v>
      </c>
      <c r="H748" s="39">
        <v>0.5</v>
      </c>
      <c r="I748" s="39">
        <v>1</v>
      </c>
      <c r="J748" s="39">
        <v>0</v>
      </c>
      <c r="K748" s="39">
        <v>0</v>
      </c>
      <c r="L748" s="39">
        <v>1</v>
      </c>
    </row>
    <row r="749">
      <c r="A749" s="11" t="str">
        <f>VLOOKUP(27499,$M$2:$N$43,2,FALSE)</f>
        <v>PEVŠ (PEVŠ.Bratislava)</v>
      </c>
      <c r="B749" t="s">
        <v>162</v>
      </c>
      <c r="C749" t="s">
        <v>90</v>
      </c>
      <c r="D749" t="str">
        <f>CONCATENATE(A749,B749,C749)</f>
        <v>PEVŠ (PEVŠ.Bratislava)V3poster z podujatia - ČL</v>
      </c>
      <c r="E749" s="39">
        <v>1</v>
      </c>
      <c r="F749" s="39">
        <v>0</v>
      </c>
      <c r="G749" s="39">
        <v>0</v>
      </c>
      <c r="H749" s="39">
        <v>1</v>
      </c>
      <c r="I749" s="39">
        <v>1</v>
      </c>
      <c r="J749" s="39">
        <v>0</v>
      </c>
      <c r="K749" s="39">
        <v>0</v>
      </c>
      <c r="L749" s="39">
        <v>1</v>
      </c>
    </row>
    <row r="750">
      <c r="A750" s="11" t="str">
        <f>VLOOKUP(27549,$M$2:$N$43,2,FALSE)</f>
        <v>VSSVA (VŠSVA.Bratislava)</v>
      </c>
      <c r="B750" t="s">
        <v>148</v>
      </c>
      <c r="C750" t="s">
        <v>149</v>
      </c>
      <c r="D750" t="str">
        <f>CONCATENATE(A750,B750,C750)</f>
        <v>VSSVA (VŠSVA.Bratislava)I1iný</v>
      </c>
      <c r="E750" s="39">
        <v>0.08333</v>
      </c>
      <c r="F750" s="39">
        <v>0</v>
      </c>
      <c r="G750" s="39">
        <v>0.5</v>
      </c>
      <c r="H750" s="39">
        <v>0.58333</v>
      </c>
      <c r="I750" s="39">
        <v>1</v>
      </c>
      <c r="J750" s="39">
        <v>0</v>
      </c>
      <c r="K750" s="39">
        <v>1</v>
      </c>
      <c r="L750" s="39">
        <v>2</v>
      </c>
    </row>
    <row r="751">
      <c r="A751" s="11" t="str">
        <f>VLOOKUP(27549,$M$2:$N$43,2,FALSE)</f>
        <v>VSSVA (VŠSVA.Bratislava)</v>
      </c>
      <c r="B751" t="s">
        <v>151</v>
      </c>
      <c r="C751" t="s">
        <v>149</v>
      </c>
      <c r="D751" t="str">
        <f>CONCATENATE(A751,B751,C751)</f>
        <v>VSSVA (VŠSVA.Bratislava)I3iný</v>
      </c>
      <c r="E751" s="39">
        <v>2.2909</v>
      </c>
      <c r="F751" s="39">
        <v>0</v>
      </c>
      <c r="G751" s="39">
        <v>0</v>
      </c>
      <c r="H751" s="39">
        <v>2.2909</v>
      </c>
      <c r="I751" s="39">
        <v>4</v>
      </c>
      <c r="J751" s="39">
        <v>0</v>
      </c>
      <c r="K751" s="39">
        <v>0</v>
      </c>
      <c r="L751" s="39">
        <v>4</v>
      </c>
    </row>
    <row r="752">
      <c r="A752" s="11" t="str">
        <f>VLOOKUP(27549,$M$2:$N$43,2,FALSE)</f>
        <v>VSSVA (VŠSVA.Bratislava)</v>
      </c>
      <c r="B752" t="s">
        <v>152</v>
      </c>
      <c r="C752" t="s">
        <v>91</v>
      </c>
      <c r="D752" t="str">
        <f>CONCATENATE(A752,B752,C752)</f>
        <v>VSSVA (VŠSVA.Bratislava)O1knižná publikácia - odborná</v>
      </c>
      <c r="E752" s="39">
        <v>1.4</v>
      </c>
      <c r="F752" s="39">
        <v>0</v>
      </c>
      <c r="G752" s="39">
        <v>0</v>
      </c>
      <c r="H752" s="39">
        <v>1.4</v>
      </c>
      <c r="I752" s="39">
        <v>4</v>
      </c>
      <c r="J752" s="39">
        <v>0</v>
      </c>
      <c r="K752" s="39">
        <v>0</v>
      </c>
      <c r="L752" s="39">
        <v>4</v>
      </c>
    </row>
    <row r="753">
      <c r="A753" s="11" t="str">
        <f>VLOOKUP(27549,$M$2:$N$43,2,FALSE)</f>
        <v>VSSVA (VŠSVA.Bratislava)</v>
      </c>
      <c r="B753" t="s">
        <v>152</v>
      </c>
      <c r="C753" t="s">
        <v>101</v>
      </c>
      <c r="D753" t="str">
        <f>CONCATENATE(A753,B753,C753)</f>
        <v>VSSVA (VŠSVA.Bratislava)O1zborník - odborný</v>
      </c>
      <c r="E753" s="39">
        <v>0</v>
      </c>
      <c r="F753" s="39">
        <v>0</v>
      </c>
      <c r="G753" s="39">
        <v>1</v>
      </c>
      <c r="H753" s="39">
        <v>1</v>
      </c>
      <c r="I753" s="39">
        <v>0</v>
      </c>
      <c r="J753" s="39">
        <v>0</v>
      </c>
      <c r="K753" s="39">
        <v>1</v>
      </c>
      <c r="L753" s="39">
        <v>1</v>
      </c>
    </row>
    <row r="754">
      <c r="A754" s="11" t="str">
        <f>VLOOKUP(27549,$M$2:$N$43,2,FALSE)</f>
        <v>VSSVA (VŠSVA.Bratislava)</v>
      </c>
      <c r="B754" t="s">
        <v>153</v>
      </c>
      <c r="C754" t="s">
        <v>27</v>
      </c>
      <c r="D754" t="str">
        <f>CONCATENATE(A754,B754,C754)</f>
        <v>VSSVA (VŠSVA.Bratislava)O2príspevok</v>
      </c>
      <c r="E754" s="39">
        <v>1.25</v>
      </c>
      <c r="F754" s="39">
        <v>0</v>
      </c>
      <c r="G754" s="39">
        <v>0</v>
      </c>
      <c r="H754" s="39">
        <v>1.25</v>
      </c>
      <c r="I754" s="39">
        <v>2</v>
      </c>
      <c r="J754" s="39">
        <v>0</v>
      </c>
      <c r="K754" s="39">
        <v>0</v>
      </c>
      <c r="L754" s="39">
        <v>2</v>
      </c>
    </row>
    <row r="755">
      <c r="A755" s="11" t="str">
        <f>VLOOKUP(27549,$M$2:$N$43,2,FALSE)</f>
        <v>VSSVA (VŠSVA.Bratislava)</v>
      </c>
      <c r="B755" t="s">
        <v>153</v>
      </c>
      <c r="C755" t="s">
        <v>28</v>
      </c>
      <c r="D755" t="str">
        <f>CONCATENATE(A755,B755,C755)</f>
        <v>VSSVA (VŠSVA.Bratislava)O2príspevok z podujatia</v>
      </c>
      <c r="E755" s="39">
        <v>2.45</v>
      </c>
      <c r="F755" s="39">
        <v>0</v>
      </c>
      <c r="G755" s="39">
        <v>0</v>
      </c>
      <c r="H755" s="39">
        <v>2.45</v>
      </c>
      <c r="I755" s="39">
        <v>4</v>
      </c>
      <c r="J755" s="39">
        <v>0</v>
      </c>
      <c r="K755" s="39">
        <v>0</v>
      </c>
      <c r="L755" s="39">
        <v>4</v>
      </c>
    </row>
    <row r="756">
      <c r="A756" s="11" t="str">
        <f>VLOOKUP(27549,$M$2:$N$43,2,FALSE)</f>
        <v>VSSVA (VŠSVA.Bratislava)</v>
      </c>
      <c r="B756" t="s">
        <v>153</v>
      </c>
      <c r="C756" t="s">
        <v>86</v>
      </c>
      <c r="D756" t="str">
        <f>CONCATENATE(A756,B756,C756)</f>
        <v>VSSVA (VŠSVA.Bratislava)O2abstrakt z podujatia - KP</v>
      </c>
      <c r="E756" s="39">
        <v>4.7</v>
      </c>
      <c r="F756" s="39">
        <v>0</v>
      </c>
      <c r="G756" s="39">
        <v>0</v>
      </c>
      <c r="H756" s="39">
        <v>4.7</v>
      </c>
      <c r="I756" s="39">
        <v>10</v>
      </c>
      <c r="J756" s="39">
        <v>0</v>
      </c>
      <c r="K756" s="39">
        <v>0</v>
      </c>
      <c r="L756" s="39">
        <v>10</v>
      </c>
    </row>
    <row r="757">
      <c r="A757" s="11" t="str">
        <f>VLOOKUP(27549,$M$2:$N$43,2,FALSE)</f>
        <v>VSSVA (VŠSVA.Bratislava)</v>
      </c>
      <c r="B757" t="s">
        <v>153</v>
      </c>
      <c r="C757" t="s">
        <v>87</v>
      </c>
      <c r="D757" t="str">
        <f>CONCATENATE(A757,B757,C757)</f>
        <v>VSSVA (VŠSVA.Bratislava)O2poster z podujatia - KP</v>
      </c>
      <c r="E757" s="39">
        <v>0.85</v>
      </c>
      <c r="F757" s="39">
        <v>0</v>
      </c>
      <c r="G757" s="39">
        <v>0</v>
      </c>
      <c r="H757" s="39">
        <v>0.85</v>
      </c>
      <c r="I757" s="39">
        <v>3</v>
      </c>
      <c r="J757" s="39">
        <v>0</v>
      </c>
      <c r="K757" s="39">
        <v>0</v>
      </c>
      <c r="L757" s="39">
        <v>3</v>
      </c>
    </row>
    <row r="758">
      <c r="A758" s="11" t="str">
        <f>VLOOKUP(27549,$M$2:$N$43,2,FALSE)</f>
        <v>VSSVA (VŠSVA.Bratislava)</v>
      </c>
      <c r="B758" t="s">
        <v>153</v>
      </c>
      <c r="C758" t="s">
        <v>26</v>
      </c>
      <c r="D758" t="str">
        <f>CONCATENATE(A758,B758,C758)</f>
        <v>VSSVA (VŠSVA.Bratislava)O2kapitola</v>
      </c>
      <c r="E758" s="39">
        <v>1.65</v>
      </c>
      <c r="F758" s="39">
        <v>0</v>
      </c>
      <c r="G758" s="39">
        <v>0</v>
      </c>
      <c r="H758" s="39">
        <v>1.65</v>
      </c>
      <c r="I758" s="39">
        <v>5</v>
      </c>
      <c r="J758" s="39">
        <v>0</v>
      </c>
      <c r="K758" s="39">
        <v>0</v>
      </c>
      <c r="L758" s="39">
        <v>5</v>
      </c>
    </row>
    <row r="759">
      <c r="A759" s="11" t="str">
        <f>VLOOKUP(27549,$M$2:$N$43,2,FALSE)</f>
        <v>VSSVA (VŠSVA.Bratislava)</v>
      </c>
      <c r="B759" t="s">
        <v>154</v>
      </c>
      <c r="C759" t="s">
        <v>29</v>
      </c>
      <c r="D759" t="str">
        <f>CONCATENATE(A759,B759,C759)</f>
        <v>VSSVA (VŠSVA.Bratislava)O3článok</v>
      </c>
      <c r="E759" s="39">
        <v>4.36</v>
      </c>
      <c r="F759" s="39">
        <v>0</v>
      </c>
      <c r="G759" s="39">
        <v>0</v>
      </c>
      <c r="H759" s="39">
        <v>4.36</v>
      </c>
      <c r="I759" s="39">
        <v>6</v>
      </c>
      <c r="J759" s="39">
        <v>0</v>
      </c>
      <c r="K759" s="39">
        <v>0</v>
      </c>
      <c r="L759" s="39">
        <v>6</v>
      </c>
    </row>
    <row r="760">
      <c r="A760" s="11" t="str">
        <f>VLOOKUP(27549,$M$2:$N$43,2,FALSE)</f>
        <v>VSSVA (VŠSVA.Bratislava)</v>
      </c>
      <c r="B760" t="s">
        <v>154</v>
      </c>
      <c r="C760" t="s">
        <v>96</v>
      </c>
      <c r="D760" t="str">
        <f>CONCATENATE(A760,B760,C760)</f>
        <v>VSSVA (VŠSVA.Bratislava)O3recenzia - ČL</v>
      </c>
      <c r="E760" s="39">
        <v>1</v>
      </c>
      <c r="F760" s="39">
        <v>0</v>
      </c>
      <c r="G760" s="39">
        <v>0</v>
      </c>
      <c r="H760" s="39">
        <v>1</v>
      </c>
      <c r="I760" s="39">
        <v>1</v>
      </c>
      <c r="J760" s="39">
        <v>0</v>
      </c>
      <c r="K760" s="39">
        <v>0</v>
      </c>
      <c r="L760" s="39">
        <v>1</v>
      </c>
    </row>
    <row r="761">
      <c r="A761" s="11" t="str">
        <f>VLOOKUP(27549,$M$2:$N$43,2,FALSE)</f>
        <v>VSSVA (VŠSVA.Bratislava)</v>
      </c>
      <c r="B761" t="s">
        <v>155</v>
      </c>
      <c r="C761" t="s">
        <v>40</v>
      </c>
      <c r="D761" t="str">
        <f>CONCATENATE(A761,B761,C761)</f>
        <v>VSSVA (VŠSVA.Bratislava)P1učebný text</v>
      </c>
      <c r="E761" s="39">
        <v>0.5</v>
      </c>
      <c r="F761" s="39">
        <v>0</v>
      </c>
      <c r="G761" s="39">
        <v>0</v>
      </c>
      <c r="H761" s="39">
        <v>0.5</v>
      </c>
      <c r="I761" s="39">
        <v>1</v>
      </c>
      <c r="J761" s="39">
        <v>0</v>
      </c>
      <c r="K761" s="39">
        <v>0</v>
      </c>
      <c r="L761" s="39">
        <v>1</v>
      </c>
    </row>
    <row r="762">
      <c r="A762" s="11" t="str">
        <f>VLOOKUP(27549,$M$2:$N$43,2,FALSE)</f>
        <v>VSSVA (VŠSVA.Bratislava)</v>
      </c>
      <c r="B762" t="s">
        <v>155</v>
      </c>
      <c r="C762" t="s">
        <v>39</v>
      </c>
      <c r="D762" t="str">
        <f>CONCATENATE(A762,B762,C762)</f>
        <v>VSSVA (VŠSVA.Bratislava)P1skriptum</v>
      </c>
      <c r="E762" s="39">
        <v>2</v>
      </c>
      <c r="F762" s="39">
        <v>0</v>
      </c>
      <c r="G762" s="39">
        <v>0</v>
      </c>
      <c r="H762" s="39">
        <v>2</v>
      </c>
      <c r="I762" s="39">
        <v>2</v>
      </c>
      <c r="J762" s="39">
        <v>0</v>
      </c>
      <c r="K762" s="39">
        <v>0</v>
      </c>
      <c r="L762" s="39">
        <v>2</v>
      </c>
    </row>
    <row r="763">
      <c r="A763" s="11" t="str">
        <f>VLOOKUP(27549,$M$2:$N$43,2,FALSE)</f>
        <v>VSSVA (VŠSVA.Bratislava)</v>
      </c>
      <c r="B763" t="s">
        <v>155</v>
      </c>
      <c r="C763" t="s">
        <v>36</v>
      </c>
      <c r="D763" t="str">
        <f>CONCATENATE(A763,B763,C763)</f>
        <v>VSSVA (VŠSVA.Bratislava)P1učebnica pre vysoké školy</v>
      </c>
      <c r="E763" s="39">
        <v>5.1</v>
      </c>
      <c r="F763" s="39">
        <v>0</v>
      </c>
      <c r="G763" s="39">
        <v>0</v>
      </c>
      <c r="H763" s="39">
        <v>5.1</v>
      </c>
      <c r="I763" s="39">
        <v>6</v>
      </c>
      <c r="J763" s="39">
        <v>0</v>
      </c>
      <c r="K763" s="39">
        <v>0</v>
      </c>
      <c r="L763" s="39">
        <v>6</v>
      </c>
    </row>
    <row r="764">
      <c r="A764" s="11" t="str">
        <f>VLOOKUP(27549,$M$2:$N$43,2,FALSE)</f>
        <v>VSSVA (VŠSVA.Bratislava)</v>
      </c>
      <c r="B764" t="s">
        <v>155</v>
      </c>
      <c r="C764" t="s">
        <v>41</v>
      </c>
      <c r="D764" t="str">
        <f>CONCATENATE(A764,B764,C764)</f>
        <v>VSSVA (VŠSVA.Bratislava)P1pracovný zošit</v>
      </c>
      <c r="E764" s="39">
        <v>0.5</v>
      </c>
      <c r="F764" s="39">
        <v>0</v>
      </c>
      <c r="G764" s="39">
        <v>0</v>
      </c>
      <c r="H764" s="39">
        <v>0.5</v>
      </c>
      <c r="I764" s="39">
        <v>1</v>
      </c>
      <c r="J764" s="39">
        <v>0</v>
      </c>
      <c r="K764" s="39">
        <v>0</v>
      </c>
      <c r="L764" s="39">
        <v>1</v>
      </c>
    </row>
    <row r="765">
      <c r="A765" s="11" t="str">
        <f>VLOOKUP(27549,$M$2:$N$43,2,FALSE)</f>
        <v>VSSVA (VŠSVA.Bratislava)</v>
      </c>
      <c r="B765" t="s">
        <v>160</v>
      </c>
      <c r="C765" t="s">
        <v>21</v>
      </c>
      <c r="D765" t="str">
        <f>CONCATENATE(A765,B765,C765)</f>
        <v>VSSVA (VŠSVA.Bratislava)V1monografia</v>
      </c>
      <c r="E765" s="39">
        <v>3</v>
      </c>
      <c r="F765" s="39">
        <v>0</v>
      </c>
      <c r="G765" s="39">
        <v>0</v>
      </c>
      <c r="H765" s="39">
        <v>3</v>
      </c>
      <c r="I765" s="39">
        <v>3</v>
      </c>
      <c r="J765" s="39">
        <v>0</v>
      </c>
      <c r="K765" s="39">
        <v>0</v>
      </c>
      <c r="L765" s="39">
        <v>3</v>
      </c>
    </row>
    <row r="766">
      <c r="A766" s="11" t="str">
        <f>VLOOKUP(27549,$M$2:$N$43,2,FALSE)</f>
        <v>VSSVA (VŠSVA.Bratislava)</v>
      </c>
      <c r="B766" t="s">
        <v>160</v>
      </c>
      <c r="C766" t="s">
        <v>84</v>
      </c>
      <c r="D766" t="str">
        <f>CONCATENATE(A766,B766,C766)</f>
        <v>VSSVA (VŠSVA.Bratislava)V1zborník - vedecký</v>
      </c>
      <c r="E766" s="39">
        <v>0</v>
      </c>
      <c r="F766" s="39">
        <v>0</v>
      </c>
      <c r="G766" s="39">
        <v>2.43334</v>
      </c>
      <c r="H766" s="39">
        <v>2.43334</v>
      </c>
      <c r="I766" s="39">
        <v>0</v>
      </c>
      <c r="J766" s="39">
        <v>0</v>
      </c>
      <c r="K766" s="39">
        <v>5</v>
      </c>
      <c r="L766" s="39">
        <v>5</v>
      </c>
    </row>
    <row r="767">
      <c r="A767" s="11" t="str">
        <f>VLOOKUP(27549,$M$2:$N$43,2,FALSE)</f>
        <v>VSSVA (VŠSVA.Bratislava)</v>
      </c>
      <c r="B767" t="s">
        <v>161</v>
      </c>
      <c r="C767" t="s">
        <v>27</v>
      </c>
      <c r="D767" t="str">
        <f>CONCATENATE(A767,B767,C767)</f>
        <v>VSSVA (VŠSVA.Bratislava)V2príspevok</v>
      </c>
      <c r="E767" s="39">
        <v>24.23</v>
      </c>
      <c r="F767" s="39">
        <v>0</v>
      </c>
      <c r="G767" s="39">
        <v>0</v>
      </c>
      <c r="H767" s="39">
        <v>24.23</v>
      </c>
      <c r="I767" s="39">
        <v>36</v>
      </c>
      <c r="J767" s="39">
        <v>0</v>
      </c>
      <c r="K767" s="39">
        <v>0</v>
      </c>
      <c r="L767" s="39">
        <v>36</v>
      </c>
    </row>
    <row r="768">
      <c r="A768" s="11" t="str">
        <f>VLOOKUP(27549,$M$2:$N$43,2,FALSE)</f>
        <v>VSSVA (VŠSVA.Bratislava)</v>
      </c>
      <c r="B768" t="s">
        <v>161</v>
      </c>
      <c r="C768" t="s">
        <v>28</v>
      </c>
      <c r="D768" t="str">
        <f>CONCATENATE(A768,B768,C768)</f>
        <v>VSSVA (VŠSVA.Bratislava)V2príspevok z podujatia</v>
      </c>
      <c r="E768" s="39">
        <v>20.05952</v>
      </c>
      <c r="F768" s="39">
        <v>0</v>
      </c>
      <c r="G768" s="39">
        <v>0</v>
      </c>
      <c r="H768" s="39">
        <v>20.05952</v>
      </c>
      <c r="I768" s="39">
        <v>29</v>
      </c>
      <c r="J768" s="39">
        <v>0</v>
      </c>
      <c r="K768" s="39">
        <v>0</v>
      </c>
      <c r="L768" s="39">
        <v>29</v>
      </c>
    </row>
    <row r="769">
      <c r="A769" s="11" t="str">
        <f>VLOOKUP(27549,$M$2:$N$43,2,FALSE)</f>
        <v>VSSVA (VŠSVA.Bratislava)</v>
      </c>
      <c r="B769" t="s">
        <v>161</v>
      </c>
      <c r="C769" t="s">
        <v>86</v>
      </c>
      <c r="D769" t="str">
        <f>CONCATENATE(A769,B769,C769)</f>
        <v>VSSVA (VŠSVA.Bratislava)V2abstrakt z podujatia - KP</v>
      </c>
      <c r="E769" s="39">
        <v>12.91668</v>
      </c>
      <c r="F769" s="39">
        <v>0</v>
      </c>
      <c r="G769" s="39">
        <v>0</v>
      </c>
      <c r="H769" s="39">
        <v>12.91668</v>
      </c>
      <c r="I769" s="39">
        <v>15</v>
      </c>
      <c r="J769" s="39">
        <v>0</v>
      </c>
      <c r="K769" s="39">
        <v>0</v>
      </c>
      <c r="L769" s="39">
        <v>15</v>
      </c>
    </row>
    <row r="770">
      <c r="A770" s="11" t="str">
        <f>VLOOKUP(27549,$M$2:$N$43,2,FALSE)</f>
        <v>VSSVA (VŠSVA.Bratislava)</v>
      </c>
      <c r="B770" t="s">
        <v>161</v>
      </c>
      <c r="C770" t="s">
        <v>87</v>
      </c>
      <c r="D770" t="str">
        <f>CONCATENATE(A770,B770,C770)</f>
        <v>VSSVA (VŠSVA.Bratislava)V2poster z podujatia - KP</v>
      </c>
      <c r="E770" s="39">
        <v>1.33334</v>
      </c>
      <c r="F770" s="39">
        <v>0</v>
      </c>
      <c r="G770" s="39">
        <v>0</v>
      </c>
      <c r="H770" s="39">
        <v>1.33334</v>
      </c>
      <c r="I770" s="39">
        <v>2</v>
      </c>
      <c r="J770" s="39">
        <v>0</v>
      </c>
      <c r="K770" s="39">
        <v>0</v>
      </c>
      <c r="L770" s="39">
        <v>2</v>
      </c>
    </row>
    <row r="771">
      <c r="A771" s="11" t="str">
        <f>VLOOKUP(27549,$M$2:$N$43,2,FALSE)</f>
        <v>VSSVA (VŠSVA.Bratislava)</v>
      </c>
      <c r="B771" t="s">
        <v>161</v>
      </c>
      <c r="C771" t="s">
        <v>26</v>
      </c>
      <c r="D771" t="str">
        <f>CONCATENATE(A771,B771,C771)</f>
        <v>VSSVA (VŠSVA.Bratislava)V2kapitola</v>
      </c>
      <c r="E771" s="39">
        <v>0.6</v>
      </c>
      <c r="F771" s="39">
        <v>0</v>
      </c>
      <c r="G771" s="39">
        <v>0</v>
      </c>
      <c r="H771" s="39">
        <v>0.6</v>
      </c>
      <c r="I771" s="39">
        <v>1</v>
      </c>
      <c r="J771" s="39">
        <v>0</v>
      </c>
      <c r="K771" s="39">
        <v>0</v>
      </c>
      <c r="L771" s="39">
        <v>1</v>
      </c>
    </row>
    <row r="772">
      <c r="A772" s="11" t="str">
        <f>VLOOKUP(27549,$M$2:$N$43,2,FALSE)</f>
        <v>VSSVA (VŠSVA.Bratislava)</v>
      </c>
      <c r="B772" t="s">
        <v>162</v>
      </c>
      <c r="C772" t="s">
        <v>88</v>
      </c>
      <c r="D772" t="str">
        <f>CONCATENATE(A772,B772,C772)</f>
        <v>VSSVA (VŠSVA.Bratislava)V3abstrakt - ČL</v>
      </c>
      <c r="E772" s="39">
        <v>0.225</v>
      </c>
      <c r="F772" s="39">
        <v>0</v>
      </c>
      <c r="G772" s="39">
        <v>0</v>
      </c>
      <c r="H772" s="39">
        <v>0.225</v>
      </c>
      <c r="I772" s="39">
        <v>2</v>
      </c>
      <c r="J772" s="39">
        <v>0</v>
      </c>
      <c r="K772" s="39">
        <v>0</v>
      </c>
      <c r="L772" s="39">
        <v>2</v>
      </c>
    </row>
    <row r="773">
      <c r="A773" s="11" t="str">
        <f>VLOOKUP(27549,$M$2:$N$43,2,FALSE)</f>
        <v>VSSVA (VŠSVA.Bratislava)</v>
      </c>
      <c r="B773" t="s">
        <v>162</v>
      </c>
      <c r="C773" t="s">
        <v>29</v>
      </c>
      <c r="D773" t="str">
        <f>CONCATENATE(A773,B773,C773)</f>
        <v>VSSVA (VŠSVA.Bratislava)V3článok</v>
      </c>
      <c r="E773" s="39">
        <v>28.45603</v>
      </c>
      <c r="F773" s="39">
        <v>0</v>
      </c>
      <c r="G773" s="39">
        <v>0</v>
      </c>
      <c r="H773" s="39">
        <v>28.45603</v>
      </c>
      <c r="I773" s="39">
        <v>58</v>
      </c>
      <c r="J773" s="39">
        <v>0</v>
      </c>
      <c r="K773" s="39">
        <v>0</v>
      </c>
      <c r="L773" s="39">
        <v>58</v>
      </c>
    </row>
    <row r="774">
      <c r="A774" s="11" t="str">
        <f>VLOOKUP(27549,$M$2:$N$43,2,FALSE)</f>
        <v>VSSVA (VŠSVA.Bratislava)</v>
      </c>
      <c r="B774" t="s">
        <v>162</v>
      </c>
      <c r="C774" t="s">
        <v>89</v>
      </c>
      <c r="D774" t="str">
        <f>CONCATENATE(A774,B774,C774)</f>
        <v>VSSVA (VŠSVA.Bratislava)V3abstrakt z podujatia - ČL</v>
      </c>
      <c r="E774" s="39">
        <v>2.22</v>
      </c>
      <c r="F774" s="39">
        <v>0</v>
      </c>
      <c r="G774" s="39">
        <v>0</v>
      </c>
      <c r="H774" s="39">
        <v>2.22</v>
      </c>
      <c r="I774" s="39">
        <v>9</v>
      </c>
      <c r="J774" s="39">
        <v>0</v>
      </c>
      <c r="K774" s="39">
        <v>0</v>
      </c>
      <c r="L774" s="39">
        <v>9</v>
      </c>
    </row>
    <row r="775">
      <c r="A775" s="11" t="str">
        <f>VLOOKUP(27558,$M$2:$N$43,2,FALSE)</f>
        <v>Vysoká škola bezpečnostného manažérstva v Košiciach (VŠBM.Košice)</v>
      </c>
      <c r="B775" t="s">
        <v>150</v>
      </c>
      <c r="C775" t="s">
        <v>149</v>
      </c>
      <c r="D775" t="str">
        <f>CONCATENATE(A775,B775,C775)</f>
        <v>Vysoká škola bezpečnostného manažérstva v Košiciach (VŠBM.Košice)I2iný</v>
      </c>
      <c r="E775" s="39">
        <v>0.5</v>
      </c>
      <c r="F775" s="39">
        <v>0</v>
      </c>
      <c r="G775" s="39">
        <v>0</v>
      </c>
      <c r="H775" s="39">
        <v>0.5</v>
      </c>
      <c r="I775" s="39">
        <v>1</v>
      </c>
      <c r="J775" s="39">
        <v>0</v>
      </c>
      <c r="K775" s="39">
        <v>0</v>
      </c>
      <c r="L775" s="39">
        <v>1</v>
      </c>
    </row>
    <row r="776">
      <c r="A776" s="11" t="str">
        <f>VLOOKUP(27558,$M$2:$N$43,2,FALSE)</f>
        <v>Vysoká škola bezpečnostného manažérstva v Košiciach (VŠBM.Košice)</v>
      </c>
      <c r="B776" t="s">
        <v>155</v>
      </c>
      <c r="C776" t="s">
        <v>42</v>
      </c>
      <c r="D776" t="str">
        <f>CONCATENATE(A776,B776,C776)</f>
        <v>Vysoká škola bezpečnostného manažérstva v Košiciach (VŠBM.Košice)P1didaktická príručka</v>
      </c>
      <c r="E776" s="39">
        <v>0.33334</v>
      </c>
      <c r="F776" s="39">
        <v>0</v>
      </c>
      <c r="G776" s="39">
        <v>0</v>
      </c>
      <c r="H776" s="39">
        <v>0.33334</v>
      </c>
      <c r="I776" s="39">
        <v>1</v>
      </c>
      <c r="J776" s="39">
        <v>0</v>
      </c>
      <c r="K776" s="39">
        <v>0</v>
      </c>
      <c r="L776" s="39">
        <v>1</v>
      </c>
    </row>
    <row r="777">
      <c r="A777" s="11" t="str">
        <f>VLOOKUP(27558,$M$2:$N$43,2,FALSE)</f>
        <v>Vysoká škola bezpečnostného manažérstva v Košiciach (VŠBM.Košice)</v>
      </c>
      <c r="B777" t="s">
        <v>155</v>
      </c>
      <c r="C777" t="s">
        <v>39</v>
      </c>
      <c r="D777" t="str">
        <f>CONCATENATE(A777,B777,C777)</f>
        <v>Vysoká škola bezpečnostného manažérstva v Košiciach (VŠBM.Košice)P1skriptum</v>
      </c>
      <c r="E777" s="39">
        <v>1</v>
      </c>
      <c r="F777" s="39">
        <v>0</v>
      </c>
      <c r="G777" s="39">
        <v>0</v>
      </c>
      <c r="H777" s="39">
        <v>1</v>
      </c>
      <c r="I777" s="39">
        <v>1</v>
      </c>
      <c r="J777" s="39">
        <v>0</v>
      </c>
      <c r="K777" s="39">
        <v>0</v>
      </c>
      <c r="L777" s="39">
        <v>1</v>
      </c>
    </row>
    <row r="778">
      <c r="A778" s="11" t="str">
        <f>VLOOKUP(27558,$M$2:$N$43,2,FALSE)</f>
        <v>Vysoká škola bezpečnostného manažérstva v Košiciach (VŠBM.Košice)</v>
      </c>
      <c r="B778" t="s">
        <v>155</v>
      </c>
      <c r="C778" t="s">
        <v>36</v>
      </c>
      <c r="D778" t="str">
        <f>CONCATENATE(A778,B778,C778)</f>
        <v>Vysoká škola bezpečnostného manažérstva v Košiciach (VŠBM.Košice)P1učebnica pre vysoké školy</v>
      </c>
      <c r="E778" s="39">
        <v>1</v>
      </c>
      <c r="F778" s="39">
        <v>0</v>
      </c>
      <c r="G778" s="39">
        <v>0</v>
      </c>
      <c r="H778" s="39">
        <v>1</v>
      </c>
      <c r="I778" s="39">
        <v>1</v>
      </c>
      <c r="J778" s="39">
        <v>0</v>
      </c>
      <c r="K778" s="39">
        <v>0</v>
      </c>
      <c r="L778" s="39">
        <v>1</v>
      </c>
    </row>
    <row r="779">
      <c r="A779" s="11" t="str">
        <f>VLOOKUP(27558,$M$2:$N$43,2,FALSE)</f>
        <v>Vysoká škola bezpečnostného manažérstva v Košiciach (VŠBM.Košice)</v>
      </c>
      <c r="B779" t="s">
        <v>160</v>
      </c>
      <c r="C779" t="s">
        <v>21</v>
      </c>
      <c r="D779" t="str">
        <f>CONCATENATE(A779,B779,C779)</f>
        <v>Vysoká škola bezpečnostného manažérstva v Košiciach (VŠBM.Košice)V1monografia</v>
      </c>
      <c r="E779" s="39">
        <v>1</v>
      </c>
      <c r="F779" s="39">
        <v>0</v>
      </c>
      <c r="G779" s="39">
        <v>0</v>
      </c>
      <c r="H779" s="39">
        <v>1</v>
      </c>
      <c r="I779" s="39">
        <v>1</v>
      </c>
      <c r="J779" s="39">
        <v>0</v>
      </c>
      <c r="K779" s="39">
        <v>0</v>
      </c>
      <c r="L779" s="39">
        <v>1</v>
      </c>
    </row>
    <row r="780">
      <c r="A780" s="11" t="str">
        <f>VLOOKUP(27558,$M$2:$N$43,2,FALSE)</f>
        <v>Vysoká škola bezpečnostného manažérstva v Košiciach (VŠBM.Košice)</v>
      </c>
      <c r="B780" t="s">
        <v>160</v>
      </c>
      <c r="C780" t="s">
        <v>84</v>
      </c>
      <c r="D780" t="str">
        <f>CONCATENATE(A780,B780,C780)</f>
        <v>Vysoká škola bezpečnostného manažérstva v Košiciach (VŠBM.Košice)V1zborník - vedecký</v>
      </c>
      <c r="E780" s="39">
        <v>0.5</v>
      </c>
      <c r="F780" s="39">
        <v>0</v>
      </c>
      <c r="G780" s="39">
        <v>1</v>
      </c>
      <c r="H780" s="39">
        <v>1.5</v>
      </c>
      <c r="I780" s="39">
        <v>1</v>
      </c>
      <c r="J780" s="39">
        <v>0</v>
      </c>
      <c r="K780" s="39">
        <v>1</v>
      </c>
      <c r="L780" s="39">
        <v>2</v>
      </c>
    </row>
    <row r="781">
      <c r="A781" s="11" t="str">
        <f>VLOOKUP(27558,$M$2:$N$43,2,FALSE)</f>
        <v>Vysoká škola bezpečnostného manažérstva v Košiciach (VŠBM.Košice)</v>
      </c>
      <c r="B781" t="s">
        <v>161</v>
      </c>
      <c r="C781" t="s">
        <v>27</v>
      </c>
      <c r="D781" t="str">
        <f>CONCATENATE(A781,B781,C781)</f>
        <v>Vysoká škola bezpečnostného manažérstva v Košiciach (VŠBM.Košice)V2príspevok</v>
      </c>
      <c r="E781" s="39">
        <v>8.5</v>
      </c>
      <c r="F781" s="39">
        <v>0</v>
      </c>
      <c r="G781" s="39">
        <v>0</v>
      </c>
      <c r="H781" s="39">
        <v>8.5</v>
      </c>
      <c r="I781" s="39">
        <v>9</v>
      </c>
      <c r="J781" s="39">
        <v>0</v>
      </c>
      <c r="K781" s="39">
        <v>0</v>
      </c>
      <c r="L781" s="39">
        <v>9</v>
      </c>
    </row>
    <row r="782">
      <c r="A782" s="11" t="str">
        <f>VLOOKUP(27558,$M$2:$N$43,2,FALSE)</f>
        <v>Vysoká škola bezpečnostného manažérstva v Košiciach (VŠBM.Košice)</v>
      </c>
      <c r="B782" t="s">
        <v>161</v>
      </c>
      <c r="C782" t="s">
        <v>28</v>
      </c>
      <c r="D782" t="str">
        <f>CONCATENATE(A782,B782,C782)</f>
        <v>Vysoká škola bezpečnostného manažérstva v Košiciach (VŠBM.Košice)V2príspevok z podujatia</v>
      </c>
      <c r="E782" s="39">
        <v>0.1</v>
      </c>
      <c r="F782" s="39">
        <v>0</v>
      </c>
      <c r="G782" s="39">
        <v>0</v>
      </c>
      <c r="H782" s="39">
        <v>0.1</v>
      </c>
      <c r="I782" s="39">
        <v>1</v>
      </c>
      <c r="J782" s="39">
        <v>0</v>
      </c>
      <c r="K782" s="39">
        <v>0</v>
      </c>
      <c r="L782" s="39">
        <v>1</v>
      </c>
    </row>
    <row r="783">
      <c r="A783" s="11" t="str">
        <f>VLOOKUP(27558,$M$2:$N$43,2,FALSE)</f>
        <v>Vysoká škola bezpečnostného manažérstva v Košiciach (VŠBM.Košice)</v>
      </c>
      <c r="B783" t="s">
        <v>161</v>
      </c>
      <c r="C783" t="s">
        <v>26</v>
      </c>
      <c r="D783" t="str">
        <f>CONCATENATE(A783,B783,C783)</f>
        <v>Vysoká škola bezpečnostného manažérstva v Košiciach (VŠBM.Košice)V2kapitola</v>
      </c>
      <c r="E783" s="39">
        <v>0.9333</v>
      </c>
      <c r="F783" s="39">
        <v>0</v>
      </c>
      <c r="G783" s="39">
        <v>0</v>
      </c>
      <c r="H783" s="39">
        <v>0.9333</v>
      </c>
      <c r="I783" s="39">
        <v>4</v>
      </c>
      <c r="J783" s="39">
        <v>0</v>
      </c>
      <c r="K783" s="39">
        <v>0</v>
      </c>
      <c r="L783" s="39">
        <v>4</v>
      </c>
    </row>
    <row r="784">
      <c r="A784" s="11" t="str">
        <f>VLOOKUP(27558,$M$2:$N$43,2,FALSE)</f>
        <v>Vysoká škola bezpečnostného manažérstva v Košiciach (VŠBM.Košice)</v>
      </c>
      <c r="B784" t="s">
        <v>162</v>
      </c>
      <c r="C784" t="s">
        <v>29</v>
      </c>
      <c r="D784" t="str">
        <f>CONCATENATE(A784,B784,C784)</f>
        <v>Vysoká škola bezpečnostného manažérstva v Košiciach (VŠBM.Košice)V3článok</v>
      </c>
      <c r="E784" s="39">
        <v>3.3689</v>
      </c>
      <c r="F784" s="39">
        <v>0</v>
      </c>
      <c r="G784" s="39">
        <v>0</v>
      </c>
      <c r="H784" s="39">
        <v>3.3689</v>
      </c>
      <c r="I784" s="39">
        <v>7</v>
      </c>
      <c r="J784" s="39">
        <v>0</v>
      </c>
      <c r="K784" s="39">
        <v>0</v>
      </c>
      <c r="L784" s="39">
        <v>7</v>
      </c>
    </row>
    <row r="785">
      <c r="A785" s="11" t="str">
        <f>VLOOKUP(27581,$M$2:$N$43,2,FALSE)</f>
        <v>HUAJA (HUAJA.BŠ)</v>
      </c>
      <c r="B785" t="s">
        <v>161</v>
      </c>
      <c r="C785" t="s">
        <v>27</v>
      </c>
      <c r="D785" t="str">
        <f>CONCATENATE(A785,B785,C785)</f>
        <v>HUAJA (HUAJA.BŠ)V2príspevok</v>
      </c>
      <c r="E785" s="39">
        <v>1</v>
      </c>
      <c r="F785" s="39">
        <v>0</v>
      </c>
      <c r="G785" s="39">
        <v>0</v>
      </c>
      <c r="H785" s="39">
        <v>1</v>
      </c>
      <c r="I785" s="39">
        <v>1</v>
      </c>
      <c r="J785" s="39">
        <v>0</v>
      </c>
      <c r="K785" s="39">
        <v>0</v>
      </c>
      <c r="L785" s="39">
        <v>1</v>
      </c>
    </row>
    <row r="786">
      <c r="A786" s="11" t="str">
        <f>VLOOKUP(27588,$M$2:$N$43,2,FALSE)</f>
        <v>Vysoká škola ekonómie a manažmentu verejnej správy v Bratislave (VSEMVS 092021)</v>
      </c>
      <c r="B786" t="s">
        <v>148</v>
      </c>
      <c r="C786" t="s">
        <v>149</v>
      </c>
      <c r="D786" t="str">
        <f>CONCATENATE(A786,B786,C786)</f>
        <v>Vysoká škola ekonómie a manažmentu verejnej správy v Bratislave (VSEMVS 092021)I1iný</v>
      </c>
      <c r="E786" s="39">
        <v>1</v>
      </c>
      <c r="F786" s="39">
        <v>0</v>
      </c>
      <c r="G786" s="39">
        <v>0</v>
      </c>
      <c r="H786" s="39">
        <v>1</v>
      </c>
      <c r="I786" s="39">
        <v>1</v>
      </c>
      <c r="J786" s="39">
        <v>0</v>
      </c>
      <c r="K786" s="39">
        <v>0</v>
      </c>
      <c r="L786" s="39">
        <v>1</v>
      </c>
    </row>
    <row r="787">
      <c r="A787" s="11" t="str">
        <f>VLOOKUP(27588,$M$2:$N$43,2,FALSE)</f>
        <v>Vysoká škola ekonómie a manažmentu verejnej správy v Bratislave (VSEMVS 092021)</v>
      </c>
      <c r="B787" t="s">
        <v>151</v>
      </c>
      <c r="C787" t="s">
        <v>149</v>
      </c>
      <c r="D787" t="str">
        <f>CONCATENATE(A787,B787,C787)</f>
        <v>Vysoká škola ekonómie a manažmentu verejnej správy v Bratislave (VSEMVS 092021)I3iný</v>
      </c>
      <c r="E787" s="39">
        <v>0.33</v>
      </c>
      <c r="F787" s="39">
        <v>0</v>
      </c>
      <c r="G787" s="39">
        <v>0</v>
      </c>
      <c r="H787" s="39">
        <v>0.33</v>
      </c>
      <c r="I787" s="39">
        <v>1</v>
      </c>
      <c r="J787" s="39">
        <v>0</v>
      </c>
      <c r="K787" s="39">
        <v>0</v>
      </c>
      <c r="L787" s="39">
        <v>1</v>
      </c>
    </row>
    <row r="788">
      <c r="A788" s="11" t="str">
        <f>VLOOKUP(27588,$M$2:$N$43,2,FALSE)</f>
        <v>Vysoká škola ekonómie a manažmentu verejnej správy v Bratislave (VSEMVS 092021)</v>
      </c>
      <c r="B788" t="s">
        <v>152</v>
      </c>
      <c r="C788" t="s">
        <v>101</v>
      </c>
      <c r="D788" t="str">
        <f>CONCATENATE(A788,B788,C788)</f>
        <v>Vysoká škola ekonómie a manažmentu verejnej správy v Bratislave (VSEMVS 092021)O1zborník - odborný</v>
      </c>
      <c r="E788" s="39">
        <v>0</v>
      </c>
      <c r="F788" s="39">
        <v>0</v>
      </c>
      <c r="G788" s="39">
        <v>0.66667</v>
      </c>
      <c r="H788" s="39">
        <v>0.66667</v>
      </c>
      <c r="I788" s="39">
        <v>0</v>
      </c>
      <c r="J788" s="39">
        <v>0</v>
      </c>
      <c r="K788" s="39">
        <v>1</v>
      </c>
      <c r="L788" s="39">
        <v>1</v>
      </c>
    </row>
    <row r="789">
      <c r="A789" s="11" t="str">
        <f>VLOOKUP(27588,$M$2:$N$43,2,FALSE)</f>
        <v>Vysoká škola ekonómie a manažmentu verejnej správy v Bratislave (VSEMVS 092021)</v>
      </c>
      <c r="B789" t="s">
        <v>153</v>
      </c>
      <c r="C789" t="s">
        <v>27</v>
      </c>
      <c r="D789" t="str">
        <f>CONCATENATE(A789,B789,C789)</f>
        <v>Vysoká škola ekonómie a manažmentu verejnej správy v Bratislave (VSEMVS 092021)O2príspevok</v>
      </c>
      <c r="E789" s="39">
        <v>1</v>
      </c>
      <c r="F789" s="39">
        <v>0</v>
      </c>
      <c r="G789" s="39">
        <v>0</v>
      </c>
      <c r="H789" s="39">
        <v>1</v>
      </c>
      <c r="I789" s="39">
        <v>2</v>
      </c>
      <c r="J789" s="39">
        <v>0</v>
      </c>
      <c r="K789" s="39">
        <v>0</v>
      </c>
      <c r="L789" s="39">
        <v>2</v>
      </c>
    </row>
    <row r="790">
      <c r="A790" s="11" t="str">
        <f>VLOOKUP(27588,$M$2:$N$43,2,FALSE)</f>
        <v>Vysoká škola ekonómie a manažmentu verejnej správy v Bratislave (VSEMVS 092021)</v>
      </c>
      <c r="B790" t="s">
        <v>155</v>
      </c>
      <c r="C790" t="s">
        <v>39</v>
      </c>
      <c r="D790" t="str">
        <f>CONCATENATE(A790,B790,C790)</f>
        <v>Vysoká škola ekonómie a manažmentu verejnej správy v Bratislave (VSEMVS 092021)P1skriptum</v>
      </c>
      <c r="E790" s="39">
        <v>5.5</v>
      </c>
      <c r="F790" s="39">
        <v>0</v>
      </c>
      <c r="G790" s="39">
        <v>0</v>
      </c>
      <c r="H790" s="39">
        <v>5.5</v>
      </c>
      <c r="I790" s="39">
        <v>6</v>
      </c>
      <c r="J790" s="39">
        <v>0</v>
      </c>
      <c r="K790" s="39">
        <v>0</v>
      </c>
      <c r="L790" s="39">
        <v>6</v>
      </c>
    </row>
    <row r="791">
      <c r="A791" s="11" t="str">
        <f>VLOOKUP(27588,$M$2:$N$43,2,FALSE)</f>
        <v>Vysoká škola ekonómie a manažmentu verejnej správy v Bratislave (VSEMVS 092021)</v>
      </c>
      <c r="B791" t="s">
        <v>160</v>
      </c>
      <c r="C791" t="s">
        <v>25</v>
      </c>
      <c r="D791" t="str">
        <f>CONCATENATE(A791,B791,C791)</f>
        <v>Vysoká škola ekonómie a manažmentu verejnej správy v Bratislave (VSEMVS 092021)V1editovaná kniha</v>
      </c>
      <c r="E791" s="39">
        <v>0.6666</v>
      </c>
      <c r="F791" s="39">
        <v>0</v>
      </c>
      <c r="G791" s="39">
        <v>0</v>
      </c>
      <c r="H791" s="39">
        <v>0.6666</v>
      </c>
      <c r="I791" s="39">
        <v>1</v>
      </c>
      <c r="J791" s="39">
        <v>0</v>
      </c>
      <c r="K791" s="39">
        <v>0</v>
      </c>
      <c r="L791" s="39">
        <v>1</v>
      </c>
    </row>
    <row r="792">
      <c r="A792" s="11" t="str">
        <f>VLOOKUP(27588,$M$2:$N$43,2,FALSE)</f>
        <v>Vysoká škola ekonómie a manažmentu verejnej správy v Bratislave (VSEMVS 092021)</v>
      </c>
      <c r="B792" t="s">
        <v>161</v>
      </c>
      <c r="C792" t="s">
        <v>27</v>
      </c>
      <c r="D792" t="str">
        <f>CONCATENATE(A792,B792,C792)</f>
        <v>Vysoká škola ekonómie a manažmentu verejnej správy v Bratislave (VSEMVS 092021)V2príspevok</v>
      </c>
      <c r="E792" s="39">
        <v>15.95333</v>
      </c>
      <c r="F792" s="39">
        <v>0</v>
      </c>
      <c r="G792" s="39">
        <v>0</v>
      </c>
      <c r="H792" s="39">
        <v>15.95333</v>
      </c>
      <c r="I792" s="39">
        <v>25</v>
      </c>
      <c r="J792" s="39">
        <v>0</v>
      </c>
      <c r="K792" s="39">
        <v>0</v>
      </c>
      <c r="L792" s="39">
        <v>25</v>
      </c>
    </row>
    <row r="793">
      <c r="A793" s="11" t="str">
        <f>VLOOKUP(27588,$M$2:$N$43,2,FALSE)</f>
        <v>Vysoká škola ekonómie a manažmentu verejnej správy v Bratislave (VSEMVS 092021)</v>
      </c>
      <c r="B793" t="s">
        <v>161</v>
      </c>
      <c r="C793" t="s">
        <v>28</v>
      </c>
      <c r="D793" t="str">
        <f>CONCATENATE(A793,B793,C793)</f>
        <v>Vysoká škola ekonómie a manažmentu verejnej správy v Bratislave (VSEMVS 092021)V2príspevok z podujatia</v>
      </c>
      <c r="E793" s="39">
        <v>0.83333</v>
      </c>
      <c r="F793" s="39">
        <v>0</v>
      </c>
      <c r="G793" s="39">
        <v>0</v>
      </c>
      <c r="H793" s="39">
        <v>0.83333</v>
      </c>
      <c r="I793" s="39">
        <v>2</v>
      </c>
      <c r="J793" s="39">
        <v>0</v>
      </c>
      <c r="K793" s="39">
        <v>0</v>
      </c>
      <c r="L793" s="39">
        <v>2</v>
      </c>
    </row>
    <row r="794">
      <c r="A794" s="11" t="str">
        <f>VLOOKUP(27588,$M$2:$N$43,2,FALSE)</f>
        <v>Vysoká škola ekonómie a manažmentu verejnej správy v Bratislave (VSEMVS 092021)</v>
      </c>
      <c r="B794" t="s">
        <v>161</v>
      </c>
      <c r="C794" t="s">
        <v>26</v>
      </c>
      <c r="D794" t="str">
        <f>CONCATENATE(A794,B794,C794)</f>
        <v>Vysoká škola ekonómie a manažmentu verejnej správy v Bratislave (VSEMVS 092021)V2kapitola</v>
      </c>
      <c r="E794" s="39">
        <v>0.5</v>
      </c>
      <c r="F794" s="39">
        <v>0</v>
      </c>
      <c r="G794" s="39">
        <v>0</v>
      </c>
      <c r="H794" s="39">
        <v>0.5</v>
      </c>
      <c r="I794" s="39">
        <v>1</v>
      </c>
      <c r="J794" s="39">
        <v>0</v>
      </c>
      <c r="K794" s="39">
        <v>0</v>
      </c>
      <c r="L794" s="39">
        <v>1</v>
      </c>
    </row>
    <row r="795">
      <c r="A795" s="11" t="str">
        <f>VLOOKUP(27588,$M$2:$N$43,2,FALSE)</f>
        <v>Vysoká škola ekonómie a manažmentu verejnej správy v Bratislave (VSEMVS 092021)</v>
      </c>
      <c r="B795" t="s">
        <v>162</v>
      </c>
      <c r="C795" t="s">
        <v>29</v>
      </c>
      <c r="D795" t="str">
        <f>CONCATENATE(A795,B795,C795)</f>
        <v>Vysoká škola ekonómie a manažmentu verejnej správy v Bratislave (VSEMVS 092021)V3článok</v>
      </c>
      <c r="E795" s="39">
        <v>22.87</v>
      </c>
      <c r="F795" s="39">
        <v>0</v>
      </c>
      <c r="G795" s="39">
        <v>0</v>
      </c>
      <c r="H795" s="39">
        <v>22.87</v>
      </c>
      <c r="I795" s="39">
        <v>34</v>
      </c>
      <c r="J795" s="39">
        <v>0</v>
      </c>
      <c r="K795" s="39">
        <v>0</v>
      </c>
      <c r="L795" s="39">
        <v>34</v>
      </c>
    </row>
    <row r="796">
      <c r="A796" s="11" t="str">
        <f>VLOOKUP(27601,$M$2:$N$43,2,FALSE)</f>
        <v>ISM (VSMPISM)</v>
      </c>
      <c r="B796" t="s">
        <v>151</v>
      </c>
      <c r="C796" t="s">
        <v>149</v>
      </c>
      <c r="D796" t="str">
        <f>CONCATENATE(A796,B796,C796)</f>
        <v>ISM (VSMPISM)I3iný</v>
      </c>
      <c r="E796" s="39">
        <v>1</v>
      </c>
      <c r="F796" s="39">
        <v>0</v>
      </c>
      <c r="G796" s="39">
        <v>0</v>
      </c>
      <c r="H796" s="39">
        <v>1</v>
      </c>
      <c r="I796" s="39">
        <v>1</v>
      </c>
      <c r="J796" s="39">
        <v>0</v>
      </c>
      <c r="K796" s="39">
        <v>0</v>
      </c>
      <c r="L796" s="39">
        <v>1</v>
      </c>
    </row>
    <row r="797">
      <c r="A797" s="11" t="str">
        <f>VLOOKUP(27601,$M$2:$N$43,2,FALSE)</f>
        <v>ISM (VSMPISM)</v>
      </c>
      <c r="B797" t="s">
        <v>154</v>
      </c>
      <c r="C797" t="s">
        <v>29</v>
      </c>
      <c r="D797" t="str">
        <f>CONCATENATE(A797,B797,C797)</f>
        <v>ISM (VSMPISM)O3článok</v>
      </c>
      <c r="E797" s="39">
        <v>6.5</v>
      </c>
      <c r="F797" s="39">
        <v>0</v>
      </c>
      <c r="G797" s="39">
        <v>0</v>
      </c>
      <c r="H797" s="39">
        <v>6.5</v>
      </c>
      <c r="I797" s="39">
        <v>9</v>
      </c>
      <c r="J797" s="39">
        <v>0</v>
      </c>
      <c r="K797" s="39">
        <v>0</v>
      </c>
      <c r="L797" s="39">
        <v>9</v>
      </c>
    </row>
    <row r="798">
      <c r="A798" s="11" t="str">
        <f>VLOOKUP(27601,$M$2:$N$43,2,FALSE)</f>
        <v>ISM (VSMPISM)</v>
      </c>
      <c r="B798" t="s">
        <v>155</v>
      </c>
      <c r="C798" t="s">
        <v>36</v>
      </c>
      <c r="D798" t="str">
        <f>CONCATENATE(A798,B798,C798)</f>
        <v>ISM (VSMPISM)P1učebnica pre vysoké školy</v>
      </c>
      <c r="E798" s="39">
        <v>1</v>
      </c>
      <c r="F798" s="39">
        <v>0</v>
      </c>
      <c r="G798" s="39">
        <v>0</v>
      </c>
      <c r="H798" s="39">
        <v>1</v>
      </c>
      <c r="I798" s="39">
        <v>1</v>
      </c>
      <c r="J798" s="39">
        <v>0</v>
      </c>
      <c r="K798" s="39">
        <v>0</v>
      </c>
      <c r="L798" s="39">
        <v>1</v>
      </c>
    </row>
    <row r="799">
      <c r="A799" s="11" t="str">
        <f>VLOOKUP(27601,$M$2:$N$43,2,FALSE)</f>
        <v>ISM (VSMPISM)</v>
      </c>
      <c r="B799" t="s">
        <v>160</v>
      </c>
      <c r="C799" t="s">
        <v>21</v>
      </c>
      <c r="D799" t="str">
        <f>CONCATENATE(A799,B799,C799)</f>
        <v>ISM (VSMPISM)V1monografia</v>
      </c>
      <c r="E799" s="39">
        <v>3</v>
      </c>
      <c r="F799" s="39">
        <v>0</v>
      </c>
      <c r="G799" s="39">
        <v>0</v>
      </c>
      <c r="H799" s="39">
        <v>3</v>
      </c>
      <c r="I799" s="39">
        <v>3</v>
      </c>
      <c r="J799" s="39">
        <v>0</v>
      </c>
      <c r="K799" s="39">
        <v>0</v>
      </c>
      <c r="L799" s="39">
        <v>3</v>
      </c>
    </row>
    <row r="800">
      <c r="A800" s="11" t="str">
        <f>VLOOKUP(27601,$M$2:$N$43,2,FALSE)</f>
        <v>ISM (VSMPISM)</v>
      </c>
      <c r="B800" t="s">
        <v>161</v>
      </c>
      <c r="C800" t="s">
        <v>27</v>
      </c>
      <c r="D800" t="str">
        <f>CONCATENATE(A800,B800,C800)</f>
        <v>ISM (VSMPISM)V2príspevok</v>
      </c>
      <c r="E800" s="39">
        <v>6</v>
      </c>
      <c r="F800" s="39">
        <v>0</v>
      </c>
      <c r="G800" s="39">
        <v>0</v>
      </c>
      <c r="H800" s="39">
        <v>6</v>
      </c>
      <c r="I800" s="39">
        <v>7</v>
      </c>
      <c r="J800" s="39">
        <v>0</v>
      </c>
      <c r="K800" s="39">
        <v>0</v>
      </c>
      <c r="L800" s="39">
        <v>7</v>
      </c>
    </row>
    <row r="801">
      <c r="A801" s="11" t="str">
        <f>VLOOKUP(27601,$M$2:$N$43,2,FALSE)</f>
        <v>ISM (VSMPISM)</v>
      </c>
      <c r="B801" t="s">
        <v>161</v>
      </c>
      <c r="C801" t="s">
        <v>28</v>
      </c>
      <c r="D801" t="str">
        <f>CONCATENATE(A801,B801,C801)</f>
        <v>ISM (VSMPISM)V2príspevok z podujatia</v>
      </c>
      <c r="E801" s="39">
        <v>0.5</v>
      </c>
      <c r="F801" s="39">
        <v>0</v>
      </c>
      <c r="G801" s="39">
        <v>0</v>
      </c>
      <c r="H801" s="39">
        <v>0.5</v>
      </c>
      <c r="I801" s="39">
        <v>1</v>
      </c>
      <c r="J801" s="39">
        <v>0</v>
      </c>
      <c r="K801" s="39">
        <v>0</v>
      </c>
      <c r="L801" s="39">
        <v>1</v>
      </c>
    </row>
    <row r="802">
      <c r="A802" s="11" t="str">
        <f>VLOOKUP(27601,$M$2:$N$43,2,FALSE)</f>
        <v>ISM (VSMPISM)</v>
      </c>
      <c r="B802" t="s">
        <v>162</v>
      </c>
      <c r="C802" t="s">
        <v>29</v>
      </c>
      <c r="D802" t="str">
        <f>CONCATENATE(A802,B802,C802)</f>
        <v>ISM (VSMPISM)V3článok</v>
      </c>
      <c r="E802" s="39">
        <v>7.51</v>
      </c>
      <c r="F802" s="39">
        <v>0</v>
      </c>
      <c r="G802" s="39">
        <v>0</v>
      </c>
      <c r="H802" s="39">
        <v>7.51</v>
      </c>
      <c r="I802" s="39">
        <v>10</v>
      </c>
      <c r="J802" s="39">
        <v>0</v>
      </c>
      <c r="K802" s="39">
        <v>0</v>
      </c>
      <c r="L802" s="39">
        <v>10</v>
      </c>
    </row>
    <row r="803">
      <c r="A803" s="11" t="str">
        <f>VLOOKUP(27606,$M$2:$N$43,2,FALSE)</f>
        <v>SZU (SZU)</v>
      </c>
      <c r="B803" t="s">
        <v>148</v>
      </c>
      <c r="C803" t="s">
        <v>149</v>
      </c>
      <c r="D803" t="str">
        <f>CONCATENATE(A803,B803,C803)</f>
        <v>SZU (SZU)I1iný</v>
      </c>
      <c r="E803" s="39">
        <v>0</v>
      </c>
      <c r="F803" s="39">
        <v>0</v>
      </c>
      <c r="G803" s="39">
        <v>1</v>
      </c>
      <c r="H803" s="39">
        <v>1</v>
      </c>
      <c r="I803" s="39">
        <v>0</v>
      </c>
      <c r="J803" s="39">
        <v>0</v>
      </c>
      <c r="K803" s="39">
        <v>1</v>
      </c>
      <c r="L803" s="39">
        <v>1</v>
      </c>
    </row>
    <row r="804">
      <c r="A804" s="11" t="str">
        <f>VLOOKUP(27606,$M$2:$N$43,2,FALSE)</f>
        <v>SZU (SZU)</v>
      </c>
      <c r="B804" t="s">
        <v>150</v>
      </c>
      <c r="C804" t="s">
        <v>149</v>
      </c>
      <c r="D804" t="str">
        <f>CONCATENATE(A804,B804,C804)</f>
        <v>SZU (SZU)I2iný</v>
      </c>
      <c r="E804" s="39">
        <v>1.53334</v>
      </c>
      <c r="F804" s="39">
        <v>0</v>
      </c>
      <c r="G804" s="39">
        <v>0</v>
      </c>
      <c r="H804" s="39">
        <v>1.53334</v>
      </c>
      <c r="I804" s="39">
        <v>3</v>
      </c>
      <c r="J804" s="39">
        <v>0</v>
      </c>
      <c r="K804" s="39">
        <v>0</v>
      </c>
      <c r="L804" s="39">
        <v>3</v>
      </c>
    </row>
    <row r="805">
      <c r="A805" s="11" t="str">
        <f>VLOOKUP(27606,$M$2:$N$43,2,FALSE)</f>
        <v>SZU (SZU)</v>
      </c>
      <c r="B805" t="s">
        <v>151</v>
      </c>
      <c r="C805" t="s">
        <v>149</v>
      </c>
      <c r="D805" t="str">
        <f>CONCATENATE(A805,B805,C805)</f>
        <v>SZU (SZU)I3iný</v>
      </c>
      <c r="E805" s="39">
        <v>7.5718</v>
      </c>
      <c r="F805" s="39">
        <v>0</v>
      </c>
      <c r="G805" s="39">
        <v>0</v>
      </c>
      <c r="H805" s="39">
        <v>7.5718</v>
      </c>
      <c r="I805" s="39">
        <v>12</v>
      </c>
      <c r="J805" s="39">
        <v>0</v>
      </c>
      <c r="K805" s="39">
        <v>0</v>
      </c>
      <c r="L805" s="39">
        <v>12</v>
      </c>
    </row>
    <row r="806">
      <c r="A806" s="11" t="str">
        <f>VLOOKUP(27606,$M$2:$N$43,2,FALSE)</f>
        <v>SZU (SZU)</v>
      </c>
      <c r="B806" t="s">
        <v>152</v>
      </c>
      <c r="C806" t="s">
        <v>91</v>
      </c>
      <c r="D806" t="str">
        <f>CONCATENATE(A806,B806,C806)</f>
        <v>SZU (SZU)O1knižná publikácia - odborná</v>
      </c>
      <c r="E806" s="39">
        <v>0.61971</v>
      </c>
      <c r="F806" s="39">
        <v>0</v>
      </c>
      <c r="G806" s="39">
        <v>0</v>
      </c>
      <c r="H806" s="39">
        <v>0.61971</v>
      </c>
      <c r="I806" s="39">
        <v>3</v>
      </c>
      <c r="J806" s="39">
        <v>0</v>
      </c>
      <c r="K806" s="39">
        <v>0</v>
      </c>
      <c r="L806" s="39">
        <v>3</v>
      </c>
    </row>
    <row r="807">
      <c r="A807" s="11" t="str">
        <f>VLOOKUP(27606,$M$2:$N$43,2,FALSE)</f>
        <v>SZU (SZU)</v>
      </c>
      <c r="B807" t="s">
        <v>153</v>
      </c>
      <c r="C807" t="s">
        <v>27</v>
      </c>
      <c r="D807" t="str">
        <f>CONCATENATE(A807,B807,C807)</f>
        <v>SZU (SZU)O2príspevok</v>
      </c>
      <c r="E807" s="39">
        <v>2</v>
      </c>
      <c r="F807" s="39">
        <v>0</v>
      </c>
      <c r="G807" s="39">
        <v>0</v>
      </c>
      <c r="H807" s="39">
        <v>2</v>
      </c>
      <c r="I807" s="39">
        <v>3</v>
      </c>
      <c r="J807" s="39">
        <v>0</v>
      </c>
      <c r="K807" s="39">
        <v>0</v>
      </c>
      <c r="L807" s="39">
        <v>3</v>
      </c>
    </row>
    <row r="808">
      <c r="A808" s="11" t="str">
        <f>VLOOKUP(27606,$M$2:$N$43,2,FALSE)</f>
        <v>SZU (SZU)</v>
      </c>
      <c r="B808" t="s">
        <v>153</v>
      </c>
      <c r="C808" t="s">
        <v>28</v>
      </c>
      <c r="D808" t="str">
        <f>CONCATENATE(A808,B808,C808)</f>
        <v>SZU (SZU)O2príspevok z podujatia</v>
      </c>
      <c r="E808" s="39">
        <v>3.05882</v>
      </c>
      <c r="F808" s="39">
        <v>0</v>
      </c>
      <c r="G808" s="39">
        <v>0</v>
      </c>
      <c r="H808" s="39">
        <v>3.05882</v>
      </c>
      <c r="I808" s="39">
        <v>4</v>
      </c>
      <c r="J808" s="39">
        <v>0</v>
      </c>
      <c r="K808" s="39">
        <v>0</v>
      </c>
      <c r="L808" s="39">
        <v>4</v>
      </c>
    </row>
    <row r="809">
      <c r="A809" s="11" t="str">
        <f>VLOOKUP(27606,$M$2:$N$43,2,FALSE)</f>
        <v>SZU (SZU)</v>
      </c>
      <c r="B809" t="s">
        <v>153</v>
      </c>
      <c r="C809" t="s">
        <v>86</v>
      </c>
      <c r="D809" t="str">
        <f>CONCATENATE(A809,B809,C809)</f>
        <v>SZU (SZU)O2abstrakt z podujatia - KP</v>
      </c>
      <c r="E809" s="39">
        <v>49.72294</v>
      </c>
      <c r="F809" s="39">
        <v>0</v>
      </c>
      <c r="G809" s="39">
        <v>0</v>
      </c>
      <c r="H809" s="39">
        <v>49.72294</v>
      </c>
      <c r="I809" s="39">
        <v>100</v>
      </c>
      <c r="J809" s="39">
        <v>0</v>
      </c>
      <c r="K809" s="39">
        <v>0</v>
      </c>
      <c r="L809" s="39">
        <v>100</v>
      </c>
    </row>
    <row r="810">
      <c r="A810" s="11" t="str">
        <f>VLOOKUP(27606,$M$2:$N$43,2,FALSE)</f>
        <v>SZU (SZU)</v>
      </c>
      <c r="B810" t="s">
        <v>153</v>
      </c>
      <c r="C810" t="s">
        <v>87</v>
      </c>
      <c r="D810" t="str">
        <f>CONCATENATE(A810,B810,C810)</f>
        <v>SZU (SZU)O2poster z podujatia - KP</v>
      </c>
      <c r="E810" s="39">
        <v>1.1143</v>
      </c>
      <c r="F810" s="39">
        <v>0</v>
      </c>
      <c r="G810" s="39">
        <v>0</v>
      </c>
      <c r="H810" s="39">
        <v>1.1143</v>
      </c>
      <c r="I810" s="39">
        <v>2</v>
      </c>
      <c r="J810" s="39">
        <v>0</v>
      </c>
      <c r="K810" s="39">
        <v>0</v>
      </c>
      <c r="L810" s="39">
        <v>2</v>
      </c>
    </row>
    <row r="811">
      <c r="A811" s="11" t="str">
        <f>VLOOKUP(27606,$M$2:$N$43,2,FALSE)</f>
        <v>SZU (SZU)</v>
      </c>
      <c r="B811" t="s">
        <v>153</v>
      </c>
      <c r="C811" t="s">
        <v>26</v>
      </c>
      <c r="D811" t="str">
        <f>CONCATENATE(A811,B811,C811)</f>
        <v>SZU (SZU)O2kapitola</v>
      </c>
      <c r="E811" s="39">
        <v>2</v>
      </c>
      <c r="F811" s="39">
        <v>0</v>
      </c>
      <c r="G811" s="39">
        <v>0</v>
      </c>
      <c r="H811" s="39">
        <v>2</v>
      </c>
      <c r="I811" s="39">
        <v>2</v>
      </c>
      <c r="J811" s="39">
        <v>0</v>
      </c>
      <c r="K811" s="39">
        <v>0</v>
      </c>
      <c r="L811" s="39">
        <v>2</v>
      </c>
    </row>
    <row r="812">
      <c r="A812" s="11" t="str">
        <f>VLOOKUP(27606,$M$2:$N$43,2,FALSE)</f>
        <v>SZU (SZU)</v>
      </c>
      <c r="B812" t="s">
        <v>154</v>
      </c>
      <c r="C812" t="s">
        <v>29</v>
      </c>
      <c r="D812" t="str">
        <f>CONCATENATE(A812,B812,C812)</f>
        <v>SZU (SZU)O3článok</v>
      </c>
      <c r="E812" s="39">
        <v>8.72423</v>
      </c>
      <c r="F812" s="39">
        <v>0</v>
      </c>
      <c r="G812" s="39">
        <v>0</v>
      </c>
      <c r="H812" s="39">
        <v>8.72423</v>
      </c>
      <c r="I812" s="39">
        <v>18</v>
      </c>
      <c r="J812" s="39">
        <v>0</v>
      </c>
      <c r="K812" s="39">
        <v>0</v>
      </c>
      <c r="L812" s="39">
        <v>18</v>
      </c>
    </row>
    <row r="813">
      <c r="A813" s="11" t="str">
        <f>VLOOKUP(27606,$M$2:$N$43,2,FALSE)</f>
        <v>SZU (SZU)</v>
      </c>
      <c r="B813" t="s">
        <v>154</v>
      </c>
      <c r="C813" t="s">
        <v>89</v>
      </c>
      <c r="D813" t="str">
        <f>CONCATENATE(A813,B813,C813)</f>
        <v>SZU (SZU)O3abstrakt z podujatia - ČL</v>
      </c>
      <c r="E813" s="39">
        <v>5.96845</v>
      </c>
      <c r="F813" s="39">
        <v>0</v>
      </c>
      <c r="G813" s="39">
        <v>0</v>
      </c>
      <c r="H813" s="39">
        <v>5.96845</v>
      </c>
      <c r="I813" s="39">
        <v>16</v>
      </c>
      <c r="J813" s="39">
        <v>0</v>
      </c>
      <c r="K813" s="39">
        <v>0</v>
      </c>
      <c r="L813" s="39">
        <v>16</v>
      </c>
    </row>
    <row r="814">
      <c r="A814" s="11" t="str">
        <f>VLOOKUP(27606,$M$2:$N$43,2,FALSE)</f>
        <v>SZU (SZU)</v>
      </c>
      <c r="B814" t="s">
        <v>155</v>
      </c>
      <c r="C814" t="s">
        <v>39</v>
      </c>
      <c r="D814" t="str">
        <f>CONCATENATE(A814,B814,C814)</f>
        <v>SZU (SZU)P1skriptum</v>
      </c>
      <c r="E814" s="39">
        <v>3</v>
      </c>
      <c r="F814" s="39">
        <v>0</v>
      </c>
      <c r="G814" s="39">
        <v>0</v>
      </c>
      <c r="H814" s="39">
        <v>3</v>
      </c>
      <c r="I814" s="39">
        <v>4</v>
      </c>
      <c r="J814" s="39">
        <v>0</v>
      </c>
      <c r="K814" s="39">
        <v>0</v>
      </c>
      <c r="L814" s="39">
        <v>4</v>
      </c>
    </row>
    <row r="815">
      <c r="A815" s="11" t="str">
        <f>VLOOKUP(27606,$M$2:$N$43,2,FALSE)</f>
        <v>SZU (SZU)</v>
      </c>
      <c r="B815" t="s">
        <v>155</v>
      </c>
      <c r="C815" t="s">
        <v>36</v>
      </c>
      <c r="D815" t="str">
        <f>CONCATENATE(A815,B815,C815)</f>
        <v>SZU (SZU)P1učebnica pre vysoké školy</v>
      </c>
      <c r="E815" s="39">
        <v>1.82</v>
      </c>
      <c r="F815" s="39">
        <v>0</v>
      </c>
      <c r="G815" s="39">
        <v>0.3053</v>
      </c>
      <c r="H815" s="39">
        <v>2.1253</v>
      </c>
      <c r="I815" s="39">
        <v>4</v>
      </c>
      <c r="J815" s="39">
        <v>0</v>
      </c>
      <c r="K815" s="39">
        <v>1</v>
      </c>
      <c r="L815" s="39">
        <v>4</v>
      </c>
    </row>
    <row r="816">
      <c r="A816" s="11" t="str">
        <f>VLOOKUP(27606,$M$2:$N$43,2,FALSE)</f>
        <v>SZU (SZU)</v>
      </c>
      <c r="B816" t="s">
        <v>156</v>
      </c>
      <c r="C816" t="s">
        <v>26</v>
      </c>
      <c r="D816" t="str">
        <f>CONCATENATE(A816,B816,C816)</f>
        <v>SZU (SZU)P2kapitola</v>
      </c>
      <c r="E816" s="39">
        <v>1</v>
      </c>
      <c r="F816" s="39">
        <v>0</v>
      </c>
      <c r="G816" s="39">
        <v>0</v>
      </c>
      <c r="H816" s="39">
        <v>1</v>
      </c>
      <c r="I816" s="39">
        <v>1</v>
      </c>
      <c r="J816" s="39">
        <v>0</v>
      </c>
      <c r="K816" s="39">
        <v>0</v>
      </c>
      <c r="L816" s="39">
        <v>1</v>
      </c>
    </row>
    <row r="817">
      <c r="A817" s="11" t="str">
        <f>VLOOKUP(27606,$M$2:$N$43,2,FALSE)</f>
        <v>SZU (SZU)</v>
      </c>
      <c r="B817" t="s">
        <v>160</v>
      </c>
      <c r="C817" t="s">
        <v>21</v>
      </c>
      <c r="D817" t="str">
        <f>CONCATENATE(A817,B817,C817)</f>
        <v>SZU (SZU)V1monografia</v>
      </c>
      <c r="E817" s="39">
        <v>3</v>
      </c>
      <c r="F817" s="39">
        <v>0</v>
      </c>
      <c r="G817" s="39">
        <v>0</v>
      </c>
      <c r="H817" s="39">
        <v>3</v>
      </c>
      <c r="I817" s="39">
        <v>3</v>
      </c>
      <c r="J817" s="39">
        <v>0</v>
      </c>
      <c r="K817" s="39">
        <v>0</v>
      </c>
      <c r="L817" s="39">
        <v>3</v>
      </c>
    </row>
    <row r="818">
      <c r="A818" s="11" t="str">
        <f>VLOOKUP(27606,$M$2:$N$43,2,FALSE)</f>
        <v>SZU (SZU)</v>
      </c>
      <c r="B818" t="s">
        <v>161</v>
      </c>
      <c r="C818" t="s">
        <v>27</v>
      </c>
      <c r="D818" t="str">
        <f>CONCATENATE(A818,B818,C818)</f>
        <v>SZU (SZU)V2príspevok</v>
      </c>
      <c r="E818" s="39">
        <v>32.30955</v>
      </c>
      <c r="F818" s="39">
        <v>0</v>
      </c>
      <c r="G818" s="39">
        <v>0</v>
      </c>
      <c r="H818" s="39">
        <v>32.30955</v>
      </c>
      <c r="I818" s="39">
        <v>45</v>
      </c>
      <c r="J818" s="39">
        <v>0</v>
      </c>
      <c r="K818" s="39">
        <v>0</v>
      </c>
      <c r="L818" s="39">
        <v>45</v>
      </c>
    </row>
    <row r="819">
      <c r="A819" s="11" t="str">
        <f>VLOOKUP(27606,$M$2:$N$43,2,FALSE)</f>
        <v>SZU (SZU)</v>
      </c>
      <c r="B819" t="s">
        <v>161</v>
      </c>
      <c r="C819" t="s">
        <v>28</v>
      </c>
      <c r="D819" t="str">
        <f>CONCATENATE(A819,B819,C819)</f>
        <v>SZU (SZU)V2príspevok z podujatia</v>
      </c>
      <c r="E819" s="39">
        <v>10.95758</v>
      </c>
      <c r="F819" s="39">
        <v>0</v>
      </c>
      <c r="G819" s="39">
        <v>0</v>
      </c>
      <c r="H819" s="39">
        <v>10.95758</v>
      </c>
      <c r="I819" s="39">
        <v>18</v>
      </c>
      <c r="J819" s="39">
        <v>0</v>
      </c>
      <c r="K819" s="39">
        <v>0</v>
      </c>
      <c r="L819" s="39">
        <v>18</v>
      </c>
    </row>
    <row r="820">
      <c r="A820" s="11" t="str">
        <f>VLOOKUP(27606,$M$2:$N$43,2,FALSE)</f>
        <v>SZU (SZU)</v>
      </c>
      <c r="B820" t="s">
        <v>161</v>
      </c>
      <c r="C820" t="s">
        <v>86</v>
      </c>
      <c r="D820" t="str">
        <f>CONCATENATE(A820,B820,C820)</f>
        <v>SZU (SZU)V2abstrakt z podujatia - KP</v>
      </c>
      <c r="E820" s="39">
        <v>20.23216</v>
      </c>
      <c r="F820" s="39">
        <v>0</v>
      </c>
      <c r="G820" s="39">
        <v>0</v>
      </c>
      <c r="H820" s="39">
        <v>20.23216</v>
      </c>
      <c r="I820" s="39">
        <v>32</v>
      </c>
      <c r="J820" s="39">
        <v>0</v>
      </c>
      <c r="K820" s="39">
        <v>0</v>
      </c>
      <c r="L820" s="39">
        <v>32</v>
      </c>
    </row>
    <row r="821">
      <c r="A821" s="11" t="str">
        <f>VLOOKUP(27606,$M$2:$N$43,2,FALSE)</f>
        <v>SZU (SZU)</v>
      </c>
      <c r="B821" t="s">
        <v>161</v>
      </c>
      <c r="C821" t="s">
        <v>26</v>
      </c>
      <c r="D821" t="str">
        <f>CONCATENATE(A821,B821,C821)</f>
        <v>SZU (SZU)V2kapitola</v>
      </c>
      <c r="E821" s="39">
        <v>3.37923</v>
      </c>
      <c r="F821" s="39">
        <v>0</v>
      </c>
      <c r="G821" s="39">
        <v>0</v>
      </c>
      <c r="H821" s="39">
        <v>3.37923</v>
      </c>
      <c r="I821" s="39">
        <v>9</v>
      </c>
      <c r="J821" s="39">
        <v>0</v>
      </c>
      <c r="K821" s="39">
        <v>0</v>
      </c>
      <c r="L821" s="39">
        <v>9</v>
      </c>
    </row>
    <row r="822">
      <c r="A822" s="11" t="str">
        <f>VLOOKUP(27606,$M$2:$N$43,2,FALSE)</f>
        <v>SZU (SZU)</v>
      </c>
      <c r="B822" t="s">
        <v>162</v>
      </c>
      <c r="C822" t="s">
        <v>88</v>
      </c>
      <c r="D822" t="str">
        <f>CONCATENATE(A822,B822,C822)</f>
        <v>SZU (SZU)V3abstrakt - ČL</v>
      </c>
      <c r="E822" s="39">
        <v>0.05128</v>
      </c>
      <c r="F822" s="39">
        <v>0</v>
      </c>
      <c r="G822" s="39">
        <v>0</v>
      </c>
      <c r="H822" s="39">
        <v>0.05128</v>
      </c>
      <c r="I822" s="39">
        <v>1</v>
      </c>
      <c r="J822" s="39">
        <v>0</v>
      </c>
      <c r="K822" s="39">
        <v>0</v>
      </c>
      <c r="L822" s="39">
        <v>1</v>
      </c>
    </row>
    <row r="823">
      <c r="A823" s="11" t="str">
        <f>VLOOKUP(27606,$M$2:$N$43,2,FALSE)</f>
        <v>SZU (SZU)</v>
      </c>
      <c r="B823" t="s">
        <v>162</v>
      </c>
      <c r="C823" t="s">
        <v>29</v>
      </c>
      <c r="D823" t="str">
        <f>CONCATENATE(A823,B823,C823)</f>
        <v>SZU (SZU)V3článok</v>
      </c>
      <c r="E823" s="39">
        <v>53.28936</v>
      </c>
      <c r="F823" s="39">
        <v>0</v>
      </c>
      <c r="G823" s="39">
        <v>0</v>
      </c>
      <c r="H823" s="39">
        <v>53.28936</v>
      </c>
      <c r="I823" s="39">
        <v>168</v>
      </c>
      <c r="J823" s="39">
        <v>0</v>
      </c>
      <c r="K823" s="39">
        <v>0</v>
      </c>
      <c r="L823" s="39">
        <v>168</v>
      </c>
    </row>
    <row r="824">
      <c r="A824" s="11" t="str">
        <f>VLOOKUP(27606,$M$2:$N$43,2,FALSE)</f>
        <v>SZU (SZU)</v>
      </c>
      <c r="B824" t="s">
        <v>162</v>
      </c>
      <c r="C824" t="s">
        <v>89</v>
      </c>
      <c r="D824" t="str">
        <f>CONCATENATE(A824,B824,C824)</f>
        <v>SZU (SZU)V3abstrakt z podujatia - ČL</v>
      </c>
      <c r="E824" s="39">
        <v>6.43742</v>
      </c>
      <c r="F824" s="39">
        <v>0</v>
      </c>
      <c r="G824" s="39">
        <v>0</v>
      </c>
      <c r="H824" s="39">
        <v>6.43742</v>
      </c>
      <c r="I824" s="39">
        <v>20</v>
      </c>
      <c r="J824" s="39">
        <v>0</v>
      </c>
      <c r="K824" s="39">
        <v>0</v>
      </c>
      <c r="L824" s="39">
        <v>20</v>
      </c>
    </row>
    <row r="825">
      <c r="A825" s="11" t="str">
        <f>VLOOKUP(27752,$M$2:$N$43,2,FALSE)</f>
        <v>VŠ DTI (DTI)</v>
      </c>
      <c r="B825" t="s">
        <v>150</v>
      </c>
      <c r="C825" t="s">
        <v>149</v>
      </c>
      <c r="D825" t="str">
        <f>CONCATENATE(A825,B825,C825)</f>
        <v>VŠ DTI (DTI)I2iný</v>
      </c>
      <c r="E825" s="39">
        <v>3</v>
      </c>
      <c r="F825" s="39">
        <v>0</v>
      </c>
      <c r="G825" s="39">
        <v>0</v>
      </c>
      <c r="H825" s="39">
        <v>3</v>
      </c>
      <c r="I825" s="39">
        <v>3</v>
      </c>
      <c r="J825" s="39">
        <v>0</v>
      </c>
      <c r="K825" s="39">
        <v>0</v>
      </c>
      <c r="L825" s="39">
        <v>3</v>
      </c>
    </row>
    <row r="826">
      <c r="A826" s="11" t="str">
        <f>VLOOKUP(27752,$M$2:$N$43,2,FALSE)</f>
        <v>VŠ DTI (DTI)</v>
      </c>
      <c r="B826" t="s">
        <v>152</v>
      </c>
      <c r="C826" t="s">
        <v>91</v>
      </c>
      <c r="D826" t="str">
        <f>CONCATENATE(A826,B826,C826)</f>
        <v>VŠ DTI (DTI)O1knižná publikácia - odborná</v>
      </c>
      <c r="E826" s="39">
        <v>0.9</v>
      </c>
      <c r="F826" s="39">
        <v>0</v>
      </c>
      <c r="G826" s="39">
        <v>0.5</v>
      </c>
      <c r="H826" s="39">
        <v>1.4</v>
      </c>
      <c r="I826" s="39">
        <v>1</v>
      </c>
      <c r="J826" s="39">
        <v>0</v>
      </c>
      <c r="K826" s="39">
        <v>1</v>
      </c>
      <c r="L826" s="39">
        <v>2</v>
      </c>
    </row>
    <row r="827">
      <c r="A827" s="11" t="str">
        <f>VLOOKUP(27752,$M$2:$N$43,2,FALSE)</f>
        <v>VŠ DTI (DTI)</v>
      </c>
      <c r="B827" t="s">
        <v>152</v>
      </c>
      <c r="C827" t="s">
        <v>101</v>
      </c>
      <c r="D827" t="str">
        <f>CONCATENATE(A827,B827,C827)</f>
        <v>VŠ DTI (DTI)O1zborník - odborný</v>
      </c>
      <c r="E827" s="39">
        <v>0</v>
      </c>
      <c r="F827" s="39">
        <v>0</v>
      </c>
      <c r="G827" s="39">
        <v>1</v>
      </c>
      <c r="H827" s="39">
        <v>1</v>
      </c>
      <c r="I827" s="39">
        <v>0</v>
      </c>
      <c r="J827" s="39">
        <v>0</v>
      </c>
      <c r="K827" s="39">
        <v>1</v>
      </c>
      <c r="L827" s="39">
        <v>1</v>
      </c>
    </row>
    <row r="828">
      <c r="A828" s="11" t="str">
        <f>VLOOKUP(27752,$M$2:$N$43,2,FALSE)</f>
        <v>VŠ DTI (DTI)</v>
      </c>
      <c r="B828" t="s">
        <v>153</v>
      </c>
      <c r="C828" t="s">
        <v>27</v>
      </c>
      <c r="D828" t="str">
        <f>CONCATENATE(A828,B828,C828)</f>
        <v>VŠ DTI (DTI)O2príspevok</v>
      </c>
      <c r="E828" s="39">
        <v>4</v>
      </c>
      <c r="F828" s="39">
        <v>0</v>
      </c>
      <c r="G828" s="39">
        <v>0</v>
      </c>
      <c r="H828" s="39">
        <v>4</v>
      </c>
      <c r="I828" s="39">
        <v>4</v>
      </c>
      <c r="J828" s="39">
        <v>0</v>
      </c>
      <c r="K828" s="39">
        <v>0</v>
      </c>
      <c r="L828" s="39">
        <v>4</v>
      </c>
    </row>
    <row r="829">
      <c r="A829" s="11" t="str">
        <f>VLOOKUP(27752,$M$2:$N$43,2,FALSE)</f>
        <v>VŠ DTI (DTI)</v>
      </c>
      <c r="B829" t="s">
        <v>153</v>
      </c>
      <c r="C829" t="s">
        <v>28</v>
      </c>
      <c r="D829" t="str">
        <f>CONCATENATE(A829,B829,C829)</f>
        <v>VŠ DTI (DTI)O2príspevok z podujatia</v>
      </c>
      <c r="E829" s="39">
        <v>0.5</v>
      </c>
      <c r="F829" s="39">
        <v>0</v>
      </c>
      <c r="G829" s="39">
        <v>0</v>
      </c>
      <c r="H829" s="39">
        <v>0.5</v>
      </c>
      <c r="I829" s="39">
        <v>1</v>
      </c>
      <c r="J829" s="39">
        <v>0</v>
      </c>
      <c r="K829" s="39">
        <v>0</v>
      </c>
      <c r="L829" s="39">
        <v>1</v>
      </c>
    </row>
    <row r="830">
      <c r="A830" s="11" t="str">
        <f>VLOOKUP(27752,$M$2:$N$43,2,FALSE)</f>
        <v>VŠ DTI (DTI)</v>
      </c>
      <c r="B830" t="s">
        <v>153</v>
      </c>
      <c r="C830" t="s">
        <v>86</v>
      </c>
      <c r="D830" t="str">
        <f>CONCATENATE(A830,B830,C830)</f>
        <v>VŠ DTI (DTI)O2abstrakt z podujatia - KP</v>
      </c>
      <c r="E830" s="39">
        <v>1</v>
      </c>
      <c r="F830" s="39">
        <v>0</v>
      </c>
      <c r="G830" s="39">
        <v>0</v>
      </c>
      <c r="H830" s="39">
        <v>1</v>
      </c>
      <c r="I830" s="39">
        <v>1</v>
      </c>
      <c r="J830" s="39">
        <v>0</v>
      </c>
      <c r="K830" s="39">
        <v>0</v>
      </c>
      <c r="L830" s="39">
        <v>1</v>
      </c>
    </row>
    <row r="831">
      <c r="A831" s="11" t="str">
        <f>VLOOKUP(27752,$M$2:$N$43,2,FALSE)</f>
        <v>VŠ DTI (DTI)</v>
      </c>
      <c r="B831" t="s">
        <v>154</v>
      </c>
      <c r="C831" t="s">
        <v>29</v>
      </c>
      <c r="D831" t="str">
        <f>CONCATENATE(A831,B831,C831)</f>
        <v>VŠ DTI (DTI)O3článok</v>
      </c>
      <c r="E831" s="39">
        <v>0.66667</v>
      </c>
      <c r="F831" s="39">
        <v>0</v>
      </c>
      <c r="G831" s="39">
        <v>0</v>
      </c>
      <c r="H831" s="39">
        <v>0.66667</v>
      </c>
      <c r="I831" s="39">
        <v>1</v>
      </c>
      <c r="J831" s="39">
        <v>0</v>
      </c>
      <c r="K831" s="39">
        <v>0</v>
      </c>
      <c r="L831" s="39">
        <v>1</v>
      </c>
    </row>
    <row r="832">
      <c r="A832" s="11" t="str">
        <f>VLOOKUP(27752,$M$2:$N$43,2,FALSE)</f>
        <v>VŠ DTI (DTI)</v>
      </c>
      <c r="B832" t="s">
        <v>155</v>
      </c>
      <c r="C832" t="s">
        <v>40</v>
      </c>
      <c r="D832" t="str">
        <f>CONCATENATE(A832,B832,C832)</f>
        <v>VŠ DTI (DTI)P1učebný text</v>
      </c>
      <c r="E832" s="39">
        <v>1</v>
      </c>
      <c r="F832" s="39">
        <v>0</v>
      </c>
      <c r="G832" s="39">
        <v>0</v>
      </c>
      <c r="H832" s="39">
        <v>1</v>
      </c>
      <c r="I832" s="39">
        <v>1</v>
      </c>
      <c r="J832" s="39">
        <v>0</v>
      </c>
      <c r="K832" s="39">
        <v>0</v>
      </c>
      <c r="L832" s="39">
        <v>1</v>
      </c>
    </row>
    <row r="833">
      <c r="A833" s="11" t="str">
        <f>VLOOKUP(27752,$M$2:$N$43,2,FALSE)</f>
        <v>VŠ DTI (DTI)</v>
      </c>
      <c r="B833" t="s">
        <v>155</v>
      </c>
      <c r="C833" t="s">
        <v>39</v>
      </c>
      <c r="D833" t="str">
        <f>CONCATENATE(A833,B833,C833)</f>
        <v>VŠ DTI (DTI)P1skriptum</v>
      </c>
      <c r="E833" s="39">
        <v>1.5</v>
      </c>
      <c r="F833" s="39">
        <v>0</v>
      </c>
      <c r="G833" s="39">
        <v>0</v>
      </c>
      <c r="H833" s="39">
        <v>1.5</v>
      </c>
      <c r="I833" s="39">
        <v>2</v>
      </c>
      <c r="J833" s="39">
        <v>0</v>
      </c>
      <c r="K833" s="39">
        <v>0</v>
      </c>
      <c r="L833" s="39">
        <v>2</v>
      </c>
    </row>
    <row r="834">
      <c r="A834" s="11" t="str">
        <f>VLOOKUP(27752,$M$2:$N$43,2,FALSE)</f>
        <v>VŠ DTI (DTI)</v>
      </c>
      <c r="B834" t="s">
        <v>155</v>
      </c>
      <c r="C834" t="s">
        <v>36</v>
      </c>
      <c r="D834" t="str">
        <f>CONCATENATE(A834,B834,C834)</f>
        <v>VŠ DTI (DTI)P1učebnica pre vysoké školy</v>
      </c>
      <c r="E834" s="39">
        <v>2.45</v>
      </c>
      <c r="F834" s="39">
        <v>0</v>
      </c>
      <c r="G834" s="39">
        <v>0</v>
      </c>
      <c r="H834" s="39">
        <v>2.45</v>
      </c>
      <c r="I834" s="39">
        <v>3</v>
      </c>
      <c r="J834" s="39">
        <v>0</v>
      </c>
      <c r="K834" s="39">
        <v>0</v>
      </c>
      <c r="L834" s="39">
        <v>3</v>
      </c>
    </row>
    <row r="835">
      <c r="A835" s="11" t="str">
        <f>VLOOKUP(27752,$M$2:$N$43,2,FALSE)</f>
        <v>VŠ DTI (DTI)</v>
      </c>
      <c r="B835" t="s">
        <v>160</v>
      </c>
      <c r="C835" t="s">
        <v>21</v>
      </c>
      <c r="D835" t="str">
        <f>CONCATENATE(A835,B835,C835)</f>
        <v>VŠ DTI (DTI)V1monografia</v>
      </c>
      <c r="E835" s="39">
        <v>7.27</v>
      </c>
      <c r="F835" s="39">
        <v>0</v>
      </c>
      <c r="G835" s="39">
        <v>0</v>
      </c>
      <c r="H835" s="39">
        <v>7.27</v>
      </c>
      <c r="I835" s="39">
        <v>9</v>
      </c>
      <c r="J835" s="39">
        <v>0</v>
      </c>
      <c r="K835" s="39">
        <v>0</v>
      </c>
      <c r="L835" s="39">
        <v>9</v>
      </c>
    </row>
    <row r="836">
      <c r="A836" s="11" t="str">
        <f>VLOOKUP(27752,$M$2:$N$43,2,FALSE)</f>
        <v>VŠ DTI (DTI)</v>
      </c>
      <c r="B836" t="s">
        <v>160</v>
      </c>
      <c r="C836" t="s">
        <v>84</v>
      </c>
      <c r="D836" t="str">
        <f>CONCATENATE(A836,B836,C836)</f>
        <v>VŠ DTI (DTI)V1zborník - vedecký</v>
      </c>
      <c r="E836" s="39">
        <v>0</v>
      </c>
      <c r="F836" s="39">
        <v>0</v>
      </c>
      <c r="G836" s="39">
        <v>3.96667</v>
      </c>
      <c r="H836" s="39">
        <v>3.96667</v>
      </c>
      <c r="I836" s="39">
        <v>0</v>
      </c>
      <c r="J836" s="39">
        <v>0</v>
      </c>
      <c r="K836" s="39">
        <v>5</v>
      </c>
      <c r="L836" s="39">
        <v>5</v>
      </c>
    </row>
    <row r="837">
      <c r="A837" s="11" t="str">
        <f>VLOOKUP(27752,$M$2:$N$43,2,FALSE)</f>
        <v>VŠ DTI (DTI)</v>
      </c>
      <c r="B837" t="s">
        <v>161</v>
      </c>
      <c r="C837" t="s">
        <v>27</v>
      </c>
      <c r="D837" t="str">
        <f>CONCATENATE(A837,B837,C837)</f>
        <v>VŠ DTI (DTI)V2príspevok</v>
      </c>
      <c r="E837" s="39">
        <v>118.17668</v>
      </c>
      <c r="F837" s="39">
        <v>0</v>
      </c>
      <c r="G837" s="39">
        <v>0</v>
      </c>
      <c r="H837" s="39">
        <v>118.17668</v>
      </c>
      <c r="I837" s="39">
        <v>126</v>
      </c>
      <c r="J837" s="39">
        <v>0</v>
      </c>
      <c r="K837" s="39">
        <v>0</v>
      </c>
      <c r="L837" s="39">
        <v>126</v>
      </c>
    </row>
    <row r="838">
      <c r="A838" s="11" t="str">
        <f>VLOOKUP(27752,$M$2:$N$43,2,FALSE)</f>
        <v>VŠ DTI (DTI)</v>
      </c>
      <c r="B838" t="s">
        <v>161</v>
      </c>
      <c r="C838" t="s">
        <v>85</v>
      </c>
      <c r="D838" t="str">
        <f>CONCATENATE(A838,B838,C838)</f>
        <v>VŠ DTI (DTI)V2abstrakt - KP</v>
      </c>
      <c r="E838" s="39">
        <v>2</v>
      </c>
      <c r="F838" s="39">
        <v>0</v>
      </c>
      <c r="G838" s="39">
        <v>0</v>
      </c>
      <c r="H838" s="39">
        <v>2</v>
      </c>
      <c r="I838" s="39">
        <v>2</v>
      </c>
      <c r="J838" s="39">
        <v>0</v>
      </c>
      <c r="K838" s="39">
        <v>0</v>
      </c>
      <c r="L838" s="39">
        <v>2</v>
      </c>
    </row>
    <row r="839">
      <c r="A839" s="11" t="str">
        <f>VLOOKUP(27752,$M$2:$N$43,2,FALSE)</f>
        <v>VŠ DTI (DTI)</v>
      </c>
      <c r="B839" t="s">
        <v>161</v>
      </c>
      <c r="C839" t="s">
        <v>28</v>
      </c>
      <c r="D839" t="str">
        <f>CONCATENATE(A839,B839,C839)</f>
        <v>VŠ DTI (DTI)V2príspevok z podujatia</v>
      </c>
      <c r="E839" s="39">
        <v>5.4</v>
      </c>
      <c r="F839" s="39">
        <v>0</v>
      </c>
      <c r="G839" s="39">
        <v>0</v>
      </c>
      <c r="H839" s="39">
        <v>5.4</v>
      </c>
      <c r="I839" s="39">
        <v>10</v>
      </c>
      <c r="J839" s="39">
        <v>0</v>
      </c>
      <c r="K839" s="39">
        <v>0</v>
      </c>
      <c r="L839" s="39">
        <v>10</v>
      </c>
    </row>
    <row r="840">
      <c r="A840" s="11" t="str">
        <f>VLOOKUP(27752,$M$2:$N$43,2,FALSE)</f>
        <v>VŠ DTI (DTI)</v>
      </c>
      <c r="B840" t="s">
        <v>161</v>
      </c>
      <c r="C840" t="s">
        <v>86</v>
      </c>
      <c r="D840" t="str">
        <f>CONCATENATE(A840,B840,C840)</f>
        <v>VŠ DTI (DTI)V2abstrakt z podujatia - KP</v>
      </c>
      <c r="E840" s="39">
        <v>3.18333</v>
      </c>
      <c r="F840" s="39">
        <v>0</v>
      </c>
      <c r="G840" s="39">
        <v>0</v>
      </c>
      <c r="H840" s="39">
        <v>3.18333</v>
      </c>
      <c r="I840" s="39">
        <v>5</v>
      </c>
      <c r="J840" s="39">
        <v>0</v>
      </c>
      <c r="K840" s="39">
        <v>0</v>
      </c>
      <c r="L840" s="39">
        <v>5</v>
      </c>
    </row>
    <row r="841">
      <c r="A841" s="11" t="str">
        <f>VLOOKUP(27752,$M$2:$N$43,2,FALSE)</f>
        <v>VŠ DTI (DTI)</v>
      </c>
      <c r="B841" t="s">
        <v>161</v>
      </c>
      <c r="C841" t="s">
        <v>26</v>
      </c>
      <c r="D841" t="str">
        <f>CONCATENATE(A841,B841,C841)</f>
        <v>VŠ DTI (DTI)V2kapitola</v>
      </c>
      <c r="E841" s="39">
        <v>4.75</v>
      </c>
      <c r="F841" s="39">
        <v>0</v>
      </c>
      <c r="G841" s="39">
        <v>0</v>
      </c>
      <c r="H841" s="39">
        <v>4.75</v>
      </c>
      <c r="I841" s="39">
        <v>5</v>
      </c>
      <c r="J841" s="39">
        <v>0</v>
      </c>
      <c r="K841" s="39">
        <v>0</v>
      </c>
      <c r="L841" s="39">
        <v>5</v>
      </c>
    </row>
    <row r="842">
      <c r="A842" s="11" t="str">
        <f>VLOOKUP(27752,$M$2:$N$43,2,FALSE)</f>
        <v>VŠ DTI (DTI)</v>
      </c>
      <c r="B842" t="s">
        <v>162</v>
      </c>
      <c r="C842" t="s">
        <v>29</v>
      </c>
      <c r="D842" t="str">
        <f>CONCATENATE(A842,B842,C842)</f>
        <v>VŠ DTI (DTI)V3článok</v>
      </c>
      <c r="E842" s="39">
        <v>21.62283</v>
      </c>
      <c r="F842" s="39">
        <v>0</v>
      </c>
      <c r="G842" s="39">
        <v>0</v>
      </c>
      <c r="H842" s="39">
        <v>21.62283</v>
      </c>
      <c r="I842" s="39">
        <v>37</v>
      </c>
      <c r="J842" s="39">
        <v>0</v>
      </c>
      <c r="K842" s="39">
        <v>0</v>
      </c>
      <c r="L842" s="39">
        <v>37</v>
      </c>
    </row>
    <row r="843">
      <c r="A843" s="11" t="str">
        <f>VLOOKUP(27752,$M$2:$N$43,2,FALSE)</f>
        <v>VŠ DTI (DTI)</v>
      </c>
      <c r="B843" t="s">
        <v>162</v>
      </c>
      <c r="C843" t="s">
        <v>30</v>
      </c>
      <c r="D843" t="str">
        <f>CONCATENATE(A843,B843,C843)</f>
        <v>VŠ DTI (DTI)V3článok z podujatia</v>
      </c>
      <c r="E843" s="39">
        <v>0.1</v>
      </c>
      <c r="F843" s="39">
        <v>0</v>
      </c>
      <c r="G843" s="39">
        <v>0</v>
      </c>
      <c r="H843" s="39">
        <v>0.1</v>
      </c>
      <c r="I843" s="39">
        <v>1</v>
      </c>
      <c r="J843" s="39">
        <v>0</v>
      </c>
      <c r="K843" s="39">
        <v>0</v>
      </c>
      <c r="L843" s="39">
        <v>1</v>
      </c>
    </row>
    <row r="844">
      <c r="A844" s="11" t="str">
        <f>VLOOKUP(27769,$M$2:$N$43,2,FALSE)</f>
        <v>VŠD (VŠD)</v>
      </c>
      <c r="B844" t="s">
        <v>153</v>
      </c>
      <c r="C844" t="s">
        <v>28</v>
      </c>
      <c r="D844" t="str">
        <f>CONCATENATE(A844,B844,C844)</f>
        <v>VŠD (VŠD)O2príspevok z podujatia</v>
      </c>
      <c r="E844" s="39">
        <v>0.5</v>
      </c>
      <c r="F844" s="39">
        <v>0</v>
      </c>
      <c r="G844" s="39">
        <v>0</v>
      </c>
      <c r="H844" s="39">
        <v>0.5</v>
      </c>
      <c r="I844" s="39">
        <v>1</v>
      </c>
      <c r="J844" s="39">
        <v>0</v>
      </c>
      <c r="K844" s="39">
        <v>0</v>
      </c>
      <c r="L844" s="39">
        <v>1</v>
      </c>
    </row>
    <row r="845">
      <c r="A845" s="11" t="str">
        <f>VLOOKUP(27769,$M$2:$N$43,2,FALSE)</f>
        <v>VŠD (VŠD)</v>
      </c>
      <c r="B845" t="s">
        <v>154</v>
      </c>
      <c r="C845" t="s">
        <v>29</v>
      </c>
      <c r="D845" t="str">
        <f>CONCATENATE(A845,B845,C845)</f>
        <v>VŠD (VŠD)O3článok</v>
      </c>
      <c r="E845" s="39">
        <v>2</v>
      </c>
      <c r="F845" s="39">
        <v>0</v>
      </c>
      <c r="G845" s="39">
        <v>0</v>
      </c>
      <c r="H845" s="39">
        <v>2</v>
      </c>
      <c r="I845" s="39">
        <v>4</v>
      </c>
      <c r="J845" s="39">
        <v>0</v>
      </c>
      <c r="K845" s="39">
        <v>0</v>
      </c>
      <c r="L845" s="39">
        <v>4</v>
      </c>
    </row>
    <row r="846">
      <c r="A846" s="11" t="str">
        <f>VLOOKUP(27769,$M$2:$N$43,2,FALSE)</f>
        <v>VŠD (VŠD)</v>
      </c>
      <c r="B846" t="s">
        <v>160</v>
      </c>
      <c r="C846" t="s">
        <v>21</v>
      </c>
      <c r="D846" t="str">
        <f>CONCATENATE(A846,B846,C846)</f>
        <v>VŠD (VŠD)V1monografia</v>
      </c>
      <c r="E846" s="39">
        <v>1.34</v>
      </c>
      <c r="F846" s="39">
        <v>0</v>
      </c>
      <c r="G846" s="39">
        <v>0</v>
      </c>
      <c r="H846" s="39">
        <v>1.34</v>
      </c>
      <c r="I846" s="39">
        <v>2</v>
      </c>
      <c r="J846" s="39">
        <v>0</v>
      </c>
      <c r="K846" s="39">
        <v>0</v>
      </c>
      <c r="L846" s="39">
        <v>2</v>
      </c>
    </row>
    <row r="847">
      <c r="A847" s="11" t="str">
        <f>VLOOKUP(27769,$M$2:$N$43,2,FALSE)</f>
        <v>VŠD (VŠD)</v>
      </c>
      <c r="B847" t="s">
        <v>160</v>
      </c>
      <c r="C847" t="s">
        <v>84</v>
      </c>
      <c r="D847" t="str">
        <f>CONCATENATE(A847,B847,C847)</f>
        <v>VŠD (VŠD)V1zborník - vedecký</v>
      </c>
      <c r="E847" s="39">
        <v>0</v>
      </c>
      <c r="F847" s="39">
        <v>0</v>
      </c>
      <c r="G847" s="39">
        <v>0.5</v>
      </c>
      <c r="H847" s="39">
        <v>0.5</v>
      </c>
      <c r="I847" s="39">
        <v>0</v>
      </c>
      <c r="J847" s="39">
        <v>0</v>
      </c>
      <c r="K847" s="39">
        <v>1</v>
      </c>
      <c r="L847" s="39">
        <v>1</v>
      </c>
    </row>
    <row r="848">
      <c r="A848" s="11" t="str">
        <f>VLOOKUP(27769,$M$2:$N$43,2,FALSE)</f>
        <v>VŠD (VŠD)</v>
      </c>
      <c r="B848" t="s">
        <v>161</v>
      </c>
      <c r="C848" t="s">
        <v>27</v>
      </c>
      <c r="D848" t="str">
        <f>CONCATENATE(A848,B848,C848)</f>
        <v>VŠD (VŠD)V2príspevok</v>
      </c>
      <c r="E848" s="39">
        <v>6.91</v>
      </c>
      <c r="F848" s="39">
        <v>0</v>
      </c>
      <c r="G848" s="39">
        <v>0</v>
      </c>
      <c r="H848" s="39">
        <v>6.91</v>
      </c>
      <c r="I848" s="39">
        <v>9</v>
      </c>
      <c r="J848" s="39">
        <v>0</v>
      </c>
      <c r="K848" s="39">
        <v>0</v>
      </c>
      <c r="L848" s="39">
        <v>9</v>
      </c>
    </row>
    <row r="849">
      <c r="A849" s="11" t="str">
        <f>VLOOKUP(27769,$M$2:$N$43,2,FALSE)</f>
        <v>VŠD (VŠD)</v>
      </c>
      <c r="B849" t="s">
        <v>161</v>
      </c>
      <c r="C849" t="s">
        <v>28</v>
      </c>
      <c r="D849" t="str">
        <f>CONCATENATE(A849,B849,C849)</f>
        <v>VŠD (VŠD)V2príspevok z podujatia</v>
      </c>
      <c r="E849" s="39">
        <v>4.53</v>
      </c>
      <c r="F849" s="39">
        <v>0</v>
      </c>
      <c r="G849" s="39">
        <v>0</v>
      </c>
      <c r="H849" s="39">
        <v>4.53</v>
      </c>
      <c r="I849" s="39">
        <v>6</v>
      </c>
      <c r="J849" s="39">
        <v>0</v>
      </c>
      <c r="K849" s="39">
        <v>0</v>
      </c>
      <c r="L849" s="39">
        <v>6</v>
      </c>
    </row>
    <row r="850">
      <c r="A850" s="11" t="str">
        <f>VLOOKUP(27769,$M$2:$N$43,2,FALSE)</f>
        <v>VŠD (VŠD)</v>
      </c>
      <c r="B850" t="s">
        <v>161</v>
      </c>
      <c r="C850" t="s">
        <v>26</v>
      </c>
      <c r="D850" t="str">
        <f>CONCATENATE(A850,B850,C850)</f>
        <v>VŠD (VŠD)V2kapitola</v>
      </c>
      <c r="E850" s="39">
        <v>1</v>
      </c>
      <c r="F850" s="39">
        <v>0</v>
      </c>
      <c r="G850" s="39">
        <v>0</v>
      </c>
      <c r="H850" s="39">
        <v>1</v>
      </c>
      <c r="I850" s="39">
        <v>1</v>
      </c>
      <c r="J850" s="39">
        <v>0</v>
      </c>
      <c r="K850" s="39">
        <v>0</v>
      </c>
      <c r="L850" s="39">
        <v>1</v>
      </c>
    </row>
    <row r="851">
      <c r="A851" s="11" t="str">
        <f>VLOOKUP(27769,$M$2:$N$43,2,FALSE)</f>
        <v>VŠD (VŠD)</v>
      </c>
      <c r="B851" t="s">
        <v>162</v>
      </c>
      <c r="C851" t="s">
        <v>29</v>
      </c>
      <c r="D851" t="str">
        <f>CONCATENATE(A851,B851,C851)</f>
        <v>VŠD (VŠD)V3článok</v>
      </c>
      <c r="E851" s="39">
        <v>16.975</v>
      </c>
      <c r="F851" s="39">
        <v>0</v>
      </c>
      <c r="G851" s="39">
        <v>0</v>
      </c>
      <c r="H851" s="39">
        <v>16.975</v>
      </c>
      <c r="I851" s="39">
        <v>22</v>
      </c>
      <c r="J851" s="39">
        <v>0</v>
      </c>
      <c r="K851" s="39">
        <v>0</v>
      </c>
      <c r="L851" s="39">
        <v>22</v>
      </c>
    </row>
    <row r="852">
      <c r="A852" s="11" t="str">
        <f>VLOOKUP(27822,$M$2:$N$43,2,FALSE)</f>
        <v>BISLA (BISLA.Bratislava)</v>
      </c>
      <c r="B852" t="s">
        <v>152</v>
      </c>
      <c r="C852" t="s">
        <v>91</v>
      </c>
      <c r="D852" t="str">
        <f>CONCATENATE(A852,B852,C852)</f>
        <v>BISLA (BISLA.Bratislava)O1knižná publikácia - odborná</v>
      </c>
      <c r="E852" s="39">
        <v>0.11112</v>
      </c>
      <c r="F852" s="39">
        <v>0</v>
      </c>
      <c r="G852" s="39">
        <v>0</v>
      </c>
      <c r="H852" s="39">
        <v>0.11112</v>
      </c>
      <c r="I852" s="39">
        <v>1</v>
      </c>
      <c r="J852" s="39">
        <v>0</v>
      </c>
      <c r="K852" s="39">
        <v>0</v>
      </c>
      <c r="L852" s="39">
        <v>1</v>
      </c>
    </row>
    <row r="853">
      <c r="A853" s="11" t="str">
        <f>VLOOKUP(27822,$M$2:$N$43,2,FALSE)</f>
        <v>BISLA (BISLA.Bratislava)</v>
      </c>
      <c r="B853" t="s">
        <v>155</v>
      </c>
      <c r="C853" t="s">
        <v>42</v>
      </c>
      <c r="D853" t="str">
        <f>CONCATENATE(A853,B853,C853)</f>
        <v>BISLA (BISLA.Bratislava)P1didaktická príručka</v>
      </c>
      <c r="E853" s="39">
        <v>0.1225</v>
      </c>
      <c r="F853" s="39">
        <v>0</v>
      </c>
      <c r="G853" s="39">
        <v>0</v>
      </c>
      <c r="H853" s="39">
        <v>0.1225</v>
      </c>
      <c r="I853" s="39">
        <v>1</v>
      </c>
      <c r="J853" s="39">
        <v>0</v>
      </c>
      <c r="K853" s="39">
        <v>0</v>
      </c>
      <c r="L853" s="39">
        <v>1</v>
      </c>
    </row>
    <row r="854">
      <c r="A854" s="11" t="str">
        <f>VLOOKUP(27822,$M$2:$N$43,2,FALSE)</f>
        <v>BISLA (BISLA.Bratislava)</v>
      </c>
      <c r="B854" t="s">
        <v>160</v>
      </c>
      <c r="C854" t="s">
        <v>84</v>
      </c>
      <c r="D854" t="str">
        <f>CONCATENATE(A854,B854,C854)</f>
        <v>BISLA (BISLA.Bratislava)V1zborník - vedecký</v>
      </c>
      <c r="E854" s="39">
        <v>0.05263</v>
      </c>
      <c r="F854" s="39">
        <v>0</v>
      </c>
      <c r="G854" s="39">
        <v>0</v>
      </c>
      <c r="H854" s="39">
        <v>0.05263</v>
      </c>
      <c r="I854" s="39">
        <v>1</v>
      </c>
      <c r="J854" s="39">
        <v>0</v>
      </c>
      <c r="K854" s="39">
        <v>0</v>
      </c>
      <c r="L854" s="39">
        <v>1</v>
      </c>
    </row>
    <row r="855">
      <c r="A855" s="11" t="str">
        <f>VLOOKUP(27882,$M$2:$N$43,2,FALSE)</f>
        <v>CVTI SR (CVTI SR)</v>
      </c>
      <c r="B855" t="s">
        <v>144</v>
      </c>
      <c r="C855" t="s">
        <v>146</v>
      </c>
      <c r="D855" t="str">
        <f>CONCATENATE(A855,B855,C855)</f>
        <v>CVTI SR (CVTI SR)D1Patent</v>
      </c>
      <c r="E855" s="39">
        <v>0.2</v>
      </c>
      <c r="F855" s="39">
        <v>0</v>
      </c>
      <c r="G855" s="39">
        <v>0</v>
      </c>
      <c r="H855" s="39">
        <v>0.2</v>
      </c>
      <c r="I855" s="39">
        <v>1</v>
      </c>
      <c r="J855" s="39">
        <v>0</v>
      </c>
      <c r="K855" s="39">
        <v>0</v>
      </c>
      <c r="L855" s="39">
        <v>1</v>
      </c>
    </row>
    <row r="856">
      <c r="A856" s="11" t="str">
        <f>VLOOKUP(27882,$M$2:$N$43,2,FALSE)</f>
        <v>CVTI SR (CVTI SR)</v>
      </c>
      <c r="B856" t="s">
        <v>153</v>
      </c>
      <c r="C856" t="s">
        <v>28</v>
      </c>
      <c r="D856" t="str">
        <f>CONCATENATE(A856,B856,C856)</f>
        <v>CVTI SR (CVTI SR)O2príspevok z podujatia</v>
      </c>
      <c r="E856" s="39">
        <v>0.15</v>
      </c>
      <c r="F856" s="39">
        <v>0</v>
      </c>
      <c r="G856" s="39">
        <v>0</v>
      </c>
      <c r="H856" s="39">
        <v>0.15</v>
      </c>
      <c r="I856" s="39">
        <v>1</v>
      </c>
      <c r="J856" s="39">
        <v>0</v>
      </c>
      <c r="K856" s="39">
        <v>0</v>
      </c>
      <c r="L856" s="39">
        <v>1</v>
      </c>
    </row>
    <row r="857">
      <c r="A857" s="11" t="str">
        <f>VLOOKUP(27882,$M$2:$N$43,2,FALSE)</f>
        <v>CVTI SR (CVTI SR)</v>
      </c>
      <c r="B857" t="s">
        <v>153</v>
      </c>
      <c r="C857" t="s">
        <v>86</v>
      </c>
      <c r="D857" t="str">
        <f>CONCATENATE(A857,B857,C857)</f>
        <v>CVTI SR (CVTI SR)O2abstrakt z podujatia - KP</v>
      </c>
      <c r="E857" s="39">
        <v>1.75</v>
      </c>
      <c r="F857" s="39">
        <v>0</v>
      </c>
      <c r="G857" s="39">
        <v>0</v>
      </c>
      <c r="H857" s="39">
        <v>1.75</v>
      </c>
      <c r="I857" s="39">
        <v>5</v>
      </c>
      <c r="J857" s="39">
        <v>0</v>
      </c>
      <c r="K857" s="39">
        <v>0</v>
      </c>
      <c r="L857" s="39">
        <v>5</v>
      </c>
    </row>
    <row r="858">
      <c r="A858" s="11" t="str">
        <f>VLOOKUP(27882,$M$2:$N$43,2,FALSE)</f>
        <v>CVTI SR (CVTI SR)</v>
      </c>
      <c r="B858" t="s">
        <v>154</v>
      </c>
      <c r="C858" t="s">
        <v>29</v>
      </c>
      <c r="D858" t="str">
        <f>CONCATENATE(A858,B858,C858)</f>
        <v>CVTI SR (CVTI SR)O3článok</v>
      </c>
      <c r="E858" s="39">
        <v>0.4</v>
      </c>
      <c r="F858" s="39">
        <v>0</v>
      </c>
      <c r="G858" s="39">
        <v>0</v>
      </c>
      <c r="H858" s="39">
        <v>0.4</v>
      </c>
      <c r="I858" s="39">
        <v>1</v>
      </c>
      <c r="J858" s="39">
        <v>0</v>
      </c>
      <c r="K858" s="39">
        <v>0</v>
      </c>
      <c r="L858" s="39">
        <v>1</v>
      </c>
    </row>
    <row r="859">
      <c r="A859" s="11" t="str">
        <f>VLOOKUP(27882,$M$2:$N$43,2,FALSE)</f>
        <v>CVTI SR (CVTI SR)</v>
      </c>
      <c r="B859" t="s">
        <v>161</v>
      </c>
      <c r="C859" t="s">
        <v>27</v>
      </c>
      <c r="D859" t="str">
        <f>CONCATENATE(A859,B859,C859)</f>
        <v>CVTI SR (CVTI SR)V2príspevok</v>
      </c>
      <c r="E859" s="39">
        <v>0.5</v>
      </c>
      <c r="F859" s="39">
        <v>0</v>
      </c>
      <c r="G859" s="39">
        <v>0</v>
      </c>
      <c r="H859" s="39">
        <v>0.5</v>
      </c>
      <c r="I859" s="39">
        <v>1</v>
      </c>
      <c r="J859" s="39">
        <v>0</v>
      </c>
      <c r="K859" s="39">
        <v>0</v>
      </c>
      <c r="L859" s="39">
        <v>1</v>
      </c>
    </row>
    <row r="860">
      <c r="A860" s="11" t="str">
        <f>VLOOKUP(27882,$M$2:$N$43,2,FALSE)</f>
        <v>CVTI SR (CVTI SR)</v>
      </c>
      <c r="B860" t="s">
        <v>161</v>
      </c>
      <c r="C860" t="s">
        <v>28</v>
      </c>
      <c r="D860" t="str">
        <f>CONCATENATE(A860,B860,C860)</f>
        <v>CVTI SR (CVTI SR)V2príspevok z podujatia</v>
      </c>
      <c r="E860" s="39">
        <v>4.63334</v>
      </c>
      <c r="F860" s="39">
        <v>0</v>
      </c>
      <c r="G860" s="39">
        <v>0</v>
      </c>
      <c r="H860" s="39">
        <v>4.63334</v>
      </c>
      <c r="I860" s="39">
        <v>8</v>
      </c>
      <c r="J860" s="39">
        <v>0</v>
      </c>
      <c r="K860" s="39">
        <v>0</v>
      </c>
      <c r="L860" s="39">
        <v>8</v>
      </c>
    </row>
    <row r="861">
      <c r="A861" s="11" t="str">
        <f>VLOOKUP(27882,$M$2:$N$43,2,FALSE)</f>
        <v>CVTI SR (CVTI SR)</v>
      </c>
      <c r="B861" t="s">
        <v>162</v>
      </c>
      <c r="C861" t="s">
        <v>29</v>
      </c>
      <c r="D861" t="str">
        <f>CONCATENATE(A861,B861,C861)</f>
        <v>CVTI SR (CVTI SR)V3článok</v>
      </c>
      <c r="E861" s="39">
        <v>1.4</v>
      </c>
      <c r="F861" s="39">
        <v>0</v>
      </c>
      <c r="G861" s="39">
        <v>0</v>
      </c>
      <c r="H861" s="39">
        <v>1.4</v>
      </c>
      <c r="I861" s="39">
        <v>5</v>
      </c>
      <c r="J861" s="39">
        <v>0</v>
      </c>
      <c r="K861" s="39">
        <v>0</v>
      </c>
      <c r="L861" s="39">
        <v>5</v>
      </c>
    </row>
    <row r="862">
      <c r="A862" s="11" t="str">
        <f>VLOOKUP(131942,$M$2:$N$43,2,FALSE)</f>
        <v>VŠEM (VŠEMVS)</v>
      </c>
      <c r="B862" t="s">
        <v>151</v>
      </c>
      <c r="C862" t="s">
        <v>149</v>
      </c>
      <c r="D862" t="str">
        <f>CONCATENATE(A862,B862,C862)</f>
        <v>VŠEM (VŠEMVS)I3iný</v>
      </c>
      <c r="E862" s="39">
        <v>0.33</v>
      </c>
      <c r="F862" s="39">
        <v>0</v>
      </c>
      <c r="G862" s="39">
        <v>0</v>
      </c>
      <c r="H862" s="39">
        <v>0.33</v>
      </c>
      <c r="I862" s="39">
        <v>1</v>
      </c>
      <c r="J862" s="39">
        <v>0</v>
      </c>
      <c r="K862" s="39">
        <v>0</v>
      </c>
      <c r="L862" s="39">
        <v>1</v>
      </c>
    </row>
    <row r="863">
      <c r="A863" s="11" t="str">
        <f>VLOOKUP(131942,$M$2:$N$43,2,FALSE)</f>
        <v>VŠEM (VŠEMVS)</v>
      </c>
      <c r="B863" t="s">
        <v>153</v>
      </c>
      <c r="C863" t="s">
        <v>27</v>
      </c>
      <c r="D863" t="str">
        <f>CONCATENATE(A863,B863,C863)</f>
        <v>VŠEM (VŠEMVS)O2príspevok</v>
      </c>
      <c r="E863" s="39">
        <v>1.5</v>
      </c>
      <c r="F863" s="39">
        <v>0</v>
      </c>
      <c r="G863" s="39">
        <v>0</v>
      </c>
      <c r="H863" s="39">
        <v>1.5</v>
      </c>
      <c r="I863" s="39">
        <v>2</v>
      </c>
      <c r="J863" s="39">
        <v>0</v>
      </c>
      <c r="K863" s="39">
        <v>0</v>
      </c>
      <c r="L863" s="39">
        <v>2</v>
      </c>
    </row>
    <row r="864">
      <c r="A864" s="11" t="str">
        <f>VLOOKUP(131942,$M$2:$N$43,2,FALSE)</f>
        <v>VŠEM (VŠEMVS)</v>
      </c>
      <c r="B864" t="s">
        <v>154</v>
      </c>
      <c r="C864" t="s">
        <v>29</v>
      </c>
      <c r="D864" t="str">
        <f>CONCATENATE(A864,B864,C864)</f>
        <v>VŠEM (VŠEMVS)O3článok</v>
      </c>
      <c r="E864" s="39">
        <v>0.3</v>
      </c>
      <c r="F864" s="39">
        <v>0</v>
      </c>
      <c r="G864" s="39">
        <v>0</v>
      </c>
      <c r="H864" s="39">
        <v>0.3</v>
      </c>
      <c r="I864" s="39">
        <v>1</v>
      </c>
      <c r="J864" s="39">
        <v>0</v>
      </c>
      <c r="K864" s="39">
        <v>0</v>
      </c>
      <c r="L864" s="39">
        <v>1</v>
      </c>
    </row>
    <row r="865">
      <c r="A865" s="11" t="str">
        <f>VLOOKUP(131942,$M$2:$N$43,2,FALSE)</f>
        <v>VŠEM (VŠEMVS)</v>
      </c>
      <c r="B865" t="s">
        <v>154</v>
      </c>
      <c r="C865" t="s">
        <v>96</v>
      </c>
      <c r="D865" t="str">
        <f>CONCATENATE(A865,B865,C865)</f>
        <v>VŠEM (VŠEMVS)O3recenzia - ČL</v>
      </c>
      <c r="E865" s="39">
        <v>0.5</v>
      </c>
      <c r="F865" s="39">
        <v>0</v>
      </c>
      <c r="G865" s="39">
        <v>0</v>
      </c>
      <c r="H865" s="39">
        <v>0.5</v>
      </c>
      <c r="I865" s="39">
        <v>1</v>
      </c>
      <c r="J865" s="39">
        <v>0</v>
      </c>
      <c r="K865" s="39">
        <v>0</v>
      </c>
      <c r="L865" s="39">
        <v>1</v>
      </c>
    </row>
    <row r="866">
      <c r="A866" s="11" t="str">
        <f>VLOOKUP(131942,$M$2:$N$43,2,FALSE)</f>
        <v>VŠEM (VŠEMVS)</v>
      </c>
      <c r="B866" t="s">
        <v>155</v>
      </c>
      <c r="C866" t="s">
        <v>39</v>
      </c>
      <c r="D866" t="str">
        <f>CONCATENATE(A866,B866,C866)</f>
        <v>VŠEM (VŠEMVS)P1skriptum</v>
      </c>
      <c r="E866" s="39">
        <v>0.5</v>
      </c>
      <c r="F866" s="39">
        <v>0</v>
      </c>
      <c r="G866" s="39">
        <v>0</v>
      </c>
      <c r="H866" s="39">
        <v>0.5</v>
      </c>
      <c r="I866" s="39">
        <v>1</v>
      </c>
      <c r="J866" s="39">
        <v>0</v>
      </c>
      <c r="K866" s="39">
        <v>0</v>
      </c>
      <c r="L866" s="39">
        <v>1</v>
      </c>
    </row>
    <row r="867">
      <c r="A867" s="11" t="str">
        <f>VLOOKUP(131942,$M$2:$N$43,2,FALSE)</f>
        <v>VŠEM (VŠEMVS)</v>
      </c>
      <c r="B867" t="s">
        <v>160</v>
      </c>
      <c r="C867" t="s">
        <v>25</v>
      </c>
      <c r="D867" t="str">
        <f>CONCATENATE(A867,B867,C867)</f>
        <v>VŠEM (VŠEMVS)V1editovaná kniha</v>
      </c>
      <c r="E867" s="39">
        <v>0.3334</v>
      </c>
      <c r="F867" s="39">
        <v>0</v>
      </c>
      <c r="G867" s="39">
        <v>0</v>
      </c>
      <c r="H867" s="39">
        <v>0.3334</v>
      </c>
      <c r="I867" s="39">
        <v>1</v>
      </c>
      <c r="J867" s="39">
        <v>0</v>
      </c>
      <c r="K867" s="39">
        <v>0</v>
      </c>
      <c r="L867" s="39">
        <v>1</v>
      </c>
    </row>
    <row r="868">
      <c r="A868" s="11" t="str">
        <f>VLOOKUP(131942,$M$2:$N$43,2,FALSE)</f>
        <v>VŠEM (VŠEMVS)</v>
      </c>
      <c r="B868" t="s">
        <v>160</v>
      </c>
      <c r="C868" t="s">
        <v>21</v>
      </c>
      <c r="D868" t="str">
        <f>CONCATENATE(A868,B868,C868)</f>
        <v>VŠEM (VŠEMVS)V1monografia</v>
      </c>
      <c r="E868" s="39">
        <v>0.64</v>
      </c>
      <c r="F868" s="39">
        <v>0</v>
      </c>
      <c r="G868" s="39">
        <v>0</v>
      </c>
      <c r="H868" s="39">
        <v>0.64</v>
      </c>
      <c r="I868" s="39">
        <v>2</v>
      </c>
      <c r="J868" s="39">
        <v>0</v>
      </c>
      <c r="K868" s="39">
        <v>0</v>
      </c>
      <c r="L868" s="39">
        <v>2</v>
      </c>
    </row>
    <row r="869">
      <c r="A869" s="11" t="str">
        <f>VLOOKUP(131942,$M$2:$N$43,2,FALSE)</f>
        <v>VŠEM (VŠEMVS)</v>
      </c>
      <c r="B869" t="s">
        <v>161</v>
      </c>
      <c r="C869" t="s">
        <v>27</v>
      </c>
      <c r="D869" t="str">
        <f>CONCATENATE(A869,B869,C869)</f>
        <v>VŠEM (VŠEMVS)V2príspevok</v>
      </c>
      <c r="E869" s="39">
        <v>10.63</v>
      </c>
      <c r="F869" s="39">
        <v>0</v>
      </c>
      <c r="G869" s="39">
        <v>0</v>
      </c>
      <c r="H869" s="39">
        <v>10.63</v>
      </c>
      <c r="I869" s="39">
        <v>19</v>
      </c>
      <c r="J869" s="39">
        <v>0</v>
      </c>
      <c r="K869" s="39">
        <v>0</v>
      </c>
      <c r="L869" s="39">
        <v>19</v>
      </c>
    </row>
    <row r="870">
      <c r="A870" s="11" t="str">
        <f>VLOOKUP(131942,$M$2:$N$43,2,FALSE)</f>
        <v>VŠEM (VŠEMVS)</v>
      </c>
      <c r="B870" t="s">
        <v>161</v>
      </c>
      <c r="C870" t="s">
        <v>26</v>
      </c>
      <c r="D870" t="str">
        <f>CONCATENATE(A870,B870,C870)</f>
        <v>VŠEM (VŠEMVS)V2kapitola</v>
      </c>
      <c r="E870" s="39">
        <v>1.5</v>
      </c>
      <c r="F870" s="39">
        <v>0</v>
      </c>
      <c r="G870" s="39">
        <v>0</v>
      </c>
      <c r="H870" s="39">
        <v>1.5</v>
      </c>
      <c r="I870" s="39">
        <v>2</v>
      </c>
      <c r="J870" s="39">
        <v>0</v>
      </c>
      <c r="K870" s="39">
        <v>0</v>
      </c>
      <c r="L870" s="39">
        <v>2</v>
      </c>
    </row>
    <row r="871">
      <c r="A871" s="11" t="str">
        <f>VLOOKUP(131942,$M$2:$N$43,2,FALSE)</f>
        <v>VŠEM (VŠEMVS)</v>
      </c>
      <c r="B871" t="s">
        <v>162</v>
      </c>
      <c r="C871" t="s">
        <v>29</v>
      </c>
      <c r="D871" t="str">
        <f>CONCATENATE(A871,B871,C871)</f>
        <v>VŠEM (VŠEMVS)V3článok</v>
      </c>
      <c r="E871" s="39">
        <v>12.54</v>
      </c>
      <c r="F871" s="39">
        <v>0</v>
      </c>
      <c r="G871" s="39">
        <v>0</v>
      </c>
      <c r="H871" s="39">
        <v>12.54</v>
      </c>
      <c r="I871" s="39">
        <v>24</v>
      </c>
      <c r="J871" s="39">
        <v>0</v>
      </c>
      <c r="K871" s="39">
        <v>0</v>
      </c>
      <c r="L871" s="39">
        <v>24</v>
      </c>
    </row>
  </sheetData>
  <pageMargins left="0.7" right="0.7" top="0.75" bottom="0.75" header="0.3" footer="0.3"/>
  <pageSetup usePrinterDefault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DocSecurity>0</DocSecurity>
  <HeadingPairs>
    <vt:vector baseType="variant" size="2">
      <vt:variant>
        <vt:lpstr>Worksheets</vt:lpstr>
      </vt:variant>
      <vt:variant>
        <vt:i4>5</vt:i4>
      </vt:variant>
    </vt:vector>
  </HeadingPairs>
  <TitlesOfParts>
    <vt:vector baseType="lpstr" size="5">
      <vt:lpstr>BLOKY</vt:lpstr>
      <vt:lpstr>BLOKY_PODIELY</vt:lpstr>
      <vt:lpstr>VSETKY</vt:lpstr>
      <vt:lpstr>VSETKY_PODIELY</vt:lpstr>
      <vt:lpstr>DATA</vt:lpstr>
    </vt:vector>
  </TitlesOfParts>
  <AppVersion>07.0006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janog</dc:creator>
  <cp:lastModifiedBy>janog</cp:lastModifiedBy>
  <cp:lastPrinted>2008-09-04T14:10:53Z</cp:lastPrinted>
  <dcterms:created xsi:type="dcterms:W3CDTF">2024-10-30T11:41:28Z</dcterms:created>
  <dcterms:modified xsi:type="dcterms:W3CDTF">2024-10-30T11:41:28Z</dcterms:modified>
</cp:coreProperties>
</file>